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 defaultThemeVersion="124226"/>
  <mc:AlternateContent xmlns:mc="http://schemas.openxmlformats.org/markup-compatibility/2006">
    <mc:Choice Requires="x15">
      <x15ac:absPath xmlns:x15ac="http://schemas.microsoft.com/office/spreadsheetml/2010/11/ac" url="M:\DSZ\EX_SEC_STATISTICS\PB\ВИДАННЯ\2025\3_кв_2025_розміщ\"/>
    </mc:Choice>
  </mc:AlternateContent>
  <bookViews>
    <workbookView xWindow="0" yWindow="0" windowWidth="19200" windowHeight="6890" tabRatio="384"/>
  </bookViews>
  <sheets>
    <sheet name="1" sheetId="3" r:id="rId1"/>
    <sheet name="1.1 " sheetId="80" r:id="rId2"/>
    <sheet name="1.2" sheetId="81" r:id="rId3"/>
    <sheet name="1.3" sheetId="83" r:id="rId4"/>
    <sheet name="1.4 " sheetId="84" r:id="rId5"/>
    <sheet name="1.5" sheetId="8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C" localSheetId="3">#REF!</definedName>
    <definedName name="\C" localSheetId="4">#REF!</definedName>
    <definedName name="\C" localSheetId="5">#REF!</definedName>
    <definedName name="\C">#REF!</definedName>
    <definedName name="\D" localSheetId="3">#REF!</definedName>
    <definedName name="\D" localSheetId="4">#REF!</definedName>
    <definedName name="\D" localSheetId="5">#REF!</definedName>
    <definedName name="\D">#REF!</definedName>
    <definedName name="\E" localSheetId="3">#REF!</definedName>
    <definedName name="\E" localSheetId="4">#REF!</definedName>
    <definedName name="\E" localSheetId="5">#REF!</definedName>
    <definedName name="\E">#REF!</definedName>
    <definedName name="\H" localSheetId="3">#REF!</definedName>
    <definedName name="\H" localSheetId="4">#REF!</definedName>
    <definedName name="\H" localSheetId="5">#REF!</definedName>
    <definedName name="\H">#REF!</definedName>
    <definedName name="\K" localSheetId="3">#REF!</definedName>
    <definedName name="\K" localSheetId="4">#REF!</definedName>
    <definedName name="\K" localSheetId="5">#REF!</definedName>
    <definedName name="\K">#REF!</definedName>
    <definedName name="\L" localSheetId="3">#REF!</definedName>
    <definedName name="\L" localSheetId="4">#REF!</definedName>
    <definedName name="\L" localSheetId="5">#REF!</definedName>
    <definedName name="\L">#REF!</definedName>
    <definedName name="\P" localSheetId="3">#REF!</definedName>
    <definedName name="\P" localSheetId="4">#REF!</definedName>
    <definedName name="\P" localSheetId="5">#REF!</definedName>
    <definedName name="\P">#REF!</definedName>
    <definedName name="\Q" localSheetId="3">#REF!</definedName>
    <definedName name="\Q" localSheetId="4">#REF!</definedName>
    <definedName name="\Q" localSheetId="5">#REF!</definedName>
    <definedName name="\Q">#REF!</definedName>
    <definedName name="\S" localSheetId="3">#REF!</definedName>
    <definedName name="\S" localSheetId="4">#REF!</definedName>
    <definedName name="\S" localSheetId="5">#REF!</definedName>
    <definedName name="\S">#REF!</definedName>
    <definedName name="\T" localSheetId="3">#REF!</definedName>
    <definedName name="\T" localSheetId="4">#REF!</definedName>
    <definedName name="\T" localSheetId="5">#REF!</definedName>
    <definedName name="\T">#REF!</definedName>
    <definedName name="\V" localSheetId="3">#REF!</definedName>
    <definedName name="\V" localSheetId="4">#REF!</definedName>
    <definedName name="\V" localSheetId="5">#REF!</definedName>
    <definedName name="\V">#REF!</definedName>
    <definedName name="\W" localSheetId="3">#REF!</definedName>
    <definedName name="\W" localSheetId="4">#REF!</definedName>
    <definedName name="\W" localSheetId="5">#REF!</definedName>
    <definedName name="\W">#REF!</definedName>
    <definedName name="\X" localSheetId="3">#REF!</definedName>
    <definedName name="\X" localSheetId="4">#REF!</definedName>
    <definedName name="\X" localSheetId="5">#REF!</definedName>
    <definedName name="\X">#REF!</definedName>
    <definedName name="__tab06" localSheetId="3">#REF!</definedName>
    <definedName name="__tab06" localSheetId="4">#REF!</definedName>
    <definedName name="__tab06" localSheetId="5">#REF!</definedName>
    <definedName name="__tab06">#REF!</definedName>
    <definedName name="__tab07" localSheetId="3">#REF!</definedName>
    <definedName name="__tab07" localSheetId="4">#REF!</definedName>
    <definedName name="__tab07" localSheetId="5">#REF!</definedName>
    <definedName name="__tab07">#REF!</definedName>
    <definedName name="__Tab1" localSheetId="3">#REF!</definedName>
    <definedName name="__Tab1" localSheetId="4">#REF!</definedName>
    <definedName name="__Tab1" localSheetId="5">#REF!</definedName>
    <definedName name="__Tab1">#REF!</definedName>
    <definedName name="__UKR1" localSheetId="3">#REF!</definedName>
    <definedName name="__UKR1" localSheetId="4">#REF!</definedName>
    <definedName name="__UKR1" localSheetId="5">#REF!</definedName>
    <definedName name="__UKR1">#REF!</definedName>
    <definedName name="__UKR2" localSheetId="3">#REF!</definedName>
    <definedName name="__UKR2" localSheetId="4">#REF!</definedName>
    <definedName name="__UKR2" localSheetId="5">#REF!</definedName>
    <definedName name="__UKR2">#REF!</definedName>
    <definedName name="__UKR3" localSheetId="3">#REF!</definedName>
    <definedName name="__UKR3" localSheetId="4">#REF!</definedName>
    <definedName name="__UKR3" localSheetId="5">#REF!</definedName>
    <definedName name="__UKR3">#REF!</definedName>
    <definedName name="_tab06" localSheetId="3">#REF!</definedName>
    <definedName name="_tab06" localSheetId="4">#REF!</definedName>
    <definedName name="_tab06" localSheetId="5">#REF!</definedName>
    <definedName name="_tab06">#REF!</definedName>
    <definedName name="_tab07" localSheetId="3">#REF!</definedName>
    <definedName name="_tab07" localSheetId="4">#REF!</definedName>
    <definedName name="_tab07" localSheetId="5">#REF!</definedName>
    <definedName name="_tab07">#REF!</definedName>
    <definedName name="_Tab1" localSheetId="3">#REF!</definedName>
    <definedName name="_Tab1" localSheetId="4">#REF!</definedName>
    <definedName name="_Tab1" localSheetId="5">#REF!</definedName>
    <definedName name="_Tab1">#REF!</definedName>
    <definedName name="_UKR1" localSheetId="3">#REF!</definedName>
    <definedName name="_UKR1" localSheetId="4">#REF!</definedName>
    <definedName name="_UKR1" localSheetId="5">#REF!</definedName>
    <definedName name="_UKR1">#REF!</definedName>
    <definedName name="_UKR2" localSheetId="3">#REF!</definedName>
    <definedName name="_UKR2" localSheetId="4">#REF!</definedName>
    <definedName name="_UKR2" localSheetId="5">#REF!</definedName>
    <definedName name="_UKR2">#REF!</definedName>
    <definedName name="_UKR3" localSheetId="3">#REF!</definedName>
    <definedName name="_UKR3" localSheetId="4">#REF!</definedName>
    <definedName name="_UKR3" localSheetId="5">#REF!</definedName>
    <definedName name="_UKR3">#REF!</definedName>
    <definedName name="a" localSheetId="3">#REF!</definedName>
    <definedName name="a" localSheetId="4">#REF!</definedName>
    <definedName name="a" localSheetId="5">#REF!</definedName>
    <definedName name="a">#REF!</definedName>
    <definedName name="aaa" localSheetId="3">#REF!</definedName>
    <definedName name="aaa" localSheetId="4">#REF!</definedName>
    <definedName name="aaa" localSheetId="5">#REF!</definedName>
    <definedName name="aaa">#REF!</definedName>
    <definedName name="Agency_List">[1]Control!$H$17:$H$19</definedName>
    <definedName name="All_Data" localSheetId="3">#REF!</definedName>
    <definedName name="All_Data" localSheetId="4">#REF!</definedName>
    <definedName name="All_Data" localSheetId="5">#REF!</definedName>
    <definedName name="All_Data">#REF!</definedName>
    <definedName name="Balance_of_payments" localSheetId="3">#REF!</definedName>
    <definedName name="Balance_of_payments" localSheetId="4">#REF!</definedName>
    <definedName name="Balance_of_payments" localSheetId="5">#REF!</definedName>
    <definedName name="Balance_of_payments">#REF!</definedName>
    <definedName name="bp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O" localSheetId="3">#REF!</definedName>
    <definedName name="BRO" localSheetId="4">#REF!</definedName>
    <definedName name="BRO" localSheetId="5">#REF!</definedName>
    <definedName name="BRO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BudArrears" localSheetId="3">#REF!</definedName>
    <definedName name="BudArrears" localSheetId="4">#REF!</definedName>
    <definedName name="BudArrears" localSheetId="5">#REF!</definedName>
    <definedName name="BudArrears">#REF!</definedName>
    <definedName name="budfin" localSheetId="3">#REF!</definedName>
    <definedName name="budfin" localSheetId="4">#REF!</definedName>
    <definedName name="budfin" localSheetId="5">#REF!</definedName>
    <definedName name="budfin">#REF!</definedName>
    <definedName name="Budget" localSheetId="3">#REF!</definedName>
    <definedName name="Budget" localSheetId="4">#REF!</definedName>
    <definedName name="Budget" localSheetId="5">#REF!</definedName>
    <definedName name="Budget">#REF!</definedName>
    <definedName name="budget_financing" localSheetId="3">#REF!</definedName>
    <definedName name="budget_financing" localSheetId="4">#REF!</definedName>
    <definedName name="budget_financing" localSheetId="5">#REF!</definedName>
    <definedName name="budget_financing">#REF!</definedName>
    <definedName name="Central" localSheetId="3">#REF!</definedName>
    <definedName name="Central" localSheetId="4">#REF!</definedName>
    <definedName name="Central" localSheetId="5">#REF!</definedName>
    <definedName name="Central">#REF!</definedName>
    <definedName name="Coordinator_List">[1]Control!$J$20:$J$21</definedName>
    <definedName name="Country">[3]Control!$C$1</definedName>
    <definedName name="ctyList" localSheetId="3">#REF!</definedName>
    <definedName name="ctyList" localSheetId="4">#REF!</definedName>
    <definedName name="ctyList" localSheetId="5">#REF!</definedName>
    <definedName name="ctyList">#REF!</definedName>
    <definedName name="Currency_Def">[1]Control!$BA$330:$BA$487</definedName>
    <definedName name="Current_account" localSheetId="3">#REF!</definedName>
    <definedName name="Current_account" localSheetId="4">#REF!</definedName>
    <definedName name="Current_account" localSheetId="5">#REF!</definedName>
    <definedName name="Current_account">#REF!</definedName>
    <definedName name="DATES" localSheetId="3">#REF!</definedName>
    <definedName name="DATES" localSheetId="4">#REF!</definedName>
    <definedName name="DATES" localSheetId="5">#REF!</definedName>
    <definedName name="DATES">#REF!</definedName>
    <definedName name="DATESA" localSheetId="3">#REF!</definedName>
    <definedName name="DATESA" localSheetId="4">#REF!</definedName>
    <definedName name="DATESA" localSheetId="5">#REF!</definedName>
    <definedName name="DATESA">#REF!</definedName>
    <definedName name="DATESM" localSheetId="3">#REF!</definedName>
    <definedName name="DATESM" localSheetId="4">#REF!</definedName>
    <definedName name="DATESM" localSheetId="5">#REF!</definedName>
    <definedName name="DATESM">#REF!</definedName>
    <definedName name="DATESQ" localSheetId="3">#REF!</definedName>
    <definedName name="DATESQ" localSheetId="4">#REF!</definedName>
    <definedName name="DATESQ" localSheetId="5">#REF!</definedName>
    <definedName name="DATESQ">#REF!</definedName>
    <definedName name="DDFG" localSheetId="3">#REF!</definedName>
    <definedName name="DDFG" localSheetId="4">#REF!</definedName>
    <definedName name="DDFG" localSheetId="5">#REF!</definedName>
    <definedName name="DDFG">#REF!</definedName>
    <definedName name="DV" localSheetId="3">#REF!</definedName>
    <definedName name="DV" localSheetId="4">#REF!</definedName>
    <definedName name="DV" localSheetId="5">#REF!</definedName>
    <definedName name="DV">#REF!</definedName>
    <definedName name="EDC55VJIP" localSheetId="3" hidden="1">{"MONA",#N/A,FALSE,"S"}</definedName>
    <definedName name="EDC55VJIP" localSheetId="4" hidden="1">{"MONA",#N/A,FALSE,"S"}</definedName>
    <definedName name="EDC55VJIP" localSheetId="5" hidden="1">{"MONA",#N/A,FALSE,"S"}</definedName>
    <definedName name="EDC55VJIP" hidden="1">{"MONA",#N/A,FALSE,"S"}</definedName>
    <definedName name="EdssBatchRange" localSheetId="3">#REF!</definedName>
    <definedName name="EdssBatchRange" localSheetId="4">#REF!</definedName>
    <definedName name="EdssBatchRange" localSheetId="5">#REF!</definedName>
    <definedName name="EdssBatchRange">#REF!</definedName>
    <definedName name="Exp_GDP" localSheetId="3">#REF!</definedName>
    <definedName name="Exp_GDP" localSheetId="4">#REF!</definedName>
    <definedName name="Exp_GDP" localSheetId="5">#REF!</definedName>
    <definedName name="Exp_GDP">#REF!</definedName>
    <definedName name="Exp_nom" localSheetId="3">#REF!</definedName>
    <definedName name="Exp_nom" localSheetId="4">#REF!</definedName>
    <definedName name="Exp_nom" localSheetId="5">#REF!</definedName>
    <definedName name="Exp_nom">#REF!</definedName>
    <definedName name="f" localSheetId="3">#REF!</definedName>
    <definedName name="f" localSheetId="4">#REF!</definedName>
    <definedName name="f" localSheetId="5">#REF!</definedName>
    <definedName name="f">#REF!</definedName>
    <definedName name="Foreign_liabilities" localSheetId="3">#REF!</definedName>
    <definedName name="Foreign_liabilities" localSheetId="4">#REF!</definedName>
    <definedName name="Foreign_liabilities" localSheetId="5">#REF!</definedName>
    <definedName name="Foreign_liabilities">#REF!</definedName>
    <definedName name="GDPgrowth" localSheetId="3">#REF!</definedName>
    <definedName name="GDPgrowth" localSheetId="4">#REF!</definedName>
    <definedName name="GDPgrowth" localSheetId="5">#REF!</definedName>
    <definedName name="GDPgrowth">#REF!</definedName>
    <definedName name="Gross_reserves" localSheetId="3">#REF!</definedName>
    <definedName name="Gross_reserves" localSheetId="4">#REF!</definedName>
    <definedName name="Gross_reserves" localSheetId="5">#REF!</definedName>
    <definedName name="Gross_reserves">#REF!</definedName>
    <definedName name="HERE" localSheetId="3">#REF!</definedName>
    <definedName name="HERE" localSheetId="4">#REF!</definedName>
    <definedName name="HERE" localSheetId="5">#REF!</definedName>
    <definedName name="HERE">#REF!</definedName>
    <definedName name="In_millions_of_lei" localSheetId="3">#REF!</definedName>
    <definedName name="In_millions_of_lei" localSheetId="4">#REF!</definedName>
    <definedName name="In_millions_of_lei" localSheetId="5">#REF!</definedName>
    <definedName name="In_millions_of_lei">#REF!</definedName>
    <definedName name="In_millions_of_U.S._dollars" localSheetId="3">#REF!</definedName>
    <definedName name="In_millions_of_U.S._dollars" localSheetId="4">#REF!</definedName>
    <definedName name="In_millions_of_U.S._dollars" localSheetId="5">#REF!</definedName>
    <definedName name="In_millions_of_U.S._dollars">#REF!</definedName>
    <definedName name="k" localSheetId="1" hidden="1">{"WEO",#N/A,FALSE,"T"}</definedName>
    <definedName name="k" localSheetId="2" hidden="1">{"WEO",#N/A,FALSE,"T"}</definedName>
    <definedName name="k" localSheetId="3" hidden="1">{"WEO",#N/A,FALSE,"T"}</definedName>
    <definedName name="k" localSheetId="4" hidden="1">{"WEO",#N/A,FALSE,"T"}</definedName>
    <definedName name="k" localSheetId="5" hidden="1">{"WEO",#N/A,FALSE,"T"}</definedName>
    <definedName name="k" hidden="1">{"WEO",#N/A,FALSE,"T"}</definedName>
    <definedName name="KEND" localSheetId="3">#REF!</definedName>
    <definedName name="KEND" localSheetId="4">#REF!</definedName>
    <definedName name="KEND" localSheetId="5">#REF!</definedName>
    <definedName name="KEND">#REF!</definedName>
    <definedName name="KMENU" localSheetId="3">#REF!</definedName>
    <definedName name="KMENU" localSheetId="4">#REF!</definedName>
    <definedName name="KMENU" localSheetId="5">#REF!</definedName>
    <definedName name="KMENU">#REF!</definedName>
    <definedName name="liquidity_reserve" localSheetId="3">#REF!</definedName>
    <definedName name="liquidity_reserve" localSheetId="4">#REF!</definedName>
    <definedName name="liquidity_reserve" localSheetId="5">#REF!</definedName>
    <definedName name="liquidity_reserve">#REF!</definedName>
    <definedName name="Local" localSheetId="3">#REF!</definedName>
    <definedName name="Local" localSheetId="4">#REF!</definedName>
    <definedName name="Local" localSheetId="5">#REF!</definedName>
    <definedName name="Local">#REF!</definedName>
    <definedName name="m" localSheetId="1" hidden="1">{#N/A,#N/A,FALSE,"I";#N/A,#N/A,FALSE,"J";#N/A,#N/A,FALSE,"K";#N/A,#N/A,FALSE,"L";#N/A,#N/A,FALSE,"M";#N/A,#N/A,FALSE,"N";#N/A,#N/A,FALSE,"O"}</definedName>
    <definedName name="m" localSheetId="2" hidden="1">{#N/A,#N/A,FALSE,"I";#N/A,#N/A,FALSE,"J";#N/A,#N/A,FALSE,"K";#N/A,#N/A,FALSE,"L";#N/A,#N/A,FALSE,"M";#N/A,#N/A,FALSE,"N";#N/A,#N/A,FALSE,"O"}</definedName>
    <definedName name="m" localSheetId="3" hidden="1">{#N/A,#N/A,FALSE,"I";#N/A,#N/A,FALSE,"J";#N/A,#N/A,FALSE,"K";#N/A,#N/A,FALSE,"L";#N/A,#N/A,FALSE,"M";#N/A,#N/A,FALSE,"N";#N/A,#N/A,FALSE,"O"}</definedName>
    <definedName name="m" localSheetId="4" hidden="1">{#N/A,#N/A,FALSE,"I";#N/A,#N/A,FALSE,"J";#N/A,#N/A,FALSE,"K";#N/A,#N/A,FALSE,"L";#N/A,#N/A,FALSE,"M";#N/A,#N/A,FALSE,"N";#N/A,#N/A,FALSE,"O"}</definedName>
    <definedName name="m" localSheetId="5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ACROS" localSheetId="3">#REF!</definedName>
    <definedName name="MACROS" localSheetId="4">#REF!</definedName>
    <definedName name="MACROS" localSheetId="5">#REF!</definedName>
    <definedName name="MACROS">#REF!</definedName>
    <definedName name="Medium_term_BOP_scenario" localSheetId="3">#REF!</definedName>
    <definedName name="Medium_term_BOP_scenario" localSheetId="4">#REF!</definedName>
    <definedName name="Medium_term_BOP_scenario" localSheetId="5">#REF!</definedName>
    <definedName name="Medium_term_BOP_scenario">#REF!</definedName>
    <definedName name="mn" localSheetId="1" hidden="1">{"MONA",#N/A,FALSE,"S"}</definedName>
    <definedName name="mn" localSheetId="2" hidden="1">{"MONA",#N/A,FALSE,"S"}</definedName>
    <definedName name="mn" localSheetId="3" hidden="1">{"MONA",#N/A,FALSE,"S"}</definedName>
    <definedName name="mn" localSheetId="4" hidden="1">{"MONA",#N/A,FALSE,"S"}</definedName>
    <definedName name="mn" localSheetId="5" hidden="1">{"MONA",#N/A,FALSE,"S"}</definedName>
    <definedName name="mn" hidden="1">{"MONA",#N/A,FALSE,"S"}</definedName>
    <definedName name="Moldova__Balance_of_Payments__1994_98" localSheetId="3">#REF!</definedName>
    <definedName name="Moldova__Balance_of_Payments__1994_98" localSheetId="4">#REF!</definedName>
    <definedName name="Moldova__Balance_of_Payments__1994_98" localSheetId="5">#REF!</definedName>
    <definedName name="Moldova__Balance_of_Payments__1994_98">#REF!</definedName>
    <definedName name="Monetary_Program_Parameters" localSheetId="3">#REF!</definedName>
    <definedName name="Monetary_Program_Parameters" localSheetId="4">#REF!</definedName>
    <definedName name="Monetary_Program_Parameters" localSheetId="5">#REF!</definedName>
    <definedName name="Monetary_Program_Parameters">#REF!</definedName>
    <definedName name="moneyprogram" localSheetId="3">#REF!</definedName>
    <definedName name="moneyprogram" localSheetId="4">#REF!</definedName>
    <definedName name="moneyprogram" localSheetId="5">#REF!</definedName>
    <definedName name="moneyprogram">#REF!</definedName>
    <definedName name="monprogparameters" localSheetId="3">#REF!</definedName>
    <definedName name="monprogparameters" localSheetId="4">#REF!</definedName>
    <definedName name="monprogparameters" localSheetId="5">#REF!</definedName>
    <definedName name="monprogparameters">#REF!</definedName>
    <definedName name="monsurvey" localSheetId="3">#REF!</definedName>
    <definedName name="monsurvey" localSheetId="4">#REF!</definedName>
    <definedName name="monsurvey" localSheetId="5">#REF!</definedName>
    <definedName name="monsurvey">#REF!</definedName>
    <definedName name="mt_moneyprog" localSheetId="3">#REF!</definedName>
    <definedName name="mt_moneyprog" localSheetId="4">#REF!</definedName>
    <definedName name="mt_moneyprog" localSheetId="5">#REF!</definedName>
    <definedName name="mt_moneyprog">#REF!</definedName>
    <definedName name="NAMES" localSheetId="3">#REF!</definedName>
    <definedName name="NAMES" localSheetId="4">#REF!</definedName>
    <definedName name="NAMES" localSheetId="5">#REF!</definedName>
    <definedName name="NAMES">#REF!</definedName>
    <definedName name="NAMESA" localSheetId="3">#REF!</definedName>
    <definedName name="NAMESA" localSheetId="4">#REF!</definedName>
    <definedName name="NAMESA" localSheetId="5">#REF!</definedName>
    <definedName name="NAMESA">#REF!</definedName>
    <definedName name="NAMESM" localSheetId="3">#REF!</definedName>
    <definedName name="NAMESM" localSheetId="4">#REF!</definedName>
    <definedName name="NAMESM" localSheetId="5">#REF!</definedName>
    <definedName name="NAMESM">#REF!</definedName>
    <definedName name="NAMESQ" localSheetId="3">#REF!</definedName>
    <definedName name="NAMESQ" localSheetId="4">#REF!</definedName>
    <definedName name="NAMESQ" localSheetId="5">#REF!</definedName>
    <definedName name="NAMESQ">#REF!</definedName>
    <definedName name="NFA_assumptions" localSheetId="3">#REF!</definedName>
    <definedName name="NFA_assumptions" localSheetId="4">#REF!</definedName>
    <definedName name="NFA_assumptions" localSheetId="5">#REF!</definedName>
    <definedName name="NFA_assumptions">#REF!</definedName>
    <definedName name="Non_BRO" localSheetId="3">#REF!</definedName>
    <definedName name="Non_BRO" localSheetId="4">#REF!</definedName>
    <definedName name="Non_BRO" localSheetId="5">#REF!</definedName>
    <definedName name="Non_BRO">#REF!</definedName>
    <definedName name="Notes" localSheetId="3">#REF!</definedName>
    <definedName name="Notes" localSheetId="4">#REF!</definedName>
    <definedName name="Notes" localSheetId="5">#REF!</definedName>
    <definedName name="Notes">#REF!</definedName>
    <definedName name="p" localSheetId="3">[4]labels!#REF!</definedName>
    <definedName name="p" localSheetId="4">[4]labels!#REF!</definedName>
    <definedName name="p" localSheetId="5">[4]labels!#REF!</definedName>
    <definedName name="p">[5]labels!#REF!</definedName>
    <definedName name="PEND" localSheetId="3">#REF!</definedName>
    <definedName name="PEND" localSheetId="4">#REF!</definedName>
    <definedName name="PEND" localSheetId="5">#REF!</definedName>
    <definedName name="PEND">#REF!</definedName>
    <definedName name="Pilot2" localSheetId="3">#REF!</definedName>
    <definedName name="Pilot2" localSheetId="4">#REF!</definedName>
    <definedName name="Pilot2" localSheetId="5">#REF!</definedName>
    <definedName name="Pilot2">#REF!</definedName>
    <definedName name="PMENU" localSheetId="3">#REF!</definedName>
    <definedName name="PMENU" localSheetId="4">#REF!</definedName>
    <definedName name="PMENU" localSheetId="5">#REF!</definedName>
    <definedName name="PMENU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>#REF!</definedName>
    <definedName name="Range_Country" localSheetId="3">#REF!</definedName>
    <definedName name="Range_Country" localSheetId="4">#REF!</definedName>
    <definedName name="Range_Country" localSheetId="5">#REF!</definedName>
    <definedName name="Range_Country">#REF!</definedName>
    <definedName name="Range_DownloadAnnual">[2]Control!$C$4</definedName>
    <definedName name="Range_DownloadDateTime" localSheetId="3">#REF!</definedName>
    <definedName name="Range_DownloadDateTime" localSheetId="4">#REF!</definedName>
    <definedName name="Range_DownloadDateTime" localSheetId="5">#REF!</definedName>
    <definedName name="Range_DownloadDateTime">#REF!</definedName>
    <definedName name="Range_DownloadMonth">[2]Control!$C$2</definedName>
    <definedName name="Range_DownloadQuarter">[2]Control!$C$3</definedName>
    <definedName name="Range_DSTNotes" localSheetId="3">#REF!</definedName>
    <definedName name="Range_DSTNotes" localSheetId="4">#REF!</definedName>
    <definedName name="Range_DSTNotes" localSheetId="5">#REF!</definedName>
    <definedName name="Range_DSTNotes">#REF!</definedName>
    <definedName name="Range_InValidResultsStart" localSheetId="3">#REF!</definedName>
    <definedName name="Range_InValidResultsStart" localSheetId="4">#REF!</definedName>
    <definedName name="Range_InValidResultsStart" localSheetId="5">#REF!</definedName>
    <definedName name="Range_InValidResultsStart">#REF!</definedName>
    <definedName name="Range_NumberofFailuresStart" localSheetId="3">#REF!</definedName>
    <definedName name="Range_NumberofFailuresStart" localSheetId="4">#REF!</definedName>
    <definedName name="Range_NumberofFailuresStart" localSheetId="5">#REF!</definedName>
    <definedName name="Range_NumberofFailuresStart">#REF!</definedName>
    <definedName name="Range_ReportFormName" localSheetId="3">#REF!</definedName>
    <definedName name="Range_ReportFormName" localSheetId="4">#REF!</definedName>
    <definedName name="Range_ReportFormName" localSheetId="5">#REF!</definedName>
    <definedName name="Range_ReportFormName">#REF!</definedName>
    <definedName name="Range_ValidationResultsStart" localSheetId="3">#REF!</definedName>
    <definedName name="Range_ValidationResultsStart" localSheetId="4">#REF!</definedName>
    <definedName name="Range_ValidationResultsStart" localSheetId="5">#REF!</definedName>
    <definedName name="Range_ValidationResultsStart">#REF!</definedName>
    <definedName name="Range_ValidationRulesStart" localSheetId="3">#REF!</definedName>
    <definedName name="Range_ValidationRulesStart" localSheetId="4">#REF!</definedName>
    <definedName name="Range_ValidationRulesStart" localSheetId="5">#REF!</definedName>
    <definedName name="Range_ValidationRulesStart">#REF!</definedName>
    <definedName name="REAL" localSheetId="3">#REF!</definedName>
    <definedName name="REAL" localSheetId="4">#REF!</definedName>
    <definedName name="REAL" localSheetId="5">#REF!</definedName>
    <definedName name="REAL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evA" localSheetId="3">#REF!</definedName>
    <definedName name="RevA" localSheetId="4">#REF!</definedName>
    <definedName name="RevA" localSheetId="5">#REF!</definedName>
    <definedName name="RevA">#REF!</definedName>
    <definedName name="RevB" localSheetId="3">#REF!</definedName>
    <definedName name="RevB" localSheetId="4">#REF!</definedName>
    <definedName name="RevB" localSheetId="5">#REF!</definedName>
    <definedName name="RevB">#REF!</definedName>
    <definedName name="rrrrr">[6]Control!$A$19:$A$20</definedName>
    <definedName name="rrrrrrrrrr">[6]Control!$C$4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_Def">[1]Control!$V$42:$V$45</definedName>
    <definedName name="sencount" hidden="1">2</definedName>
    <definedName name="SUMMARY1" localSheetId="3">#REF!</definedName>
    <definedName name="SUMMARY1" localSheetId="4">#REF!</definedName>
    <definedName name="SUMMARY1" localSheetId="5">#REF!</definedName>
    <definedName name="SUMMARY1">#REF!</definedName>
    <definedName name="SUMMARY2" localSheetId="3">#REF!</definedName>
    <definedName name="SUMMARY2" localSheetId="4">#REF!</definedName>
    <definedName name="SUMMARY2" localSheetId="5">#REF!</definedName>
    <definedName name="SUMMARY2">#REF!</definedName>
    <definedName name="Taballgastables" localSheetId="3">#REF!</definedName>
    <definedName name="Taballgastables" localSheetId="4">#REF!</definedName>
    <definedName name="Taballgastables" localSheetId="5">#REF!</definedName>
    <definedName name="Taballgastables">#REF!</definedName>
    <definedName name="TabAmort2004" localSheetId="3">#REF!</definedName>
    <definedName name="TabAmort2004" localSheetId="4">#REF!</definedName>
    <definedName name="TabAmort2004" localSheetId="5">#REF!</definedName>
    <definedName name="TabAmort2004">#REF!</definedName>
    <definedName name="TabAssumptionsImports" localSheetId="3">#REF!</definedName>
    <definedName name="TabAssumptionsImports" localSheetId="4">#REF!</definedName>
    <definedName name="TabAssumptionsImports" localSheetId="5">#REF!</definedName>
    <definedName name="TabAssumptionsImports">#REF!</definedName>
    <definedName name="TabCapAccount" localSheetId="3">#REF!</definedName>
    <definedName name="TabCapAccount" localSheetId="4">#REF!</definedName>
    <definedName name="TabCapAccount" localSheetId="5">#REF!</definedName>
    <definedName name="TabCapAccount">#REF!</definedName>
    <definedName name="Tabdebt_historic" localSheetId="3">#REF!</definedName>
    <definedName name="Tabdebt_historic" localSheetId="4">#REF!</definedName>
    <definedName name="Tabdebt_historic" localSheetId="5">#REF!</definedName>
    <definedName name="Tabdebt_historic">#REF!</definedName>
    <definedName name="Tabdebtflow" localSheetId="3">#REF!</definedName>
    <definedName name="Tabdebtflow" localSheetId="4">#REF!</definedName>
    <definedName name="Tabdebtflow" localSheetId="5">#REF!</definedName>
    <definedName name="Tabdebtflow">#REF!</definedName>
    <definedName name="TabExports" localSheetId="3">#REF!</definedName>
    <definedName name="TabExports" localSheetId="4">#REF!</definedName>
    <definedName name="TabExports" localSheetId="5">#REF!</definedName>
    <definedName name="TabExports">#REF!</definedName>
    <definedName name="TabFcredit2007" localSheetId="3">#REF!</definedName>
    <definedName name="TabFcredit2007" localSheetId="4">#REF!</definedName>
    <definedName name="TabFcredit2007" localSheetId="5">#REF!</definedName>
    <definedName name="TabFcredit2007">#REF!</definedName>
    <definedName name="TabFcredit2010" localSheetId="3">#REF!</definedName>
    <definedName name="TabFcredit2010" localSheetId="4">#REF!</definedName>
    <definedName name="TabFcredit2010" localSheetId="5">#REF!</definedName>
    <definedName name="TabFcredit2010">#REF!</definedName>
    <definedName name="TabGas_arrears_to_Russia" localSheetId="3">#REF!</definedName>
    <definedName name="TabGas_arrears_to_Russia" localSheetId="4">#REF!</definedName>
    <definedName name="TabGas_arrears_to_Russia" localSheetId="5">#REF!</definedName>
    <definedName name="TabGas_arrears_to_Russia">#REF!</definedName>
    <definedName name="TabImportdetail" localSheetId="3">#REF!</definedName>
    <definedName name="TabImportdetail" localSheetId="4">#REF!</definedName>
    <definedName name="TabImportdetail" localSheetId="5">#REF!</definedName>
    <definedName name="TabImportdetail">#REF!</definedName>
    <definedName name="TabImports" localSheetId="3">#REF!</definedName>
    <definedName name="TabImports" localSheetId="4">#REF!</definedName>
    <definedName name="TabImports" localSheetId="5">#REF!</definedName>
    <definedName name="TabImports">#REF!</definedName>
    <definedName name="Table" localSheetId="3">#REF!</definedName>
    <definedName name="Table" localSheetId="4">#REF!</definedName>
    <definedName name="Table" localSheetId="5">#REF!</definedName>
    <definedName name="Table">#REF!</definedName>
    <definedName name="Table_2____Moldova___General_Government_Budget_1995_98__Mdl_millions__1" localSheetId="3">#REF!</definedName>
    <definedName name="Table_2____Moldova___General_Government_Budget_1995_98__Mdl_millions__1" localSheetId="4">#REF!</definedName>
    <definedName name="Table_2____Moldova___General_Government_Budget_1995_98__Mdl_millions__1" localSheetId="5">#REF!</definedName>
    <definedName name="Table_2____Moldova___General_Government_Budget_1995_98__Mdl_millions__1">#REF!</definedName>
    <definedName name="Table_3._Moldova__Balance_of_Payments__1994_98" localSheetId="3">#REF!</definedName>
    <definedName name="Table_3._Moldova__Balance_of_Payments__1994_98" localSheetId="4">#REF!</definedName>
    <definedName name="Table_3._Moldova__Balance_of_Payments__1994_98" localSheetId="5">#REF!</definedName>
    <definedName name="Table_3._Moldova__Balance_of_Payments__1994_98">#REF!</definedName>
    <definedName name="Table_4.__Moldova____Monetary_Survey_and_Projections__1994_98_1" localSheetId="3">#REF!</definedName>
    <definedName name="Table_4.__Moldova____Monetary_Survey_and_Projections__1994_98_1" localSheetId="4">#REF!</definedName>
    <definedName name="Table_4.__Moldova____Monetary_Survey_and_Projections__1994_98_1" localSheetId="5">#REF!</definedName>
    <definedName name="Table_4.__Moldova____Monetary_Survey_and_Projections__1994_98_1">#REF!</definedName>
    <definedName name="Table_6.__Moldova__Balance_of_Payments__1994_98" localSheetId="3">#REF!</definedName>
    <definedName name="Table_6.__Moldova__Balance_of_Payments__1994_98" localSheetId="4">#REF!</definedName>
    <definedName name="Table_6.__Moldova__Balance_of_Payments__1994_98" localSheetId="5">#REF!</definedName>
    <definedName name="Table_6.__Moldova__Balance_of_Payments__1994_98">#REF!</definedName>
    <definedName name="Table129" localSheetId="3">#REF!</definedName>
    <definedName name="Table129" localSheetId="4">#REF!</definedName>
    <definedName name="Table129" localSheetId="5">#REF!</definedName>
    <definedName name="Table129">#REF!</definedName>
    <definedName name="table130" localSheetId="3">#REF!</definedName>
    <definedName name="table130" localSheetId="4">#REF!</definedName>
    <definedName name="table130" localSheetId="5">#REF!</definedName>
    <definedName name="table130">#REF!</definedName>
    <definedName name="Table135" localSheetId="3">#REF!,[7]Contents!$A$87:$H$247</definedName>
    <definedName name="Table135" localSheetId="4">#REF!,[7]Contents!$A$87:$H$247</definedName>
    <definedName name="Table135" localSheetId="5">#REF!,[7]Contents!$A$87:$H$247</definedName>
    <definedName name="Table135">#REF!,[8]Contents!$A$87:$H$247</definedName>
    <definedName name="Table16_2000" localSheetId="3">#REF!</definedName>
    <definedName name="Table16_2000" localSheetId="4">#REF!</definedName>
    <definedName name="Table16_2000" localSheetId="5">#REF!</definedName>
    <definedName name="Table16_2000">#REF!</definedName>
    <definedName name="Table17" localSheetId="3">#REF!</definedName>
    <definedName name="Table17" localSheetId="4">#REF!</definedName>
    <definedName name="Table17" localSheetId="5">#REF!</definedName>
    <definedName name="Table17">#REF!</definedName>
    <definedName name="Table19" localSheetId="3">#REF!</definedName>
    <definedName name="Table19" localSheetId="4">#REF!</definedName>
    <definedName name="Table19" localSheetId="5">#REF!</definedName>
    <definedName name="Table19">#REF!</definedName>
    <definedName name="Table20" localSheetId="3">#REF!</definedName>
    <definedName name="Table20" localSheetId="4">#REF!</definedName>
    <definedName name="Table20" localSheetId="5">#REF!</definedName>
    <definedName name="Table20">#REF!</definedName>
    <definedName name="Table21" localSheetId="3">#REF!,[9]Contents!$A$87:$H$247</definedName>
    <definedName name="Table21" localSheetId="4">#REF!,[9]Contents!$A$87:$H$247</definedName>
    <definedName name="Table21" localSheetId="5">#REF!,[9]Contents!$A$87:$H$247</definedName>
    <definedName name="Table21">#REF!,[10]Contents!$A$87:$H$247</definedName>
    <definedName name="Table22" localSheetId="3">#REF!</definedName>
    <definedName name="Table22" localSheetId="4">#REF!</definedName>
    <definedName name="Table22" localSheetId="5">#REF!</definedName>
    <definedName name="Table22">#REF!</definedName>
    <definedName name="Table23" localSheetId="3">#REF!</definedName>
    <definedName name="Table23" localSheetId="4">#REF!</definedName>
    <definedName name="Table23" localSheetId="5">#REF!</definedName>
    <definedName name="Table23">#REF!</definedName>
    <definedName name="Table24" localSheetId="3">#REF!</definedName>
    <definedName name="Table24" localSheetId="4">#REF!</definedName>
    <definedName name="Table24" localSheetId="5">#REF!</definedName>
    <definedName name="Table24">#REF!</definedName>
    <definedName name="Table25" localSheetId="3">#REF!</definedName>
    <definedName name="Table25" localSheetId="4">#REF!</definedName>
    <definedName name="Table25" localSheetId="5">#REF!</definedName>
    <definedName name="Table25">#REF!</definedName>
    <definedName name="Table26" localSheetId="3">#REF!</definedName>
    <definedName name="Table26" localSheetId="4">#REF!</definedName>
    <definedName name="Table26" localSheetId="5">#REF!</definedName>
    <definedName name="Table26">#REF!</definedName>
    <definedName name="Table27" localSheetId="3">#REF!</definedName>
    <definedName name="Table27" localSheetId="4">#REF!</definedName>
    <definedName name="Table27" localSheetId="5">#REF!</definedName>
    <definedName name="Table27">#REF!</definedName>
    <definedName name="Table28" localSheetId="3">#REF!</definedName>
    <definedName name="Table28" localSheetId="4">#REF!</definedName>
    <definedName name="Table28" localSheetId="5">#REF!</definedName>
    <definedName name="Table28">#REF!</definedName>
    <definedName name="Table29" localSheetId="3">#REF!</definedName>
    <definedName name="Table29" localSheetId="4">#REF!</definedName>
    <definedName name="Table29" localSheetId="5">#REF!</definedName>
    <definedName name="Table29">#REF!</definedName>
    <definedName name="Table30" localSheetId="3">#REF!</definedName>
    <definedName name="Table30" localSheetId="4">#REF!</definedName>
    <definedName name="Table30" localSheetId="5">#REF!</definedName>
    <definedName name="Table30">#REF!</definedName>
    <definedName name="Table31" localSheetId="3">#REF!</definedName>
    <definedName name="Table31" localSheetId="4">#REF!</definedName>
    <definedName name="Table31" localSheetId="5">#REF!</definedName>
    <definedName name="Table31">#REF!</definedName>
    <definedName name="Table32" localSheetId="3">#REF!</definedName>
    <definedName name="Table32" localSheetId="4">#REF!</definedName>
    <definedName name="Table32" localSheetId="5">#REF!</definedName>
    <definedName name="Table32">#REF!</definedName>
    <definedName name="Table33" localSheetId="3">#REF!</definedName>
    <definedName name="Table33" localSheetId="4">#REF!</definedName>
    <definedName name="Table33" localSheetId="5">#REF!</definedName>
    <definedName name="Table33">#REF!</definedName>
    <definedName name="Table330" localSheetId="3">#REF!</definedName>
    <definedName name="Table330" localSheetId="4">#REF!</definedName>
    <definedName name="Table330" localSheetId="5">#REF!</definedName>
    <definedName name="Table330">#REF!</definedName>
    <definedName name="Table336" localSheetId="3">#REF!</definedName>
    <definedName name="Table336" localSheetId="4">#REF!</definedName>
    <definedName name="Table336" localSheetId="5">#REF!</definedName>
    <definedName name="Table336">#REF!</definedName>
    <definedName name="Table34" localSheetId="3">#REF!</definedName>
    <definedName name="Table34" localSheetId="4">#REF!</definedName>
    <definedName name="Table34" localSheetId="5">#REF!</definedName>
    <definedName name="Table34">#REF!</definedName>
    <definedName name="Table35" localSheetId="3">#REF!</definedName>
    <definedName name="Table35" localSheetId="4">#REF!</definedName>
    <definedName name="Table35" localSheetId="5">#REF!</definedName>
    <definedName name="Table35">#REF!</definedName>
    <definedName name="Table36" localSheetId="3">#REF!</definedName>
    <definedName name="Table36" localSheetId="4">#REF!</definedName>
    <definedName name="Table36" localSheetId="5">#REF!</definedName>
    <definedName name="Table36">#REF!</definedName>
    <definedName name="Table37" localSheetId="3">#REF!</definedName>
    <definedName name="Table37" localSheetId="4">#REF!</definedName>
    <definedName name="Table37" localSheetId="5">#REF!</definedName>
    <definedName name="Table37">#REF!</definedName>
    <definedName name="Table38" localSheetId="3">#REF!</definedName>
    <definedName name="Table38" localSheetId="4">#REF!</definedName>
    <definedName name="Table38" localSheetId="5">#REF!</definedName>
    <definedName name="Table38">#REF!</definedName>
    <definedName name="Table39" localSheetId="3">#REF!</definedName>
    <definedName name="Table39" localSheetId="4">#REF!</definedName>
    <definedName name="Table39" localSheetId="5">#REF!</definedName>
    <definedName name="Table39">#REF!</definedName>
    <definedName name="Table40" localSheetId="3">#REF!</definedName>
    <definedName name="Table40" localSheetId="4">#REF!</definedName>
    <definedName name="Table40" localSheetId="5">#REF!</definedName>
    <definedName name="Table40">#REF!</definedName>
    <definedName name="Table41" localSheetId="3">#REF!</definedName>
    <definedName name="Table41" localSheetId="4">#REF!</definedName>
    <definedName name="Table41" localSheetId="5">#REF!</definedName>
    <definedName name="Table41">#REF!</definedName>
    <definedName name="Table42" localSheetId="3">#REF!</definedName>
    <definedName name="Table42" localSheetId="4">#REF!</definedName>
    <definedName name="Table42" localSheetId="5">#REF!</definedName>
    <definedName name="Table42">#REF!</definedName>
    <definedName name="Table43" localSheetId="3">#REF!</definedName>
    <definedName name="Table43" localSheetId="4">#REF!</definedName>
    <definedName name="Table43" localSheetId="5">#REF!</definedName>
    <definedName name="Table43">#REF!</definedName>
    <definedName name="Table44" localSheetId="3">#REF!</definedName>
    <definedName name="Table44" localSheetId="4">#REF!</definedName>
    <definedName name="Table44" localSheetId="5">#REF!</definedName>
    <definedName name="Table44">#REF!</definedName>
    <definedName name="TabMTBOP2006" localSheetId="3">#REF!</definedName>
    <definedName name="TabMTBOP2006" localSheetId="4">#REF!</definedName>
    <definedName name="TabMTBOP2006" localSheetId="5">#REF!</definedName>
    <definedName name="TabMTBOP2006">#REF!</definedName>
    <definedName name="TabMTbop2010" localSheetId="3">#REF!</definedName>
    <definedName name="TabMTbop2010" localSheetId="4">#REF!</definedName>
    <definedName name="TabMTbop2010" localSheetId="5">#REF!</definedName>
    <definedName name="TabMTbop2010">#REF!</definedName>
    <definedName name="TabMTdebt" localSheetId="3">#REF!</definedName>
    <definedName name="TabMTdebt" localSheetId="4">#REF!</definedName>
    <definedName name="TabMTdebt" localSheetId="5">#REF!</definedName>
    <definedName name="TabMTdebt">#REF!</definedName>
    <definedName name="TabNonfactorServices_and_Income" localSheetId="3">#REF!</definedName>
    <definedName name="TabNonfactorServices_and_Income" localSheetId="4">#REF!</definedName>
    <definedName name="TabNonfactorServices_and_Income" localSheetId="5">#REF!</definedName>
    <definedName name="TabNonfactorServices_and_Income">#REF!</definedName>
    <definedName name="TabOutMon" localSheetId="3">#REF!</definedName>
    <definedName name="TabOutMon" localSheetId="4">#REF!</definedName>
    <definedName name="TabOutMon" localSheetId="5">#REF!</definedName>
    <definedName name="TabOutMon">#REF!</definedName>
    <definedName name="TabsimplifiedBOP" localSheetId="3">#REF!</definedName>
    <definedName name="TabsimplifiedBOP" localSheetId="4">#REF!</definedName>
    <definedName name="TabsimplifiedBOP" localSheetId="5">#REF!</definedName>
    <definedName name="TabsimplifiedBOP">#REF!</definedName>
    <definedName name="TaxArrears" localSheetId="3">#REF!</definedName>
    <definedName name="TaxArrears" localSheetId="4">#REF!</definedName>
    <definedName name="TaxArrears" localSheetId="5">#REF!</definedName>
    <definedName name="TaxArrears">#REF!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3">#REF!</definedName>
    <definedName name="Test" localSheetId="4">#REF!</definedName>
    <definedName name="Test" localSheetId="5">#REF!</definedName>
    <definedName name="Test">#REF!</definedName>
    <definedName name="Test1" localSheetId="3">#REF!</definedName>
    <definedName name="Test1" localSheetId="4">#REF!</definedName>
    <definedName name="Test1" localSheetId="5">#REF!</definedName>
    <definedName name="Test1">#REF!</definedName>
    <definedName name="Trade_balance" localSheetId="3">#REF!</definedName>
    <definedName name="Trade_balance" localSheetId="4">#REF!</definedName>
    <definedName name="Trade_balance" localSheetId="5">#REF!</definedName>
    <definedName name="Trade_balance">#REF!</definedName>
    <definedName name="trade_figure" localSheetId="3">#REF!</definedName>
    <definedName name="trade_figure" localSheetId="4">#REF!</definedName>
    <definedName name="trade_figure" localSheetId="5">#REF!</definedName>
    <definedName name="trade_figure">#REF!</definedName>
    <definedName name="Uploaded_Currency">[3]Control!$F$17</definedName>
    <definedName name="Uploaded_Scale">[3]Control!$F$18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hidden="1">{"WEO",#N/A,FALSE,"T"}</definedName>
    <definedName name="www">[11]Control!$B$13</definedName>
    <definedName name="Year">[3]Control!$C$3</definedName>
    <definedName name="zDollarGDP">[12]ass!$A$7:$IV$7</definedName>
    <definedName name="zGDPgrowth" localSheetId="3">#REF!</definedName>
    <definedName name="zGDPgrowth" localSheetId="4">#REF!</definedName>
    <definedName name="zGDPgrowth" localSheetId="5">#REF!</definedName>
    <definedName name="zGDPgrowth">#REF!</definedName>
    <definedName name="zIGNFS" localSheetId="3">#REF!</definedName>
    <definedName name="zIGNFS" localSheetId="4">#REF!</definedName>
    <definedName name="zIGNFS" localSheetId="5">#REF!</definedName>
    <definedName name="zIGNFS">#REF!</definedName>
    <definedName name="zImports" localSheetId="3">#REF!</definedName>
    <definedName name="zImports" localSheetId="4">#REF!</definedName>
    <definedName name="zImports" localSheetId="5">#REF!</definedName>
    <definedName name="zImports">#REF!</definedName>
    <definedName name="zLiborUS" localSheetId="3">#REF!</definedName>
    <definedName name="zLiborUS" localSheetId="4">#REF!</definedName>
    <definedName name="zLiborUS" localSheetId="5">#REF!</definedName>
    <definedName name="zLiborUS">#REF!</definedName>
    <definedName name="zReserves">[12]oth!$A$17:$IV$17</definedName>
    <definedName name="zRoWCPIchange" localSheetId="3">#REF!</definedName>
    <definedName name="zRoWCPIchange" localSheetId="4">#REF!</definedName>
    <definedName name="zRoWCPIchange" localSheetId="5">#REF!</definedName>
    <definedName name="zRoWCPIchange">#REF!</definedName>
    <definedName name="zSDReRate">[12]ass!$A$24:$IV$24</definedName>
    <definedName name="zXGNFS" localSheetId="3">#REF!</definedName>
    <definedName name="zXGNFS" localSheetId="4">#REF!</definedName>
    <definedName name="zXGNFS" localSheetId="5">#REF!</definedName>
    <definedName name="zXGNFS">#REF!</definedName>
    <definedName name="ААААААААААААААААА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АААААААААААААААА" localSheetId="1" hidden="1">{"WEO",#N/A,FALSE,"T"}</definedName>
    <definedName name="ААААААААААААААААААААААААААААААААА" localSheetId="2" hidden="1">{"WEO",#N/A,FALSE,"T"}</definedName>
    <definedName name="ААААААААААААААААААААААААААААААААА" localSheetId="3" hidden="1">{"WEO",#N/A,FALSE,"T"}</definedName>
    <definedName name="ААААААААААААААААААААААААААААААААА" localSheetId="4" hidden="1">{"WEO",#N/A,FALSE,"T"}</definedName>
    <definedName name="ААААААААААААААААААААААААААААААААА" localSheetId="5" hidden="1">{"WEO",#N/A,FALSE,"T"}</definedName>
    <definedName name="ААААААААААААААААААААААААААААААААА" hidden="1">{"WEO",#N/A,FALSE,"T"}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>#REF!</definedName>
    <definedName name="_xlnm.Print_Titles" localSheetId="4">'1.4 '!$B:$B,'1.4 '!$2:$6</definedName>
    <definedName name="_xlnm.Print_Titles" localSheetId="5">'1.5'!$B:$B,'1.5'!$2:$7</definedName>
    <definedName name="квефі" localSheetId="1" hidden="1">{#N/A,#N/A,FALSE,"I";#N/A,#N/A,FALSE,"J";#N/A,#N/A,FALSE,"K";#N/A,#N/A,FALSE,"L";#N/A,#N/A,FALSE,"M";#N/A,#N/A,FALSE,"N";#N/A,#N/A,FALSE,"O"}</definedName>
    <definedName name="квефі" localSheetId="2" hidden="1">{#N/A,#N/A,FALSE,"I";#N/A,#N/A,FALSE,"J";#N/A,#N/A,FALSE,"K";#N/A,#N/A,FALSE,"L";#N/A,#N/A,FALSE,"M";#N/A,#N/A,FALSE,"N";#N/A,#N/A,FALSE,"O"}</definedName>
    <definedName name="квефі" localSheetId="3" hidden="1">{#N/A,#N/A,FALSE,"I";#N/A,#N/A,FALSE,"J";#N/A,#N/A,FALSE,"K";#N/A,#N/A,FALSE,"L";#N/A,#N/A,FALSE,"M";#N/A,#N/A,FALSE,"N";#N/A,#N/A,FALSE,"O"}</definedName>
    <definedName name="квефі" localSheetId="4" hidden="1">{#N/A,#N/A,FALSE,"I";#N/A,#N/A,FALSE,"J";#N/A,#N/A,FALSE,"K";#N/A,#N/A,FALSE,"L";#N/A,#N/A,FALSE,"M";#N/A,#N/A,FALSE,"N";#N/A,#N/A,FALSE,"O"}</definedName>
    <definedName name="квефі" localSheetId="5" hidden="1">{#N/A,#N/A,FALSE,"I";#N/A,#N/A,FALSE,"J";#N/A,#N/A,FALSE,"K";#N/A,#N/A,FALSE,"L";#N/A,#N/A,FALSE,"M";#N/A,#N/A,FALSE,"N";#N/A,#N/A,FALSE,"O"}</definedName>
    <definedName name="квефі" hidden="1">{#N/A,#N/A,FALSE,"I";#N/A,#N/A,FALSE,"J";#N/A,#N/A,FALSE,"K";#N/A,#N/A,FALSE,"L";#N/A,#N/A,FALSE,"M";#N/A,#N/A,FALSE,"N";#N/A,#N/A,FALSE,"O"}</definedName>
    <definedName name="книга3" localSheetId="3">#REF!</definedName>
    <definedName name="книга3" localSheetId="4">#REF!</definedName>
    <definedName name="книга3" localSheetId="5">#REF!</definedName>
    <definedName name="книга3">#REF!</definedName>
    <definedName name="ннннннн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0">'1'!$B$1:$R$24</definedName>
    <definedName name="_xlnm.Print_Area" localSheetId="1">'1.1 '!$A$2:$BG$41</definedName>
    <definedName name="_xlnm.Print_Area" localSheetId="2">'1.2'!$A$2:$BG$40</definedName>
    <definedName name="_xlnm.Print_Area" localSheetId="3">'1.3'!$A$2:$O$46</definedName>
    <definedName name="_xlnm.Print_Area" localSheetId="4">'1.4 '!$A$2:$BI$53</definedName>
    <definedName name="_xlnm.Print_Area" localSheetId="5">'1.5'!$A$2:$BI$51</definedName>
    <definedName name="_xlnm.Print_Area">#REF!</definedName>
    <definedName name="Область_печати_ИМ" localSheetId="3">#REF!</definedName>
    <definedName name="Область_печати_ИМ" localSheetId="4">#REF!</definedName>
    <definedName name="Область_печати_ИМ" localSheetId="5">#REF!</definedName>
    <definedName name="Область_печати_ИМ">#REF!</definedName>
    <definedName name="п" localSheetId="1" hidden="1">{"MONA",#N/A,FALSE,"S"}</definedName>
    <definedName name="п" localSheetId="2" hidden="1">{"MONA",#N/A,FALSE,"S"}</definedName>
    <definedName name="п" localSheetId="3" hidden="1">{"MONA",#N/A,FALSE,"S"}</definedName>
    <definedName name="п" localSheetId="4" hidden="1">{"MONA",#N/A,FALSE,"S"}</definedName>
    <definedName name="п" localSheetId="5" hidden="1">{"MONA",#N/A,FALSE,"S"}</definedName>
    <definedName name="п" hidden="1">{"MONA",#N/A,FALSE,"S"}</definedName>
    <definedName name="ппппппппппп" localSheetId="1" hidden="1">{#N/A,#N/A,FALSE,"SimInp1";#N/A,#N/A,FALSE,"SimInp2";#N/A,#N/A,FALSE,"SimOut1";#N/A,#N/A,FALSE,"SimOut2";#N/A,#N/A,FALSE,"SimOut3";#N/A,#N/A,FALSE,"SimOut4";#N/A,#N/A,FALSE,"SimOut5"}</definedName>
    <definedName name="ппппппппппп" localSheetId="2" hidden="1">{#N/A,#N/A,FALSE,"SimInp1";#N/A,#N/A,FALSE,"SimInp2";#N/A,#N/A,FALSE,"SimOut1";#N/A,#N/A,FALSE,"SimOut2";#N/A,#N/A,FALSE,"SimOut3";#N/A,#N/A,FALSE,"SimOut4";#N/A,#N/A,FALSE,"SimOut5"}</definedName>
    <definedName name="ппппппппппп" localSheetId="3" hidden="1">{#N/A,#N/A,FALSE,"SimInp1";#N/A,#N/A,FALSE,"SimInp2";#N/A,#N/A,FALSE,"SimOut1";#N/A,#N/A,FALSE,"SimOut2";#N/A,#N/A,FALSE,"SimOut3";#N/A,#N/A,FALSE,"SimOut4";#N/A,#N/A,FALSE,"SimOut5"}</definedName>
    <definedName name="ппппппппппп" localSheetId="4" hidden="1">{#N/A,#N/A,FALSE,"SimInp1";#N/A,#N/A,FALSE,"SimInp2";#N/A,#N/A,FALSE,"SimOut1";#N/A,#N/A,FALSE,"SimOut2";#N/A,#N/A,FALSE,"SimOut3";#N/A,#N/A,FALSE,"SimOut4";#N/A,#N/A,FALSE,"SimOut5"}</definedName>
    <definedName name="ппппппппппп" localSheetId="5" hidden="1">{#N/A,#N/A,FALSE,"SimInp1";#N/A,#N/A,FALSE,"SimInp2";#N/A,#N/A,FALSE,"SimOut1";#N/A,#N/A,FALSE,"SimOut2";#N/A,#N/A,FALSE,"SimOut3";#N/A,#N/A,FALSE,"SimOut4";#N/A,#N/A,FALSE,"SimOut5"}</definedName>
    <definedName name="ппппппппппп" hidden="1">{#N/A,#N/A,FALSE,"SimInp1";#N/A,#N/A,FALSE,"SimInp2";#N/A,#N/A,FALSE,"SimOut1";#N/A,#N/A,FALSE,"SimOut2";#N/A,#N/A,FALSE,"SimOut3";#N/A,#N/A,FALSE,"SimOut4";#N/A,#N/A,FALSE,"SimOut5"}</definedName>
    <definedName name="рг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росія" localSheetId="1" hidden="1">{#N/A,#N/A,FALSE,"I";#N/A,#N/A,FALSE,"J";#N/A,#N/A,FALSE,"K";#N/A,#N/A,FALSE,"L";#N/A,#N/A,FALSE,"M";#N/A,#N/A,FALSE,"N";#N/A,#N/A,FALSE,"O"}</definedName>
    <definedName name="росія" localSheetId="2" hidden="1">{#N/A,#N/A,FALSE,"I";#N/A,#N/A,FALSE,"J";#N/A,#N/A,FALSE,"K";#N/A,#N/A,FALSE,"L";#N/A,#N/A,FALSE,"M";#N/A,#N/A,FALSE,"N";#N/A,#N/A,FALSE,"O"}</definedName>
    <definedName name="росія" localSheetId="3" hidden="1">{#N/A,#N/A,FALSE,"I";#N/A,#N/A,FALSE,"J";#N/A,#N/A,FALSE,"K";#N/A,#N/A,FALSE,"L";#N/A,#N/A,FALSE,"M";#N/A,#N/A,FALSE,"N";#N/A,#N/A,FALSE,"O"}</definedName>
    <definedName name="росія" localSheetId="4" hidden="1">{#N/A,#N/A,FALSE,"I";#N/A,#N/A,FALSE,"J";#N/A,#N/A,FALSE,"K";#N/A,#N/A,FALSE,"L";#N/A,#N/A,FALSE,"M";#N/A,#N/A,FALSE,"N";#N/A,#N/A,FALSE,"O"}</definedName>
    <definedName name="росія" localSheetId="5" hidden="1">{#N/A,#N/A,FALSE,"I";#N/A,#N/A,FALSE,"J";#N/A,#N/A,FALSE,"K";#N/A,#N/A,FALSE,"L";#N/A,#N/A,FALSE,"M";#N/A,#N/A,FALSE,"N";#N/A,#N/A,FALSE,"O"}</definedName>
    <definedName name="росія" hidden="1">{#N/A,#N/A,FALSE,"I";#N/A,#N/A,FALSE,"J";#N/A,#N/A,FALSE,"K";#N/A,#N/A,FALSE,"L";#N/A,#N/A,FALSE,"M";#N/A,#N/A,FALSE,"N";#N/A,#N/A,FALSE,"O"}</definedName>
    <definedName name="ррпеак" localSheetId="1" hidden="1">{"MONA",#N/A,FALSE,"S"}</definedName>
    <definedName name="ррпеак" localSheetId="2" hidden="1">{"MONA",#N/A,FALSE,"S"}</definedName>
    <definedName name="ррпеак" localSheetId="3" hidden="1">{"MONA",#N/A,FALSE,"S"}</definedName>
    <definedName name="ррпеак" localSheetId="4" hidden="1">{"MONA",#N/A,FALSE,"S"}</definedName>
    <definedName name="ррпеак" localSheetId="5" hidden="1">{"MONA",#N/A,FALSE,"S"}</definedName>
    <definedName name="ррпеак" hidden="1">{"MONA",#N/A,FALSE,"S"}</definedName>
    <definedName name="рррррр" localSheetId="1" hidden="1">{#N/A,#N/A,FALSE,"SimInp1";#N/A,#N/A,FALSE,"SimInp2";#N/A,#N/A,FALSE,"SimOut1";#N/A,#N/A,FALSE,"SimOut2";#N/A,#N/A,FALSE,"SimOut3";#N/A,#N/A,FALSE,"SimOut4";#N/A,#N/A,FALSE,"SimOut5"}</definedName>
    <definedName name="рррррр" localSheetId="2" hidden="1">{#N/A,#N/A,FALSE,"SimInp1";#N/A,#N/A,FALSE,"SimInp2";#N/A,#N/A,FALSE,"SimOut1";#N/A,#N/A,FALSE,"SimOut2";#N/A,#N/A,FALSE,"SimOut3";#N/A,#N/A,FALSE,"SimOut4";#N/A,#N/A,FALSE,"SimOut5"}</definedName>
    <definedName name="рррррр" localSheetId="3" hidden="1">{#N/A,#N/A,FALSE,"SimInp1";#N/A,#N/A,FALSE,"SimInp2";#N/A,#N/A,FALSE,"SimOut1";#N/A,#N/A,FALSE,"SimOut2";#N/A,#N/A,FALSE,"SimOut3";#N/A,#N/A,FALSE,"SimOut4";#N/A,#N/A,FALSE,"SimOut5"}</definedName>
    <definedName name="рррррр" localSheetId="4" hidden="1">{#N/A,#N/A,FALSE,"SimInp1";#N/A,#N/A,FALSE,"SimInp2";#N/A,#N/A,FALSE,"SimOut1";#N/A,#N/A,FALSE,"SimOut2";#N/A,#N/A,FALSE,"SimOut3";#N/A,#N/A,FALSE,"SimOut4";#N/A,#N/A,FALSE,"SimOut5"}</definedName>
    <definedName name="рррррр" localSheetId="5" hidden="1">{#N/A,#N/A,FALSE,"SimInp1";#N/A,#N/A,FALSE,"SimInp2";#N/A,#N/A,FALSE,"SimOut1";#N/A,#N/A,FALSE,"SimOut2";#N/A,#N/A,FALSE,"SimOut3";#N/A,#N/A,FALSE,"SimOut4";#N/A,#N/A,FALSE,"SimOut5"}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РРРРРРРРРРРРРРРРРРРРРРРРРРР" localSheetId="1" hidden="1">{"MONA",#N/A,FALSE,"S"}</definedName>
    <definedName name="РРРРРРРРРРРРРРРРРРРРРРРРРРР" localSheetId="2" hidden="1">{"MONA",#N/A,FALSE,"S"}</definedName>
    <definedName name="РРРРРРРРРРРРРРРРРРРРРРРРРРР" localSheetId="3" hidden="1">{"MONA",#N/A,FALSE,"S"}</definedName>
    <definedName name="РРРРРРРРРРРРРРРРРРРРРРРРРРР" localSheetId="4" hidden="1">{"MONA",#N/A,FALSE,"S"}</definedName>
    <definedName name="РРРРРРРРРРРРРРРРРРРРРРРРРРР" localSheetId="5" hidden="1">{"MONA",#N/A,FALSE,"S"}</definedName>
    <definedName name="РРРРРРРРРРРРРРРРРРРРРРРРРРР" hidden="1">{"MONA",#N/A,FALSE,"S"}</definedName>
    <definedName name="там06_2010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62913"/>
</workbook>
</file>

<file path=xl/calcChain.xml><?xml version="1.0" encoding="utf-8"?>
<calcChain xmlns="http://schemas.openxmlformats.org/spreadsheetml/2006/main">
  <c r="B17" i="3" l="1"/>
  <c r="B16" i="3"/>
  <c r="B15" i="3"/>
  <c r="B14" i="3"/>
  <c r="B13" i="3"/>
  <c r="B12" i="3"/>
  <c r="B11" i="3"/>
  <c r="AV32" i="81" l="1"/>
  <c r="AV33" i="81"/>
  <c r="AV34" i="81"/>
  <c r="AV28" i="81"/>
  <c r="AS35" i="81"/>
  <c r="AT35" i="81"/>
  <c r="AS34" i="81"/>
  <c r="AT34" i="81"/>
  <c r="AS33" i="81"/>
  <c r="AT33" i="81"/>
  <c r="AS32" i="81"/>
  <c r="AT32" i="81"/>
  <c r="AS31" i="81"/>
  <c r="AT31" i="81"/>
  <c r="AS30" i="81"/>
  <c r="AT30" i="81"/>
  <c r="AS29" i="81"/>
  <c r="AT29" i="81"/>
  <c r="AS28" i="81"/>
  <c r="AT28" i="81"/>
  <c r="AS24" i="81"/>
  <c r="AT24" i="81"/>
  <c r="AV24" i="81"/>
  <c r="AW24" i="81"/>
  <c r="AS23" i="81"/>
  <c r="AT23" i="81"/>
  <c r="AS22" i="81"/>
  <c r="AT22" i="81"/>
  <c r="AV22" i="81"/>
  <c r="AS21" i="81"/>
  <c r="AT21" i="81"/>
  <c r="AU21" i="81"/>
  <c r="AV21" i="81"/>
  <c r="AS20" i="81"/>
  <c r="AT20" i="81"/>
  <c r="AS19" i="81"/>
  <c r="AT19" i="81"/>
  <c r="AU19" i="81"/>
  <c r="AW19" i="81"/>
  <c r="AS18" i="81"/>
  <c r="AT18" i="81"/>
  <c r="AU18" i="81"/>
  <c r="AW9" i="81"/>
  <c r="AW30" i="81" s="1"/>
  <c r="AW10" i="81"/>
  <c r="AW31" i="81" s="1"/>
  <c r="AW11" i="81"/>
  <c r="AW21" i="81" s="1"/>
  <c r="AW12" i="81"/>
  <c r="AW33" i="81" s="1"/>
  <c r="AW13" i="81"/>
  <c r="AW23" i="81" s="1"/>
  <c r="AW14" i="81"/>
  <c r="AW35" i="81" s="1"/>
  <c r="AV9" i="81"/>
  <c r="AV30" i="81" s="1"/>
  <c r="AV10" i="81"/>
  <c r="AV20" i="81" s="1"/>
  <c r="AV11" i="81"/>
  <c r="AV12" i="81"/>
  <c r="AV13" i="81"/>
  <c r="AV23" i="81" s="1"/>
  <c r="AV14" i="81"/>
  <c r="AV35" i="81" s="1"/>
  <c r="AU9" i="81"/>
  <c r="AU10" i="81"/>
  <c r="AU20" i="81" s="1"/>
  <c r="AU11" i="81"/>
  <c r="AU12" i="81"/>
  <c r="AU22" i="81" s="1"/>
  <c r="AU13" i="81"/>
  <c r="AU23" i="81" s="1"/>
  <c r="AU14" i="81"/>
  <c r="AU24" i="81" s="1"/>
  <c r="AW8" i="81"/>
  <c r="AW29" i="81" s="1"/>
  <c r="AV8" i="81"/>
  <c r="AV18" i="81" s="1"/>
  <c r="AU8" i="81"/>
  <c r="AW7" i="81"/>
  <c r="AW28" i="81" s="1"/>
  <c r="AV7" i="81"/>
  <c r="AU7" i="81"/>
  <c r="AV19" i="81" l="1"/>
  <c r="AV31" i="81"/>
  <c r="AW34" i="81"/>
  <c r="AW22" i="81"/>
  <c r="AW20" i="81"/>
  <c r="AW18" i="81"/>
  <c r="AV29" i="81"/>
  <c r="AW32" i="81"/>
  <c r="AT15" i="81" l="1"/>
  <c r="AU15" i="81"/>
  <c r="AU25" i="81" s="1"/>
  <c r="AU17" i="81" s="1"/>
  <c r="AV15" i="81"/>
  <c r="AW15" i="81"/>
  <c r="AT25" i="81" l="1"/>
  <c r="AT17" i="81" s="1"/>
  <c r="AW25" i="81"/>
  <c r="AW17" i="81" s="1"/>
  <c r="AW36" i="81"/>
  <c r="AV36" i="81"/>
  <c r="AV25" i="81"/>
  <c r="AV17" i="81" s="1"/>
  <c r="AV36" i="80"/>
  <c r="AS36" i="80"/>
  <c r="AT36" i="80"/>
  <c r="AS35" i="80"/>
  <c r="AT35" i="80"/>
  <c r="AS34" i="80"/>
  <c r="AT34" i="80"/>
  <c r="AS33" i="80"/>
  <c r="AT33" i="80"/>
  <c r="AS32" i="80"/>
  <c r="AT32" i="80"/>
  <c r="AS31" i="80"/>
  <c r="AT31" i="80"/>
  <c r="AS30" i="80"/>
  <c r="AT30" i="80"/>
  <c r="AS29" i="80"/>
  <c r="AT29" i="80"/>
  <c r="AS25" i="80"/>
  <c r="AT25" i="80"/>
  <c r="AU25" i="80"/>
  <c r="AS24" i="80"/>
  <c r="AT24" i="80"/>
  <c r="AS23" i="80"/>
  <c r="AT23" i="80"/>
  <c r="AV23" i="80"/>
  <c r="AS22" i="80"/>
  <c r="AT22" i="80"/>
  <c r="AS21" i="80"/>
  <c r="AT21" i="80"/>
  <c r="AS20" i="80"/>
  <c r="AT20" i="80"/>
  <c r="AU20" i="80"/>
  <c r="AS19" i="80"/>
  <c r="AT19" i="80"/>
  <c r="AW9" i="80"/>
  <c r="AW10" i="80"/>
  <c r="AW11" i="80"/>
  <c r="AW12" i="80"/>
  <c r="AW34" i="80" s="1"/>
  <c r="AW13" i="80"/>
  <c r="AW35" i="80" s="1"/>
  <c r="AW14" i="80"/>
  <c r="AW36" i="80" s="1"/>
  <c r="AW8" i="80"/>
  <c r="AW7" i="80"/>
  <c r="AW20" i="80" s="1"/>
  <c r="AV9" i="80"/>
  <c r="AV20" i="80" s="1"/>
  <c r="AV10" i="80"/>
  <c r="AV21" i="80" s="1"/>
  <c r="AV11" i="80"/>
  <c r="AV22" i="80" s="1"/>
  <c r="AV12" i="80"/>
  <c r="AV13" i="80"/>
  <c r="AV24" i="80" s="1"/>
  <c r="AV14" i="80"/>
  <c r="AV8" i="80"/>
  <c r="AV30" i="80" s="1"/>
  <c r="AV7" i="80"/>
  <c r="AV29" i="80" s="1"/>
  <c r="AU9" i="80"/>
  <c r="AU10" i="80"/>
  <c r="AV32" i="80" s="1"/>
  <c r="AU11" i="80"/>
  <c r="AU22" i="80" s="1"/>
  <c r="AU12" i="80"/>
  <c r="AU23" i="80" s="1"/>
  <c r="AU13" i="80"/>
  <c r="AU24" i="80" s="1"/>
  <c r="AU14" i="80"/>
  <c r="AT15" i="80"/>
  <c r="AT26" i="80" s="1"/>
  <c r="AU8" i="80"/>
  <c r="AU19" i="80" s="1"/>
  <c r="AU7" i="80"/>
  <c r="AU15" i="80" s="1"/>
  <c r="AU26" i="80" s="1"/>
  <c r="AX7" i="80"/>
  <c r="AV34" i="80" l="1"/>
  <c r="AV33" i="80"/>
  <c r="AV31" i="80"/>
  <c r="AW22" i="80"/>
  <c r="AW29" i="80"/>
  <c r="AV35" i="80"/>
  <c r="AV15" i="80"/>
  <c r="AW21" i="80"/>
  <c r="AU21" i="80"/>
  <c r="AU18" i="80" s="1"/>
  <c r="AW31" i="80"/>
  <c r="AV19" i="80"/>
  <c r="AW19" i="80"/>
  <c r="AW25" i="80"/>
  <c r="AV25" i="80"/>
  <c r="AW24" i="80"/>
  <c r="AW23" i="80"/>
  <c r="AW30" i="80"/>
  <c r="AW15" i="80"/>
  <c r="AW33" i="80"/>
  <c r="AW32" i="80"/>
  <c r="AT18" i="80"/>
  <c r="AV37" i="80" l="1"/>
  <c r="AV26" i="80"/>
  <c r="AV18" i="80" s="1"/>
  <c r="AW37" i="80"/>
  <c r="AW26" i="80"/>
  <c r="AW18" i="80" s="1"/>
  <c r="B43" i="85" l="1"/>
  <c r="AY43" i="85" l="1"/>
  <c r="AX43" i="85"/>
  <c r="BI43" i="85"/>
  <c r="BH43" i="85"/>
  <c r="BG43" i="85"/>
  <c r="BF43" i="85"/>
  <c r="BE43" i="85"/>
  <c r="BD43" i="85"/>
  <c r="BC43" i="85"/>
  <c r="BB43" i="85"/>
  <c r="BA43" i="85"/>
  <c r="AZ43" i="85"/>
  <c r="AY10" i="85" l="1"/>
  <c r="AY11" i="85"/>
  <c r="AY12" i="85"/>
  <c r="AY13" i="85"/>
  <c r="AY14" i="85"/>
  <c r="AY15" i="85"/>
  <c r="AY17" i="85"/>
  <c r="AY16" i="85"/>
  <c r="AY18" i="85"/>
  <c r="AY24" i="85"/>
  <c r="AY19" i="85"/>
  <c r="AY21" i="85"/>
  <c r="AY20" i="85"/>
  <c r="AY23" i="85"/>
  <c r="AY22" i="85"/>
  <c r="AY25" i="85"/>
  <c r="AY26" i="85"/>
  <c r="AY27" i="85"/>
  <c r="AY28" i="85"/>
  <c r="AY29" i="85"/>
  <c r="AY30" i="85"/>
  <c r="AY32" i="85"/>
  <c r="AY31" i="85"/>
  <c r="AY33" i="85"/>
  <c r="AY34" i="85"/>
  <c r="AY36" i="85"/>
  <c r="AY35" i="85"/>
  <c r="AY41" i="85"/>
  <c r="AY38" i="85"/>
  <c r="AY37" i="85"/>
  <c r="AY40" i="85"/>
  <c r="AY39" i="85"/>
  <c r="AY42" i="85"/>
  <c r="AY44" i="85"/>
  <c r="AY9" i="85"/>
  <c r="AY8" i="85"/>
  <c r="AX10" i="85"/>
  <c r="AX11" i="85"/>
  <c r="AX12" i="85"/>
  <c r="AX13" i="85"/>
  <c r="AX14" i="85"/>
  <c r="AX15" i="85"/>
  <c r="AX17" i="85"/>
  <c r="AX16" i="85"/>
  <c r="AX18" i="85"/>
  <c r="AX24" i="85"/>
  <c r="AX19" i="85"/>
  <c r="AX21" i="85"/>
  <c r="AX20" i="85"/>
  <c r="AX23" i="85"/>
  <c r="AX22" i="85"/>
  <c r="AX25" i="85"/>
  <c r="AX26" i="85"/>
  <c r="AX27" i="85"/>
  <c r="AX28" i="85"/>
  <c r="AX29" i="85"/>
  <c r="AX30" i="85"/>
  <c r="AX32" i="85"/>
  <c r="AX31" i="85"/>
  <c r="AX33" i="85"/>
  <c r="AX34" i="85"/>
  <c r="AX36" i="85"/>
  <c r="AX35" i="85"/>
  <c r="AX41" i="85"/>
  <c r="AX38" i="85"/>
  <c r="AX37" i="85"/>
  <c r="AX40" i="85"/>
  <c r="AX39" i="85"/>
  <c r="AX42" i="85"/>
  <c r="AX44" i="85"/>
  <c r="AX9" i="85"/>
  <c r="AX8" i="85"/>
  <c r="BG40" i="84"/>
  <c r="BF40" i="84"/>
  <c r="BE40" i="84"/>
  <c r="BD40" i="84"/>
  <c r="BC40" i="84"/>
  <c r="BB40" i="84"/>
  <c r="BA40" i="84"/>
  <c r="AZ40" i="84"/>
  <c r="BG37" i="84"/>
  <c r="BF37" i="84"/>
  <c r="BE37" i="84"/>
  <c r="BD37" i="84"/>
  <c r="BC37" i="84"/>
  <c r="BB37" i="84"/>
  <c r="BA37" i="84"/>
  <c r="AZ37" i="84"/>
  <c r="BH40" i="84"/>
  <c r="BI40" i="84"/>
  <c r="BI37" i="84"/>
  <c r="BH37" i="84"/>
  <c r="AX40" i="84"/>
  <c r="AY40" i="84"/>
  <c r="AY37" i="84"/>
  <c r="AX37" i="84"/>
  <c r="B40" i="84"/>
  <c r="B37" i="84"/>
  <c r="AY9" i="84"/>
  <c r="AY10" i="84"/>
  <c r="AY14" i="84"/>
  <c r="AY11" i="84"/>
  <c r="AY12" i="84"/>
  <c r="AY15" i="84"/>
  <c r="AY13" i="84"/>
  <c r="AY16" i="84"/>
  <c r="AY19" i="84"/>
  <c r="AY18" i="84"/>
  <c r="AY17" i="84"/>
  <c r="AY20" i="84"/>
  <c r="AY22" i="84"/>
  <c r="AY23" i="84"/>
  <c r="AY21" i="84"/>
  <c r="AY25" i="84"/>
  <c r="AY24" i="84"/>
  <c r="AY26" i="84"/>
  <c r="AY28" i="84"/>
  <c r="AY30" i="84"/>
  <c r="AY29" i="84"/>
  <c r="AY27" i="84"/>
  <c r="AY31" i="84"/>
  <c r="AY33" i="84"/>
  <c r="AY32" i="84"/>
  <c r="AY34" i="84"/>
  <c r="AY35" i="84"/>
  <c r="AY36" i="84"/>
  <c r="AY41" i="84"/>
  <c r="AY38" i="84"/>
  <c r="AY39" i="84"/>
  <c r="AY42" i="84"/>
  <c r="AY43" i="84"/>
  <c r="AY8" i="84"/>
  <c r="AY7" i="84"/>
  <c r="AX9" i="84"/>
  <c r="AX10" i="84"/>
  <c r="AX14" i="84"/>
  <c r="AX11" i="84"/>
  <c r="AX12" i="84"/>
  <c r="AX15" i="84"/>
  <c r="AX13" i="84"/>
  <c r="AX16" i="84"/>
  <c r="AX19" i="84"/>
  <c r="AX18" i="84"/>
  <c r="AX17" i="84"/>
  <c r="AX20" i="84"/>
  <c r="AX22" i="84"/>
  <c r="AX23" i="84"/>
  <c r="AX21" i="84"/>
  <c r="AX25" i="84"/>
  <c r="AX24" i="84"/>
  <c r="AX26" i="84"/>
  <c r="AX28" i="84"/>
  <c r="AX30" i="84"/>
  <c r="AX29" i="84"/>
  <c r="AX27" i="84"/>
  <c r="AX31" i="84"/>
  <c r="AX33" i="84"/>
  <c r="AX32" i="84"/>
  <c r="AX34" i="84"/>
  <c r="AX35" i="84"/>
  <c r="AX36" i="84"/>
  <c r="AX41" i="84"/>
  <c r="AX38" i="84"/>
  <c r="AX39" i="84"/>
  <c r="AX42" i="84"/>
  <c r="AX43" i="84"/>
  <c r="AX8" i="84"/>
  <c r="AX7" i="84"/>
  <c r="B40" i="83"/>
  <c r="B39" i="83"/>
  <c r="B38" i="83"/>
  <c r="B33" i="83"/>
  <c r="K38" i="83" l="1"/>
  <c r="K39" i="83"/>
  <c r="K40" i="83"/>
  <c r="K33" i="83"/>
  <c r="H38" i="83"/>
  <c r="H39" i="83"/>
  <c r="H40" i="83"/>
  <c r="G38" i="83"/>
  <c r="G39" i="83"/>
  <c r="G40" i="83"/>
  <c r="H33" i="83"/>
  <c r="G33" i="83"/>
  <c r="A2" i="83"/>
  <c r="BI9" i="85" l="1"/>
  <c r="BI10" i="85"/>
  <c r="BI11" i="85"/>
  <c r="BI12" i="85"/>
  <c r="BI13" i="85"/>
  <c r="BI14" i="85"/>
  <c r="BI15" i="85"/>
  <c r="BI17" i="85"/>
  <c r="BI16" i="85"/>
  <c r="BI18" i="85"/>
  <c r="BI24" i="85"/>
  <c r="BI19" i="85"/>
  <c r="BI21" i="85"/>
  <c r="BI20" i="85"/>
  <c r="BI23" i="85"/>
  <c r="BI22" i="85"/>
  <c r="BI25" i="85"/>
  <c r="BI26" i="85"/>
  <c r="BI27" i="85"/>
  <c r="BI28" i="85"/>
  <c r="BI29" i="85"/>
  <c r="BI30" i="85"/>
  <c r="BI32" i="85"/>
  <c r="BI31" i="85"/>
  <c r="BI33" i="85"/>
  <c r="BI34" i="85"/>
  <c r="BI36" i="85"/>
  <c r="BI35" i="85"/>
  <c r="BI41" i="85"/>
  <c r="BI38" i="85"/>
  <c r="BI37" i="85"/>
  <c r="BI40" i="85"/>
  <c r="BI39" i="85"/>
  <c r="BI42" i="85"/>
  <c r="BI44" i="85"/>
  <c r="BI8" i="85"/>
  <c r="BI9" i="84"/>
  <c r="BI10" i="84"/>
  <c r="BI14" i="84"/>
  <c r="BI11" i="84"/>
  <c r="BI12" i="84"/>
  <c r="BI15" i="84"/>
  <c r="BI13" i="84"/>
  <c r="BI16" i="84"/>
  <c r="BI19" i="84"/>
  <c r="BI18" i="84"/>
  <c r="BI17" i="84"/>
  <c r="BI20" i="84"/>
  <c r="BI22" i="84"/>
  <c r="BI23" i="84"/>
  <c r="BI21" i="84"/>
  <c r="BI25" i="84"/>
  <c r="BI24" i="84"/>
  <c r="BI26" i="84"/>
  <c r="BI28" i="84"/>
  <c r="BI30" i="84"/>
  <c r="BI29" i="84"/>
  <c r="BI27" i="84"/>
  <c r="BI31" i="84"/>
  <c r="BI33" i="84"/>
  <c r="BI32" i="84"/>
  <c r="BI34" i="84"/>
  <c r="BI35" i="84"/>
  <c r="BI36" i="84"/>
  <c r="BI41" i="84"/>
  <c r="BI38" i="84"/>
  <c r="BI39" i="84"/>
  <c r="BI42" i="84"/>
  <c r="BI43" i="84"/>
  <c r="BI8" i="84"/>
  <c r="BI7" i="84"/>
  <c r="AR35" i="81" l="1"/>
  <c r="AR34" i="81"/>
  <c r="AR33" i="81"/>
  <c r="AR32" i="81"/>
  <c r="AR31" i="81"/>
  <c r="AR30" i="81"/>
  <c r="AR29" i="81"/>
  <c r="AR28" i="81"/>
  <c r="AR24" i="81" l="1"/>
  <c r="AR23" i="81"/>
  <c r="AR22" i="81"/>
  <c r="AR21" i="81"/>
  <c r="AR20" i="81"/>
  <c r="AR19" i="81"/>
  <c r="AR18" i="81"/>
  <c r="AS15" i="81"/>
  <c r="AR36" i="80"/>
  <c r="AR35" i="80"/>
  <c r="AR34" i="80"/>
  <c r="AR33" i="80"/>
  <c r="AR32" i="80"/>
  <c r="AR31" i="80"/>
  <c r="AR30" i="80"/>
  <c r="AR29" i="80"/>
  <c r="AR25" i="80"/>
  <c r="AR24" i="80"/>
  <c r="AR23" i="80"/>
  <c r="AR22" i="80"/>
  <c r="AR21" i="80"/>
  <c r="AR20" i="80"/>
  <c r="AR19" i="80"/>
  <c r="AS15" i="80"/>
  <c r="AS25" i="81" l="1"/>
  <c r="AS17" i="81" s="1"/>
  <c r="AS26" i="80"/>
  <c r="AS18" i="80" s="1"/>
  <c r="B39" i="85" l="1"/>
  <c r="B42" i="85"/>
  <c r="G36" i="83" l="1"/>
  <c r="K36" i="83"/>
  <c r="B36" i="83"/>
  <c r="AQ35" i="81" l="1"/>
  <c r="AQ34" i="81"/>
  <c r="AQ33" i="81"/>
  <c r="AQ32" i="81"/>
  <c r="AQ31" i="81"/>
  <c r="AQ30" i="81"/>
  <c r="AQ29" i="81"/>
  <c r="AQ28" i="81"/>
  <c r="AQ24" i="81"/>
  <c r="AQ23" i="81"/>
  <c r="AQ22" i="81"/>
  <c r="AQ21" i="81"/>
  <c r="AQ20" i="81"/>
  <c r="AQ19" i="81"/>
  <c r="AQ18" i="81"/>
  <c r="AQ15" i="81"/>
  <c r="AR15" i="81"/>
  <c r="AQ36" i="80"/>
  <c r="AQ35" i="80"/>
  <c r="AQ34" i="80"/>
  <c r="AQ33" i="80"/>
  <c r="AQ32" i="80"/>
  <c r="AQ31" i="80"/>
  <c r="AQ30" i="80"/>
  <c r="AQ29" i="80"/>
  <c r="AQ25" i="80"/>
  <c r="AQ24" i="80"/>
  <c r="AQ23" i="80"/>
  <c r="AQ22" i="80"/>
  <c r="AQ21" i="80"/>
  <c r="AQ20" i="80"/>
  <c r="AQ19" i="80"/>
  <c r="AR15" i="80"/>
  <c r="AR25" i="81" l="1"/>
  <c r="AR17" i="81" s="1"/>
  <c r="AR26" i="80"/>
  <c r="AR18" i="80" s="1"/>
  <c r="AQ25" i="81"/>
  <c r="AQ17" i="81"/>
  <c r="B37" i="85"/>
  <c r="B38" i="85"/>
  <c r="B41" i="85"/>
  <c r="BH41" i="85"/>
  <c r="BH38" i="85"/>
  <c r="BH37" i="85"/>
  <c r="BG41" i="85"/>
  <c r="BG38" i="85"/>
  <c r="BG37" i="85"/>
  <c r="BF41" i="85"/>
  <c r="BF38" i="85"/>
  <c r="BF37" i="85"/>
  <c r="BE41" i="85"/>
  <c r="BE38" i="85"/>
  <c r="BE37" i="85"/>
  <c r="BD41" i="85"/>
  <c r="BD38" i="85"/>
  <c r="BD37" i="85"/>
  <c r="BC41" i="85"/>
  <c r="BC38" i="85"/>
  <c r="BC37" i="85"/>
  <c r="BB41" i="85"/>
  <c r="BB38" i="85"/>
  <c r="BB37" i="85"/>
  <c r="BA41" i="85"/>
  <c r="BA38" i="85"/>
  <c r="BA37" i="85"/>
  <c r="AZ41" i="85"/>
  <c r="AZ38" i="85"/>
  <c r="AZ37" i="85"/>
  <c r="BH33" i="85"/>
  <c r="BG33" i="85"/>
  <c r="BF33" i="85"/>
  <c r="BE33" i="85"/>
  <c r="BD33" i="85"/>
  <c r="BC33" i="85"/>
  <c r="BB33" i="85"/>
  <c r="BA33" i="85"/>
  <c r="AZ33" i="85"/>
  <c r="B33" i="85"/>
  <c r="B14" i="85"/>
  <c r="AZ14" i="85"/>
  <c r="BA14" i="85"/>
  <c r="BB14" i="85"/>
  <c r="BC14" i="85"/>
  <c r="BD14" i="85"/>
  <c r="BE14" i="85"/>
  <c r="BF14" i="85"/>
  <c r="BG14" i="85"/>
  <c r="BH14" i="85"/>
  <c r="BH42" i="84"/>
  <c r="BG42" i="84"/>
  <c r="BF42" i="84"/>
  <c r="BE42" i="84"/>
  <c r="BD42" i="84"/>
  <c r="BC42" i="84"/>
  <c r="BB42" i="84"/>
  <c r="BA42" i="84"/>
  <c r="AZ42" i="84"/>
  <c r="B42" i="84" l="1"/>
  <c r="B37" i="83" l="1"/>
  <c r="K37" i="83"/>
  <c r="G37" i="83"/>
  <c r="AP35" i="81" l="1"/>
  <c r="AP34" i="81"/>
  <c r="AP33" i="81"/>
  <c r="AP32" i="81"/>
  <c r="AP31" i="81"/>
  <c r="AP30" i="81"/>
  <c r="AP29" i="81"/>
  <c r="AP28" i="81"/>
  <c r="AP24" i="81"/>
  <c r="AP23" i="81"/>
  <c r="AP22" i="81"/>
  <c r="AP21" i="81"/>
  <c r="AP20" i="81"/>
  <c r="AP19" i="81"/>
  <c r="AP18" i="81"/>
  <c r="BG9" i="81" l="1"/>
  <c r="BG10" i="81"/>
  <c r="BG11" i="81"/>
  <c r="BG12" i="81"/>
  <c r="BG13" i="81"/>
  <c r="BG14" i="81"/>
  <c r="BG8" i="81"/>
  <c r="BG7" i="81"/>
  <c r="BG24" i="81" s="1"/>
  <c r="AP35" i="80"/>
  <c r="BG9" i="80"/>
  <c r="BG10" i="80"/>
  <c r="BG11" i="80"/>
  <c r="BG12" i="80"/>
  <c r="BG13" i="80"/>
  <c r="BG14" i="80"/>
  <c r="BG8" i="80"/>
  <c r="BG7" i="80"/>
  <c r="AP25" i="80"/>
  <c r="AP24" i="80"/>
  <c r="AP23" i="80"/>
  <c r="AP22" i="80"/>
  <c r="AP21" i="80"/>
  <c r="AP20" i="80"/>
  <c r="AP19" i="80"/>
  <c r="AQ15" i="80"/>
  <c r="AQ26" i="80" l="1"/>
  <c r="AQ18" i="80" s="1"/>
  <c r="BG22" i="81"/>
  <c r="BG19" i="81"/>
  <c r="BG23" i="81"/>
  <c r="BG20" i="81"/>
  <c r="BG18" i="81"/>
  <c r="BG21" i="81"/>
  <c r="BG15" i="81"/>
  <c r="BG19" i="80"/>
  <c r="BG23" i="80"/>
  <c r="BG25" i="81" l="1"/>
  <c r="BG17" i="81" s="1"/>
  <c r="BG24" i="80"/>
  <c r="BG25" i="80"/>
  <c r="BG20" i="80"/>
  <c r="BG21" i="80"/>
  <c r="BG15" i="80"/>
  <c r="BG22" i="80"/>
  <c r="BG26" i="80" l="1"/>
  <c r="BG18" i="80" s="1"/>
  <c r="BC39" i="85"/>
  <c r="BH41" i="84" l="1"/>
  <c r="BG41" i="84"/>
  <c r="BF41" i="84"/>
  <c r="BE41" i="84"/>
  <c r="BD41" i="84"/>
  <c r="BC41" i="84"/>
  <c r="BB41" i="84"/>
  <c r="BA41" i="84"/>
  <c r="AZ41" i="84"/>
  <c r="BH32" i="84"/>
  <c r="BG32" i="84"/>
  <c r="BF32" i="84"/>
  <c r="BE32" i="84"/>
  <c r="BD32" i="84"/>
  <c r="BC32" i="84"/>
  <c r="BB32" i="84"/>
  <c r="BA32" i="84"/>
  <c r="AZ32" i="84"/>
  <c r="B41" i="84"/>
  <c r="B32" i="84"/>
  <c r="B13" i="83" l="1"/>
  <c r="G13" i="83"/>
  <c r="K13" i="83"/>
  <c r="AO35" i="81" l="1"/>
  <c r="AO34" i="81"/>
  <c r="AO33" i="81"/>
  <c r="AO32" i="81"/>
  <c r="AO31" i="81"/>
  <c r="AO30" i="81"/>
  <c r="AO29" i="81"/>
  <c r="AO28" i="81"/>
  <c r="AO24" i="81"/>
  <c r="AO23" i="81"/>
  <c r="AO22" i="81"/>
  <c r="AO21" i="81"/>
  <c r="AO20" i="81"/>
  <c r="AO19" i="81"/>
  <c r="AO18" i="81"/>
  <c r="AP15" i="81"/>
  <c r="AT36" i="81" s="1"/>
  <c r="AO36" i="80"/>
  <c r="AP36" i="80"/>
  <c r="AO35" i="80"/>
  <c r="AO34" i="80"/>
  <c r="AP34" i="80"/>
  <c r="AO33" i="80"/>
  <c r="AP33" i="80"/>
  <c r="AO32" i="80"/>
  <c r="AP32" i="80"/>
  <c r="AO31" i="80"/>
  <c r="AP31" i="80"/>
  <c r="AO30" i="80"/>
  <c r="AP30" i="80"/>
  <c r="AO29" i="80"/>
  <c r="AP29" i="80"/>
  <c r="AO25" i="80"/>
  <c r="AO24" i="80"/>
  <c r="AO23" i="80"/>
  <c r="AO22" i="80"/>
  <c r="AO21" i="80"/>
  <c r="AO20" i="80"/>
  <c r="AO19" i="80"/>
  <c r="AP15" i="80"/>
  <c r="AP26" i="80" l="1"/>
  <c r="AP18" i="80" s="1"/>
  <c r="AT37" i="80"/>
  <c r="AP25" i="81"/>
  <c r="AP17" i="81" s="1"/>
  <c r="AN35" i="81" l="1"/>
  <c r="AN34" i="81"/>
  <c r="AN33" i="81"/>
  <c r="AN32" i="81"/>
  <c r="AN31" i="81"/>
  <c r="AN30" i="81"/>
  <c r="AN29" i="81"/>
  <c r="AN28" i="81"/>
  <c r="AN24" i="81"/>
  <c r="AN23" i="81"/>
  <c r="AN22" i="81"/>
  <c r="AN21" i="81"/>
  <c r="AN20" i="81"/>
  <c r="AN19" i="81"/>
  <c r="AN18" i="81"/>
  <c r="AO15" i="81"/>
  <c r="AS36" i="81" s="1"/>
  <c r="AO25" i="81" l="1"/>
  <c r="AO17" i="81" s="1"/>
  <c r="AN36" i="80"/>
  <c r="AN35" i="80"/>
  <c r="AN34" i="80"/>
  <c r="AN33" i="80"/>
  <c r="AN32" i="80"/>
  <c r="AN31" i="80"/>
  <c r="AN30" i="80"/>
  <c r="AN29" i="80"/>
  <c r="AN25" i="80"/>
  <c r="AN24" i="80"/>
  <c r="AN23" i="80"/>
  <c r="AN22" i="80"/>
  <c r="AN21" i="80"/>
  <c r="AN20" i="80"/>
  <c r="AN19" i="80"/>
  <c r="AN15" i="80"/>
  <c r="AR37" i="80" s="1"/>
  <c r="AO15" i="80"/>
  <c r="AS37" i="80" s="1"/>
  <c r="AO26" i="80" l="1"/>
  <c r="AO18" i="80" s="1"/>
  <c r="AN26" i="80"/>
  <c r="AN18" i="80"/>
  <c r="BF38" i="84" l="1"/>
  <c r="BE38" i="84"/>
  <c r="BD38" i="84"/>
  <c r="BC38" i="84"/>
  <c r="BB38" i="84"/>
  <c r="BA38" i="84"/>
  <c r="AZ38" i="84"/>
  <c r="BF25" i="84"/>
  <c r="BE25" i="84"/>
  <c r="BD25" i="84"/>
  <c r="BC25" i="84"/>
  <c r="BB25" i="84"/>
  <c r="BA25" i="84"/>
  <c r="AZ25" i="84"/>
  <c r="BH38" i="84"/>
  <c r="BG38" i="84"/>
  <c r="BH25" i="84"/>
  <c r="BG25" i="84"/>
  <c r="BH7" i="84"/>
  <c r="B38" i="84"/>
  <c r="B25" i="84"/>
  <c r="AM35" i="81" l="1"/>
  <c r="AM34" i="81"/>
  <c r="AM33" i="81"/>
  <c r="AM32" i="81"/>
  <c r="AM31" i="81"/>
  <c r="AM30" i="81"/>
  <c r="AM29" i="81"/>
  <c r="AM28" i="81"/>
  <c r="AM24" i="81"/>
  <c r="AM23" i="81"/>
  <c r="AM22" i="81"/>
  <c r="AM21" i="81"/>
  <c r="AM20" i="81"/>
  <c r="AM19" i="81"/>
  <c r="AM18" i="81"/>
  <c r="AN15" i="81"/>
  <c r="AR36" i="81" s="1"/>
  <c r="AM36" i="80"/>
  <c r="AM35" i="80"/>
  <c r="AM34" i="80"/>
  <c r="AM33" i="80"/>
  <c r="AM32" i="80"/>
  <c r="AM31" i="80"/>
  <c r="AM30" i="80"/>
  <c r="AM25" i="80"/>
  <c r="AM24" i="80"/>
  <c r="AM23" i="80"/>
  <c r="AM22" i="80"/>
  <c r="AM21" i="80"/>
  <c r="AM20" i="80"/>
  <c r="AM19" i="80"/>
  <c r="AN25" i="81" l="1"/>
  <c r="AN17" i="81" s="1"/>
  <c r="BH44" i="85"/>
  <c r="B34" i="85" l="1"/>
  <c r="BH39" i="85"/>
  <c r="BG39" i="85"/>
  <c r="BF39" i="85"/>
  <c r="BE39" i="85"/>
  <c r="BD39" i="85"/>
  <c r="BB39" i="85"/>
  <c r="BA39" i="85"/>
  <c r="AZ39" i="85"/>
  <c r="BH34" i="85"/>
  <c r="BG34" i="85"/>
  <c r="BF34" i="85"/>
  <c r="BE34" i="85"/>
  <c r="BD34" i="85"/>
  <c r="BC34" i="85"/>
  <c r="BB34" i="85"/>
  <c r="BA34" i="85"/>
  <c r="AZ34" i="85"/>
  <c r="BH43" i="84"/>
  <c r="B22" i="3" l="1"/>
  <c r="A41" i="80" l="1"/>
  <c r="A40" i="80"/>
  <c r="BF9" i="81" l="1"/>
  <c r="BG30" i="81" s="1"/>
  <c r="BF10" i="81"/>
  <c r="BG31" i="81" s="1"/>
  <c r="BF11" i="81"/>
  <c r="BG32" i="81" s="1"/>
  <c r="BF12" i="81"/>
  <c r="BG33" i="81" s="1"/>
  <c r="BF13" i="81"/>
  <c r="BG34" i="81" s="1"/>
  <c r="BF14" i="81"/>
  <c r="BG35" i="81" s="1"/>
  <c r="BF8" i="81"/>
  <c r="BG29" i="81" s="1"/>
  <c r="BF7" i="81"/>
  <c r="BG28" i="81" s="1"/>
  <c r="AI35" i="81"/>
  <c r="AJ35" i="81"/>
  <c r="AK35" i="81"/>
  <c r="AL35" i="81"/>
  <c r="AI34" i="81"/>
  <c r="AJ34" i="81"/>
  <c r="AK34" i="81"/>
  <c r="AL34" i="81"/>
  <c r="AI33" i="81"/>
  <c r="AJ33" i="81"/>
  <c r="AK33" i="81"/>
  <c r="AL33" i="81"/>
  <c r="AI32" i="81"/>
  <c r="AJ32" i="81"/>
  <c r="AK32" i="81"/>
  <c r="AL32" i="81"/>
  <c r="AI31" i="81"/>
  <c r="AJ31" i="81"/>
  <c r="AK31" i="81"/>
  <c r="AL31" i="81"/>
  <c r="AI30" i="81"/>
  <c r="AJ30" i="81"/>
  <c r="AK30" i="81"/>
  <c r="AL30" i="81"/>
  <c r="AI29" i="81"/>
  <c r="AJ29" i="81"/>
  <c r="AK29" i="81"/>
  <c r="AL29" i="81"/>
  <c r="AI28" i="81"/>
  <c r="AJ28" i="81"/>
  <c r="AK28" i="81"/>
  <c r="AL28" i="81"/>
  <c r="AI24" i="81"/>
  <c r="AJ24" i="81"/>
  <c r="AK24" i="81"/>
  <c r="AL24" i="81"/>
  <c r="AI23" i="81"/>
  <c r="AJ23" i="81"/>
  <c r="AK23" i="81"/>
  <c r="AL23" i="81"/>
  <c r="AI22" i="81"/>
  <c r="AJ22" i="81"/>
  <c r="AK22" i="81"/>
  <c r="AL22" i="81"/>
  <c r="AI21" i="81"/>
  <c r="AJ21" i="81"/>
  <c r="AK21" i="81"/>
  <c r="AL21" i="81"/>
  <c r="AI20" i="81"/>
  <c r="AJ20" i="81"/>
  <c r="AK20" i="81"/>
  <c r="AL20" i="81"/>
  <c r="AI19" i="81"/>
  <c r="AJ19" i="81"/>
  <c r="AK19" i="81"/>
  <c r="AL19" i="81"/>
  <c r="AI18" i="81"/>
  <c r="AJ18" i="81"/>
  <c r="AK18" i="81"/>
  <c r="AL18" i="81"/>
  <c r="AJ15" i="81"/>
  <c r="AN36" i="81" s="1"/>
  <c r="AK15" i="81"/>
  <c r="AO36" i="81" s="1"/>
  <c r="AL15" i="81"/>
  <c r="AP36" i="81" s="1"/>
  <c r="AM15" i="81"/>
  <c r="AQ36" i="81" s="1"/>
  <c r="AI36" i="80"/>
  <c r="AJ36" i="80"/>
  <c r="AK36" i="80"/>
  <c r="AL36" i="80"/>
  <c r="AI35" i="80"/>
  <c r="AJ35" i="80"/>
  <c r="AK35" i="80"/>
  <c r="AL35" i="80"/>
  <c r="AI34" i="80"/>
  <c r="AJ34" i="80"/>
  <c r="AK34" i="80"/>
  <c r="AL34" i="80"/>
  <c r="AI33" i="80"/>
  <c r="AJ33" i="80"/>
  <c r="AK33" i="80"/>
  <c r="AL33" i="80"/>
  <c r="AI32" i="80"/>
  <c r="AJ32" i="80"/>
  <c r="AK32" i="80"/>
  <c r="AL32" i="80"/>
  <c r="AI31" i="80"/>
  <c r="AJ31" i="80"/>
  <c r="AK31" i="80"/>
  <c r="AL31" i="80"/>
  <c r="AI30" i="80"/>
  <c r="AJ30" i="80"/>
  <c r="AK30" i="80"/>
  <c r="AL30" i="80"/>
  <c r="AJ29" i="80"/>
  <c r="AK29" i="80"/>
  <c r="AL29" i="80"/>
  <c r="AM29" i="80"/>
  <c r="AI25" i="80"/>
  <c r="AJ25" i="80"/>
  <c r="AK25" i="80"/>
  <c r="AL25" i="80"/>
  <c r="AI24" i="80"/>
  <c r="AJ24" i="80"/>
  <c r="AK24" i="80"/>
  <c r="AL24" i="80"/>
  <c r="AI23" i="80"/>
  <c r="AJ23" i="80"/>
  <c r="AK23" i="80"/>
  <c r="AL23" i="80"/>
  <c r="AI22" i="80"/>
  <c r="AJ22" i="80"/>
  <c r="AK22" i="80"/>
  <c r="AL22" i="80"/>
  <c r="AI21" i="80"/>
  <c r="AJ21" i="80"/>
  <c r="AK21" i="80"/>
  <c r="AL21" i="80"/>
  <c r="AI20" i="80"/>
  <c r="AJ20" i="80"/>
  <c r="AK20" i="80"/>
  <c r="AL20" i="80"/>
  <c r="AJ19" i="80"/>
  <c r="AK19" i="80"/>
  <c r="AL19" i="80"/>
  <c r="BF9" i="80"/>
  <c r="BG31" i="80" s="1"/>
  <c r="BF10" i="80"/>
  <c r="BG32" i="80" s="1"/>
  <c r="BF11" i="80"/>
  <c r="BG33" i="80" s="1"/>
  <c r="BF12" i="80"/>
  <c r="BG34" i="80" s="1"/>
  <c r="BF13" i="80"/>
  <c r="BG35" i="80" s="1"/>
  <c r="BF14" i="80"/>
  <c r="BG36" i="80" s="1"/>
  <c r="BF8" i="80"/>
  <c r="BG30" i="80" s="1"/>
  <c r="BF7" i="80"/>
  <c r="BG29" i="80" s="1"/>
  <c r="AJ15" i="80"/>
  <c r="AN37" i="80" s="1"/>
  <c r="AK15" i="80"/>
  <c r="AO37" i="80" s="1"/>
  <c r="AL15" i="80"/>
  <c r="AM15" i="80"/>
  <c r="AQ37" i="80" s="1"/>
  <c r="AL26" i="80" l="1"/>
  <c r="AP37" i="80"/>
  <c r="BF25" i="80"/>
  <c r="AK25" i="81"/>
  <c r="AK17" i="81" s="1"/>
  <c r="AM25" i="81"/>
  <c r="AM17" i="81" s="1"/>
  <c r="AJ25" i="81"/>
  <c r="AJ17" i="81" s="1"/>
  <c r="AM26" i="80"/>
  <c r="AM18" i="80" s="1"/>
  <c r="BF24" i="81"/>
  <c r="BF20" i="81"/>
  <c r="BF23" i="81"/>
  <c r="BF19" i="81"/>
  <c r="BF23" i="80"/>
  <c r="BF22" i="80"/>
  <c r="BF15" i="81"/>
  <c r="BF22" i="81"/>
  <c r="BF21" i="81"/>
  <c r="AK26" i="80"/>
  <c r="AK18" i="80" s="1"/>
  <c r="BF19" i="80"/>
  <c r="AJ26" i="80"/>
  <c r="AJ18" i="80" s="1"/>
  <c r="BF20" i="80"/>
  <c r="BF24" i="80"/>
  <c r="AL25" i="81"/>
  <c r="AL17" i="81" s="1"/>
  <c r="BF18" i="81"/>
  <c r="BF15" i="80"/>
  <c r="BG37" i="80" s="1"/>
  <c r="BF21" i="80"/>
  <c r="AL18" i="80"/>
  <c r="BF25" i="81" l="1"/>
  <c r="BF17" i="81" s="1"/>
  <c r="BG36" i="81"/>
  <c r="BF26" i="80"/>
  <c r="BF18" i="80" s="1"/>
  <c r="B9" i="3"/>
  <c r="B1" i="3" l="1"/>
  <c r="A4" i="85" l="1"/>
  <c r="A4" i="84"/>
  <c r="A4" i="83"/>
  <c r="BH8" i="85" l="1"/>
  <c r="B22" i="85" l="1"/>
  <c r="AZ22" i="85"/>
  <c r="BA22" i="85"/>
  <c r="BB22" i="85"/>
  <c r="BC22" i="85"/>
  <c r="BD22" i="85"/>
  <c r="BE22" i="85"/>
  <c r="BF22" i="85"/>
  <c r="BG22" i="85"/>
  <c r="BH22" i="85"/>
  <c r="BG43" i="84"/>
  <c r="B16" i="83" l="1"/>
  <c r="BH13" i="85" l="1"/>
  <c r="BH9" i="85" l="1"/>
  <c r="BH10" i="85"/>
  <c r="BH12" i="85"/>
  <c r="BH11" i="85"/>
  <c r="BH16" i="85"/>
  <c r="BH20" i="85"/>
  <c r="BH18" i="85"/>
  <c r="BH17" i="85"/>
  <c r="BH15" i="85"/>
  <c r="BH19" i="85"/>
  <c r="BH25" i="85"/>
  <c r="BH23" i="85"/>
  <c r="BH26" i="85"/>
  <c r="BH21" i="85"/>
  <c r="BH24" i="85"/>
  <c r="BH27" i="85"/>
  <c r="BH28" i="85"/>
  <c r="BH31" i="85"/>
  <c r="BH30" i="85"/>
  <c r="BH29" i="85"/>
  <c r="BH32" i="85"/>
  <c r="BH35" i="85"/>
  <c r="BH36" i="85"/>
  <c r="BH40" i="85"/>
  <c r="BH42" i="85"/>
  <c r="BH8" i="84" l="1"/>
  <c r="BH16" i="84"/>
  <c r="BH9" i="84"/>
  <c r="BH12" i="84"/>
  <c r="BH13" i="84"/>
  <c r="BH14" i="84"/>
  <c r="BH10" i="84"/>
  <c r="BH11" i="84"/>
  <c r="BH20" i="84"/>
  <c r="BH15" i="84"/>
  <c r="BH19" i="84"/>
  <c r="BH21" i="84"/>
  <c r="BH17" i="84"/>
  <c r="BH28" i="84"/>
  <c r="BH24" i="84"/>
  <c r="BH22" i="84"/>
  <c r="BH29" i="84"/>
  <c r="BH18" i="84"/>
  <c r="BH23" i="84"/>
  <c r="BH26" i="84"/>
  <c r="BH27" i="84"/>
  <c r="BH36" i="84"/>
  <c r="BH39" i="84"/>
  <c r="BH31" i="84"/>
  <c r="BH35" i="84"/>
  <c r="BH33" i="84"/>
  <c r="BH30" i="84"/>
  <c r="BH34" i="84"/>
  <c r="BG40" i="85" l="1"/>
  <c r="BF40" i="85"/>
  <c r="BE40" i="85"/>
  <c r="BD40" i="85"/>
  <c r="BC40" i="85"/>
  <c r="BB40" i="85"/>
  <c r="BA40" i="85"/>
  <c r="AZ40" i="85"/>
  <c r="BG33" i="84"/>
  <c r="BF33" i="84"/>
  <c r="BE33" i="84"/>
  <c r="BD33" i="84"/>
  <c r="BC33" i="84"/>
  <c r="BB33" i="84"/>
  <c r="BA33" i="84"/>
  <c r="AZ33" i="84"/>
  <c r="B40" i="85" l="1"/>
  <c r="B33" i="84" l="1"/>
  <c r="BF43" i="84" l="1"/>
  <c r="BE43" i="84"/>
  <c r="BD43" i="84"/>
  <c r="BC43" i="84"/>
  <c r="BB43" i="84"/>
  <c r="BA43" i="84"/>
  <c r="AZ43" i="84"/>
  <c r="B43" i="84" l="1"/>
  <c r="A40" i="81" l="1"/>
  <c r="A51" i="84" l="1"/>
  <c r="A51" i="85" l="1"/>
  <c r="A50" i="85"/>
  <c r="A49" i="85"/>
  <c r="A48" i="85"/>
  <c r="B10" i="85"/>
  <c r="B11" i="85"/>
  <c r="B12" i="85"/>
  <c r="B13" i="85"/>
  <c r="B16" i="85"/>
  <c r="B20" i="85"/>
  <c r="B44" i="85"/>
  <c r="B19" i="85"/>
  <c r="B15" i="85"/>
  <c r="B18" i="85"/>
  <c r="B26" i="85"/>
  <c r="B17" i="85"/>
  <c r="B24" i="85"/>
  <c r="B25" i="85"/>
  <c r="B21" i="85"/>
  <c r="B23" i="85"/>
  <c r="B28" i="85"/>
  <c r="B27" i="85"/>
  <c r="B31" i="85"/>
  <c r="B30" i="85"/>
  <c r="B32" i="85"/>
  <c r="B29" i="85"/>
  <c r="B36" i="85"/>
  <c r="B35" i="85"/>
  <c r="B9" i="85"/>
  <c r="B6" i="85"/>
  <c r="A6" i="85"/>
  <c r="A3" i="85"/>
  <c r="A2" i="85"/>
  <c r="A1" i="85"/>
  <c r="A53" i="84"/>
  <c r="A52" i="84"/>
  <c r="A50" i="84"/>
  <c r="B16" i="84"/>
  <c r="B9" i="84"/>
  <c r="B12" i="84"/>
  <c r="B13" i="84"/>
  <c r="B10" i="84"/>
  <c r="B14" i="84"/>
  <c r="B20" i="84"/>
  <c r="B11" i="84"/>
  <c r="B19" i="84"/>
  <c r="B28" i="84"/>
  <c r="B21" i="84"/>
  <c r="B17" i="84"/>
  <c r="B22" i="84"/>
  <c r="B18" i="84"/>
  <c r="B15" i="84"/>
  <c r="B29" i="84"/>
  <c r="B24" i="84"/>
  <c r="B23" i="84"/>
  <c r="B27" i="84"/>
  <c r="B31" i="84"/>
  <c r="B26" i="84"/>
  <c r="B39" i="84"/>
  <c r="B35" i="84"/>
  <c r="B36" i="84"/>
  <c r="B30" i="84"/>
  <c r="B34" i="84"/>
  <c r="B8" i="84"/>
  <c r="B5" i="84"/>
  <c r="A5" i="84"/>
  <c r="A3" i="84"/>
  <c r="A2" i="84"/>
  <c r="A1" i="84"/>
  <c r="A45" i="83"/>
  <c r="A44" i="83"/>
  <c r="A43" i="83"/>
  <c r="B27" i="83"/>
  <c r="B34" i="83"/>
  <c r="B41" i="83"/>
  <c r="B23" i="83"/>
  <c r="B32" i="83"/>
  <c r="B29" i="83"/>
  <c r="B30" i="83"/>
  <c r="B31" i="83"/>
  <c r="B35" i="83"/>
  <c r="B26" i="83"/>
  <c r="B25" i="83"/>
  <c r="B28" i="83"/>
  <c r="B22" i="83"/>
  <c r="B18" i="83"/>
  <c r="B15" i="83"/>
  <c r="B24" i="83"/>
  <c r="B17" i="83"/>
  <c r="B11" i="83"/>
  <c r="B20" i="83"/>
  <c r="B19" i="83"/>
  <c r="B21" i="83"/>
  <c r="B12" i="83"/>
  <c r="B14" i="83"/>
  <c r="B9" i="83"/>
  <c r="B10" i="83"/>
  <c r="B8" i="83"/>
  <c r="B7" i="83"/>
  <c r="B6" i="83"/>
  <c r="K5" i="83"/>
  <c r="J5" i="83"/>
  <c r="I5" i="83"/>
  <c r="H5" i="83"/>
  <c r="G5" i="83"/>
  <c r="B5" i="83"/>
  <c r="A5" i="83"/>
  <c r="A3" i="83"/>
  <c r="A1" i="83"/>
  <c r="B47" i="85" l="1"/>
  <c r="BG35" i="85"/>
  <c r="BF35" i="85"/>
  <c r="BE35" i="85"/>
  <c r="BD35" i="85"/>
  <c r="BC35" i="85"/>
  <c r="BB35" i="85"/>
  <c r="BA35" i="85"/>
  <c r="AZ35" i="85"/>
  <c r="BG36" i="85"/>
  <c r="BF36" i="85"/>
  <c r="BE36" i="85"/>
  <c r="BD36" i="85"/>
  <c r="BC36" i="85"/>
  <c r="BB36" i="85"/>
  <c r="BA36" i="85"/>
  <c r="AZ36" i="85"/>
  <c r="BG29" i="85"/>
  <c r="BF29" i="85"/>
  <c r="BE29" i="85"/>
  <c r="BD29" i="85"/>
  <c r="BC29" i="85"/>
  <c r="BB29" i="85"/>
  <c r="BA29" i="85"/>
  <c r="AZ29" i="85"/>
  <c r="BG32" i="85"/>
  <c r="BF32" i="85"/>
  <c r="BE32" i="85"/>
  <c r="BD32" i="85"/>
  <c r="BC32" i="85"/>
  <c r="BB32" i="85"/>
  <c r="BA32" i="85"/>
  <c r="AZ32" i="85"/>
  <c r="BG42" i="85"/>
  <c r="BF42" i="85"/>
  <c r="BE42" i="85"/>
  <c r="BD42" i="85"/>
  <c r="BC42" i="85"/>
  <c r="BB42" i="85"/>
  <c r="BA42" i="85"/>
  <c r="AZ42" i="85"/>
  <c r="BG30" i="85"/>
  <c r="BF30" i="85"/>
  <c r="BE30" i="85"/>
  <c r="BD30" i="85"/>
  <c r="BC30" i="85"/>
  <c r="BB30" i="85"/>
  <c r="BA30" i="85"/>
  <c r="AZ30" i="85"/>
  <c r="BG31" i="85"/>
  <c r="BF31" i="85"/>
  <c r="BE31" i="85"/>
  <c r="BD31" i="85"/>
  <c r="BC31" i="85"/>
  <c r="BB31" i="85"/>
  <c r="BA31" i="85"/>
  <c r="AZ31" i="85"/>
  <c r="BG27" i="85"/>
  <c r="BF27" i="85"/>
  <c r="BE27" i="85"/>
  <c r="BD27" i="85"/>
  <c r="BC27" i="85"/>
  <c r="BB27" i="85"/>
  <c r="BA27" i="85"/>
  <c r="AZ27" i="85"/>
  <c r="BG28" i="85"/>
  <c r="BF28" i="85"/>
  <c r="BE28" i="85"/>
  <c r="BD28" i="85"/>
  <c r="BC28" i="85"/>
  <c r="BB28" i="85"/>
  <c r="BA28" i="85"/>
  <c r="AZ28" i="85"/>
  <c r="BG23" i="85"/>
  <c r="BF23" i="85"/>
  <c r="BE23" i="85"/>
  <c r="BD23" i="85"/>
  <c r="BC23" i="85"/>
  <c r="BB23" i="85"/>
  <c r="BA23" i="85"/>
  <c r="AZ23" i="85"/>
  <c r="BG21" i="85"/>
  <c r="BF21" i="85"/>
  <c r="BE21" i="85"/>
  <c r="BD21" i="85"/>
  <c r="BC21" i="85"/>
  <c r="BB21" i="85"/>
  <c r="BA21" i="85"/>
  <c r="AZ21" i="85"/>
  <c r="BG25" i="85"/>
  <c r="BF25" i="85"/>
  <c r="BE25" i="85"/>
  <c r="BD25" i="85"/>
  <c r="BC25" i="85"/>
  <c r="BB25" i="85"/>
  <c r="BA25" i="85"/>
  <c r="AZ25" i="85"/>
  <c r="BG24" i="85"/>
  <c r="BF24" i="85"/>
  <c r="BE24" i="85"/>
  <c r="BD24" i="85"/>
  <c r="BC24" i="85"/>
  <c r="BB24" i="85"/>
  <c r="BA24" i="85"/>
  <c r="AZ24" i="85"/>
  <c r="BG17" i="85"/>
  <c r="BF17" i="85"/>
  <c r="BE17" i="85"/>
  <c r="BD17" i="85"/>
  <c r="BC17" i="85"/>
  <c r="BB17" i="85"/>
  <c r="BA17" i="85"/>
  <c r="AZ17" i="85"/>
  <c r="BG26" i="85"/>
  <c r="BF26" i="85"/>
  <c r="BE26" i="85"/>
  <c r="BD26" i="85"/>
  <c r="BC26" i="85"/>
  <c r="BB26" i="85"/>
  <c r="BA26" i="85"/>
  <c r="AZ26" i="85"/>
  <c r="BG18" i="85"/>
  <c r="BF18" i="85"/>
  <c r="BE18" i="85"/>
  <c r="BD18" i="85"/>
  <c r="BC18" i="85"/>
  <c r="BB18" i="85"/>
  <c r="BA18" i="85"/>
  <c r="AZ18" i="85"/>
  <c r="BG15" i="85"/>
  <c r="BF15" i="85"/>
  <c r="BE15" i="85"/>
  <c r="BD15" i="85"/>
  <c r="BC15" i="85"/>
  <c r="BB15" i="85"/>
  <c r="BA15" i="85"/>
  <c r="AZ15" i="85"/>
  <c r="BG19" i="85"/>
  <c r="BF19" i="85"/>
  <c r="BE19" i="85"/>
  <c r="BD19" i="85"/>
  <c r="BC19" i="85"/>
  <c r="BB19" i="85"/>
  <c r="BA19" i="85"/>
  <c r="AZ19" i="85"/>
  <c r="BG44" i="85"/>
  <c r="BF44" i="85"/>
  <c r="BE44" i="85"/>
  <c r="BD44" i="85"/>
  <c r="BC44" i="85"/>
  <c r="BB44" i="85"/>
  <c r="BA44" i="85"/>
  <c r="AZ44" i="85"/>
  <c r="BG20" i="85"/>
  <c r="BF20" i="85"/>
  <c r="BE20" i="85"/>
  <c r="BD20" i="85"/>
  <c r="BC20" i="85"/>
  <c r="BB20" i="85"/>
  <c r="BA20" i="85"/>
  <c r="AZ20" i="85"/>
  <c r="BG16" i="85"/>
  <c r="BF16" i="85"/>
  <c r="BE16" i="85"/>
  <c r="BD16" i="85"/>
  <c r="BC16" i="85"/>
  <c r="BB16" i="85"/>
  <c r="BA16" i="85"/>
  <c r="AZ16" i="85"/>
  <c r="BG13" i="85"/>
  <c r="BF13" i="85"/>
  <c r="BE13" i="85"/>
  <c r="BD13" i="85"/>
  <c r="BC13" i="85"/>
  <c r="BB13" i="85"/>
  <c r="BA13" i="85"/>
  <c r="AZ13" i="85"/>
  <c r="BG12" i="85"/>
  <c r="BF12" i="85"/>
  <c r="BE12" i="85"/>
  <c r="BD12" i="85"/>
  <c r="BC12" i="85"/>
  <c r="BB12" i="85"/>
  <c r="BA12" i="85"/>
  <c r="AZ12" i="85"/>
  <c r="BG11" i="85"/>
  <c r="BF11" i="85"/>
  <c r="BE11" i="85"/>
  <c r="BD11" i="85"/>
  <c r="BC11" i="85"/>
  <c r="BB11" i="85"/>
  <c r="BA11" i="85"/>
  <c r="AZ11" i="85"/>
  <c r="BG10" i="85"/>
  <c r="BF10" i="85"/>
  <c r="BE10" i="85"/>
  <c r="BD10" i="85"/>
  <c r="BC10" i="85"/>
  <c r="BB10" i="85"/>
  <c r="BA10" i="85"/>
  <c r="AZ10" i="85"/>
  <c r="KV9" i="85"/>
  <c r="BG9" i="85"/>
  <c r="BF9" i="85"/>
  <c r="BE9" i="85"/>
  <c r="BD9" i="85"/>
  <c r="BC9" i="85"/>
  <c r="BB9" i="85"/>
  <c r="BA9" i="85"/>
  <c r="AZ9" i="85"/>
  <c r="BG8" i="85"/>
  <c r="BF8" i="85"/>
  <c r="BE8" i="85"/>
  <c r="BD8" i="85"/>
  <c r="BC8" i="85"/>
  <c r="BB8" i="85"/>
  <c r="BA8" i="85"/>
  <c r="AZ8" i="85"/>
  <c r="BG34" i="84"/>
  <c r="BF34" i="84"/>
  <c r="BE34" i="84"/>
  <c r="BD34" i="84"/>
  <c r="BC34" i="84"/>
  <c r="BB34" i="84"/>
  <c r="BA34" i="84"/>
  <c r="AZ34" i="84"/>
  <c r="BG30" i="84"/>
  <c r="BF30" i="84"/>
  <c r="BE30" i="84"/>
  <c r="BD30" i="84"/>
  <c r="BC30" i="84"/>
  <c r="BB30" i="84"/>
  <c r="BA30" i="84"/>
  <c r="AZ30" i="84"/>
  <c r="BG36" i="84"/>
  <c r="BF36" i="84"/>
  <c r="BE36" i="84"/>
  <c r="BD36" i="84"/>
  <c r="BC36" i="84"/>
  <c r="BB36" i="84"/>
  <c r="BA36" i="84"/>
  <c r="AZ36" i="84"/>
  <c r="BG35" i="84"/>
  <c r="BF35" i="84"/>
  <c r="BE35" i="84"/>
  <c r="BD35" i="84"/>
  <c r="BC35" i="84"/>
  <c r="BB35" i="84"/>
  <c r="BA35" i="84"/>
  <c r="AZ35" i="84"/>
  <c r="BG39" i="84"/>
  <c r="BF39" i="84"/>
  <c r="BE39" i="84"/>
  <c r="BD39" i="84"/>
  <c r="BC39" i="84"/>
  <c r="BB39" i="84"/>
  <c r="BA39" i="84"/>
  <c r="AZ39" i="84"/>
  <c r="BG26" i="84"/>
  <c r="BF26" i="84"/>
  <c r="BE26" i="84"/>
  <c r="BD26" i="84"/>
  <c r="BC26" i="84"/>
  <c r="BB26" i="84"/>
  <c r="BA26" i="84"/>
  <c r="AZ26" i="84"/>
  <c r="BG31" i="84"/>
  <c r="BF31" i="84"/>
  <c r="BE31" i="84"/>
  <c r="BD31" i="84"/>
  <c r="BC31" i="84"/>
  <c r="BB31" i="84"/>
  <c r="BA31" i="84"/>
  <c r="AZ31" i="84"/>
  <c r="BG27" i="84"/>
  <c r="BF27" i="84"/>
  <c r="BE27" i="84"/>
  <c r="BD27" i="84"/>
  <c r="BC27" i="84"/>
  <c r="BB27" i="84"/>
  <c r="BA27" i="84"/>
  <c r="AZ27" i="84"/>
  <c r="BG23" i="84"/>
  <c r="BF23" i="84"/>
  <c r="BE23" i="84"/>
  <c r="BD23" i="84"/>
  <c r="BC23" i="84"/>
  <c r="BB23" i="84"/>
  <c r="BA23" i="84"/>
  <c r="AZ23" i="84"/>
  <c r="BG24" i="84"/>
  <c r="BF24" i="84"/>
  <c r="BE24" i="84"/>
  <c r="BD24" i="84"/>
  <c r="BC24" i="84"/>
  <c r="BB24" i="84"/>
  <c r="BA24" i="84"/>
  <c r="AZ24" i="84"/>
  <c r="BG29" i="84"/>
  <c r="BF29" i="84"/>
  <c r="BE29" i="84"/>
  <c r="BD29" i="84"/>
  <c r="BC29" i="84"/>
  <c r="BB29" i="84"/>
  <c r="BA29" i="84"/>
  <c r="AZ29" i="84"/>
  <c r="BG15" i="84"/>
  <c r="BF15" i="84"/>
  <c r="BE15" i="84"/>
  <c r="BD15" i="84"/>
  <c r="BC15" i="84"/>
  <c r="BB15" i="84"/>
  <c r="BA15" i="84"/>
  <c r="AZ15" i="84"/>
  <c r="BG18" i="84"/>
  <c r="BF18" i="84"/>
  <c r="BE18" i="84"/>
  <c r="BD18" i="84"/>
  <c r="BC18" i="84"/>
  <c r="BB18" i="84"/>
  <c r="BA18" i="84"/>
  <c r="AZ18" i="84"/>
  <c r="BG22" i="84"/>
  <c r="BF22" i="84"/>
  <c r="BE22" i="84"/>
  <c r="BD22" i="84"/>
  <c r="BC22" i="84"/>
  <c r="BB22" i="84"/>
  <c r="BA22" i="84"/>
  <c r="AZ22" i="84"/>
  <c r="BG17" i="84"/>
  <c r="BF17" i="84"/>
  <c r="BE17" i="84"/>
  <c r="BD17" i="84"/>
  <c r="BC17" i="84"/>
  <c r="BB17" i="84"/>
  <c r="BA17" i="84"/>
  <c r="AZ17" i="84"/>
  <c r="BG21" i="84"/>
  <c r="BF21" i="84"/>
  <c r="BE21" i="84"/>
  <c r="BD21" i="84"/>
  <c r="BC21" i="84"/>
  <c r="BB21" i="84"/>
  <c r="BA21" i="84"/>
  <c r="AZ21" i="84"/>
  <c r="BG28" i="84"/>
  <c r="BF28" i="84"/>
  <c r="BE28" i="84"/>
  <c r="BD28" i="84"/>
  <c r="BC28" i="84"/>
  <c r="BB28" i="84"/>
  <c r="BA28" i="84"/>
  <c r="AZ28" i="84"/>
  <c r="BG19" i="84"/>
  <c r="BF19" i="84"/>
  <c r="BE19" i="84"/>
  <c r="BD19" i="84"/>
  <c r="BC19" i="84"/>
  <c r="BB19" i="84"/>
  <c r="BA19" i="84"/>
  <c r="AZ19" i="84"/>
  <c r="BG11" i="84"/>
  <c r="BF11" i="84"/>
  <c r="BE11" i="84"/>
  <c r="BD11" i="84"/>
  <c r="BC11" i="84"/>
  <c r="BB11" i="84"/>
  <c r="BA11" i="84"/>
  <c r="AZ11" i="84"/>
  <c r="BG20" i="84"/>
  <c r="BF20" i="84"/>
  <c r="BE20" i="84"/>
  <c r="BD20" i="84"/>
  <c r="BC20" i="84"/>
  <c r="BB20" i="84"/>
  <c r="BA20" i="84"/>
  <c r="AZ20" i="84"/>
  <c r="BG14" i="84"/>
  <c r="BF14" i="84"/>
  <c r="BE14" i="84"/>
  <c r="BD14" i="84"/>
  <c r="BC14" i="84"/>
  <c r="BB14" i="84"/>
  <c r="BA14" i="84"/>
  <c r="AZ14" i="84"/>
  <c r="BG10" i="84"/>
  <c r="BF10" i="84"/>
  <c r="BE10" i="84"/>
  <c r="BD10" i="84"/>
  <c r="BC10" i="84"/>
  <c r="BB10" i="84"/>
  <c r="BA10" i="84"/>
  <c r="AZ10" i="84"/>
  <c r="BG13" i="84"/>
  <c r="BF13" i="84"/>
  <c r="BE13" i="84"/>
  <c r="BD13" i="84"/>
  <c r="BC13" i="84"/>
  <c r="BB13" i="84"/>
  <c r="BA13" i="84"/>
  <c r="AZ13" i="84"/>
  <c r="BG12" i="84"/>
  <c r="BF12" i="84"/>
  <c r="BE12" i="84"/>
  <c r="BD12" i="84"/>
  <c r="BC12" i="84"/>
  <c r="BB12" i="84"/>
  <c r="BA12" i="84"/>
  <c r="AZ12" i="84"/>
  <c r="BG9" i="84"/>
  <c r="BF9" i="84"/>
  <c r="BE9" i="84"/>
  <c r="BD9" i="84"/>
  <c r="BC9" i="84"/>
  <c r="BB9" i="84"/>
  <c r="BA9" i="84"/>
  <c r="AZ9" i="84"/>
  <c r="BG16" i="84"/>
  <c r="BF16" i="84"/>
  <c r="BE16" i="84"/>
  <c r="BD16" i="84"/>
  <c r="BC16" i="84"/>
  <c r="BB16" i="84"/>
  <c r="BA16" i="84"/>
  <c r="AZ16" i="84"/>
  <c r="BG8" i="84"/>
  <c r="BF8" i="84"/>
  <c r="BE8" i="84"/>
  <c r="BD8" i="84"/>
  <c r="BC8" i="84"/>
  <c r="BB8" i="84"/>
  <c r="BA8" i="84"/>
  <c r="AZ8" i="84"/>
  <c r="BG7" i="84"/>
  <c r="BF7" i="84"/>
  <c r="BE7" i="84"/>
  <c r="BD7" i="84"/>
  <c r="BC7" i="84"/>
  <c r="BB7" i="84"/>
  <c r="BA7" i="84"/>
  <c r="AZ7" i="84"/>
  <c r="K27" i="83"/>
  <c r="G27" i="83"/>
  <c r="K34" i="83"/>
  <c r="G34" i="83"/>
  <c r="K41" i="83"/>
  <c r="G41" i="83"/>
  <c r="K23" i="83"/>
  <c r="G23" i="83"/>
  <c r="K32" i="83"/>
  <c r="G32" i="83"/>
  <c r="K29" i="83"/>
  <c r="G29" i="83"/>
  <c r="K30" i="83"/>
  <c r="G30" i="83"/>
  <c r="K31" i="83"/>
  <c r="G31" i="83"/>
  <c r="K26" i="83"/>
  <c r="G26" i="83"/>
  <c r="K25" i="83"/>
  <c r="G25" i="83"/>
  <c r="K28" i="83"/>
  <c r="G28" i="83"/>
  <c r="K22" i="83"/>
  <c r="G22" i="83"/>
  <c r="K18" i="83"/>
  <c r="G18" i="83"/>
  <c r="K15" i="83"/>
  <c r="G15" i="83"/>
  <c r="K16" i="83"/>
  <c r="G16" i="83"/>
  <c r="K24" i="83"/>
  <c r="G24" i="83"/>
  <c r="K17" i="83"/>
  <c r="G17" i="83"/>
  <c r="K11" i="83"/>
  <c r="G11" i="83"/>
  <c r="K20" i="83"/>
  <c r="G20" i="83"/>
  <c r="K19" i="83"/>
  <c r="G19" i="83"/>
  <c r="K21" i="83"/>
  <c r="G21" i="83"/>
  <c r="K12" i="83"/>
  <c r="G12" i="83"/>
  <c r="K14" i="83"/>
  <c r="G14" i="83"/>
  <c r="K9" i="83"/>
  <c r="G9" i="83"/>
  <c r="K10" i="83"/>
  <c r="G10" i="83"/>
  <c r="K8" i="83"/>
  <c r="G8" i="83"/>
  <c r="K7" i="83"/>
  <c r="G7" i="83"/>
  <c r="K6" i="83"/>
  <c r="G6" i="83"/>
  <c r="B6" i="3"/>
  <c r="B5" i="3"/>
  <c r="B4" i="3"/>
  <c r="H36" i="83" l="1"/>
  <c r="H37" i="83"/>
  <c r="H13" i="83"/>
  <c r="H34" i="83"/>
  <c r="H10" i="83"/>
  <c r="H12" i="83"/>
  <c r="H19" i="83"/>
  <c r="H24" i="83"/>
  <c r="H25" i="83"/>
  <c r="H30" i="83"/>
  <c r="H27" i="83"/>
  <c r="H7" i="83"/>
  <c r="H9" i="83"/>
  <c r="H11" i="83"/>
  <c r="H15" i="83"/>
  <c r="H22" i="83"/>
  <c r="H32" i="83"/>
  <c r="H8" i="83"/>
  <c r="H14" i="83"/>
  <c r="H21" i="83"/>
  <c r="H20" i="83"/>
  <c r="H17" i="83"/>
  <c r="H16" i="83"/>
  <c r="H18" i="83"/>
  <c r="H28" i="83"/>
  <c r="H26" i="83"/>
  <c r="H31" i="83"/>
  <c r="H29" i="83"/>
  <c r="H23" i="83"/>
  <c r="H41" i="83"/>
  <c r="U35" i="81"/>
  <c r="AH29" i="81"/>
  <c r="H29" i="81"/>
  <c r="K28" i="81"/>
  <c r="J28" i="81"/>
  <c r="I28" i="81"/>
  <c r="H28" i="81"/>
  <c r="D21" i="81"/>
  <c r="D22" i="81"/>
  <c r="AH18" i="81"/>
  <c r="AI15" i="81"/>
  <c r="AM36" i="81" s="1"/>
  <c r="AI25" i="81" l="1"/>
  <c r="AI17" i="81" s="1"/>
  <c r="BE8" i="81"/>
  <c r="BE9" i="81"/>
  <c r="BE10" i="81"/>
  <c r="BE11" i="81"/>
  <c r="BE12" i="81"/>
  <c r="BE13" i="81"/>
  <c r="BE14" i="81"/>
  <c r="BE7" i="81"/>
  <c r="AH36" i="80"/>
  <c r="AH35" i="80"/>
  <c r="AH34" i="80"/>
  <c r="AH33" i="80"/>
  <c r="AH32" i="80"/>
  <c r="AH31" i="80"/>
  <c r="AH30" i="80"/>
  <c r="AH29" i="80"/>
  <c r="AI29" i="80"/>
  <c r="AH25" i="80"/>
  <c r="AH24" i="80"/>
  <c r="AH23" i="80"/>
  <c r="AH22" i="80"/>
  <c r="AH21" i="80"/>
  <c r="AH20" i="80"/>
  <c r="AH19" i="80"/>
  <c r="AI19" i="80"/>
  <c r="BE8" i="80"/>
  <c r="BE9" i="80"/>
  <c r="BE10" i="80"/>
  <c r="BE11" i="80"/>
  <c r="BE12" i="80"/>
  <c r="BE13" i="80"/>
  <c r="BE14" i="80"/>
  <c r="BE7" i="80"/>
  <c r="AI15" i="80"/>
  <c r="AM37" i="80" s="1"/>
  <c r="BE24" i="80" l="1"/>
  <c r="BF35" i="80"/>
  <c r="BE20" i="80"/>
  <c r="BF31" i="80"/>
  <c r="BF28" i="81"/>
  <c r="BE21" i="81"/>
  <c r="BF32" i="81"/>
  <c r="BE23" i="80"/>
  <c r="BF34" i="80"/>
  <c r="BE24" i="81"/>
  <c r="BF35" i="81"/>
  <c r="BE20" i="81"/>
  <c r="BF31" i="81"/>
  <c r="AI26" i="80"/>
  <c r="BE23" i="81"/>
  <c r="BF34" i="81"/>
  <c r="BE19" i="81"/>
  <c r="BF30" i="81"/>
  <c r="BE19" i="80"/>
  <c r="BF30" i="80"/>
  <c r="BF29" i="80"/>
  <c r="BE22" i="80"/>
  <c r="BF33" i="80"/>
  <c r="BE25" i="80"/>
  <c r="BF36" i="80"/>
  <c r="BE21" i="80"/>
  <c r="BF32" i="80"/>
  <c r="BE22" i="81"/>
  <c r="BF33" i="81"/>
  <c r="BE18" i="81"/>
  <c r="BF29" i="81"/>
  <c r="BE15" i="80"/>
  <c r="AI18" i="80"/>
  <c r="BE15" i="81"/>
  <c r="BE25" i="81" l="1"/>
  <c r="BE17" i="81" s="1"/>
  <c r="BF36" i="81"/>
  <c r="BE26" i="80"/>
  <c r="BE18" i="80" s="1"/>
  <c r="BF37" i="80"/>
  <c r="AH35" i="81" l="1"/>
  <c r="AH34" i="81"/>
  <c r="AH33" i="81"/>
  <c r="AH32" i="81"/>
  <c r="AH31" i="81"/>
  <c r="AH30" i="81"/>
  <c r="AH28" i="81"/>
  <c r="AH24" i="81"/>
  <c r="AH23" i="81"/>
  <c r="AH22" i="81"/>
  <c r="AH21" i="81"/>
  <c r="AH20" i="81"/>
  <c r="AH19" i="81"/>
  <c r="AH15" i="81"/>
  <c r="AL36" i="81" s="1"/>
  <c r="AH15" i="80"/>
  <c r="AL37" i="80" s="1"/>
  <c r="AH26" i="80" l="1"/>
  <c r="AH18" i="80" s="1"/>
  <c r="AH25" i="81"/>
  <c r="AH17" i="81" s="1"/>
  <c r="AG35" i="81"/>
  <c r="AG34" i="81"/>
  <c r="AG33" i="81"/>
  <c r="AG32" i="81"/>
  <c r="AG31" i="81"/>
  <c r="AG30" i="81"/>
  <c r="AG29" i="81"/>
  <c r="AG28" i="81"/>
  <c r="AG24" i="81"/>
  <c r="AG23" i="81"/>
  <c r="AG22" i="81"/>
  <c r="AG21" i="81"/>
  <c r="AG20" i="81"/>
  <c r="AG19" i="81"/>
  <c r="AG18" i="81"/>
  <c r="AG15" i="81"/>
  <c r="AK36" i="81" s="1"/>
  <c r="AG29" i="80"/>
  <c r="AG25" i="80"/>
  <c r="AG24" i="80"/>
  <c r="AG23" i="80"/>
  <c r="AG22" i="80"/>
  <c r="AG21" i="80"/>
  <c r="AG20" i="80"/>
  <c r="AG19" i="80"/>
  <c r="AG25" i="81" l="1"/>
  <c r="AG17" i="81" s="1"/>
  <c r="AG36" i="80" l="1"/>
  <c r="AG35" i="80"/>
  <c r="AG34" i="80"/>
  <c r="AG33" i="80"/>
  <c r="AG32" i="80"/>
  <c r="AG31" i="80"/>
  <c r="AG30" i="80"/>
  <c r="AG15" i="80"/>
  <c r="AG26" i="80" l="1"/>
  <c r="AG18" i="80" s="1"/>
  <c r="AK37" i="80"/>
  <c r="AF32" i="81" l="1"/>
  <c r="AF31" i="81"/>
  <c r="AE35" i="81"/>
  <c r="AF35" i="81"/>
  <c r="AE34" i="81"/>
  <c r="AF34" i="81"/>
  <c r="AE33" i="81"/>
  <c r="AF33" i="81"/>
  <c r="AE32" i="81"/>
  <c r="AE31" i="81"/>
  <c r="AE30" i="81"/>
  <c r="AF30" i="81"/>
  <c r="AE29" i="81"/>
  <c r="AF29" i="81"/>
  <c r="AE28" i="81"/>
  <c r="AF28" i="81"/>
  <c r="AE24" i="81"/>
  <c r="AF24" i="81"/>
  <c r="AE23" i="81"/>
  <c r="AF23" i="81"/>
  <c r="AE22" i="81"/>
  <c r="AF22" i="81"/>
  <c r="AE21" i="81"/>
  <c r="AF21" i="81"/>
  <c r="AE20" i="81"/>
  <c r="AF20" i="81"/>
  <c r="AE19" i="81"/>
  <c r="AF19" i="81"/>
  <c r="AE18" i="81"/>
  <c r="AF18" i="81"/>
  <c r="AE15" i="81"/>
  <c r="AI36" i="81" s="1"/>
  <c r="AF15" i="81"/>
  <c r="AE36" i="80"/>
  <c r="AF36" i="80"/>
  <c r="AE35" i="80"/>
  <c r="AF35" i="80"/>
  <c r="AE34" i="80"/>
  <c r="AF34" i="80"/>
  <c r="AE33" i="80"/>
  <c r="AF33" i="80"/>
  <c r="AE32" i="80"/>
  <c r="AF32" i="80"/>
  <c r="AE31" i="80"/>
  <c r="AF31" i="80"/>
  <c r="AE30" i="80"/>
  <c r="AF30" i="80"/>
  <c r="AF29" i="80"/>
  <c r="AE25" i="80"/>
  <c r="AF25" i="80"/>
  <c r="AE24" i="80"/>
  <c r="AF24" i="80"/>
  <c r="AE23" i="80"/>
  <c r="AF23" i="80"/>
  <c r="AE22" i="80"/>
  <c r="AF22" i="80"/>
  <c r="AE21" i="80"/>
  <c r="AF21" i="80"/>
  <c r="AE20" i="80"/>
  <c r="AF20" i="80"/>
  <c r="AF19" i="80"/>
  <c r="AF15" i="80"/>
  <c r="AF25" i="81" l="1"/>
  <c r="AF17" i="81" s="1"/>
  <c r="AJ36" i="81"/>
  <c r="AF26" i="80"/>
  <c r="AF18" i="80" s="1"/>
  <c r="AJ37" i="80"/>
  <c r="AE25" i="81"/>
  <c r="BD9" i="80"/>
  <c r="BD7" i="80"/>
  <c r="BE29" i="80" l="1"/>
  <c r="BD20" i="80"/>
  <c r="BE31" i="80"/>
  <c r="BD9" i="81"/>
  <c r="BE30" i="81" s="1"/>
  <c r="BD10" i="81"/>
  <c r="BE31" i="81" s="1"/>
  <c r="BD11" i="81"/>
  <c r="BE32" i="81" s="1"/>
  <c r="BD12" i="81"/>
  <c r="BE33" i="81" s="1"/>
  <c r="BD13" i="81"/>
  <c r="BE34" i="81" s="1"/>
  <c r="BD14" i="81"/>
  <c r="BE35" i="81" s="1"/>
  <c r="BD8" i="81"/>
  <c r="BD7" i="81"/>
  <c r="BE28" i="81" s="1"/>
  <c r="BC9" i="81"/>
  <c r="BC10" i="81"/>
  <c r="BC11" i="81"/>
  <c r="BC12" i="81"/>
  <c r="BC13" i="81"/>
  <c r="BC14" i="81"/>
  <c r="BC8" i="81"/>
  <c r="BC7" i="81"/>
  <c r="BB9" i="81"/>
  <c r="BB10" i="81"/>
  <c r="BB11" i="81"/>
  <c r="BB12" i="81"/>
  <c r="BB13" i="81"/>
  <c r="BB14" i="81"/>
  <c r="BB8" i="81"/>
  <c r="BB7" i="81"/>
  <c r="BA9" i="81"/>
  <c r="BA10" i="81"/>
  <c r="BA11" i="81"/>
  <c r="BA12" i="81"/>
  <c r="BA13" i="81"/>
  <c r="BA14" i="81"/>
  <c r="BA8" i="81"/>
  <c r="BA7" i="81"/>
  <c r="AZ9" i="81"/>
  <c r="AZ10" i="81"/>
  <c r="AZ11" i="81"/>
  <c r="AZ12" i="81"/>
  <c r="AZ13" i="81"/>
  <c r="AZ14" i="81"/>
  <c r="AZ8" i="81"/>
  <c r="AZ7" i="81"/>
  <c r="AY9" i="81"/>
  <c r="AY10" i="81"/>
  <c r="AY11" i="81"/>
  <c r="AY12" i="81"/>
  <c r="AY13" i="81"/>
  <c r="AY14" i="81"/>
  <c r="AY8" i="81"/>
  <c r="AY7" i="81"/>
  <c r="AX9" i="81"/>
  <c r="AX10" i="81"/>
  <c r="AX11" i="81"/>
  <c r="AX12" i="81"/>
  <c r="AX13" i="81"/>
  <c r="AX14" i="81"/>
  <c r="AX8" i="81"/>
  <c r="AX7" i="81"/>
  <c r="AE29" i="80"/>
  <c r="AE19" i="80"/>
  <c r="BD10" i="80"/>
  <c r="BD11" i="80"/>
  <c r="BD12" i="80"/>
  <c r="BD13" i="80"/>
  <c r="BD14" i="80"/>
  <c r="BD8" i="80"/>
  <c r="AE15" i="80"/>
  <c r="AI37" i="80" s="1"/>
  <c r="BC9" i="80"/>
  <c r="BD31" i="80" s="1"/>
  <c r="BC10" i="80"/>
  <c r="BC11" i="80"/>
  <c r="BC12" i="80"/>
  <c r="BC13" i="80"/>
  <c r="BC14" i="80"/>
  <c r="BC8" i="80"/>
  <c r="BC7" i="80"/>
  <c r="BD29" i="80" s="1"/>
  <c r="BB9" i="80"/>
  <c r="BB10" i="80"/>
  <c r="BB11" i="80"/>
  <c r="BB12" i="80"/>
  <c r="BB13" i="80"/>
  <c r="BB14" i="80"/>
  <c r="BB8" i="80"/>
  <c r="BB7" i="80"/>
  <c r="BA9" i="80"/>
  <c r="BA10" i="80"/>
  <c r="BA11" i="80"/>
  <c r="BA12" i="80"/>
  <c r="BA13" i="80"/>
  <c r="BA14" i="80"/>
  <c r="BA8" i="80"/>
  <c r="BA7" i="80"/>
  <c r="AZ9" i="80"/>
  <c r="AZ10" i="80"/>
  <c r="AZ11" i="80"/>
  <c r="AZ12" i="80"/>
  <c r="AZ13" i="80"/>
  <c r="AZ14" i="80"/>
  <c r="AZ8" i="80"/>
  <c r="AZ7" i="80"/>
  <c r="AY9" i="80"/>
  <c r="AY10" i="80"/>
  <c r="AY11" i="80"/>
  <c r="AY12" i="80"/>
  <c r="AY13" i="80"/>
  <c r="AY14" i="80"/>
  <c r="AY8" i="80"/>
  <c r="AY7" i="80"/>
  <c r="AX9" i="80"/>
  <c r="AX10" i="80"/>
  <c r="AX11" i="80"/>
  <c r="AX12" i="80"/>
  <c r="AX13" i="80"/>
  <c r="AX14" i="80"/>
  <c r="AX8" i="80"/>
  <c r="AX21" i="81" l="1"/>
  <c r="BD29" i="81"/>
  <c r="BE29" i="81"/>
  <c r="BD31" i="81"/>
  <c r="BD35" i="81"/>
  <c r="BD34" i="81"/>
  <c r="BD30" i="81"/>
  <c r="BD33" i="81"/>
  <c r="BD32" i="81"/>
  <c r="BD34" i="80"/>
  <c r="BE34" i="80"/>
  <c r="BD23" i="80"/>
  <c r="BD30" i="80"/>
  <c r="BE30" i="80"/>
  <c r="BD19" i="80"/>
  <c r="BD22" i="80"/>
  <c r="BD33" i="80"/>
  <c r="BE33" i="80"/>
  <c r="BD36" i="80"/>
  <c r="BD25" i="80"/>
  <c r="BE36" i="80"/>
  <c r="BD32" i="80"/>
  <c r="BD21" i="80"/>
  <c r="BE32" i="80"/>
  <c r="BD35" i="80"/>
  <c r="BD24" i="80"/>
  <c r="BE35" i="80"/>
  <c r="BD23" i="81"/>
  <c r="BD21" i="81"/>
  <c r="BD19" i="81"/>
  <c r="BD28" i="81"/>
  <c r="BD24" i="81"/>
  <c r="BD22" i="81"/>
  <c r="BD20" i="81"/>
  <c r="BD18" i="81"/>
  <c r="AY35" i="80"/>
  <c r="AZ35" i="80"/>
  <c r="AE26" i="80"/>
  <c r="AE18" i="80" s="1"/>
  <c r="AE17" i="81"/>
  <c r="AD30" i="81" l="1"/>
  <c r="AD35" i="81"/>
  <c r="AD34" i="81"/>
  <c r="AD33" i="81"/>
  <c r="AD32" i="81"/>
  <c r="AD31" i="81"/>
  <c r="AD29" i="81"/>
  <c r="AD28" i="81"/>
  <c r="AD24" i="81"/>
  <c r="AD23" i="81"/>
  <c r="AD22" i="81"/>
  <c r="AD21" i="81"/>
  <c r="AD20" i="81"/>
  <c r="AD19" i="81"/>
  <c r="AD18" i="81"/>
  <c r="AD36" i="80" l="1"/>
  <c r="AD35" i="80"/>
  <c r="AD34" i="80"/>
  <c r="AD33" i="80"/>
  <c r="AD32" i="80"/>
  <c r="AD31" i="80"/>
  <c r="AD30" i="80"/>
  <c r="AD29" i="80"/>
  <c r="AD25" i="80"/>
  <c r="AD24" i="80"/>
  <c r="AD23" i="80"/>
  <c r="AD22" i="80"/>
  <c r="AD21" i="80"/>
  <c r="AD20" i="80"/>
  <c r="AD19" i="80"/>
  <c r="AC19" i="80"/>
  <c r="AC20" i="80"/>
  <c r="AC21" i="80"/>
  <c r="AC22" i="80"/>
  <c r="AC23" i="80"/>
  <c r="AC24" i="80"/>
  <c r="AC25" i="80"/>
  <c r="AD15" i="81" l="1"/>
  <c r="AH36" i="81" s="1"/>
  <c r="AD25" i="81" l="1"/>
  <c r="AD17" i="81" s="1"/>
  <c r="AD15" i="80"/>
  <c r="AH37" i="80" s="1"/>
  <c r="T15" i="80"/>
  <c r="U15" i="80"/>
  <c r="AD26" i="80" l="1"/>
  <c r="AD18" i="80" s="1"/>
  <c r="A1" i="80" l="1"/>
  <c r="Q15" i="81" l="1"/>
  <c r="R15" i="81"/>
  <c r="A39" i="81" l="1"/>
  <c r="A38" i="81"/>
  <c r="A36" i="81"/>
  <c r="A35" i="81"/>
  <c r="A34" i="81"/>
  <c r="A33" i="81"/>
  <c r="A32" i="81"/>
  <c r="A31" i="81"/>
  <c r="A30" i="81" l="1"/>
  <c r="A29" i="81"/>
  <c r="A28" i="81"/>
  <c r="A27" i="81"/>
  <c r="A25" i="81"/>
  <c r="A24" i="81"/>
  <c r="A23" i="81"/>
  <c r="A22" i="81"/>
  <c r="A21" i="81"/>
  <c r="A20" i="81" l="1"/>
  <c r="A19" i="81"/>
  <c r="A18" i="81"/>
  <c r="A17" i="81"/>
  <c r="A16" i="81"/>
  <c r="A15" i="81"/>
  <c r="A14" i="81"/>
  <c r="A13" i="81"/>
  <c r="A12" i="81"/>
  <c r="A11" i="81"/>
  <c r="A10" i="81"/>
  <c r="A9" i="81"/>
  <c r="A8" i="81"/>
  <c r="A7" i="81"/>
  <c r="A5" i="81"/>
  <c r="A3" i="81"/>
  <c r="A2" i="81"/>
  <c r="A1" i="81"/>
  <c r="A39" i="80"/>
  <c r="A37" i="80"/>
  <c r="A36" i="80"/>
  <c r="A35" i="80"/>
  <c r="A34" i="80"/>
  <c r="A33" i="80"/>
  <c r="A32" i="80"/>
  <c r="A31" i="80"/>
  <c r="A30" i="80"/>
  <c r="A29" i="80"/>
  <c r="A28" i="80"/>
  <c r="A26" i="80"/>
  <c r="A25" i="80"/>
  <c r="A24" i="80"/>
  <c r="A23" i="80"/>
  <c r="A22" i="80"/>
  <c r="A21" i="80"/>
  <c r="A20" i="80"/>
  <c r="A19" i="80"/>
  <c r="A18" i="80"/>
  <c r="A17" i="80"/>
  <c r="A15" i="80"/>
  <c r="A14" i="80"/>
  <c r="A13" i="80"/>
  <c r="A12" i="80"/>
  <c r="A11" i="80"/>
  <c r="A10" i="80"/>
  <c r="A9" i="80"/>
  <c r="A8" i="80"/>
  <c r="A7" i="80"/>
  <c r="A5" i="80"/>
  <c r="A3" i="80"/>
  <c r="A2" i="80"/>
  <c r="AC35" i="81"/>
  <c r="AB35" i="81"/>
  <c r="AA35" i="81"/>
  <c r="Z35" i="81"/>
  <c r="Y35" i="81"/>
  <c r="X35" i="81"/>
  <c r="W35" i="81"/>
  <c r="V35" i="81"/>
  <c r="T35" i="81"/>
  <c r="S35" i="81"/>
  <c r="R35" i="81"/>
  <c r="Q35" i="81"/>
  <c r="P35" i="81"/>
  <c r="O35" i="81"/>
  <c r="N35" i="81"/>
  <c r="M35" i="81"/>
  <c r="L35" i="81"/>
  <c r="K35" i="81"/>
  <c r="J35" i="81"/>
  <c r="I35" i="81"/>
  <c r="H35" i="81"/>
  <c r="AC34" i="81"/>
  <c r="AB34" i="81"/>
  <c r="AA34" i="81"/>
  <c r="Z34" i="81"/>
  <c r="Y34" i="81"/>
  <c r="X34" i="81"/>
  <c r="W34" i="81"/>
  <c r="V34" i="81"/>
  <c r="U34" i="81"/>
  <c r="T34" i="81"/>
  <c r="S34" i="81"/>
  <c r="R34" i="81"/>
  <c r="Q34" i="81"/>
  <c r="P34" i="81"/>
  <c r="O34" i="81"/>
  <c r="N34" i="81"/>
  <c r="M34" i="81"/>
  <c r="L34" i="81"/>
  <c r="K34" i="81"/>
  <c r="J34" i="81"/>
  <c r="I34" i="81"/>
  <c r="H34" i="81"/>
  <c r="AC33" i="81"/>
  <c r="AB33" i="81"/>
  <c r="AA33" i="81"/>
  <c r="Z33" i="81"/>
  <c r="Y33" i="81"/>
  <c r="X33" i="81"/>
  <c r="W33" i="81"/>
  <c r="V33" i="81"/>
  <c r="U33" i="81"/>
  <c r="T33" i="81"/>
  <c r="S33" i="81"/>
  <c r="R33" i="81"/>
  <c r="Q33" i="81"/>
  <c r="P33" i="81"/>
  <c r="O33" i="81"/>
  <c r="N33" i="81"/>
  <c r="M33" i="81"/>
  <c r="L33" i="81"/>
  <c r="K33" i="81"/>
  <c r="J33" i="81"/>
  <c r="I33" i="81"/>
  <c r="H33" i="81"/>
  <c r="AC32" i="81"/>
  <c r="AB32" i="81"/>
  <c r="AA32" i="81"/>
  <c r="Z32" i="81"/>
  <c r="Y32" i="81"/>
  <c r="X32" i="81"/>
  <c r="W32" i="81"/>
  <c r="V32" i="81"/>
  <c r="U32" i="81"/>
  <c r="T32" i="81"/>
  <c r="S32" i="81"/>
  <c r="R32" i="81"/>
  <c r="Q32" i="81"/>
  <c r="P32" i="81"/>
  <c r="O32" i="81"/>
  <c r="N32" i="81"/>
  <c r="M32" i="81"/>
  <c r="L32" i="81"/>
  <c r="K32" i="81"/>
  <c r="J32" i="81"/>
  <c r="I32" i="81"/>
  <c r="H32" i="81"/>
  <c r="AC31" i="81"/>
  <c r="AB31" i="81"/>
  <c r="AA31" i="81"/>
  <c r="Z31" i="81"/>
  <c r="Y31" i="81"/>
  <c r="X31" i="81"/>
  <c r="W31" i="81"/>
  <c r="V31" i="81"/>
  <c r="U31" i="81"/>
  <c r="T31" i="81"/>
  <c r="S31" i="81"/>
  <c r="R31" i="81"/>
  <c r="Q31" i="81"/>
  <c r="P31" i="81"/>
  <c r="O31" i="81"/>
  <c r="N31" i="81"/>
  <c r="M31" i="81"/>
  <c r="L31" i="81"/>
  <c r="K31" i="81"/>
  <c r="J31" i="81"/>
  <c r="I31" i="81"/>
  <c r="H31" i="81"/>
  <c r="AC30" i="81"/>
  <c r="AB30" i="81"/>
  <c r="AA30" i="81"/>
  <c r="Z30" i="81"/>
  <c r="Y30" i="81"/>
  <c r="X30" i="81"/>
  <c r="W30" i="81"/>
  <c r="V30" i="81"/>
  <c r="U30" i="81"/>
  <c r="T30" i="81"/>
  <c r="S30" i="81"/>
  <c r="R30" i="81"/>
  <c r="Q30" i="81"/>
  <c r="P30" i="81"/>
  <c r="O30" i="81"/>
  <c r="N30" i="81"/>
  <c r="M30" i="81"/>
  <c r="L30" i="81"/>
  <c r="K30" i="81"/>
  <c r="J30" i="81"/>
  <c r="I30" i="81"/>
  <c r="H30" i="81"/>
  <c r="AC29" i="81"/>
  <c r="AB29" i="81"/>
  <c r="AA29" i="81"/>
  <c r="Z29" i="81"/>
  <c r="Y29" i="81"/>
  <c r="X29" i="81"/>
  <c r="W29" i="81"/>
  <c r="V29" i="81"/>
  <c r="U29" i="81"/>
  <c r="T29" i="81"/>
  <c r="S29" i="81"/>
  <c r="R29" i="81"/>
  <c r="Q29" i="81"/>
  <c r="P29" i="81"/>
  <c r="O29" i="81"/>
  <c r="N29" i="81"/>
  <c r="M29" i="81"/>
  <c r="L29" i="81"/>
  <c r="K29" i="81"/>
  <c r="J29" i="81"/>
  <c r="I29" i="81"/>
  <c r="AC28" i="81"/>
  <c r="AB28" i="81"/>
  <c r="AA28" i="81"/>
  <c r="Z28" i="81"/>
  <c r="Y28" i="81"/>
  <c r="X28" i="81"/>
  <c r="W28" i="81"/>
  <c r="V28" i="81"/>
  <c r="U28" i="81"/>
  <c r="T28" i="81"/>
  <c r="S28" i="81"/>
  <c r="R28" i="81"/>
  <c r="Q28" i="81"/>
  <c r="P28" i="81"/>
  <c r="O28" i="81"/>
  <c r="N28" i="81"/>
  <c r="M28" i="81"/>
  <c r="L28" i="81"/>
  <c r="AC24" i="81"/>
  <c r="AB24" i="81"/>
  <c r="AA24" i="81"/>
  <c r="Z24" i="81"/>
  <c r="Y24" i="81"/>
  <c r="X24" i="81"/>
  <c r="W24" i="81"/>
  <c r="V24" i="81"/>
  <c r="U24" i="81"/>
  <c r="T24" i="81"/>
  <c r="S24" i="81"/>
  <c r="R24" i="81"/>
  <c r="Q24" i="81"/>
  <c r="P24" i="81"/>
  <c r="O24" i="81"/>
  <c r="N24" i="81"/>
  <c r="M24" i="81"/>
  <c r="L24" i="81"/>
  <c r="K24" i="81"/>
  <c r="J24" i="81"/>
  <c r="I24" i="81"/>
  <c r="H24" i="81"/>
  <c r="G24" i="81"/>
  <c r="F24" i="81"/>
  <c r="E24" i="81"/>
  <c r="D24" i="81"/>
  <c r="AC23" i="81"/>
  <c r="AB23" i="81"/>
  <c r="AA23" i="81"/>
  <c r="Z23" i="81"/>
  <c r="Y23" i="81"/>
  <c r="X23" i="81"/>
  <c r="W23" i="81"/>
  <c r="V23" i="81"/>
  <c r="U23" i="81"/>
  <c r="T23" i="81"/>
  <c r="S23" i="81"/>
  <c r="R23" i="81"/>
  <c r="Q23" i="81"/>
  <c r="P23" i="81"/>
  <c r="O23" i="81"/>
  <c r="N23" i="81"/>
  <c r="M23" i="81"/>
  <c r="L23" i="81"/>
  <c r="K23" i="81"/>
  <c r="J23" i="81"/>
  <c r="I23" i="81"/>
  <c r="H23" i="81"/>
  <c r="G23" i="81"/>
  <c r="F23" i="81"/>
  <c r="E23" i="81"/>
  <c r="D23" i="81"/>
  <c r="AC22" i="81"/>
  <c r="AB22" i="81"/>
  <c r="AA22" i="81"/>
  <c r="Z22" i="81"/>
  <c r="Y22" i="81"/>
  <c r="X22" i="81"/>
  <c r="W22" i="81"/>
  <c r="V22" i="81"/>
  <c r="U22" i="81"/>
  <c r="T22" i="81"/>
  <c r="S22" i="81"/>
  <c r="R22" i="81"/>
  <c r="Q22" i="81"/>
  <c r="P22" i="81"/>
  <c r="O22" i="81"/>
  <c r="N22" i="81"/>
  <c r="M22" i="81"/>
  <c r="L22" i="81"/>
  <c r="K22" i="81"/>
  <c r="J22" i="81"/>
  <c r="I22" i="81"/>
  <c r="H22" i="81"/>
  <c r="G22" i="81"/>
  <c r="F22" i="81"/>
  <c r="E22" i="81"/>
  <c r="AC21" i="81"/>
  <c r="AB21" i="81"/>
  <c r="AA21" i="81"/>
  <c r="Z21" i="81"/>
  <c r="Y21" i="81"/>
  <c r="X21" i="81"/>
  <c r="W21" i="81"/>
  <c r="V21" i="81"/>
  <c r="U21" i="81"/>
  <c r="T21" i="81"/>
  <c r="S21" i="81"/>
  <c r="R21" i="81"/>
  <c r="Q21" i="81"/>
  <c r="P21" i="81"/>
  <c r="O21" i="81"/>
  <c r="N21" i="81"/>
  <c r="M21" i="81"/>
  <c r="L21" i="81"/>
  <c r="K21" i="81"/>
  <c r="J21" i="81"/>
  <c r="I21" i="81"/>
  <c r="H21" i="81"/>
  <c r="G21" i="81"/>
  <c r="F21" i="81"/>
  <c r="E21" i="81"/>
  <c r="AC20" i="81"/>
  <c r="AB20" i="81"/>
  <c r="AA20" i="81"/>
  <c r="Z20" i="81"/>
  <c r="Y20" i="81"/>
  <c r="X20" i="81"/>
  <c r="W20" i="81"/>
  <c r="V20" i="81"/>
  <c r="U20" i="81"/>
  <c r="T20" i="81"/>
  <c r="S20" i="81"/>
  <c r="R20" i="81"/>
  <c r="Q20" i="81"/>
  <c r="P20" i="81"/>
  <c r="O20" i="81"/>
  <c r="N20" i="81"/>
  <c r="M20" i="81"/>
  <c r="L20" i="81"/>
  <c r="K20" i="81"/>
  <c r="J20" i="81"/>
  <c r="I20" i="81"/>
  <c r="H20" i="81"/>
  <c r="G20" i="81"/>
  <c r="F20" i="81"/>
  <c r="E20" i="81"/>
  <c r="D20" i="81"/>
  <c r="AC19" i="81"/>
  <c r="AB19" i="81"/>
  <c r="AA19" i="81"/>
  <c r="Z19" i="81"/>
  <c r="Y19" i="81"/>
  <c r="X19" i="81"/>
  <c r="W19" i="81"/>
  <c r="V19" i="81"/>
  <c r="U19" i="81"/>
  <c r="T19" i="81"/>
  <c r="S19" i="81"/>
  <c r="R19" i="81"/>
  <c r="Q19" i="81"/>
  <c r="P19" i="81"/>
  <c r="O19" i="81"/>
  <c r="N19" i="81"/>
  <c r="M19" i="81"/>
  <c r="L19" i="81"/>
  <c r="K19" i="81"/>
  <c r="J19" i="81"/>
  <c r="I19" i="81"/>
  <c r="H19" i="81"/>
  <c r="G19" i="81"/>
  <c r="F19" i="81"/>
  <c r="E19" i="81"/>
  <c r="D19" i="81"/>
  <c r="AC18" i="81"/>
  <c r="AB18" i="81"/>
  <c r="AA18" i="81"/>
  <c r="Z18" i="81"/>
  <c r="Y18" i="81"/>
  <c r="X18" i="81"/>
  <c r="W18" i="81"/>
  <c r="V18" i="81"/>
  <c r="U18" i="81"/>
  <c r="T18" i="81"/>
  <c r="S18" i="81"/>
  <c r="R18" i="81"/>
  <c r="Q18" i="81"/>
  <c r="P18" i="81"/>
  <c r="O18" i="81"/>
  <c r="N18" i="81"/>
  <c r="M18" i="81"/>
  <c r="L18" i="81"/>
  <c r="K18" i="81"/>
  <c r="J18" i="81"/>
  <c r="I18" i="81"/>
  <c r="H18" i="81"/>
  <c r="G18" i="81"/>
  <c r="F18" i="81"/>
  <c r="E18" i="81"/>
  <c r="D18" i="81"/>
  <c r="AC15" i="81"/>
  <c r="AB15" i="81"/>
  <c r="AF36" i="81" s="1"/>
  <c r="AA15" i="81"/>
  <c r="AE36" i="81" s="1"/>
  <c r="Z15" i="81"/>
  <c r="Y15" i="81"/>
  <c r="Y25" i="81" s="1"/>
  <c r="X15" i="81"/>
  <c r="W15" i="81"/>
  <c r="V15" i="81"/>
  <c r="V25" i="81" s="1"/>
  <c r="U15" i="81"/>
  <c r="U25" i="81" s="1"/>
  <c r="T15" i="81"/>
  <c r="S15" i="81"/>
  <c r="R25" i="81"/>
  <c r="Q25" i="81"/>
  <c r="P15" i="81"/>
  <c r="O15" i="81"/>
  <c r="N15" i="81"/>
  <c r="N25" i="81" s="1"/>
  <c r="M15" i="81"/>
  <c r="M25" i="81" s="1"/>
  <c r="L15" i="81"/>
  <c r="K15" i="81"/>
  <c r="J15" i="81"/>
  <c r="J25" i="81" s="1"/>
  <c r="I15" i="81"/>
  <c r="I25" i="81" s="1"/>
  <c r="H15" i="81"/>
  <c r="G15" i="81"/>
  <c r="F15" i="81"/>
  <c r="F25" i="81" s="1"/>
  <c r="E15" i="81"/>
  <c r="E25" i="81" s="1"/>
  <c r="D15" i="81"/>
  <c r="AC36" i="80"/>
  <c r="AB36" i="80"/>
  <c r="AA36" i="80"/>
  <c r="Z36" i="80"/>
  <c r="Y36" i="80"/>
  <c r="X36" i="80"/>
  <c r="W36" i="80"/>
  <c r="V36" i="80"/>
  <c r="U36" i="80"/>
  <c r="T36" i="80"/>
  <c r="S36" i="80"/>
  <c r="R36" i="80"/>
  <c r="Q36" i="80"/>
  <c r="P36" i="80"/>
  <c r="O36" i="80"/>
  <c r="N36" i="80"/>
  <c r="M36" i="80"/>
  <c r="L36" i="80"/>
  <c r="K36" i="80"/>
  <c r="J36" i="80"/>
  <c r="I36" i="80"/>
  <c r="H36" i="80"/>
  <c r="AC35" i="80"/>
  <c r="AB35" i="80"/>
  <c r="AA35" i="80"/>
  <c r="Z35" i="80"/>
  <c r="Y35" i="80"/>
  <c r="X35" i="80"/>
  <c r="W35" i="80"/>
  <c r="V35" i="80"/>
  <c r="U35" i="80"/>
  <c r="T35" i="80"/>
  <c r="S35" i="80"/>
  <c r="R35" i="80"/>
  <c r="Q35" i="80"/>
  <c r="P35" i="80"/>
  <c r="O35" i="80"/>
  <c r="N35" i="80"/>
  <c r="M35" i="80"/>
  <c r="L35" i="80"/>
  <c r="K35" i="80"/>
  <c r="J35" i="80"/>
  <c r="I35" i="80"/>
  <c r="H35" i="80"/>
  <c r="AC34" i="80"/>
  <c r="AB34" i="80"/>
  <c r="AA34" i="80"/>
  <c r="Z34" i="80"/>
  <c r="Y34" i="80"/>
  <c r="X34" i="80"/>
  <c r="W34" i="80"/>
  <c r="V34" i="80"/>
  <c r="U34" i="80"/>
  <c r="T34" i="80"/>
  <c r="S34" i="80"/>
  <c r="R34" i="80"/>
  <c r="Q34" i="80"/>
  <c r="P34" i="80"/>
  <c r="O34" i="80"/>
  <c r="N34" i="80"/>
  <c r="M34" i="80"/>
  <c r="L34" i="80"/>
  <c r="K34" i="80"/>
  <c r="J34" i="80"/>
  <c r="I34" i="80"/>
  <c r="H34" i="80"/>
  <c r="AC33" i="80"/>
  <c r="AB33" i="80"/>
  <c r="AA33" i="80"/>
  <c r="Z33" i="80"/>
  <c r="Y33" i="80"/>
  <c r="X33" i="80"/>
  <c r="W33" i="80"/>
  <c r="V33" i="80"/>
  <c r="U33" i="80"/>
  <c r="T33" i="80"/>
  <c r="S33" i="80"/>
  <c r="R33" i="80"/>
  <c r="Q33" i="80"/>
  <c r="P33" i="80"/>
  <c r="O33" i="80"/>
  <c r="N33" i="80"/>
  <c r="M33" i="80"/>
  <c r="L33" i="80"/>
  <c r="K33" i="80"/>
  <c r="J33" i="80"/>
  <c r="I33" i="80"/>
  <c r="H33" i="80"/>
  <c r="AC32" i="80"/>
  <c r="AB32" i="80"/>
  <c r="AA32" i="80"/>
  <c r="Z32" i="80"/>
  <c r="Y32" i="80"/>
  <c r="X32" i="80"/>
  <c r="W32" i="80"/>
  <c r="V32" i="80"/>
  <c r="U32" i="80"/>
  <c r="T32" i="80"/>
  <c r="S32" i="80"/>
  <c r="R32" i="80"/>
  <c r="Q32" i="80"/>
  <c r="P32" i="80"/>
  <c r="O32" i="80"/>
  <c r="N32" i="80"/>
  <c r="M32" i="80"/>
  <c r="L32" i="80"/>
  <c r="K32" i="80"/>
  <c r="J32" i="80"/>
  <c r="I32" i="80"/>
  <c r="H32" i="80"/>
  <c r="AC31" i="80"/>
  <c r="AB31" i="80"/>
  <c r="AA31" i="80"/>
  <c r="Z31" i="80"/>
  <c r="Y31" i="80"/>
  <c r="X31" i="80"/>
  <c r="W31" i="80"/>
  <c r="V31" i="80"/>
  <c r="U31" i="80"/>
  <c r="T31" i="80"/>
  <c r="S31" i="80"/>
  <c r="R31" i="80"/>
  <c r="Q31" i="80"/>
  <c r="P31" i="80"/>
  <c r="O31" i="80"/>
  <c r="N31" i="80"/>
  <c r="M31" i="80"/>
  <c r="L31" i="80"/>
  <c r="K31" i="80"/>
  <c r="J31" i="80"/>
  <c r="I31" i="80"/>
  <c r="H31" i="80"/>
  <c r="AC30" i="80"/>
  <c r="AB30" i="80"/>
  <c r="AA30" i="80"/>
  <c r="Z30" i="80"/>
  <c r="Y30" i="80"/>
  <c r="X30" i="80"/>
  <c r="W30" i="80"/>
  <c r="V30" i="80"/>
  <c r="U30" i="80"/>
  <c r="T30" i="80"/>
  <c r="S30" i="80"/>
  <c r="R30" i="80"/>
  <c r="Q30" i="80"/>
  <c r="P30" i="80"/>
  <c r="O30" i="80"/>
  <c r="N30" i="80"/>
  <c r="M30" i="80"/>
  <c r="L30" i="80"/>
  <c r="K30" i="80"/>
  <c r="J30" i="80"/>
  <c r="I30" i="80"/>
  <c r="H30" i="80"/>
  <c r="AC29" i="80"/>
  <c r="AB29" i="80"/>
  <c r="AA29" i="80"/>
  <c r="Z29" i="80"/>
  <c r="Y29" i="80"/>
  <c r="X29" i="80"/>
  <c r="W29" i="80"/>
  <c r="V29" i="80"/>
  <c r="U29" i="80"/>
  <c r="T29" i="80"/>
  <c r="S29" i="80"/>
  <c r="R29" i="80"/>
  <c r="Q29" i="80"/>
  <c r="P29" i="80"/>
  <c r="O29" i="80"/>
  <c r="N29" i="80"/>
  <c r="M29" i="80"/>
  <c r="L29" i="80"/>
  <c r="K29" i="80"/>
  <c r="J29" i="80"/>
  <c r="I29" i="80"/>
  <c r="H29" i="80"/>
  <c r="AB25" i="80"/>
  <c r="AA25" i="80"/>
  <c r="Z25" i="80"/>
  <c r="Y25" i="80"/>
  <c r="X25" i="80"/>
  <c r="W25" i="80"/>
  <c r="V25" i="80"/>
  <c r="U25" i="80"/>
  <c r="T25" i="80"/>
  <c r="S25" i="80"/>
  <c r="R25" i="80"/>
  <c r="Q25" i="80"/>
  <c r="P25" i="80"/>
  <c r="O25" i="80"/>
  <c r="N25" i="80"/>
  <c r="M25" i="80"/>
  <c r="L25" i="80"/>
  <c r="K25" i="80"/>
  <c r="J25" i="80"/>
  <c r="I25" i="80"/>
  <c r="H25" i="80"/>
  <c r="G25" i="80"/>
  <c r="F25" i="80"/>
  <c r="E25" i="80"/>
  <c r="D25" i="80"/>
  <c r="AB24" i="80"/>
  <c r="AA24" i="80"/>
  <c r="Z24" i="80"/>
  <c r="Y24" i="80"/>
  <c r="X24" i="80"/>
  <c r="W24" i="80"/>
  <c r="V24" i="80"/>
  <c r="U24" i="80"/>
  <c r="T24" i="80"/>
  <c r="S24" i="80"/>
  <c r="R24" i="80"/>
  <c r="Q24" i="80"/>
  <c r="P24" i="80"/>
  <c r="O24" i="80"/>
  <c r="N24" i="80"/>
  <c r="M24" i="80"/>
  <c r="L24" i="80"/>
  <c r="K24" i="80"/>
  <c r="J24" i="80"/>
  <c r="I24" i="80"/>
  <c r="H24" i="80"/>
  <c r="G24" i="80"/>
  <c r="F24" i="80"/>
  <c r="E24" i="80"/>
  <c r="D24" i="80"/>
  <c r="AB23" i="80"/>
  <c r="AA23" i="80"/>
  <c r="Z23" i="80"/>
  <c r="Y23" i="80"/>
  <c r="X23" i="80"/>
  <c r="W23" i="80"/>
  <c r="V23" i="80"/>
  <c r="U23" i="80"/>
  <c r="T23" i="80"/>
  <c r="S23" i="80"/>
  <c r="R23" i="80"/>
  <c r="Q23" i="80"/>
  <c r="P23" i="80"/>
  <c r="O23" i="80"/>
  <c r="N23" i="80"/>
  <c r="M23" i="80"/>
  <c r="L23" i="80"/>
  <c r="K23" i="80"/>
  <c r="J23" i="80"/>
  <c r="I23" i="80"/>
  <c r="H23" i="80"/>
  <c r="G23" i="80"/>
  <c r="F23" i="80"/>
  <c r="E23" i="80"/>
  <c r="D23" i="80"/>
  <c r="AB22" i="80"/>
  <c r="AA22" i="80"/>
  <c r="Z22" i="80"/>
  <c r="Y22" i="80"/>
  <c r="X22" i="80"/>
  <c r="W22" i="80"/>
  <c r="V22" i="80"/>
  <c r="U22" i="80"/>
  <c r="T22" i="80"/>
  <c r="S22" i="80"/>
  <c r="R22" i="80"/>
  <c r="Q22" i="80"/>
  <c r="P22" i="80"/>
  <c r="O22" i="80"/>
  <c r="N22" i="80"/>
  <c r="M22" i="80"/>
  <c r="L22" i="80"/>
  <c r="K22" i="80"/>
  <c r="J22" i="80"/>
  <c r="I22" i="80"/>
  <c r="H22" i="80"/>
  <c r="G22" i="80"/>
  <c r="F22" i="80"/>
  <c r="E22" i="80"/>
  <c r="D22" i="80"/>
  <c r="AB21" i="80"/>
  <c r="AA21" i="80"/>
  <c r="Z21" i="80"/>
  <c r="Y21" i="80"/>
  <c r="X21" i="80"/>
  <c r="W21" i="80"/>
  <c r="V21" i="80"/>
  <c r="U21" i="80"/>
  <c r="T21" i="80"/>
  <c r="S21" i="80"/>
  <c r="R21" i="80"/>
  <c r="Q21" i="80"/>
  <c r="P21" i="80"/>
  <c r="O21" i="80"/>
  <c r="N21" i="80"/>
  <c r="M21" i="80"/>
  <c r="L21" i="80"/>
  <c r="K21" i="80"/>
  <c r="J21" i="80"/>
  <c r="I21" i="80"/>
  <c r="H21" i="80"/>
  <c r="G21" i="80"/>
  <c r="F21" i="80"/>
  <c r="E21" i="80"/>
  <c r="D21" i="80"/>
  <c r="AB20" i="80"/>
  <c r="AA20" i="80"/>
  <c r="Z20" i="80"/>
  <c r="Y20" i="80"/>
  <c r="X20" i="80"/>
  <c r="W20" i="80"/>
  <c r="V20" i="80"/>
  <c r="U20" i="80"/>
  <c r="T20" i="80"/>
  <c r="S20" i="80"/>
  <c r="R20" i="80"/>
  <c r="Q20" i="80"/>
  <c r="P20" i="80"/>
  <c r="O20" i="80"/>
  <c r="N20" i="80"/>
  <c r="M20" i="80"/>
  <c r="L20" i="80"/>
  <c r="K20" i="80"/>
  <c r="J20" i="80"/>
  <c r="I20" i="80"/>
  <c r="H20" i="80"/>
  <c r="G20" i="80"/>
  <c r="F20" i="80"/>
  <c r="E20" i="80"/>
  <c r="D20" i="80"/>
  <c r="AB19" i="80"/>
  <c r="AA19" i="80"/>
  <c r="Z19" i="80"/>
  <c r="Y19" i="80"/>
  <c r="X19" i="80"/>
  <c r="W19" i="80"/>
  <c r="V19" i="80"/>
  <c r="U19" i="80"/>
  <c r="T19" i="80"/>
  <c r="S19" i="80"/>
  <c r="R19" i="80"/>
  <c r="Q19" i="80"/>
  <c r="P19" i="80"/>
  <c r="O19" i="80"/>
  <c r="N19" i="80"/>
  <c r="M19" i="80"/>
  <c r="L19" i="80"/>
  <c r="K19" i="80"/>
  <c r="J19" i="80"/>
  <c r="I19" i="80"/>
  <c r="H19" i="80"/>
  <c r="G19" i="80"/>
  <c r="F19" i="80"/>
  <c r="E19" i="80"/>
  <c r="D19" i="80"/>
  <c r="AC15" i="80"/>
  <c r="AB15" i="80"/>
  <c r="AA15" i="80"/>
  <c r="AE37" i="80" s="1"/>
  <c r="Z15" i="80"/>
  <c r="Y15" i="80"/>
  <c r="X15" i="80"/>
  <c r="W15" i="80"/>
  <c r="V15" i="80"/>
  <c r="V26" i="80" s="1"/>
  <c r="S15" i="80"/>
  <c r="R15" i="80"/>
  <c r="R26" i="80" s="1"/>
  <c r="Q15" i="80"/>
  <c r="P15" i="80"/>
  <c r="O15" i="80"/>
  <c r="N15" i="80"/>
  <c r="N26" i="80" s="1"/>
  <c r="M15" i="80"/>
  <c r="L15" i="80"/>
  <c r="K15" i="80"/>
  <c r="J15" i="80"/>
  <c r="J26" i="80" s="1"/>
  <c r="I15" i="80"/>
  <c r="H15" i="80"/>
  <c r="G15" i="80"/>
  <c r="F15" i="80"/>
  <c r="F26" i="80" s="1"/>
  <c r="E15" i="80"/>
  <c r="D15" i="80"/>
  <c r="I17" i="81" l="1"/>
  <c r="E17" i="81"/>
  <c r="AC25" i="81"/>
  <c r="AC17" i="81" s="1"/>
  <c r="AG36" i="81"/>
  <c r="AC26" i="80"/>
  <c r="AC18" i="80" s="1"/>
  <c r="AG37" i="80"/>
  <c r="AB26" i="80"/>
  <c r="AB18" i="80" s="1"/>
  <c r="AF37" i="80"/>
  <c r="Z25" i="81"/>
  <c r="Z17" i="81" s="1"/>
  <c r="AD36" i="81"/>
  <c r="Z26" i="80"/>
  <c r="Z18" i="80" s="1"/>
  <c r="AD37" i="80"/>
  <c r="F18" i="80"/>
  <c r="J18" i="80"/>
  <c r="N18" i="80"/>
  <c r="R18" i="80"/>
  <c r="M17" i="81"/>
  <c r="Q17" i="81"/>
  <c r="U17" i="81"/>
  <c r="Y17" i="81"/>
  <c r="V18" i="80"/>
  <c r="AY28" i="81"/>
  <c r="BA28" i="81"/>
  <c r="BC28" i="81"/>
  <c r="AX18" i="81"/>
  <c r="AX20" i="81"/>
  <c r="AX22" i="81"/>
  <c r="AX24" i="81"/>
  <c r="D26" i="80"/>
  <c r="D18" i="80" s="1"/>
  <c r="H26" i="80"/>
  <c r="H18" i="80" s="1"/>
  <c r="L26" i="80"/>
  <c r="L18" i="80" s="1"/>
  <c r="P26" i="80"/>
  <c r="P18" i="80" s="1"/>
  <c r="T26" i="80"/>
  <c r="T18" i="80" s="1"/>
  <c r="X26" i="80"/>
  <c r="X18" i="80" s="1"/>
  <c r="AX15" i="80"/>
  <c r="AX26" i="80" s="1"/>
  <c r="AZ19" i="80"/>
  <c r="AY30" i="80"/>
  <c r="BA30" i="80"/>
  <c r="BC30" i="80"/>
  <c r="AY32" i="80"/>
  <c r="BA32" i="80"/>
  <c r="BC32" i="80"/>
  <c r="AY34" i="80"/>
  <c r="BA34" i="80"/>
  <c r="BC34" i="80"/>
  <c r="AY36" i="80"/>
  <c r="BA36" i="80"/>
  <c r="BC36" i="80"/>
  <c r="AX19" i="80"/>
  <c r="L37" i="80"/>
  <c r="T37" i="80"/>
  <c r="AB37" i="80"/>
  <c r="AY29" i="80"/>
  <c r="BA29" i="80"/>
  <c r="BC29" i="80"/>
  <c r="BB30" i="80"/>
  <c r="AY31" i="80"/>
  <c r="BA31" i="80"/>
  <c r="BC31" i="80"/>
  <c r="AY33" i="80"/>
  <c r="BA33" i="80"/>
  <c r="BC33" i="80"/>
  <c r="BA35" i="80"/>
  <c r="BC35" i="80"/>
  <c r="BB19" i="80"/>
  <c r="H37" i="80"/>
  <c r="P37" i="80"/>
  <c r="X37" i="80"/>
  <c r="AX15" i="81"/>
  <c r="AX25" i="81" s="1"/>
  <c r="AZ15" i="81"/>
  <c r="AZ25" i="81" s="1"/>
  <c r="BD15" i="81"/>
  <c r="BE36" i="81" s="1"/>
  <c r="AZ19" i="81"/>
  <c r="F17" i="81"/>
  <c r="J17" i="81"/>
  <c r="N17" i="81"/>
  <c r="R17" i="81"/>
  <c r="V17" i="81"/>
  <c r="AY18" i="81"/>
  <c r="BA18" i="81"/>
  <c r="BA29" i="81"/>
  <c r="BC18" i="81"/>
  <c r="AY30" i="81"/>
  <c r="AY19" i="81"/>
  <c r="BA30" i="81"/>
  <c r="BA19" i="81"/>
  <c r="BC30" i="81"/>
  <c r="BC19" i="81"/>
  <c r="AY20" i="81"/>
  <c r="BA20" i="81"/>
  <c r="BA31" i="81"/>
  <c r="BC20" i="81"/>
  <c r="AY32" i="81"/>
  <c r="AY21" i="81"/>
  <c r="BA32" i="81"/>
  <c r="BA21" i="81"/>
  <c r="BC32" i="81"/>
  <c r="BC21" i="81"/>
  <c r="AY22" i="81"/>
  <c r="BA22" i="81"/>
  <c r="BA33" i="81"/>
  <c r="BC22" i="81"/>
  <c r="AY34" i="81"/>
  <c r="AY23" i="81"/>
  <c r="BA34" i="81"/>
  <c r="BA23" i="81"/>
  <c r="BC34" i="81"/>
  <c r="BC23" i="81"/>
  <c r="AY24" i="81"/>
  <c r="BA24" i="81"/>
  <c r="BA35" i="81"/>
  <c r="BC24" i="81"/>
  <c r="G25" i="81"/>
  <c r="G17" i="81" s="1"/>
  <c r="K25" i="81"/>
  <c r="K17" i="81" s="1"/>
  <c r="K36" i="81"/>
  <c r="O25" i="81"/>
  <c r="O17" i="81" s="1"/>
  <c r="O36" i="81"/>
  <c r="S25" i="81"/>
  <c r="S17" i="81" s="1"/>
  <c r="S36" i="81"/>
  <c r="W25" i="81"/>
  <c r="W17" i="81" s="1"/>
  <c r="W36" i="81"/>
  <c r="AA25" i="81"/>
  <c r="AA17" i="81" s="1"/>
  <c r="AA36" i="81"/>
  <c r="BA15" i="81"/>
  <c r="AZ28" i="81"/>
  <c r="BC29" i="81"/>
  <c r="AZ30" i="81"/>
  <c r="BC31" i="81"/>
  <c r="AZ32" i="81"/>
  <c r="BC33" i="81"/>
  <c r="AZ34" i="81"/>
  <c r="BC35" i="81"/>
  <c r="I36" i="81"/>
  <c r="Q36" i="81"/>
  <c r="Y36" i="81"/>
  <c r="BB28" i="81"/>
  <c r="BB15" i="81"/>
  <c r="AZ29" i="81"/>
  <c r="AZ18" i="81"/>
  <c r="BB29" i="81"/>
  <c r="AX19" i="81"/>
  <c r="BB30" i="81"/>
  <c r="BB19" i="81"/>
  <c r="BB32" i="81"/>
  <c r="AX23" i="81"/>
  <c r="BB34" i="81"/>
  <c r="AY15" i="81"/>
  <c r="BC15" i="81"/>
  <c r="BB18" i="81"/>
  <c r="BB20" i="81"/>
  <c r="AZ21" i="81"/>
  <c r="BB22" i="81"/>
  <c r="AZ23" i="81"/>
  <c r="BB24" i="81"/>
  <c r="AY29" i="81"/>
  <c r="AY31" i="81"/>
  <c r="AY33" i="81"/>
  <c r="AY35" i="81"/>
  <c r="M36" i="81"/>
  <c r="U36" i="81"/>
  <c r="AC36" i="81"/>
  <c r="AZ31" i="81"/>
  <c r="BB31" i="81"/>
  <c r="AZ33" i="81"/>
  <c r="BB33" i="81"/>
  <c r="AZ35" i="81"/>
  <c r="BB35" i="81"/>
  <c r="H36" i="81"/>
  <c r="J36" i="81"/>
  <c r="L36" i="81"/>
  <c r="N36" i="81"/>
  <c r="P36" i="81"/>
  <c r="R36" i="81"/>
  <c r="T36" i="81"/>
  <c r="V36" i="81"/>
  <c r="X36" i="81"/>
  <c r="Z36" i="81"/>
  <c r="AB36" i="81"/>
  <c r="AZ20" i="81"/>
  <c r="BB21" i="81"/>
  <c r="AZ22" i="81"/>
  <c r="BB23" i="81"/>
  <c r="AZ24" i="81"/>
  <c r="D25" i="81"/>
  <c r="D17" i="81" s="1"/>
  <c r="H25" i="81"/>
  <c r="H17" i="81" s="1"/>
  <c r="L25" i="81"/>
  <c r="L17" i="81" s="1"/>
  <c r="P25" i="81"/>
  <c r="P17" i="81" s="1"/>
  <c r="T25" i="81"/>
  <c r="T17" i="81" s="1"/>
  <c r="X25" i="81"/>
  <c r="X17" i="81" s="1"/>
  <c r="AB25" i="81"/>
  <c r="AB17" i="81" s="1"/>
  <c r="I37" i="80"/>
  <c r="K37" i="80"/>
  <c r="M37" i="80"/>
  <c r="O37" i="80"/>
  <c r="Q37" i="80"/>
  <c r="S37" i="80"/>
  <c r="U37" i="80"/>
  <c r="W37" i="80"/>
  <c r="Y37" i="80"/>
  <c r="AA37" i="80"/>
  <c r="AC37" i="80"/>
  <c r="AY15" i="80"/>
  <c r="BA15" i="80"/>
  <c r="BC15" i="80"/>
  <c r="AY20" i="80"/>
  <c r="BC20" i="80"/>
  <c r="AY21" i="80"/>
  <c r="BC21" i="80"/>
  <c r="AY22" i="80"/>
  <c r="BC22" i="80"/>
  <c r="AY23" i="80"/>
  <c r="BC23" i="80"/>
  <c r="AY24" i="80"/>
  <c r="BC24" i="80"/>
  <c r="AY25" i="80"/>
  <c r="BC25" i="80"/>
  <c r="E26" i="80"/>
  <c r="E18" i="80" s="1"/>
  <c r="I26" i="80"/>
  <c r="I18" i="80" s="1"/>
  <c r="M26" i="80"/>
  <c r="M18" i="80" s="1"/>
  <c r="Q26" i="80"/>
  <c r="Q18" i="80" s="1"/>
  <c r="U26" i="80"/>
  <c r="U18" i="80" s="1"/>
  <c r="Y26" i="80"/>
  <c r="Y18" i="80" s="1"/>
  <c r="AZ30" i="80"/>
  <c r="AZ32" i="80"/>
  <c r="AZ34" i="80"/>
  <c r="AZ36" i="80"/>
  <c r="AZ29" i="80"/>
  <c r="BB29" i="80"/>
  <c r="AX20" i="80"/>
  <c r="AZ31" i="80"/>
  <c r="AZ20" i="80"/>
  <c r="BB31" i="80"/>
  <c r="BB20" i="80"/>
  <c r="AX21" i="80"/>
  <c r="AZ21" i="80"/>
  <c r="BB21" i="80"/>
  <c r="AX22" i="80"/>
  <c r="AZ33" i="80"/>
  <c r="AZ22" i="80"/>
  <c r="BB33" i="80"/>
  <c r="BB22" i="80"/>
  <c r="AX23" i="80"/>
  <c r="AZ23" i="80"/>
  <c r="BB23" i="80"/>
  <c r="AX24" i="80"/>
  <c r="AZ24" i="80"/>
  <c r="BB35" i="80"/>
  <c r="BB24" i="80"/>
  <c r="AX25" i="80"/>
  <c r="AZ25" i="80"/>
  <c r="BB25" i="80"/>
  <c r="AZ15" i="80"/>
  <c r="BB15" i="80"/>
  <c r="BD15" i="80"/>
  <c r="AY19" i="80"/>
  <c r="BA19" i="80"/>
  <c r="BC19" i="80"/>
  <c r="BA20" i="80"/>
  <c r="BA21" i="80"/>
  <c r="BA22" i="80"/>
  <c r="BA23" i="80"/>
  <c r="BA24" i="80"/>
  <c r="BA25" i="80"/>
  <c r="G26" i="80"/>
  <c r="G18" i="80" s="1"/>
  <c r="K26" i="80"/>
  <c r="K18" i="80" s="1"/>
  <c r="O26" i="80"/>
  <c r="O18" i="80" s="1"/>
  <c r="S26" i="80"/>
  <c r="S18" i="80" s="1"/>
  <c r="W26" i="80"/>
  <c r="W18" i="80" s="1"/>
  <c r="AA26" i="80"/>
  <c r="AA18" i="80" s="1"/>
  <c r="BB32" i="80"/>
  <c r="BB34" i="80"/>
  <c r="BB36" i="80"/>
  <c r="J37" i="80"/>
  <c r="N37" i="80"/>
  <c r="R37" i="80"/>
  <c r="V37" i="80"/>
  <c r="Z37" i="80"/>
  <c r="BD37" i="80" l="1"/>
  <c r="BD26" i="80"/>
  <c r="BD18" i="80" s="1"/>
  <c r="BE37" i="80"/>
  <c r="BD36" i="81"/>
  <c r="BD25" i="81"/>
  <c r="BD17" i="81" s="1"/>
  <c r="AX17" i="81"/>
  <c r="AY36" i="81"/>
  <c r="AY25" i="81"/>
  <c r="AY17" i="81" s="1"/>
  <c r="AZ36" i="81"/>
  <c r="BA36" i="81"/>
  <c r="BA25" i="81"/>
  <c r="BA17" i="81" s="1"/>
  <c r="BC36" i="81"/>
  <c r="BC25" i="81"/>
  <c r="BC17" i="81" s="1"/>
  <c r="AZ17" i="81"/>
  <c r="BB25" i="81"/>
  <c r="BB17" i="81" s="1"/>
  <c r="BB36" i="81"/>
  <c r="BB37" i="80"/>
  <c r="BB26" i="80"/>
  <c r="BB18" i="80" s="1"/>
  <c r="AX18" i="80"/>
  <c r="BC37" i="80"/>
  <c r="BC26" i="80"/>
  <c r="BC18" i="80" s="1"/>
  <c r="AY37" i="80"/>
  <c r="AY26" i="80"/>
  <c r="AY18" i="80" s="1"/>
  <c r="AZ37" i="80"/>
  <c r="AZ26" i="80"/>
  <c r="AZ18" i="80" s="1"/>
  <c r="BA37" i="80"/>
  <c r="BA26" i="80"/>
  <c r="BA18" i="80" s="1"/>
  <c r="B2" i="3" l="1"/>
  <c r="B3" i="3"/>
  <c r="K35" i="83"/>
  <c r="G35" i="83"/>
  <c r="H35" i="83" s="1"/>
</calcChain>
</file>

<file path=xl/sharedStrings.xml><?xml version="1.0" encoding="utf-8"?>
<sst xmlns="http://schemas.openxmlformats.org/spreadsheetml/2006/main" count="703" uniqueCount="244">
  <si>
    <t>Найменування  груп  товарів</t>
  </si>
  <si>
    <t>Продовольчі товари та сировина для їх виробництва</t>
  </si>
  <si>
    <t>Мінеральні продукти</t>
  </si>
  <si>
    <t>Продукція хімічної та пов'язаних з нею галузей промисловості</t>
  </si>
  <si>
    <t>Деревина та вироби з неї</t>
  </si>
  <si>
    <t>Промислові вироби</t>
  </si>
  <si>
    <t>Чорні й кольорові метали та вироби з них</t>
  </si>
  <si>
    <t>Машини, устаткування, транспортні засоби та  прилади</t>
  </si>
  <si>
    <t>Різне*</t>
  </si>
  <si>
    <t>Структура, %</t>
  </si>
  <si>
    <t>УСЬОГО</t>
  </si>
  <si>
    <t>Машини, устаткування, транспортні засоби та прилади</t>
  </si>
  <si>
    <t>Темпи зростання до відповідного періоду попереднього року,%</t>
  </si>
  <si>
    <t>*З урахуванням неформальної торгівлі.</t>
  </si>
  <si>
    <t>укр</t>
  </si>
  <si>
    <t xml:space="preserve"> Description </t>
  </si>
  <si>
    <t>Agricultural products</t>
  </si>
  <si>
    <t>Mineral products</t>
  </si>
  <si>
    <t>Chemicals</t>
  </si>
  <si>
    <t>Timber and wood products</t>
  </si>
  <si>
    <t>Industrial goods</t>
  </si>
  <si>
    <t>Ferrrous and nonferrous metals</t>
  </si>
  <si>
    <t>Machinery and equipment</t>
  </si>
  <si>
    <t>Other*</t>
  </si>
  <si>
    <t>% of total</t>
  </si>
  <si>
    <t>TOTAL</t>
  </si>
  <si>
    <t>І</t>
  </si>
  <si>
    <t xml:space="preserve">II </t>
  </si>
  <si>
    <t xml:space="preserve">ІII </t>
  </si>
  <si>
    <t xml:space="preserve">ІV </t>
  </si>
  <si>
    <t xml:space="preserve">І </t>
  </si>
  <si>
    <t>Index on values in % (y-o-y)</t>
  </si>
  <si>
    <t>*Including informal trade</t>
  </si>
  <si>
    <t>1.14 Dynamics of Goods Imports by Country</t>
  </si>
  <si>
    <t xml:space="preserve">1.14 Динаміка імпорту товарів у розрізі країн світу </t>
  </si>
  <si>
    <t>Примітка:</t>
  </si>
  <si>
    <t>Note:</t>
  </si>
  <si>
    <t>УСЬОГО, млн евро</t>
  </si>
  <si>
    <t xml:space="preserve">TOTAL, EUR million </t>
  </si>
  <si>
    <t>Примітки:</t>
  </si>
  <si>
    <t>Notes:</t>
  </si>
  <si>
    <t>eng</t>
  </si>
  <si>
    <t xml:space="preserve">№ </t>
  </si>
  <si>
    <t>Країни</t>
  </si>
  <si>
    <t>Rank</t>
  </si>
  <si>
    <t>Countries</t>
  </si>
  <si>
    <t>China</t>
  </si>
  <si>
    <t>Poland</t>
  </si>
  <si>
    <t>Turkey</t>
  </si>
  <si>
    <t>Romania</t>
  </si>
  <si>
    <t>Germany</t>
  </si>
  <si>
    <t>Bulgaria</t>
  </si>
  <si>
    <t>Italy</t>
  </si>
  <si>
    <t>Spain</t>
  </si>
  <si>
    <t>India</t>
  </si>
  <si>
    <t>Lithuania</t>
  </si>
  <si>
    <t>United States of America</t>
  </si>
  <si>
    <t>Netherlands</t>
  </si>
  <si>
    <t>Hungary</t>
  </si>
  <si>
    <t>Slovakia</t>
  </si>
  <si>
    <t>Czech Republic</t>
  </si>
  <si>
    <t>France</t>
  </si>
  <si>
    <t>United Kingdom of Great Britain and Northern Ireland</t>
  </si>
  <si>
    <t>Belgium</t>
  </si>
  <si>
    <t>Greece</t>
  </si>
  <si>
    <t>Republic of Moldova</t>
  </si>
  <si>
    <t>Switzerland</t>
  </si>
  <si>
    <t>Austria</t>
  </si>
  <si>
    <t>Sweden</t>
  </si>
  <si>
    <t>Japan</t>
  </si>
  <si>
    <t>Republic of Korea</t>
  </si>
  <si>
    <t>Egypt</t>
  </si>
  <si>
    <t>Kazakhstan</t>
  </si>
  <si>
    <t>Latvia</t>
  </si>
  <si>
    <t>Saudi Arabia</t>
  </si>
  <si>
    <t>Israel</t>
  </si>
  <si>
    <t>Viet Nam</t>
  </si>
  <si>
    <t>Malaysia</t>
  </si>
  <si>
    <t xml:space="preserve">*Дані Державної служби статистики України </t>
  </si>
  <si>
    <t>*According to State Statistics Service of Ukraine data</t>
  </si>
  <si>
    <t>у % до загального обсягу</t>
  </si>
  <si>
    <t>II кв. 2020 у % до II кв. 2019</t>
  </si>
  <si>
    <t>QII 2020 to QII 2019 (%)</t>
  </si>
  <si>
    <t>(відповідно до КПБ6)</t>
  </si>
  <si>
    <t>according to BPM6 methodology</t>
  </si>
  <si>
    <t>Млн дол. США</t>
  </si>
  <si>
    <t>Million USD</t>
  </si>
  <si>
    <t>II кв. 2017 у % до II кв. 2016</t>
  </si>
  <si>
    <t xml:space="preserve"> 2017 у % до 2016</t>
  </si>
  <si>
    <t xml:space="preserve"> 2017 to 2016 (%)</t>
  </si>
  <si>
    <t>січ.-вер. 2019 у % до січ.-вер. 2018</t>
  </si>
  <si>
    <t>НI 2019 to HI 2018 (%)</t>
  </si>
  <si>
    <t xml:space="preserve"> 2018 у % до 2017</t>
  </si>
  <si>
    <t xml:space="preserve"> 2018 to 2017 (%)</t>
  </si>
  <si>
    <t xml:space="preserve">I </t>
  </si>
  <si>
    <t xml:space="preserve">III </t>
  </si>
  <si>
    <t xml:space="preserve">IV </t>
  </si>
  <si>
    <t>II кв. 2019 у % до II кв. 2018</t>
  </si>
  <si>
    <t>QII 2019 to QII 2018 (%)</t>
  </si>
  <si>
    <t>Jan-Sept 2019 to Jan-Sept 2018 (%)</t>
  </si>
  <si>
    <t xml:space="preserve">до змісту </t>
  </si>
  <si>
    <t xml:space="preserve"> to title</t>
  </si>
  <si>
    <t>I півр. 2018 у % до I півр. 2017</t>
  </si>
  <si>
    <t>НI 2018 to HI 2017 (%)</t>
  </si>
  <si>
    <t>QII 2017 to QII 2016 (%)</t>
  </si>
  <si>
    <t>IV кв. 2016 у % до IV кв. 2015</t>
  </si>
  <si>
    <t>QIV 2016 to QIV 2015 (%)</t>
  </si>
  <si>
    <t>QI 2021 to QI 2020 (%)</t>
  </si>
  <si>
    <t xml:space="preserve"> 2019 у % до 2018</t>
  </si>
  <si>
    <t xml:space="preserve"> 2019 to 2018 (%)</t>
  </si>
  <si>
    <t>у 6.3 р.б.</t>
  </si>
  <si>
    <t>6.3 times more</t>
  </si>
  <si>
    <t>I кв. 2021 у % до I кв. 2020</t>
  </si>
  <si>
    <t>Iraq</t>
  </si>
  <si>
    <t>Lebanon</t>
  </si>
  <si>
    <t>United Arab Emirates</t>
  </si>
  <si>
    <t>Azerbaijan</t>
  </si>
  <si>
    <t xml:space="preserve"> В окремих випадках сума складових може не дорівнювати підсумку у зв’язку з округленням даних.</t>
  </si>
  <si>
    <t xml:space="preserve"> In some cases, the sum of the components may not be equal to the result due to rounding. </t>
  </si>
  <si>
    <t>I півр. 2021 у % до I півр. 2020</t>
  </si>
  <si>
    <t>НI 2021 to HI 2020 (%)</t>
  </si>
  <si>
    <t>до змісту</t>
  </si>
  <si>
    <t>січ.-вер. 2018 у % до січ.-вер. 2017</t>
  </si>
  <si>
    <t>Jan-Sept 2018 to Jan-Sept 2017 (%)</t>
  </si>
  <si>
    <t>№</t>
  </si>
  <si>
    <t>I кв. 2018 у % до I кв. 2017</t>
  </si>
  <si>
    <t>QI 2018 to QI 2017 (%)</t>
  </si>
  <si>
    <t>січ.-вер. 2016 у % до січ-вер. 2015</t>
  </si>
  <si>
    <t>Jan-Sept 2016 to Jan-Sept 2015 (%)</t>
  </si>
  <si>
    <t>І півр. 2016 у % до I півр. 2015</t>
  </si>
  <si>
    <t>НI 2016 to HI 2015 (%)</t>
  </si>
  <si>
    <t>HI 2018 to HI 2017 (%)</t>
  </si>
  <si>
    <t>to title</t>
  </si>
  <si>
    <t xml:space="preserve"> 2022 to  2021 (%)</t>
  </si>
  <si>
    <t>у 5.1 р.б.</t>
  </si>
  <si>
    <t>5.1 times more</t>
  </si>
  <si>
    <t xml:space="preserve"> 2021 у % до 2020</t>
  </si>
  <si>
    <t xml:space="preserve"> 2021 to 2020 (%)</t>
  </si>
  <si>
    <t>січ.- вер. 2022 у % до січ.- вер. 2021</t>
  </si>
  <si>
    <t>Jan-Sept 2022 to Jan-Sept 2021 (%)</t>
  </si>
  <si>
    <t>у 4.5 р.б.</t>
  </si>
  <si>
    <t>4.5 times more</t>
  </si>
  <si>
    <t>Norway</t>
  </si>
  <si>
    <t xml:space="preserve">1.11 Breakdown of Goods Imports by Geographical Region </t>
  </si>
  <si>
    <t>I кв. 2023 у % до I кв. 2022</t>
  </si>
  <si>
    <t>QI 2023 to QI 2022 (%)</t>
  </si>
  <si>
    <t xml:space="preserve"> З 2014 року дані подаються без урахування тимчасово окупованої російською федерацією території України.</t>
  </si>
  <si>
    <t>Since 2014, data exclude the temporarily occupied by the russian federation territories of Ukraine.</t>
  </si>
  <si>
    <t>russian federation</t>
  </si>
  <si>
    <t xml:space="preserve"> Since 2014, data exclude the temporarily occupied by the russian federation territories of Ukraine.</t>
  </si>
  <si>
    <t>у 12.9 р.б.</t>
  </si>
  <si>
    <t>12.9 times more</t>
  </si>
  <si>
    <t xml:space="preserve"> Польща</t>
  </si>
  <si>
    <t xml:space="preserve"> Німеччина</t>
  </si>
  <si>
    <t xml:space="preserve"> Болгарія</t>
  </si>
  <si>
    <t xml:space="preserve"> Іспанія</t>
  </si>
  <si>
    <t xml:space="preserve"> Нідерланди</t>
  </si>
  <si>
    <t xml:space="preserve"> Індія</t>
  </si>
  <si>
    <t xml:space="preserve"> Молдова</t>
  </si>
  <si>
    <t xml:space="preserve"> Бельгія</t>
  </si>
  <si>
    <t xml:space="preserve"> Швеція</t>
  </si>
  <si>
    <t xml:space="preserve"> Єгипет</t>
  </si>
  <si>
    <t xml:space="preserve"> В'єтнам</t>
  </si>
  <si>
    <t xml:space="preserve"> Ізраїль</t>
  </si>
  <si>
    <t xml:space="preserve"> Казахстан</t>
  </si>
  <si>
    <t xml:space="preserve"> Китай</t>
  </si>
  <si>
    <t xml:space="preserve"> Туреччина</t>
  </si>
  <si>
    <t xml:space="preserve"> Румунія</t>
  </si>
  <si>
    <t xml:space="preserve"> Італія</t>
  </si>
  <si>
    <t xml:space="preserve"> Сполучені Штати Америки</t>
  </si>
  <si>
    <t xml:space="preserve"> Чехія</t>
  </si>
  <si>
    <t xml:space="preserve"> Франція</t>
  </si>
  <si>
    <t xml:space="preserve"> Литва</t>
  </si>
  <si>
    <t xml:space="preserve"> Греція</t>
  </si>
  <si>
    <t xml:space="preserve"> Угорщина</t>
  </si>
  <si>
    <t xml:space="preserve"> Сполучене Королівство Великої Британії та Північної Ірландії</t>
  </si>
  <si>
    <t xml:space="preserve"> Японія</t>
  </si>
  <si>
    <t xml:space="preserve"> Австрія</t>
  </si>
  <si>
    <t xml:space="preserve"> Республіка Корея</t>
  </si>
  <si>
    <t xml:space="preserve"> Саудівська Аравія</t>
  </si>
  <si>
    <t xml:space="preserve"> Швейцарія</t>
  </si>
  <si>
    <t xml:space="preserve"> Латвія</t>
  </si>
  <si>
    <t xml:space="preserve"> Малайзія</t>
  </si>
  <si>
    <t xml:space="preserve"> Азербайджан</t>
  </si>
  <si>
    <t xml:space="preserve"> Ірак</t>
  </si>
  <si>
    <t xml:space="preserve"> Словаччина</t>
  </si>
  <si>
    <t xml:space="preserve"> Ліван</t>
  </si>
  <si>
    <t xml:space="preserve"> Об'єднані Арабські Емірати</t>
  </si>
  <si>
    <t xml:space="preserve"> Норвегія</t>
  </si>
  <si>
    <t xml:space="preserve"> російська федерація</t>
  </si>
  <si>
    <t>2023 to 2022 (%)</t>
  </si>
  <si>
    <t>2023 у % до 2022</t>
  </si>
  <si>
    <t xml:space="preserve"> 2023 у % до 2022</t>
  </si>
  <si>
    <t>1.4 Динаміка експорту товарів у розрізі країн світу</t>
  </si>
  <si>
    <t>1.4 Dynamics of Goods Exports by Country</t>
  </si>
  <si>
    <t xml:space="preserve">1.5 Динаміка імпорту товарів у розрізі країн світу </t>
  </si>
  <si>
    <t>1.5 Dynamics of Goods Imports by Country</t>
  </si>
  <si>
    <t>1.4 Динаміка експорту товарів у розрізі країн світу*</t>
  </si>
  <si>
    <t>1.4 Dynamics of Goods Exports by Country*</t>
  </si>
  <si>
    <t>1.5 Динаміка імпорту товарів у розрізі країн світу*</t>
  </si>
  <si>
    <t>1.5 Dynamics of Goods Imports by Country*</t>
  </si>
  <si>
    <t>Перерахунок даних зовнішньої торгівлі товарами здійснюється за середньомісячними курсами</t>
  </si>
  <si>
    <t>External trade in goods data are recalculated at average monthly exchange rates.</t>
  </si>
  <si>
    <t>Taiwan, Province of China</t>
  </si>
  <si>
    <t xml:space="preserve"> Тайвань, Провінція Китаю</t>
  </si>
  <si>
    <t>Algeria</t>
  </si>
  <si>
    <t xml:space="preserve"> Алжир</t>
  </si>
  <si>
    <t>Georgia</t>
  </si>
  <si>
    <t xml:space="preserve"> Грузія</t>
  </si>
  <si>
    <t>Libya</t>
  </si>
  <si>
    <t xml:space="preserve"> Лівія</t>
  </si>
  <si>
    <t>гото</t>
  </si>
  <si>
    <t>Australia</t>
  </si>
  <si>
    <t>Denmark</t>
  </si>
  <si>
    <t xml:space="preserve"> Австралія</t>
  </si>
  <si>
    <t xml:space="preserve"> Данія</t>
  </si>
  <si>
    <t>Finland</t>
  </si>
  <si>
    <t>Mexico</t>
  </si>
  <si>
    <t xml:space="preserve"> Фінляндія</t>
  </si>
  <si>
    <t xml:space="preserve"> Мексика</t>
  </si>
  <si>
    <t>1.3 Питома вага країн - основних торговельних партнерів України в загальному обсязі товарообороту у III кварталі 2025 року</t>
  </si>
  <si>
    <t>1.3 Shares of Ukraine's Top Trading Partners in the Total Goods Turnover in the III quarter of 2025</t>
  </si>
  <si>
    <t>Дата останнього оновлення: 31.12.2025</t>
  </si>
  <si>
    <t>Last updated on: 31.12.2025</t>
  </si>
  <si>
    <t>Indonesia</t>
  </si>
  <si>
    <t xml:space="preserve"> Індонезія</t>
  </si>
  <si>
    <t xml:space="preserve"> Тайвань (Провінція Китаю)</t>
  </si>
  <si>
    <t>I-III</t>
  </si>
  <si>
    <t>Serbia</t>
  </si>
  <si>
    <t xml:space="preserve"> Сербія</t>
  </si>
  <si>
    <t xml:space="preserve"> До показників торгівлі товарами включаються обсяги поштових відправлень, які до 2025 року містили інформацію тільки щодо посилок, які оподатковувалися. </t>
  </si>
  <si>
    <t xml:space="preserve"> Упродовж 2024 року Державна митна служба України реалізувала перехід на електронну систему митного оформлення поштових та експрес-відправлень, </t>
  </si>
  <si>
    <t xml:space="preserve"> що дозволило суттєво збільшити охоплення поштових відправлень.</t>
  </si>
  <si>
    <t xml:space="preserve"> Зважаючи на системний характер змін у даних щодо обсягів поштових відправлень та з метою забезпечення співставності показників платіжного балансу </t>
  </si>
  <si>
    <t xml:space="preserve"> було здійснено перегляд  даних щодо експорту-імпорту товарів, що надходили у вигляді поштових відправлень за 2020-2023 роки.</t>
  </si>
  <si>
    <t xml:space="preserve"> В результаті обсяги імпорту товарів було збільшено у 2020 році на 1 459 млн дол. США,  2021 – на 2 083 млн дол. США, 2022 - на  926 млн дол. США, 2023 – на 1 589  млн дол. США. </t>
  </si>
  <si>
    <t xml:space="preserve"> Обсяги поштового експорту було збільшено відповідно на  440 млн дол. США,  508 млн дол. США, 276 млн дол. США та 336 млн дол. США.</t>
  </si>
  <si>
    <t>Indicators of trade in goods include the volumes of postal shipments, which up to 2025 contained information only on shipments subject to taxation.</t>
  </si>
  <si>
    <t xml:space="preserve">In 2024, the State Customs Service of Ukraine implemented a transition to an electronic customs clearance system for postal and express consignments, </t>
  </si>
  <si>
    <t>which made it possible to significantly expand the coverage of postal shipments.</t>
  </si>
  <si>
    <t>Given the systemic nature of changes in data on the volumes of postal shipments and in order to ensure the comparability of balance of payments indicators,</t>
  </si>
  <si>
    <t xml:space="preserve"> the data on exports and imports of goods delivered as postal shipments for 2020-2023 were revised.</t>
  </si>
  <si>
    <t>As a result, USD 1459 million increased imports of goods million in 2020, USD 2083 million in 2021, USD 926 million in 2022, and USD 1589 million in 2023.</t>
  </si>
  <si>
    <t>Postal export volumes increased by USD 440 million, USD 508 million, USD 276 million, and USD 336 million respectively.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</si>
</sst>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_-* #,##0.00\ _г_р_н_._-;\-* #,##0.00\ _г_р_н_._-;_-* &quot;-&quot;??\ _г_р_н_.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0.0"/>
    <numFmt numFmtId="169" formatCode="##,##0.0000"/>
    <numFmt numFmtId="170" formatCode="_(* #,##0.00_);_(* \(#,##0.00\);_(* &quot;-&quot;??_);_(@_)"/>
    <numFmt numFmtId="171" formatCode="\M\o\n\t\h\ \D.\y\y\y\y"/>
    <numFmt numFmtId="172" formatCode="&quot;$&quot;#,##0_);[Red]\(&quot;$&quot;#,##0\)"/>
    <numFmt numFmtId="173" formatCode="#,##0_);\(#,##0\)"/>
    <numFmt numFmtId="174" formatCode="0.000"/>
    <numFmt numFmtId="175" formatCode="#,##0.0"/>
    <numFmt numFmtId="176" formatCode="0.00000000000"/>
  </numFmts>
  <fonts count="10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u/>
      <sz val="10"/>
      <color indexed="12"/>
      <name val="Arial Cyr"/>
      <charset val="204"/>
    </font>
    <font>
      <sz val="10"/>
      <name val="Times New Roman Cyr"/>
    </font>
    <font>
      <sz val="10"/>
      <name val="Arial Cyr"/>
    </font>
    <font>
      <sz val="8"/>
      <name val="Arial Cyr"/>
      <charset val="204"/>
    </font>
    <font>
      <b/>
      <sz val="10"/>
      <name val="UkrainianBaltica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indexed="12"/>
      <name val="Times New Roman Cyr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sz val="1"/>
      <color indexed="8"/>
      <name val="Courier"/>
      <family val="3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"/>
      <color indexed="8"/>
      <name val="Courier"/>
      <family val="3"/>
    </font>
    <font>
      <sz val="10"/>
      <color indexed="8"/>
      <name val="Arial"/>
      <family val="2"/>
      <charset val="204"/>
    </font>
    <font>
      <sz val="10"/>
      <name val="TimesET"/>
    </font>
    <font>
      <sz val="11"/>
      <color indexed="62"/>
      <name val="Calibri"/>
      <family val="2"/>
      <charset val="204"/>
    </font>
    <font>
      <u/>
      <sz val="11"/>
      <color indexed="36"/>
      <name val="Times New Roman Cyr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b/>
      <sz val="10"/>
      <color indexed="8"/>
      <name val="Verdana"/>
      <family val="2"/>
      <charset val="204"/>
    </font>
    <font>
      <sz val="10"/>
      <name val="Arial"/>
      <family val="2"/>
      <charset val="204"/>
    </font>
    <font>
      <b/>
      <sz val="13"/>
      <color indexed="9"/>
      <name val="Verdana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b/>
      <sz val="10"/>
      <name val="Arial"/>
      <family val="2"/>
      <charset val="204"/>
    </font>
    <font>
      <u/>
      <sz val="7.5"/>
      <color indexed="12"/>
      <name val="Times New Roman Cyr"/>
    </font>
    <font>
      <sz val="10"/>
      <color indexed="12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color theme="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indexed="22"/>
      <name val="Arial"/>
      <family val="2"/>
      <charset val="204"/>
    </font>
    <font>
      <sz val="10"/>
      <color indexed="22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0"/>
      <color indexed="22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indexed="22"/>
      <name val="Arial"/>
      <family val="2"/>
      <charset val="204"/>
    </font>
    <font>
      <sz val="10"/>
      <color rgb="FF000000"/>
      <name val="Arial"/>
      <family val="2"/>
      <charset val="204"/>
    </font>
    <font>
      <i/>
      <u/>
      <sz val="10"/>
      <color indexed="12"/>
      <name val="Arial"/>
      <family val="2"/>
      <charset val="204"/>
    </font>
    <font>
      <b/>
      <sz val="10"/>
      <color indexed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12"/>
      <name val="Arial Cyr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2"/>
      <name val="Bookman Old Style"/>
      <family val="1"/>
      <charset val="204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sz val="10"/>
      <color theme="0" tint="-0.34998626667073579"/>
      <name val="Arial"/>
      <family val="2"/>
      <charset val="204"/>
    </font>
    <font>
      <i/>
      <u/>
      <sz val="11"/>
      <color indexed="12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0"/>
      <color rgb="FF00B0F0"/>
      <name val="Arial"/>
      <family val="2"/>
      <charset val="204"/>
    </font>
    <font>
      <sz val="11"/>
      <color theme="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0" tint="-4.9989318521683403E-2"/>
      <name val="Arial"/>
      <family val="2"/>
      <charset val="204"/>
    </font>
    <font>
      <i/>
      <sz val="10"/>
      <color theme="0"/>
      <name val="Times New Roman"/>
      <family val="1"/>
      <charset val="204"/>
    </font>
    <font>
      <i/>
      <sz val="10"/>
      <color theme="0"/>
      <name val="Arial"/>
      <family val="2"/>
      <charset val="204"/>
    </font>
    <font>
      <sz val="11"/>
      <color theme="0"/>
      <name val="Times New Roman"/>
      <family val="1"/>
      <charset val="204"/>
    </font>
    <font>
      <sz val="10"/>
      <color theme="0" tint="-4.9989318521683403E-2"/>
      <name val="Arial"/>
      <family val="2"/>
      <charset val="204"/>
    </font>
    <font>
      <sz val="10"/>
      <color indexed="10"/>
      <name val="Arial"/>
      <family val="2"/>
      <charset val="204"/>
    </font>
    <font>
      <b/>
      <sz val="10"/>
      <color theme="0" tint="-4.9989318521683403E-2"/>
      <name val="Arial"/>
      <family val="2"/>
      <charset val="204"/>
    </font>
    <font>
      <i/>
      <sz val="10"/>
      <color theme="0" tint="-4.9989318521683403E-2"/>
      <name val="Arial"/>
      <family val="2"/>
      <charset val="204"/>
    </font>
    <font>
      <i/>
      <sz val="11"/>
      <color theme="0"/>
      <name val="Arial"/>
      <family val="2"/>
      <charset val="204"/>
    </font>
    <font>
      <sz val="10"/>
      <color theme="0" tint="-0.249977111117893"/>
      <name val="Arial"/>
      <family val="2"/>
      <charset val="204"/>
    </font>
    <font>
      <sz val="11"/>
      <color theme="0" tint="-0.34998626667073579"/>
      <name val="Calibri"/>
      <family val="2"/>
      <charset val="204"/>
    </font>
    <font>
      <sz val="10"/>
      <color theme="0" tint="-0.34998626667073579"/>
      <name val="Arial Cyr"/>
      <charset val="204"/>
    </font>
    <font>
      <sz val="11"/>
      <color theme="0" tint="-0.34998626667073579"/>
      <name val="Arial"/>
      <family val="2"/>
      <charset val="204"/>
    </font>
    <font>
      <sz val="10"/>
      <color theme="0" tint="-0.499984740745262"/>
      <name val="Arial"/>
      <family val="2"/>
      <charset val="204"/>
    </font>
    <font>
      <b/>
      <u/>
      <sz val="11"/>
      <name val="Arial"/>
      <family val="2"/>
      <charset val="204"/>
    </font>
    <font>
      <sz val="11"/>
      <color indexed="12"/>
      <name val="Arial"/>
      <family val="2"/>
      <charset val="204"/>
    </font>
    <font>
      <b/>
      <sz val="11"/>
      <name val="Arial"/>
      <family val="2"/>
      <charset val="204"/>
    </font>
    <font>
      <sz val="10"/>
      <color theme="0"/>
      <name val="Arial Cyr"/>
      <charset val="204"/>
    </font>
    <font>
      <i/>
      <u/>
      <sz val="10"/>
      <color theme="0"/>
      <name val="Arial"/>
      <family val="2"/>
      <charset val="204"/>
    </font>
    <font>
      <b/>
      <sz val="10"/>
      <color theme="9" tint="-0.249977111117893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indexed="12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59">
    <xf numFmtId="0" fontId="0" fillId="0" borderId="0"/>
    <xf numFmtId="49" fontId="9" fillId="0" borderId="0">
      <alignment horizontal="centerContinuous" vertical="top" wrapText="1"/>
    </xf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1" fontId="37" fillId="22" borderId="3">
      <alignment horizontal="right" vertical="center"/>
    </xf>
    <xf numFmtId="0" fontId="37" fillId="23" borderId="3">
      <alignment horizontal="center" vertical="center"/>
    </xf>
    <xf numFmtId="1" fontId="37" fillId="22" borderId="3">
      <alignment horizontal="right" vertical="center"/>
    </xf>
    <xf numFmtId="0" fontId="38" fillId="22" borderId="0"/>
    <xf numFmtId="0" fontId="39" fillId="24" borderId="3">
      <alignment horizontal="left" vertical="center"/>
    </xf>
    <xf numFmtId="0" fontId="39" fillId="24" borderId="3">
      <alignment horizontal="left" vertical="center"/>
    </xf>
    <xf numFmtId="0" fontId="2" fillId="22" borderId="3">
      <alignment horizontal="left" vertical="center"/>
    </xf>
    <xf numFmtId="38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2" fontId="16" fillId="0" borderId="0" applyFont="0" applyFill="0" applyBorder="0" applyAlignment="0" applyProtection="0"/>
    <xf numFmtId="166" fontId="2" fillId="0" borderId="0" applyFont="0" applyFill="0" applyBorder="0" applyAlignment="0" applyProtection="0"/>
    <xf numFmtId="171" fontId="17" fillId="0" borderId="0">
      <protection locked="0"/>
    </xf>
    <xf numFmtId="0" fontId="18" fillId="0" borderId="0" applyNumberFormat="0" applyFill="0" applyBorder="0" applyAlignment="0" applyProtection="0"/>
    <xf numFmtId="0" fontId="17" fillId="0" borderId="0">
      <protection locked="0"/>
    </xf>
    <xf numFmtId="0" fontId="1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0" fontId="24" fillId="0" borderId="0"/>
    <xf numFmtId="0" fontId="25" fillId="0" borderId="0"/>
    <xf numFmtId="0" fontId="26" fillId="7" borderId="1" applyNumberFormat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7" applyNumberFormat="0" applyFill="0" applyAlignment="0" applyProtection="0"/>
    <xf numFmtId="0" fontId="29" fillId="25" borderId="0" applyNumberFormat="0" applyBorder="0" applyAlignment="0" applyProtection="0"/>
    <xf numFmtId="0" fontId="30" fillId="0" borderId="0"/>
    <xf numFmtId="0" fontId="31" fillId="0" borderId="0"/>
    <xf numFmtId="0" fontId="38" fillId="0" borderId="0"/>
    <xf numFmtId="0" fontId="32" fillId="26" borderId="8" applyNumberFormat="0" applyFont="0" applyAlignment="0" applyProtection="0"/>
    <xf numFmtId="170" fontId="25" fillId="0" borderId="0" applyFont="0" applyFill="0" applyBorder="0" applyAlignment="0" applyProtection="0"/>
    <xf numFmtId="0" fontId="33" fillId="20" borderId="9" applyNumberFormat="0" applyAlignment="0" applyProtection="0"/>
    <xf numFmtId="0" fontId="3" fillId="27" borderId="0">
      <alignment horizontal="right" vertical="top"/>
    </xf>
    <xf numFmtId="0" fontId="4" fillId="27" borderId="0">
      <alignment horizontal="center" vertical="center"/>
    </xf>
    <xf numFmtId="0" fontId="3" fillId="27" borderId="0">
      <alignment horizontal="left" vertical="top"/>
    </xf>
    <xf numFmtId="0" fontId="3" fillId="27" borderId="0">
      <alignment horizontal="left" vertical="top"/>
    </xf>
    <xf numFmtId="0" fontId="4" fillId="27" borderId="0">
      <alignment horizontal="left" vertical="top"/>
    </xf>
    <xf numFmtId="0" fontId="4" fillId="27" borderId="0">
      <alignment horizontal="right" vertical="top"/>
    </xf>
    <xf numFmtId="0" fontId="4" fillId="27" borderId="0">
      <alignment horizontal="right" vertical="top"/>
    </xf>
    <xf numFmtId="0" fontId="34" fillId="0" borderId="0">
      <alignment vertical="top"/>
    </xf>
    <xf numFmtId="0" fontId="35" fillId="0" borderId="0" applyNumberFormat="0" applyFill="0" applyBorder="0" applyAlignment="0" applyProtection="0"/>
    <xf numFmtId="0" fontId="17" fillId="0" borderId="10">
      <protection locked="0"/>
    </xf>
    <xf numFmtId="0" fontId="36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9" fillId="0" borderId="11">
      <alignment horizontal="centerContinuous" vertical="top" wrapText="1"/>
    </xf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10" fillId="0" borderId="0"/>
    <xf numFmtId="0" fontId="10" fillId="0" borderId="0"/>
    <xf numFmtId="0" fontId="38" fillId="0" borderId="0"/>
    <xf numFmtId="0" fontId="10" fillId="0" borderId="0"/>
    <xf numFmtId="0" fontId="10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2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0" fillId="0" borderId="0"/>
    <xf numFmtId="0" fontId="10" fillId="0" borderId="0"/>
    <xf numFmtId="0" fontId="38" fillId="0" borderId="0"/>
    <xf numFmtId="0" fontId="10" fillId="0" borderId="0"/>
    <xf numFmtId="0" fontId="40" fillId="0" borderId="0"/>
    <xf numFmtId="0" fontId="40" fillId="0" borderId="0"/>
    <xf numFmtId="0" fontId="2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10" fillId="0" borderId="0"/>
    <xf numFmtId="0" fontId="3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2" fillId="0" borderId="0"/>
    <xf numFmtId="0" fontId="6" fillId="0" borderId="0"/>
    <xf numFmtId="0" fontId="7" fillId="0" borderId="0"/>
    <xf numFmtId="0" fontId="2" fillId="0" borderId="0"/>
    <xf numFmtId="0" fontId="6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1" fillId="0" borderId="0"/>
    <xf numFmtId="164" fontId="10" fillId="0" borderId="0" applyFont="0" applyFill="0" applyBorder="0" applyAlignment="0" applyProtection="0"/>
    <xf numFmtId="49" fontId="9" fillId="0" borderId="3">
      <alignment horizontal="center" vertical="center" wrapText="1"/>
    </xf>
    <xf numFmtId="0" fontId="4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2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26" fillId="7" borderId="1" applyNumberFormat="0" applyAlignment="0" applyProtection="0"/>
    <xf numFmtId="0" fontId="33" fillId="20" borderId="9" applyNumberFormat="0" applyAlignment="0" applyProtection="0"/>
    <xf numFmtId="0" fontId="14" fillId="20" borderId="1" applyNumberFormat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61" fillId="0" borderId="23" applyNumberFormat="0" applyFill="0" applyAlignment="0" applyProtection="0"/>
    <xf numFmtId="0" fontId="15" fillId="21" borderId="2" applyNumberFormat="0" applyAlignment="0" applyProtection="0"/>
    <xf numFmtId="0" fontId="35" fillId="0" borderId="0" applyNumberFormat="0" applyFill="0" applyBorder="0" applyAlignment="0" applyProtection="0"/>
    <xf numFmtId="0" fontId="29" fillId="25" borderId="0" applyNumberFormat="0" applyBorder="0" applyAlignment="0" applyProtection="0"/>
    <xf numFmtId="0" fontId="13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32" fillId="26" borderId="8" applyNumberFormat="0" applyFont="0" applyAlignment="0" applyProtection="0"/>
    <xf numFmtId="0" fontId="28" fillId="0" borderId="7" applyNumberFormat="0" applyFill="0" applyAlignment="0" applyProtection="0"/>
    <xf numFmtId="0" fontId="36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" fillId="0" borderId="0"/>
    <xf numFmtId="0" fontId="62" fillId="22" borderId="0">
      <alignment horizontal="right" vertical="top"/>
    </xf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0" fontId="61" fillId="0" borderId="23" applyNumberFormat="0" applyFill="0" applyAlignment="0" applyProtection="0"/>
    <xf numFmtId="0" fontId="40" fillId="0" borderId="0"/>
    <xf numFmtId="0" fontId="63" fillId="0" borderId="0"/>
    <xf numFmtId="9" fontId="40" fillId="0" borderId="0" applyFont="0" applyFill="0" applyBorder="0" applyAlignment="0" applyProtection="0"/>
    <xf numFmtId="0" fontId="4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9" fontId="32" fillId="0" borderId="0" applyFont="0" applyFill="0" applyBorder="0" applyAlignment="0" applyProtection="0"/>
    <xf numFmtId="0" fontId="40" fillId="0" borderId="0"/>
    <xf numFmtId="0" fontId="40" fillId="0" borderId="0"/>
    <xf numFmtId="0" fontId="1" fillId="0" borderId="0"/>
    <xf numFmtId="0" fontId="1" fillId="0" borderId="0"/>
    <xf numFmtId="0" fontId="2" fillId="0" borderId="0"/>
    <xf numFmtId="0" fontId="64" fillId="0" borderId="0"/>
    <xf numFmtId="43" fontId="32" fillId="0" borderId="0" applyFont="0" applyFill="0" applyBorder="0" applyAlignment="0" applyProtection="0"/>
    <xf numFmtId="0" fontId="40" fillId="0" borderId="0"/>
    <xf numFmtId="0" fontId="7" fillId="0" borderId="0"/>
    <xf numFmtId="0" fontId="32" fillId="0" borderId="0"/>
    <xf numFmtId="0" fontId="38" fillId="0" borderId="0"/>
    <xf numFmtId="0" fontId="7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6" fillId="0" borderId="0"/>
  </cellStyleXfs>
  <cellXfs count="557">
    <xf numFmtId="0" fontId="0" fillId="0" borderId="0" xfId="0"/>
    <xf numFmtId="0" fontId="44" fillId="22" borderId="0" xfId="78" applyFont="1" applyFill="1" applyBorder="1" applyAlignment="1" applyProtection="1"/>
    <xf numFmtId="0" fontId="42" fillId="22" borderId="0" xfId="0" applyFont="1" applyFill="1" applyBorder="1" applyAlignment="1"/>
    <xf numFmtId="0" fontId="42" fillId="22" borderId="0" xfId="0" applyFont="1" applyFill="1" applyBorder="1"/>
    <xf numFmtId="2" fontId="44" fillId="22" borderId="0" xfId="78" applyNumberFormat="1" applyFont="1" applyFill="1" applyBorder="1" applyAlignment="1" applyProtection="1">
      <alignment horizontal="left"/>
    </xf>
    <xf numFmtId="0" fontId="38" fillId="22" borderId="0" xfId="161" applyFont="1" applyFill="1" applyBorder="1" applyAlignment="1"/>
    <xf numFmtId="0" fontId="44" fillId="22" borderId="0" xfId="78" applyFont="1" applyFill="1" applyBorder="1" applyAlignment="1" applyProtection="1">
      <alignment horizontal="left"/>
    </xf>
    <xf numFmtId="0" fontId="38" fillId="22" borderId="0" xfId="0" applyFont="1" applyFill="1" applyBorder="1"/>
    <xf numFmtId="0" fontId="42" fillId="22" borderId="0" xfId="0" applyFont="1" applyFill="1" applyBorder="1" applyAlignment="1">
      <alignment horizontal="left"/>
    </xf>
    <xf numFmtId="0" fontId="48" fillId="22" borderId="0" xfId="78" applyFont="1" applyFill="1" applyBorder="1" applyAlignment="1" applyProtection="1">
      <alignment horizontal="left"/>
    </xf>
    <xf numFmtId="0" fontId="48" fillId="22" borderId="0" xfId="0" applyFont="1" applyFill="1" applyBorder="1"/>
    <xf numFmtId="0" fontId="48" fillId="22" borderId="0" xfId="78" applyFont="1" applyFill="1" applyBorder="1" applyAlignment="1" applyProtection="1"/>
    <xf numFmtId="0" fontId="48" fillId="28" borderId="0" xfId="0" applyFont="1" applyFill="1" applyBorder="1"/>
    <xf numFmtId="0" fontId="42" fillId="22" borderId="0" xfId="161" applyFont="1" applyFill="1"/>
    <xf numFmtId="0" fontId="38" fillId="22" borderId="0" xfId="0" applyFont="1" applyFill="1" applyBorder="1" applyAlignment="1"/>
    <xf numFmtId="0" fontId="38" fillId="22" borderId="0" xfId="161" applyFont="1" applyFill="1" applyAlignment="1">
      <alignment vertical="center"/>
    </xf>
    <xf numFmtId="0" fontId="38" fillId="22" borderId="0" xfId="161" applyFont="1" applyFill="1"/>
    <xf numFmtId="1" fontId="42" fillId="22" borderId="22" xfId="0" applyNumberFormat="1" applyFont="1" applyFill="1" applyBorder="1" applyAlignment="1">
      <alignment horizontal="centerContinuous"/>
    </xf>
    <xf numFmtId="0" fontId="38" fillId="22" borderId="21" xfId="0" applyFont="1" applyFill="1" applyBorder="1" applyAlignment="1">
      <alignment horizontal="centerContinuous"/>
    </xf>
    <xf numFmtId="0" fontId="38" fillId="22" borderId="13" xfId="0" applyFont="1" applyFill="1" applyBorder="1" applyAlignment="1">
      <alignment horizontal="centerContinuous"/>
    </xf>
    <xf numFmtId="0" fontId="38" fillId="22" borderId="14" xfId="0" applyFont="1" applyFill="1" applyBorder="1" applyAlignment="1">
      <alignment horizontal="centerContinuous"/>
    </xf>
    <xf numFmtId="49" fontId="38" fillId="22" borderId="0" xfId="161" applyNumberFormat="1" applyFont="1" applyFill="1" applyAlignment="1">
      <alignment vertical="center"/>
    </xf>
    <xf numFmtId="49" fontId="38" fillId="22" borderId="16" xfId="161" applyNumberFormat="1" applyFont="1" applyFill="1" applyBorder="1" applyAlignment="1">
      <alignment horizontal="center" vertical="center"/>
    </xf>
    <xf numFmtId="49" fontId="38" fillId="22" borderId="16" xfId="161" applyNumberFormat="1" applyFont="1" applyFill="1" applyBorder="1" applyAlignment="1">
      <alignment horizontal="centerContinuous" vertical="center"/>
    </xf>
    <xf numFmtId="49" fontId="38" fillId="22" borderId="18" xfId="161" applyNumberFormat="1" applyFont="1" applyFill="1" applyBorder="1" applyAlignment="1">
      <alignment horizontal="center" vertical="center"/>
    </xf>
    <xf numFmtId="49" fontId="38" fillId="22" borderId="18" xfId="161" applyNumberFormat="1" applyFont="1" applyFill="1" applyBorder="1" applyAlignment="1">
      <alignment horizontal="centerContinuous" vertical="center"/>
    </xf>
    <xf numFmtId="49" fontId="38" fillId="22" borderId="17" xfId="161" applyNumberFormat="1" applyFont="1" applyFill="1" applyBorder="1" applyAlignment="1">
      <alignment horizontal="center" vertical="center"/>
    </xf>
    <xf numFmtId="49" fontId="38" fillId="22" borderId="0" xfId="161" applyNumberFormat="1" applyFont="1" applyFill="1" applyAlignment="1">
      <alignment horizontal="center" vertical="center"/>
    </xf>
    <xf numFmtId="0" fontId="42" fillId="22" borderId="16" xfId="161" applyFont="1" applyFill="1" applyBorder="1" applyAlignment="1">
      <alignment horizontal="left" vertical="center"/>
    </xf>
    <xf numFmtId="0" fontId="50" fillId="22" borderId="16" xfId="161" applyFont="1" applyFill="1" applyBorder="1" applyAlignment="1">
      <alignment horizontal="left" vertical="center"/>
    </xf>
    <xf numFmtId="1" fontId="42" fillId="22" borderId="15" xfId="161" applyNumberFormat="1" applyFont="1" applyFill="1" applyBorder="1" applyAlignment="1">
      <alignment horizontal="right" vertical="center"/>
    </xf>
    <xf numFmtId="3" fontId="42" fillId="22" borderId="15" xfId="161" applyNumberFormat="1" applyFont="1" applyFill="1" applyBorder="1" applyAlignment="1">
      <alignment horizontal="right" vertical="center"/>
    </xf>
    <xf numFmtId="3" fontId="42" fillId="28" borderId="0" xfId="161" applyNumberFormat="1" applyFont="1" applyFill="1" applyBorder="1" applyAlignment="1">
      <alignment horizontal="right" vertical="center"/>
    </xf>
    <xf numFmtId="0" fontId="42" fillId="22" borderId="18" xfId="161" applyFont="1" applyFill="1" applyBorder="1" applyAlignment="1">
      <alignment vertical="center" wrapText="1"/>
    </xf>
    <xf numFmtId="0" fontId="50" fillId="22" borderId="18" xfId="161" applyFont="1" applyFill="1" applyBorder="1" applyAlignment="1">
      <alignment vertical="center" wrapText="1"/>
    </xf>
    <xf numFmtId="1" fontId="42" fillId="22" borderId="0" xfId="161" applyNumberFormat="1" applyFont="1" applyFill="1" applyBorder="1" applyAlignment="1">
      <alignment horizontal="right" vertical="center"/>
    </xf>
    <xf numFmtId="3" fontId="42" fillId="22" borderId="0" xfId="161" applyNumberFormat="1" applyFont="1" applyFill="1" applyBorder="1" applyAlignment="1">
      <alignment horizontal="right" vertical="center"/>
    </xf>
    <xf numFmtId="0" fontId="42" fillId="22" borderId="19" xfId="161" applyFont="1" applyFill="1" applyBorder="1" applyAlignment="1">
      <alignment vertical="center" wrapText="1"/>
    </xf>
    <xf numFmtId="0" fontId="50" fillId="22" borderId="20" xfId="161" applyFont="1" applyFill="1" applyBorder="1" applyAlignment="1">
      <alignment vertical="center" wrapText="1"/>
    </xf>
    <xf numFmtId="0" fontId="52" fillId="22" borderId="18" xfId="161" applyFont="1" applyFill="1" applyBorder="1" applyAlignment="1">
      <alignment horizontal="left" vertical="center" wrapText="1"/>
    </xf>
    <xf numFmtId="0" fontId="53" fillId="22" borderId="18" xfId="161" applyFont="1" applyFill="1" applyBorder="1" applyAlignment="1">
      <alignment horizontal="left" vertical="center" wrapText="1"/>
    </xf>
    <xf numFmtId="0" fontId="54" fillId="22" borderId="18" xfId="161" applyFont="1" applyFill="1" applyBorder="1" applyAlignment="1">
      <alignment horizontal="left" vertical="center" wrapText="1"/>
    </xf>
    <xf numFmtId="0" fontId="55" fillId="22" borderId="18" xfId="161" applyFont="1" applyFill="1" applyBorder="1" applyAlignment="1">
      <alignment horizontal="left" vertical="center" wrapText="1"/>
    </xf>
    <xf numFmtId="168" fontId="54" fillId="22" borderId="0" xfId="161" applyNumberFormat="1" applyFont="1" applyFill="1" applyBorder="1" applyAlignment="1">
      <alignment horizontal="right" vertical="center"/>
    </xf>
    <xf numFmtId="0" fontId="54" fillId="22" borderId="18" xfId="161" applyFont="1" applyFill="1" applyBorder="1" applyAlignment="1">
      <alignment vertical="center" wrapText="1"/>
    </xf>
    <xf numFmtId="0" fontId="55" fillId="22" borderId="18" xfId="161" applyFont="1" applyFill="1" applyBorder="1" applyAlignment="1">
      <alignment vertical="center" wrapText="1"/>
    </xf>
    <xf numFmtId="0" fontId="54" fillId="22" borderId="19" xfId="161" applyFont="1" applyFill="1" applyBorder="1" applyAlignment="1">
      <alignment vertical="center" wrapText="1"/>
    </xf>
    <xf numFmtId="0" fontId="55" fillId="22" borderId="20" xfId="161" applyFont="1" applyFill="1" applyBorder="1" applyAlignment="1">
      <alignment vertical="center" wrapText="1"/>
    </xf>
    <xf numFmtId="168" fontId="54" fillId="22" borderId="15" xfId="161" applyNumberFormat="1" applyFont="1" applyFill="1" applyBorder="1" applyAlignment="1">
      <alignment horizontal="right" vertical="center"/>
    </xf>
    <xf numFmtId="168" fontId="52" fillId="22" borderId="0" xfId="161" applyNumberFormat="1" applyFont="1" applyFill="1" applyBorder="1" applyAlignment="1">
      <alignment horizontal="right" vertical="center"/>
    </xf>
    <xf numFmtId="0" fontId="42" fillId="22" borderId="0" xfId="161" applyFont="1" applyFill="1" applyAlignment="1">
      <alignment vertical="center"/>
    </xf>
    <xf numFmtId="0" fontId="42" fillId="22" borderId="19" xfId="161" applyFont="1" applyFill="1" applyBorder="1"/>
    <xf numFmtId="0" fontId="50" fillId="22" borderId="20" xfId="161" applyFont="1" applyFill="1" applyBorder="1"/>
    <xf numFmtId="1" fontId="42" fillId="22" borderId="11" xfId="161" applyNumberFormat="1" applyFont="1" applyFill="1" applyBorder="1" applyAlignment="1">
      <alignment horizontal="right"/>
    </xf>
    <xf numFmtId="1" fontId="38" fillId="22" borderId="0" xfId="161" applyNumberFormat="1" applyFont="1" applyFill="1" applyBorder="1" applyAlignment="1">
      <alignment horizontal="left" vertical="center"/>
    </xf>
    <xf numFmtId="1" fontId="51" fillId="22" borderId="0" xfId="161" applyNumberFormat="1" applyFont="1" applyFill="1" applyBorder="1" applyAlignment="1">
      <alignment horizontal="left" vertical="center"/>
    </xf>
    <xf numFmtId="0" fontId="54" fillId="22" borderId="0" xfId="160" applyFont="1" applyFill="1"/>
    <xf numFmtId="0" fontId="55" fillId="22" borderId="0" xfId="160" applyFont="1" applyFill="1"/>
    <xf numFmtId="1" fontId="55" fillId="22" borderId="0" xfId="161" applyNumberFormat="1" applyFont="1" applyFill="1" applyBorder="1" applyAlignment="1">
      <alignment horizontal="left" vertical="center"/>
    </xf>
    <xf numFmtId="169" fontId="38" fillId="22" borderId="0" xfId="159" applyNumberFormat="1" applyFont="1" applyFill="1" applyAlignment="1" applyProtection="1"/>
    <xf numFmtId="0" fontId="38" fillId="22" borderId="0" xfId="158" applyFont="1" applyFill="1"/>
    <xf numFmtId="0" fontId="57" fillId="22" borderId="0" xfId="78" applyFont="1" applyFill="1" applyAlignment="1" applyProtection="1"/>
    <xf numFmtId="0" fontId="54" fillId="22" borderId="0" xfId="161" applyFont="1" applyFill="1"/>
    <xf numFmtId="0" fontId="38" fillId="22" borderId="0" xfId="161" applyFont="1" applyFill="1" applyAlignment="1"/>
    <xf numFmtId="2" fontId="38" fillId="22" borderId="0" xfId="161" applyNumberFormat="1" applyFont="1" applyFill="1" applyAlignment="1">
      <alignment horizontal="left" wrapText="1"/>
    </xf>
    <xf numFmtId="0" fontId="42" fillId="22" borderId="0" xfId="161" applyFont="1" applyFill="1" applyAlignment="1">
      <alignment horizontal="centerContinuous"/>
    </xf>
    <xf numFmtId="0" fontId="42" fillId="22" borderId="22" xfId="163" applyFont="1" applyFill="1" applyBorder="1" applyAlignment="1">
      <alignment horizontal="centerContinuous" vertical="center"/>
    </xf>
    <xf numFmtId="0" fontId="58" fillId="22" borderId="13" xfId="163" applyFont="1" applyFill="1" applyBorder="1" applyAlignment="1">
      <alignment horizontal="centerContinuous" vertical="center"/>
    </xf>
    <xf numFmtId="0" fontId="58" fillId="22" borderId="21" xfId="163" applyFont="1" applyFill="1" applyBorder="1" applyAlignment="1">
      <alignment horizontal="centerContinuous" vertical="center"/>
    </xf>
    <xf numFmtId="0" fontId="42" fillId="22" borderId="17" xfId="163" applyFont="1" applyFill="1" applyBorder="1" applyAlignment="1">
      <alignment horizontal="centerContinuous" vertical="center"/>
    </xf>
    <xf numFmtId="0" fontId="42" fillId="22" borderId="16" xfId="163" applyFont="1" applyFill="1" applyBorder="1" applyAlignment="1">
      <alignment horizontal="centerContinuous" vertical="center"/>
    </xf>
    <xf numFmtId="49" fontId="38" fillId="22" borderId="0" xfId="161" applyNumberFormat="1" applyFont="1" applyFill="1"/>
    <xf numFmtId="0" fontId="50" fillId="22" borderId="19" xfId="161" applyFont="1" applyFill="1" applyBorder="1" applyAlignment="1">
      <alignment vertical="center" wrapText="1"/>
    </xf>
    <xf numFmtId="0" fontId="52" fillId="22" borderId="18" xfId="161" applyFont="1" applyFill="1" applyBorder="1" applyAlignment="1">
      <alignment horizontal="left" vertical="top" wrapText="1"/>
    </xf>
    <xf numFmtId="0" fontId="53" fillId="22" borderId="18" xfId="161" applyFont="1" applyFill="1" applyBorder="1" applyAlignment="1">
      <alignment horizontal="left" vertical="top" wrapText="1"/>
    </xf>
    <xf numFmtId="0" fontId="42" fillId="22" borderId="15" xfId="161" applyFont="1" applyFill="1" applyBorder="1" applyAlignment="1">
      <alignment horizontal="right" vertical="center"/>
    </xf>
    <xf numFmtId="0" fontId="55" fillId="22" borderId="19" xfId="161" applyFont="1" applyFill="1" applyBorder="1" applyAlignment="1">
      <alignment vertical="center" wrapText="1"/>
    </xf>
    <xf numFmtId="0" fontId="42" fillId="22" borderId="19" xfId="161" applyFont="1" applyFill="1" applyBorder="1" applyAlignment="1">
      <alignment wrapText="1"/>
    </xf>
    <xf numFmtId="0" fontId="50" fillId="22" borderId="19" xfId="161" applyFont="1" applyFill="1" applyBorder="1" applyAlignment="1">
      <alignment wrapText="1"/>
    </xf>
    <xf numFmtId="0" fontId="59" fillId="22" borderId="0" xfId="161" applyFont="1" applyFill="1"/>
    <xf numFmtId="0" fontId="38" fillId="22" borderId="0" xfId="0" applyFont="1" applyFill="1" applyAlignment="1"/>
    <xf numFmtId="0" fontId="49" fillId="22" borderId="0" xfId="0" applyFont="1" applyFill="1" applyBorder="1"/>
    <xf numFmtId="0" fontId="42" fillId="22" borderId="14" xfId="163" applyFont="1" applyFill="1" applyBorder="1" applyAlignment="1">
      <alignment horizontal="centerContinuous" vertical="center"/>
    </xf>
    <xf numFmtId="0" fontId="60" fillId="22" borderId="0" xfId="78" applyFont="1" applyFill="1" applyBorder="1" applyAlignment="1" applyProtection="1">
      <alignment horizontal="left"/>
    </xf>
    <xf numFmtId="0" fontId="50" fillId="22" borderId="12" xfId="161" applyFont="1" applyFill="1" applyBorder="1" applyAlignment="1">
      <alignment vertical="center" wrapText="1"/>
    </xf>
    <xf numFmtId="0" fontId="42" fillId="22" borderId="13" xfId="163" applyFont="1" applyFill="1" applyBorder="1" applyAlignment="1">
      <alignment horizontal="centerContinuous" vertical="center"/>
    </xf>
    <xf numFmtId="0" fontId="42" fillId="28" borderId="15" xfId="161" applyFont="1" applyFill="1" applyBorder="1" applyAlignment="1">
      <alignment horizontal="right" vertical="center"/>
    </xf>
    <xf numFmtId="0" fontId="50" fillId="22" borderId="17" xfId="161" applyFont="1" applyFill="1" applyBorder="1" applyAlignment="1">
      <alignment horizontal="left" vertical="center"/>
    </xf>
    <xf numFmtId="3" fontId="42" fillId="28" borderId="15" xfId="161" applyNumberFormat="1" applyFont="1" applyFill="1" applyBorder="1" applyAlignment="1">
      <alignment horizontal="right" vertical="center"/>
    </xf>
    <xf numFmtId="0" fontId="53" fillId="22" borderId="17" xfId="0" applyFont="1" applyFill="1" applyBorder="1" applyAlignment="1">
      <alignment horizontal="left" vertical="center" wrapText="1"/>
    </xf>
    <xf numFmtId="0" fontId="55" fillId="22" borderId="12" xfId="161" applyFont="1" applyFill="1" applyBorder="1" applyAlignment="1">
      <alignment horizontal="left" vertical="center" wrapText="1"/>
    </xf>
    <xf numFmtId="0" fontId="55" fillId="22" borderId="12" xfId="161" applyFont="1" applyFill="1" applyBorder="1" applyAlignment="1">
      <alignment vertical="center" wrapText="1"/>
    </xf>
    <xf numFmtId="0" fontId="51" fillId="22" borderId="12" xfId="161" applyFont="1" applyFill="1" applyBorder="1" applyAlignment="1">
      <alignment vertical="center" wrapText="1"/>
    </xf>
    <xf numFmtId="0" fontId="53" fillId="22" borderId="12" xfId="161" applyFont="1" applyFill="1" applyBorder="1" applyAlignment="1">
      <alignment horizontal="left" vertical="center" wrapText="1"/>
    </xf>
    <xf numFmtId="0" fontId="50" fillId="22" borderId="20" xfId="161" applyFont="1" applyFill="1" applyBorder="1" applyAlignment="1">
      <alignment wrapText="1"/>
    </xf>
    <xf numFmtId="49" fontId="38" fillId="22" borderId="17" xfId="161" applyNumberFormat="1" applyFont="1" applyFill="1" applyBorder="1" applyAlignment="1">
      <alignment horizontal="centerContinuous" vertical="center"/>
    </xf>
    <xf numFmtId="1" fontId="42" fillId="22" borderId="11" xfId="161" applyNumberFormat="1" applyFont="1" applyFill="1" applyBorder="1" applyAlignment="1">
      <alignment horizontal="right" vertical="center"/>
    </xf>
    <xf numFmtId="3" fontId="49" fillId="28" borderId="0" xfId="161" applyNumberFormat="1" applyFont="1" applyFill="1" applyBorder="1" applyAlignment="1">
      <alignment horizontal="right" vertical="center"/>
    </xf>
    <xf numFmtId="0" fontId="42" fillId="22" borderId="3" xfId="163" applyFont="1" applyFill="1" applyBorder="1" applyAlignment="1">
      <alignment horizontal="centerContinuous" vertical="center"/>
    </xf>
    <xf numFmtId="0" fontId="49" fillId="28" borderId="0" xfId="0" applyFont="1" applyFill="1" applyBorder="1"/>
    <xf numFmtId="0" fontId="48" fillId="22" borderId="0" xfId="161" applyFont="1" applyFill="1" applyBorder="1" applyAlignment="1"/>
    <xf numFmtId="0" fontId="48" fillId="28" borderId="0" xfId="161" applyFont="1" applyFill="1" applyBorder="1" applyAlignment="1"/>
    <xf numFmtId="2" fontId="42" fillId="22" borderId="0" xfId="161" applyNumberFormat="1" applyFont="1" applyFill="1" applyAlignment="1">
      <alignment horizontal="left"/>
    </xf>
    <xf numFmtId="3" fontId="42" fillId="0" borderId="0" xfId="161" applyNumberFormat="1" applyFont="1" applyFill="1" applyBorder="1" applyAlignment="1">
      <alignment horizontal="right" vertical="center"/>
    </xf>
    <xf numFmtId="0" fontId="49" fillId="22" borderId="0" xfId="0" applyFont="1" applyFill="1" applyBorder="1" applyAlignment="1"/>
    <xf numFmtId="0" fontId="49" fillId="22" borderId="0" xfId="0" applyFont="1" applyFill="1" applyBorder="1" applyAlignment="1">
      <alignment horizontal="left"/>
    </xf>
    <xf numFmtId="0" fontId="48" fillId="22" borderId="0" xfId="0" applyFont="1" applyFill="1" applyBorder="1" applyAlignment="1"/>
    <xf numFmtId="3" fontId="38" fillId="28" borderId="0" xfId="179" applyNumberFormat="1" applyFont="1" applyFill="1" applyBorder="1"/>
    <xf numFmtId="0" fontId="45" fillId="22" borderId="0" xfId="0" applyFont="1" applyFill="1" applyBorder="1" applyAlignment="1"/>
    <xf numFmtId="0" fontId="46" fillId="22" borderId="0" xfId="78" applyFont="1" applyFill="1" applyBorder="1" applyAlignment="1" applyProtection="1"/>
    <xf numFmtId="0" fontId="46" fillId="22" borderId="0" xfId="78" applyFont="1" applyFill="1" applyBorder="1" applyAlignment="1" applyProtection="1">
      <alignment horizontal="left"/>
    </xf>
    <xf numFmtId="0" fontId="45" fillId="22" borderId="0" xfId="0" applyFont="1" applyFill="1" applyBorder="1" applyAlignment="1">
      <alignment horizontal="left"/>
    </xf>
    <xf numFmtId="0" fontId="46" fillId="22" borderId="0" xfId="0" applyFont="1" applyFill="1" applyBorder="1" applyAlignment="1"/>
    <xf numFmtId="0" fontId="46" fillId="22" borderId="0" xfId="0" applyFont="1" applyFill="1" applyBorder="1"/>
    <xf numFmtId="3" fontId="42" fillId="0" borderId="15" xfId="161" applyNumberFormat="1" applyFont="1" applyFill="1" applyBorder="1" applyAlignment="1">
      <alignment horizontal="right" vertical="center"/>
    </xf>
    <xf numFmtId="0" fontId="38" fillId="22" borderId="0" xfId="163" applyFont="1" applyFill="1"/>
    <xf numFmtId="0" fontId="42" fillId="22" borderId="0" xfId="248" applyFont="1" applyFill="1"/>
    <xf numFmtId="0" fontId="42" fillId="22" borderId="0" xfId="248" applyFont="1" applyFill="1" applyAlignment="1">
      <alignment horizontal="center"/>
    </xf>
    <xf numFmtId="0" fontId="38" fillId="22" borderId="0" xfId="249" applyFont="1" applyFill="1" applyAlignment="1">
      <alignment horizontal="left"/>
    </xf>
    <xf numFmtId="0" fontId="55" fillId="22" borderId="0" xfId="160" applyFont="1" applyFill="1" applyBorder="1"/>
    <xf numFmtId="0" fontId="38" fillId="22" borderId="0" xfId="252" applyFont="1" applyFill="1"/>
    <xf numFmtId="0" fontId="38" fillId="22" borderId="0" xfId="254" applyFont="1" applyFill="1"/>
    <xf numFmtId="0" fontId="65" fillId="22" borderId="0" xfId="254" applyFont="1" applyFill="1" applyAlignment="1">
      <alignment horizontal="centerContinuous"/>
    </xf>
    <xf numFmtId="0" fontId="54" fillId="22" borderId="0" xfId="254" applyFont="1" applyFill="1" applyAlignment="1">
      <alignment horizontal="centerContinuous"/>
    </xf>
    <xf numFmtId="0" fontId="38" fillId="22" borderId="0" xfId="254" applyFont="1" applyFill="1" applyBorder="1"/>
    <xf numFmtId="0" fontId="42" fillId="22" borderId="0" xfId="254" applyFont="1" applyFill="1"/>
    <xf numFmtId="0" fontId="42" fillId="22" borderId="0" xfId="254" applyFont="1" applyFill="1" applyAlignment="1">
      <alignment horizontal="right"/>
    </xf>
    <xf numFmtId="0" fontId="42" fillId="22" borderId="0" xfId="254" applyFont="1" applyFill="1" applyAlignment="1">
      <alignment horizontal="centerContinuous"/>
    </xf>
    <xf numFmtId="0" fontId="52" fillId="22" borderId="0" xfId="254" applyFont="1" applyFill="1" applyAlignment="1">
      <alignment horizontal="centerContinuous"/>
    </xf>
    <xf numFmtId="0" fontId="38" fillId="22" borderId="0" xfId="254" applyFont="1" applyFill="1" applyAlignment="1">
      <alignment horizontal="right"/>
    </xf>
    <xf numFmtId="0" fontId="38" fillId="22" borderId="0" xfId="254" applyFont="1" applyFill="1" applyAlignment="1">
      <alignment horizontal="centerContinuous"/>
    </xf>
    <xf numFmtId="0" fontId="49" fillId="28" borderId="0" xfId="248" applyFont="1" applyFill="1"/>
    <xf numFmtId="0" fontId="50" fillId="22" borderId="15" xfId="254" applyFont="1" applyFill="1" applyBorder="1" applyAlignment="1">
      <alignment horizontal="centerContinuous" vertical="center"/>
    </xf>
    <xf numFmtId="0" fontId="50" fillId="22" borderId="15" xfId="254" applyFont="1" applyFill="1" applyBorder="1" applyAlignment="1">
      <alignment horizontal="left" vertical="center"/>
    </xf>
    <xf numFmtId="3" fontId="42" fillId="22" borderId="15" xfId="254" applyNumberFormat="1" applyFont="1" applyFill="1" applyBorder="1" applyAlignment="1">
      <alignment horizontal="center" vertical="center"/>
    </xf>
    <xf numFmtId="168" fontId="54" fillId="22" borderId="15" xfId="254" applyNumberFormat="1" applyFont="1" applyFill="1" applyBorder="1" applyAlignment="1">
      <alignment horizontal="center" vertical="center" wrapText="1"/>
    </xf>
    <xf numFmtId="3" fontId="38" fillId="22" borderId="0" xfId="254" applyNumberFormat="1" applyFont="1" applyFill="1" applyBorder="1" applyAlignment="1">
      <alignment horizontal="center" vertical="center"/>
    </xf>
    <xf numFmtId="168" fontId="54" fillId="22" borderId="0" xfId="254" applyNumberFormat="1" applyFont="1" applyFill="1" applyBorder="1" applyAlignment="1">
      <alignment horizontal="center" vertical="center" wrapText="1"/>
    </xf>
    <xf numFmtId="173" fontId="56" fillId="28" borderId="0" xfId="0" applyNumberFormat="1" applyFont="1" applyFill="1" applyBorder="1" applyAlignment="1">
      <alignment horizontal="center" vertical="center"/>
    </xf>
    <xf numFmtId="3" fontId="38" fillId="22" borderId="11" xfId="254" applyNumberFormat="1" applyFont="1" applyFill="1" applyBorder="1" applyAlignment="1">
      <alignment horizontal="center" vertical="center"/>
    </xf>
    <xf numFmtId="168" fontId="38" fillId="22" borderId="0" xfId="254" applyNumberFormat="1" applyFont="1" applyFill="1" applyAlignment="1">
      <alignment horizontal="centerContinuous"/>
    </xf>
    <xf numFmtId="0" fontId="38" fillId="22" borderId="0" xfId="162" applyFont="1" applyFill="1" applyBorder="1"/>
    <xf numFmtId="169" fontId="38" fillId="22" borderId="0" xfId="159" applyNumberFormat="1" applyFont="1" applyFill="1" applyBorder="1" applyAlignment="1" applyProtection="1"/>
    <xf numFmtId="0" fontId="51" fillId="22" borderId="0" xfId="162" applyFont="1" applyFill="1" applyBorder="1"/>
    <xf numFmtId="169" fontId="51" fillId="22" borderId="0" xfId="159" applyNumberFormat="1" applyFont="1" applyFill="1" applyBorder="1" applyAlignment="1" applyProtection="1"/>
    <xf numFmtId="169" fontId="51" fillId="22" borderId="0" xfId="159" applyNumberFormat="1" applyFont="1" applyFill="1" applyAlignment="1" applyProtection="1"/>
    <xf numFmtId="0" fontId="51" fillId="22" borderId="0" xfId="255" applyFont="1" applyFill="1" applyBorder="1"/>
    <xf numFmtId="0" fontId="38" fillId="22" borderId="0" xfId="0" applyFont="1" applyFill="1"/>
    <xf numFmtId="0" fontId="55" fillId="22" borderId="0" xfId="256" applyFont="1" applyFill="1"/>
    <xf numFmtId="0" fontId="51" fillId="22" borderId="0" xfId="256" applyFont="1" applyFill="1"/>
    <xf numFmtId="0" fontId="38" fillId="28" borderId="0" xfId="162" applyFont="1" applyFill="1"/>
    <xf numFmtId="0" fontId="70" fillId="22" borderId="0" xfId="78" applyFont="1" applyFill="1" applyAlignment="1" applyProtection="1"/>
    <xf numFmtId="0" fontId="71" fillId="22" borderId="0" xfId="255" applyFont="1" applyFill="1"/>
    <xf numFmtId="0" fontId="72" fillId="22" borderId="0" xfId="255" applyFont="1" applyFill="1"/>
    <xf numFmtId="0" fontId="73" fillId="22" borderId="0" xfId="255" applyFont="1" applyFill="1"/>
    <xf numFmtId="0" fontId="72" fillId="22" borderId="0" xfId="255" applyFont="1" applyFill="1" applyAlignment="1"/>
    <xf numFmtId="0" fontId="74" fillId="22" borderId="0" xfId="248" applyFont="1" applyFill="1" applyAlignment="1">
      <alignment horizontal="center"/>
    </xf>
    <xf numFmtId="0" fontId="66" fillId="22" borderId="0" xfId="248" applyFont="1" applyFill="1" applyAlignment="1">
      <alignment horizontal="center"/>
    </xf>
    <xf numFmtId="0" fontId="75" fillId="22" borderId="0" xfId="255" applyFont="1" applyFill="1" applyAlignment="1"/>
    <xf numFmtId="0" fontId="75" fillId="22" borderId="0" xfId="0" applyFont="1" applyFill="1"/>
    <xf numFmtId="0" fontId="72" fillId="22" borderId="0" xfId="0" applyFont="1" applyFill="1"/>
    <xf numFmtId="0" fontId="76" fillId="22" borderId="0" xfId="0" applyFont="1" applyFill="1"/>
    <xf numFmtId="0" fontId="77" fillId="22" borderId="0" xfId="0" applyFont="1" applyFill="1"/>
    <xf numFmtId="0" fontId="75" fillId="22" borderId="0" xfId="255" applyFont="1" applyFill="1"/>
    <xf numFmtId="0" fontId="75" fillId="28" borderId="0" xfId="255" applyFont="1" applyFill="1"/>
    <xf numFmtId="0" fontId="42" fillId="22" borderId="0" xfId="255" applyFont="1" applyFill="1"/>
    <xf numFmtId="0" fontId="38" fillId="22" borderId="0" xfId="255" applyFont="1" applyFill="1"/>
    <xf numFmtId="3" fontId="65" fillId="22" borderId="0" xfId="255" applyNumberFormat="1" applyFont="1" applyFill="1"/>
    <xf numFmtId="0" fontId="65" fillId="22" borderId="0" xfId="255" applyFont="1" applyFill="1"/>
    <xf numFmtId="3" fontId="38" fillId="22" borderId="0" xfId="255" applyNumberFormat="1" applyFont="1" applyFill="1"/>
    <xf numFmtId="3" fontId="68" fillId="22" borderId="0" xfId="255" applyNumberFormat="1" applyFont="1" applyFill="1"/>
    <xf numFmtId="0" fontId="68" fillId="22" borderId="0" xfId="255" applyFont="1" applyFill="1"/>
    <xf numFmtId="0" fontId="38" fillId="22" borderId="0" xfId="255" applyFont="1" applyFill="1" applyAlignment="1"/>
    <xf numFmtId="3" fontId="38" fillId="22" borderId="0" xfId="255" applyNumberFormat="1" applyFont="1" applyFill="1" applyAlignment="1"/>
    <xf numFmtId="0" fontId="42" fillId="28" borderId="0" xfId="248" applyFont="1" applyFill="1"/>
    <xf numFmtId="3" fontId="42" fillId="28" borderId="0" xfId="248" applyNumberFormat="1" applyFont="1" applyFill="1"/>
    <xf numFmtId="0" fontId="46" fillId="22" borderId="0" xfId="255" applyFont="1" applyFill="1" applyAlignment="1"/>
    <xf numFmtId="0" fontId="78" fillId="28" borderId="0" xfId="255" applyFont="1" applyFill="1" applyBorder="1" applyAlignment="1">
      <alignment horizontal="center" vertical="center" wrapText="1"/>
    </xf>
    <xf numFmtId="0" fontId="79" fillId="28" borderId="0" xfId="250" applyFont="1" applyFill="1" applyBorder="1" applyAlignment="1">
      <alignment horizontal="center" vertical="center" wrapText="1"/>
    </xf>
    <xf numFmtId="0" fontId="80" fillId="28" borderId="0" xfId="255" applyFont="1" applyFill="1"/>
    <xf numFmtId="0" fontId="46" fillId="22" borderId="0" xfId="255" applyFont="1" applyFill="1"/>
    <xf numFmtId="0" fontId="48" fillId="22" borderId="0" xfId="255" applyFont="1" applyFill="1"/>
    <xf numFmtId="0" fontId="81" fillId="22" borderId="0" xfId="255" applyFont="1" applyFill="1"/>
    <xf numFmtId="0" fontId="46" fillId="28" borderId="0" xfId="255" applyFont="1" applyFill="1"/>
    <xf numFmtId="0" fontId="46" fillId="22" borderId="0" xfId="249" applyFont="1" applyFill="1" applyAlignment="1">
      <alignment horizontal="left"/>
    </xf>
    <xf numFmtId="0" fontId="46" fillId="28" borderId="0" xfId="249" applyFont="1" applyFill="1" applyAlignment="1">
      <alignment horizontal="left"/>
    </xf>
    <xf numFmtId="174" fontId="38" fillId="22" borderId="0" xfId="253" applyNumberFormat="1" applyFont="1" applyFill="1"/>
    <xf numFmtId="3" fontId="82" fillId="22" borderId="0" xfId="163" applyNumberFormat="1" applyFont="1" applyFill="1"/>
    <xf numFmtId="174" fontId="65" fillId="22" borderId="0" xfId="253" applyNumberFormat="1" applyFont="1" applyFill="1"/>
    <xf numFmtId="174" fontId="38" fillId="22" borderId="0" xfId="253" applyNumberFormat="1" applyFont="1" applyFill="1" applyAlignment="1"/>
    <xf numFmtId="174" fontId="65" fillId="22" borderId="0" xfId="253" applyNumberFormat="1" applyFont="1" applyFill="1" applyAlignment="1"/>
    <xf numFmtId="174" fontId="46" fillId="22" borderId="0" xfId="253" applyNumberFormat="1" applyFont="1" applyFill="1" applyAlignment="1"/>
    <xf numFmtId="0" fontId="46" fillId="22" borderId="0" xfId="0" applyFont="1" applyFill="1"/>
    <xf numFmtId="0" fontId="46" fillId="28" borderId="0" xfId="0" applyFont="1" applyFill="1"/>
    <xf numFmtId="0" fontId="45" fillId="22" borderId="0" xfId="251" applyFont="1" applyFill="1" applyBorder="1" applyAlignment="1">
      <alignment horizontal="centerContinuous" vertical="center"/>
    </xf>
    <xf numFmtId="0" fontId="46" fillId="22" borderId="0" xfId="161" applyFont="1" applyFill="1"/>
    <xf numFmtId="174" fontId="46" fillId="22" borderId="0" xfId="253" applyNumberFormat="1" applyFont="1" applyFill="1"/>
    <xf numFmtId="0" fontId="46" fillId="28" borderId="0" xfId="161" applyFont="1" applyFill="1"/>
    <xf numFmtId="174" fontId="46" fillId="28" borderId="0" xfId="253" applyNumberFormat="1" applyFont="1" applyFill="1"/>
    <xf numFmtId="0" fontId="48" fillId="22" borderId="0" xfId="0" applyFont="1" applyFill="1"/>
    <xf numFmtId="0" fontId="81" fillId="22" borderId="0" xfId="0" applyFont="1" applyFill="1"/>
    <xf numFmtId="0" fontId="46" fillId="22" borderId="0" xfId="255" applyFont="1" applyFill="1" applyBorder="1"/>
    <xf numFmtId="0" fontId="42" fillId="22" borderId="0" xfId="251" applyFont="1" applyFill="1" applyBorder="1" applyAlignment="1">
      <alignment horizontal="center" vertical="center"/>
    </xf>
    <xf numFmtId="0" fontId="45" fillId="22" borderId="0" xfId="251" applyFont="1" applyFill="1" applyBorder="1" applyAlignment="1">
      <alignment horizontal="center" vertical="center"/>
    </xf>
    <xf numFmtId="0" fontId="45" fillId="28" borderId="0" xfId="251" applyFont="1" applyFill="1" applyBorder="1" applyAlignment="1">
      <alignment horizontal="centerContinuous" vertical="center"/>
    </xf>
    <xf numFmtId="0" fontId="42" fillId="22" borderId="0" xfId="251" applyFont="1" applyFill="1" applyBorder="1" applyAlignment="1">
      <alignment horizontal="centerContinuous" vertical="center"/>
    </xf>
    <xf numFmtId="0" fontId="49" fillId="22" borderId="0" xfId="251" applyFont="1" applyFill="1" applyBorder="1" applyAlignment="1">
      <alignment horizontal="centerContinuous" vertical="center"/>
    </xf>
    <xf numFmtId="0" fontId="83" fillId="22" borderId="0" xfId="251" applyFont="1" applyFill="1" applyBorder="1" applyAlignment="1">
      <alignment horizontal="centerContinuous" vertical="center"/>
    </xf>
    <xf numFmtId="0" fontId="75" fillId="22" borderId="0" xfId="255" applyFont="1" applyFill="1" applyBorder="1"/>
    <xf numFmtId="49" fontId="42" fillId="28" borderId="16" xfId="161" applyNumberFormat="1" applyFont="1" applyFill="1" applyBorder="1" applyAlignment="1">
      <alignment horizontal="center" vertical="center"/>
    </xf>
    <xf numFmtId="49" fontId="42" fillId="0" borderId="16" xfId="161" applyNumberFormat="1" applyFont="1" applyFill="1" applyBorder="1" applyAlignment="1">
      <alignment horizontal="center" vertical="center"/>
    </xf>
    <xf numFmtId="49" fontId="49" fillId="0" borderId="16" xfId="161" applyNumberFormat="1" applyFont="1" applyFill="1" applyBorder="1" applyAlignment="1">
      <alignment horizontal="center" vertical="center"/>
    </xf>
    <xf numFmtId="49" fontId="49" fillId="28" borderId="16" xfId="161" applyNumberFormat="1" applyFont="1" applyFill="1" applyBorder="1" applyAlignment="1">
      <alignment horizontal="center" vertical="center"/>
    </xf>
    <xf numFmtId="49" fontId="42" fillId="0" borderId="18" xfId="161" applyNumberFormat="1" applyFont="1" applyFill="1" applyBorder="1" applyAlignment="1">
      <alignment horizontal="center" vertical="center"/>
    </xf>
    <xf numFmtId="9" fontId="54" fillId="22" borderId="0" xfId="250" applyNumberFormat="1" applyFont="1" applyFill="1" applyBorder="1" applyAlignment="1">
      <alignment horizontal="center" vertical="center" wrapText="1"/>
    </xf>
    <xf numFmtId="9" fontId="79" fillId="22" borderId="0" xfId="250" applyNumberFormat="1" applyFont="1" applyFill="1" applyBorder="1" applyAlignment="1">
      <alignment horizontal="center" vertical="center" wrapText="1"/>
    </xf>
    <xf numFmtId="0" fontId="54" fillId="28" borderId="0" xfId="250" applyFont="1" applyFill="1" applyBorder="1" applyAlignment="1">
      <alignment horizontal="center" vertical="center" wrapText="1"/>
    </xf>
    <xf numFmtId="0" fontId="67" fillId="28" borderId="0" xfId="250" applyFont="1" applyFill="1" applyBorder="1" applyAlignment="1">
      <alignment horizontal="center" vertical="center" wrapText="1"/>
    </xf>
    <xf numFmtId="0" fontId="78" fillId="28" borderId="3" xfId="255" applyFont="1" applyFill="1" applyBorder="1" applyAlignment="1">
      <alignment horizontal="center" vertical="center" wrapText="1"/>
    </xf>
    <xf numFmtId="0" fontId="84" fillId="28" borderId="0" xfId="250" applyFont="1" applyFill="1" applyBorder="1" applyAlignment="1">
      <alignment horizontal="center" vertical="center" wrapText="1"/>
    </xf>
    <xf numFmtId="0" fontId="48" fillId="28" borderId="0" xfId="0" applyFont="1" applyFill="1"/>
    <xf numFmtId="0" fontId="76" fillId="28" borderId="0" xfId="255" applyFont="1" applyFill="1"/>
    <xf numFmtId="0" fontId="79" fillId="22" borderId="0" xfId="255" applyFont="1" applyFill="1" applyBorder="1" applyAlignment="1">
      <alignment horizontal="center" vertical="center" wrapText="1"/>
    </xf>
    <xf numFmtId="0" fontId="85" fillId="22" borderId="0" xfId="255" applyFont="1" applyFill="1" applyAlignment="1">
      <alignment wrapText="1"/>
    </xf>
    <xf numFmtId="175" fontId="54" fillId="22" borderId="0" xfId="254" applyNumberFormat="1" applyFont="1" applyFill="1" applyBorder="1" applyAlignment="1">
      <alignment horizontal="center" vertical="center"/>
    </xf>
    <xf numFmtId="175" fontId="79" fillId="22" borderId="0" xfId="254" applyNumberFormat="1" applyFont="1" applyFill="1" applyBorder="1" applyAlignment="1">
      <alignment horizontal="center" vertical="center"/>
    </xf>
    <xf numFmtId="168" fontId="79" fillId="22" borderId="0" xfId="250" applyNumberFormat="1" applyFont="1" applyFill="1" applyBorder="1" applyAlignment="1">
      <alignment horizontal="center" vertical="center" wrapText="1"/>
    </xf>
    <xf numFmtId="168" fontId="79" fillId="28" borderId="0" xfId="250" applyNumberFormat="1" applyFont="1" applyFill="1" applyBorder="1" applyAlignment="1">
      <alignment horizontal="center" vertical="center" wrapText="1"/>
    </xf>
    <xf numFmtId="168" fontId="54" fillId="22" borderId="0" xfId="250" applyNumberFormat="1" applyFont="1" applyFill="1" applyBorder="1" applyAlignment="1">
      <alignment horizontal="center" vertical="center" wrapText="1"/>
    </xf>
    <xf numFmtId="168" fontId="67" fillId="22" borderId="0" xfId="250" applyNumberFormat="1" applyFont="1" applyFill="1" applyBorder="1" applyAlignment="1">
      <alignment horizontal="center" vertical="center" wrapText="1"/>
    </xf>
    <xf numFmtId="168" fontId="84" fillId="22" borderId="0" xfId="250" applyNumberFormat="1" applyFont="1" applyFill="1" applyBorder="1" applyAlignment="1">
      <alignment horizontal="center" vertical="center" wrapText="1"/>
    </xf>
    <xf numFmtId="1" fontId="38" fillId="28" borderId="18" xfId="253" applyNumberFormat="1" applyFont="1" applyFill="1" applyBorder="1" applyAlignment="1">
      <alignment horizontal="left" vertical="center"/>
    </xf>
    <xf numFmtId="3" fontId="38" fillId="22" borderId="12" xfId="254" applyNumberFormat="1" applyFont="1" applyFill="1" applyBorder="1" applyAlignment="1">
      <alignment horizontal="center" vertical="center"/>
    </xf>
    <xf numFmtId="0" fontId="85" fillId="22" borderId="0" xfId="255" applyFont="1" applyFill="1"/>
    <xf numFmtId="1" fontId="72" fillId="22" borderId="0" xfId="255" applyNumberFormat="1" applyFont="1" applyFill="1"/>
    <xf numFmtId="1" fontId="48" fillId="28" borderId="0" xfId="253" applyNumberFormat="1" applyFont="1" applyFill="1" applyBorder="1" applyAlignment="1">
      <alignment horizontal="left" vertical="center"/>
    </xf>
    <xf numFmtId="0" fontId="48" fillId="28" borderId="0" xfId="255" applyFont="1" applyFill="1" applyBorder="1"/>
    <xf numFmtId="3" fontId="38" fillId="28" borderId="0" xfId="254" applyNumberFormat="1" applyFont="1" applyFill="1" applyBorder="1" applyAlignment="1">
      <alignment horizontal="center" vertical="center"/>
    </xf>
    <xf numFmtId="0" fontId="72" fillId="28" borderId="0" xfId="255" applyFont="1" applyFill="1"/>
    <xf numFmtId="3" fontId="72" fillId="28" borderId="0" xfId="255" applyNumberFormat="1" applyFont="1" applyFill="1"/>
    <xf numFmtId="3" fontId="75" fillId="28" borderId="0" xfId="255" applyNumberFormat="1" applyFont="1" applyFill="1"/>
    <xf numFmtId="0" fontId="75" fillId="28" borderId="0" xfId="0" applyFont="1" applyFill="1"/>
    <xf numFmtId="0" fontId="72" fillId="28" borderId="0" xfId="0" applyFont="1" applyFill="1"/>
    <xf numFmtId="0" fontId="76" fillId="28" borderId="0" xfId="0" applyFont="1" applyFill="1"/>
    <xf numFmtId="0" fontId="77" fillId="28" borderId="0" xfId="0" applyFont="1" applyFill="1"/>
    <xf numFmtId="1" fontId="38" fillId="28" borderId="18" xfId="253" applyNumberFormat="1" applyFont="1" applyFill="1" applyBorder="1" applyAlignment="1">
      <alignment horizontal="left" vertical="center" wrapText="1"/>
    </xf>
    <xf numFmtId="0" fontId="72" fillId="22" borderId="0" xfId="255" applyFont="1" applyFill="1" applyBorder="1"/>
    <xf numFmtId="3" fontId="38" fillId="22" borderId="20" xfId="254" applyNumberFormat="1" applyFont="1" applyFill="1" applyBorder="1" applyAlignment="1">
      <alignment horizontal="center" vertical="center"/>
    </xf>
    <xf numFmtId="0" fontId="38" fillId="22" borderId="0" xfId="255" applyFont="1" applyFill="1" applyBorder="1"/>
    <xf numFmtId="0" fontId="51" fillId="22" borderId="0" xfId="162" applyFont="1" applyFill="1"/>
    <xf numFmtId="1" fontId="38" fillId="22" borderId="0" xfId="253" applyNumberFormat="1" applyFont="1" applyFill="1" applyBorder="1" applyAlignment="1">
      <alignment horizontal="center" vertical="center"/>
    </xf>
    <xf numFmtId="3" fontId="46" fillId="22" borderId="0" xfId="254" applyNumberFormat="1" applyFont="1" applyFill="1" applyBorder="1" applyAlignment="1">
      <alignment horizontal="center" vertical="center"/>
    </xf>
    <xf numFmtId="168" fontId="79" fillId="22" borderId="0" xfId="0" applyNumberFormat="1" applyFont="1" applyFill="1" applyBorder="1" applyAlignment="1">
      <alignment horizontal="center" vertical="center"/>
    </xf>
    <xf numFmtId="168" fontId="54" fillId="22" borderId="0" xfId="0" applyNumberFormat="1" applyFont="1" applyFill="1" applyBorder="1" applyAlignment="1">
      <alignment horizontal="center" vertical="center"/>
    </xf>
    <xf numFmtId="168" fontId="67" fillId="22" borderId="0" xfId="0" applyNumberFormat="1" applyFont="1" applyFill="1" applyBorder="1" applyAlignment="1">
      <alignment horizontal="center" vertical="center"/>
    </xf>
    <xf numFmtId="168" fontId="84" fillId="22" borderId="0" xfId="0" applyNumberFormat="1" applyFont="1" applyFill="1" applyBorder="1" applyAlignment="1">
      <alignment horizontal="center" vertical="center"/>
    </xf>
    <xf numFmtId="0" fontId="54" fillId="22" borderId="0" xfId="162" applyFont="1" applyFill="1" applyBorder="1"/>
    <xf numFmtId="169" fontId="46" fillId="22" borderId="0" xfId="159" applyNumberFormat="1" applyFont="1" applyFill="1" applyBorder="1" applyAlignment="1" applyProtection="1"/>
    <xf numFmtId="169" fontId="48" fillId="22" borderId="0" xfId="159" applyNumberFormat="1" applyFont="1" applyFill="1" applyBorder="1" applyAlignment="1" applyProtection="1"/>
    <xf numFmtId="169" fontId="81" fillId="22" borderId="0" xfId="159" applyNumberFormat="1" applyFont="1" applyFill="1" applyBorder="1" applyAlignment="1" applyProtection="1"/>
    <xf numFmtId="169" fontId="46" fillId="28" borderId="0" xfId="159" applyNumberFormat="1" applyFont="1" applyFill="1" applyBorder="1" applyAlignment="1" applyProtection="1"/>
    <xf numFmtId="0" fontId="38" fillId="28" borderId="0" xfId="162" applyFont="1" applyFill="1" applyBorder="1"/>
    <xf numFmtId="0" fontId="38" fillId="28" borderId="0" xfId="255" applyFont="1" applyFill="1" applyBorder="1"/>
    <xf numFmtId="0" fontId="51" fillId="28" borderId="0" xfId="255" applyFont="1" applyFill="1" applyBorder="1"/>
    <xf numFmtId="0" fontId="56" fillId="28" borderId="0" xfId="0" applyFont="1" applyFill="1" applyAlignment="1">
      <alignment vertical="center"/>
    </xf>
    <xf numFmtId="169" fontId="86" fillId="28" borderId="0" xfId="159" applyNumberFormat="1" applyFont="1" applyFill="1" applyAlignment="1" applyProtection="1"/>
    <xf numFmtId="1" fontId="38" fillId="28" borderId="0" xfId="161" applyNumberFormat="1" applyFont="1" applyFill="1"/>
    <xf numFmtId="0" fontId="38" fillId="28" borderId="0" xfId="158" applyFont="1" applyFill="1"/>
    <xf numFmtId="0" fontId="38" fillId="28" borderId="0" xfId="158" applyFont="1" applyFill="1" applyAlignment="1"/>
    <xf numFmtId="0" fontId="46" fillId="28" borderId="0" xfId="158" applyFont="1" applyFill="1" applyAlignment="1"/>
    <xf numFmtId="0" fontId="46" fillId="28" borderId="0" xfId="158" applyFont="1" applyFill="1"/>
    <xf numFmtId="0" fontId="48" fillId="28" borderId="0" xfId="158" applyFont="1" applyFill="1"/>
    <xf numFmtId="0" fontId="81" fillId="28" borderId="0" xfId="158" applyFont="1" applyFill="1"/>
    <xf numFmtId="0" fontId="45" fillId="28" borderId="0" xfId="248" applyFont="1" applyFill="1" applyBorder="1"/>
    <xf numFmtId="0" fontId="46" fillId="28" borderId="0" xfId="158" applyFont="1" applyFill="1" applyBorder="1"/>
    <xf numFmtId="0" fontId="38" fillId="28" borderId="0" xfId="0" applyFont="1" applyFill="1" applyBorder="1"/>
    <xf numFmtId="0" fontId="57" fillId="28" borderId="0" xfId="78" applyFont="1" applyFill="1" applyAlignment="1" applyProtection="1"/>
    <xf numFmtId="0" fontId="38" fillId="28" borderId="0" xfId="255" applyFont="1" applyFill="1"/>
    <xf numFmtId="0" fontId="51" fillId="28" borderId="0" xfId="255" applyFont="1" applyFill="1"/>
    <xf numFmtId="0" fontId="65" fillId="28" borderId="0" xfId="255" applyFont="1" applyFill="1" applyBorder="1"/>
    <xf numFmtId="0" fontId="38" fillId="28" borderId="0" xfId="255" applyFont="1" applyFill="1" applyBorder="1" applyAlignment="1"/>
    <xf numFmtId="0" fontId="38" fillId="28" borderId="0" xfId="255" applyFont="1" applyFill="1" applyAlignment="1"/>
    <xf numFmtId="0" fontId="46" fillId="28" borderId="0" xfId="255" applyFont="1" applyFill="1" applyAlignment="1"/>
    <xf numFmtId="0" fontId="48" fillId="28" borderId="0" xfId="255" applyFont="1" applyFill="1"/>
    <xf numFmtId="0" fontId="42" fillId="28" borderId="0" xfId="255" applyFont="1" applyFill="1"/>
    <xf numFmtId="49" fontId="42" fillId="28" borderId="0" xfId="161" applyNumberFormat="1" applyFont="1" applyFill="1" applyBorder="1" applyAlignment="1">
      <alignment horizontal="center" vertical="center"/>
    </xf>
    <xf numFmtId="174" fontId="38" fillId="28" borderId="0" xfId="253" applyNumberFormat="1" applyFont="1" applyFill="1" applyBorder="1"/>
    <xf numFmtId="3" fontId="38" fillId="28" borderId="0" xfId="255" applyNumberFormat="1" applyFont="1" applyFill="1" applyBorder="1" applyAlignment="1"/>
    <xf numFmtId="0" fontId="38" fillId="28" borderId="0" xfId="249" applyFont="1" applyFill="1" applyAlignment="1">
      <alignment horizontal="left"/>
    </xf>
    <xf numFmtId="3" fontId="82" fillId="28" borderId="0" xfId="163" applyNumberFormat="1" applyFont="1" applyFill="1" applyBorder="1"/>
    <xf numFmtId="0" fontId="38" fillId="28" borderId="0" xfId="253" applyFont="1" applyFill="1" applyBorder="1"/>
    <xf numFmtId="3" fontId="38" fillId="28" borderId="0" xfId="255" applyNumberFormat="1" applyFont="1" applyFill="1" applyBorder="1"/>
    <xf numFmtId="0" fontId="46" fillId="28" borderId="0" xfId="255" applyFont="1" applyFill="1" applyBorder="1"/>
    <xf numFmtId="174" fontId="38" fillId="28" borderId="0" xfId="253" applyNumberFormat="1" applyFont="1" applyFill="1"/>
    <xf numFmtId="174" fontId="51" fillId="28" borderId="0" xfId="253" applyNumberFormat="1" applyFont="1" applyFill="1"/>
    <xf numFmtId="174" fontId="38" fillId="28" borderId="0" xfId="253" applyNumberFormat="1" applyFont="1" applyFill="1" applyBorder="1" applyAlignment="1"/>
    <xf numFmtId="174" fontId="66" fillId="28" borderId="0" xfId="253" applyNumberFormat="1" applyFont="1" applyFill="1" applyBorder="1" applyAlignment="1"/>
    <xf numFmtId="0" fontId="54" fillId="28" borderId="0" xfId="249" applyFont="1" applyFill="1" applyAlignment="1">
      <alignment horizontal="left"/>
    </xf>
    <xf numFmtId="0" fontId="55" fillId="28" borderId="0" xfId="249" applyFont="1" applyFill="1" applyAlignment="1">
      <alignment horizontal="left"/>
    </xf>
    <xf numFmtId="0" fontId="38" fillId="28" borderId="0" xfId="253" applyFont="1" applyFill="1" applyBorder="1" applyAlignment="1"/>
    <xf numFmtId="0" fontId="79" fillId="28" borderId="0" xfId="255" applyFont="1" applyFill="1" applyBorder="1" applyAlignment="1">
      <alignment horizontal="center" vertical="center" wrapText="1"/>
    </xf>
    <xf numFmtId="0" fontId="79" fillId="28" borderId="0" xfId="255" applyFont="1" applyFill="1" applyAlignment="1">
      <alignment wrapText="1"/>
    </xf>
    <xf numFmtId="0" fontId="79" fillId="28" borderId="0" xfId="255" applyFont="1" applyFill="1" applyAlignment="1"/>
    <xf numFmtId="0" fontId="50" fillId="28" borderId="15" xfId="254" applyFont="1" applyFill="1" applyBorder="1" applyAlignment="1">
      <alignment horizontal="centerContinuous" vertical="center"/>
    </xf>
    <xf numFmtId="1" fontId="46" fillId="28" borderId="0" xfId="255" applyNumberFormat="1" applyFont="1" applyFill="1" applyAlignment="1"/>
    <xf numFmtId="1" fontId="46" fillId="28" borderId="0" xfId="255" applyNumberFormat="1" applyFont="1" applyFill="1"/>
    <xf numFmtId="1" fontId="46" fillId="28" borderId="0" xfId="255" applyNumberFormat="1" applyFont="1" applyFill="1" applyBorder="1"/>
    <xf numFmtId="1" fontId="38" fillId="28" borderId="0" xfId="255" applyNumberFormat="1" applyFont="1" applyFill="1"/>
    <xf numFmtId="3" fontId="48" fillId="28" borderId="0" xfId="254" applyNumberFormat="1" applyFont="1" applyFill="1" applyBorder="1" applyAlignment="1">
      <alignment horizontal="center" vertical="center"/>
    </xf>
    <xf numFmtId="0" fontId="65" fillId="28" borderId="0" xfId="255" applyFont="1" applyFill="1" applyAlignment="1"/>
    <xf numFmtId="0" fontId="65" fillId="28" borderId="0" xfId="255" applyFont="1" applyFill="1"/>
    <xf numFmtId="3" fontId="38" fillId="28" borderId="11" xfId="254" applyNumberFormat="1" applyFont="1" applyFill="1" applyBorder="1" applyAlignment="1">
      <alignment horizontal="center" vertical="center"/>
    </xf>
    <xf numFmtId="1" fontId="86" fillId="28" borderId="0" xfId="253" applyNumberFormat="1" applyFont="1" applyFill="1" applyBorder="1" applyAlignment="1">
      <alignment horizontal="left" vertical="center"/>
    </xf>
    <xf numFmtId="0" fontId="54" fillId="28" borderId="0" xfId="160" applyFont="1" applyFill="1" applyBorder="1"/>
    <xf numFmtId="169" fontId="38" fillId="28" borderId="0" xfId="159" applyNumberFormat="1" applyFont="1" applyFill="1" applyBorder="1" applyAlignment="1" applyProtection="1"/>
    <xf numFmtId="169" fontId="51" fillId="28" borderId="0" xfId="159" applyNumberFormat="1" applyFont="1" applyFill="1" applyBorder="1" applyAlignment="1" applyProtection="1"/>
    <xf numFmtId="0" fontId="55" fillId="28" borderId="0" xfId="160" applyFont="1" applyFill="1" applyBorder="1"/>
    <xf numFmtId="0" fontId="38" fillId="28" borderId="0" xfId="161" applyFont="1" applyFill="1" applyBorder="1"/>
    <xf numFmtId="0" fontId="38" fillId="28" borderId="0" xfId="0" applyFont="1" applyFill="1" applyBorder="1" applyAlignment="1"/>
    <xf numFmtId="0" fontId="46" fillId="28" borderId="0" xfId="0" applyFont="1" applyFill="1" applyBorder="1" applyAlignment="1"/>
    <xf numFmtId="0" fontId="46" fillId="28" borderId="0" xfId="0" applyFont="1" applyFill="1" applyBorder="1"/>
    <xf numFmtId="169" fontId="51" fillId="28" borderId="0" xfId="159" applyNumberFormat="1" applyFont="1" applyFill="1" applyAlignment="1" applyProtection="1"/>
    <xf numFmtId="0" fontId="38" fillId="28" borderId="0" xfId="158" applyFont="1" applyFill="1" applyBorder="1"/>
    <xf numFmtId="0" fontId="38" fillId="28" borderId="0" xfId="158" applyFont="1" applyFill="1" applyBorder="1" applyAlignment="1"/>
    <xf numFmtId="0" fontId="42" fillId="28" borderId="0" xfId="254" applyFont="1" applyFill="1"/>
    <xf numFmtId="0" fontId="74" fillId="28" borderId="0" xfId="248" applyFont="1" applyFill="1" applyAlignment="1">
      <alignment horizontal="center"/>
    </xf>
    <xf numFmtId="0" fontId="38" fillId="28" borderId="0" xfId="163" applyFont="1" applyFill="1"/>
    <xf numFmtId="0" fontId="51" fillId="28" borderId="0" xfId="256" applyFont="1" applyFill="1"/>
    <xf numFmtId="0" fontId="54" fillId="28" borderId="0" xfId="254" applyFont="1" applyFill="1" applyAlignment="1">
      <alignment horizontal="centerContinuous"/>
    </xf>
    <xf numFmtId="0" fontId="38" fillId="28" borderId="0" xfId="254" applyFont="1" applyFill="1"/>
    <xf numFmtId="3" fontId="42" fillId="28" borderId="15" xfId="254" applyNumberFormat="1" applyFont="1" applyFill="1" applyBorder="1" applyAlignment="1">
      <alignment horizontal="center" vertical="center"/>
    </xf>
    <xf numFmtId="0" fontId="54" fillId="28" borderId="0" xfId="254" applyFont="1" applyFill="1"/>
    <xf numFmtId="0" fontId="65" fillId="28" borderId="0" xfId="254" applyFont="1" applyFill="1"/>
    <xf numFmtId="0" fontId="42" fillId="22" borderId="16" xfId="254" applyFont="1" applyFill="1" applyBorder="1" applyAlignment="1">
      <alignment horizontal="centerContinuous" vertical="center"/>
    </xf>
    <xf numFmtId="0" fontId="38" fillId="28" borderId="18" xfId="254" applyFont="1" applyFill="1" applyBorder="1" applyAlignment="1">
      <alignment horizontal="center" vertical="center"/>
    </xf>
    <xf numFmtId="0" fontId="38" fillId="28" borderId="19" xfId="254" applyFont="1" applyFill="1" applyBorder="1" applyAlignment="1">
      <alignment horizontal="center" vertical="center"/>
    </xf>
    <xf numFmtId="0" fontId="46" fillId="28" borderId="0" xfId="78" applyFont="1" applyFill="1" applyBorder="1" applyAlignment="1" applyProtection="1">
      <alignment horizontal="left"/>
    </xf>
    <xf numFmtId="0" fontId="38" fillId="22" borderId="0" xfId="160" applyFont="1" applyFill="1"/>
    <xf numFmtId="0" fontId="54" fillId="28" borderId="0" xfId="160" applyFont="1" applyFill="1"/>
    <xf numFmtId="0" fontId="38" fillId="22" borderId="18" xfId="254" applyFont="1" applyFill="1" applyBorder="1" applyAlignment="1">
      <alignment horizontal="center" vertical="center"/>
    </xf>
    <xf numFmtId="0" fontId="48" fillId="22" borderId="18" xfId="254" applyFont="1" applyFill="1" applyBorder="1" applyAlignment="1">
      <alignment horizontal="center" vertical="center"/>
    </xf>
    <xf numFmtId="3" fontId="42" fillId="28" borderId="17" xfId="254" applyNumberFormat="1" applyFont="1" applyFill="1" applyBorder="1" applyAlignment="1">
      <alignment horizontal="center" vertical="center"/>
    </xf>
    <xf numFmtId="3" fontId="38" fillId="28" borderId="12" xfId="254" applyNumberFormat="1" applyFont="1" applyFill="1" applyBorder="1" applyAlignment="1">
      <alignment horizontal="center" vertical="center"/>
    </xf>
    <xf numFmtId="1" fontId="48" fillId="28" borderId="18" xfId="253" applyNumberFormat="1" applyFont="1" applyFill="1" applyBorder="1" applyAlignment="1">
      <alignment horizontal="left" vertical="center"/>
    </xf>
    <xf numFmtId="0" fontId="42" fillId="28" borderId="17" xfId="254" applyFont="1" applyFill="1" applyBorder="1" applyAlignment="1">
      <alignment horizontal="center" vertical="center" wrapText="1"/>
    </xf>
    <xf numFmtId="0" fontId="38" fillId="28" borderId="12" xfId="254" applyFont="1" applyFill="1" applyBorder="1" applyAlignment="1">
      <alignment horizontal="center" vertical="center"/>
    </xf>
    <xf numFmtId="0" fontId="38" fillId="28" borderId="12" xfId="254" applyFont="1" applyFill="1" applyBorder="1"/>
    <xf numFmtId="0" fontId="50" fillId="22" borderId="17" xfId="254" applyFont="1" applyFill="1" applyBorder="1" applyAlignment="1">
      <alignment horizontal="centerContinuous" vertical="center"/>
    </xf>
    <xf numFmtId="0" fontId="50" fillId="22" borderId="14" xfId="254" applyFont="1" applyFill="1" applyBorder="1" applyAlignment="1">
      <alignment horizontal="centerContinuous" vertical="center"/>
    </xf>
    <xf numFmtId="1" fontId="69" fillId="28" borderId="0" xfId="0" applyNumberFormat="1" applyFont="1" applyFill="1" applyBorder="1"/>
    <xf numFmtId="1" fontId="69" fillId="22" borderId="0" xfId="253" applyNumberFormat="1" applyFont="1" applyFill="1" applyBorder="1" applyAlignment="1">
      <alignment horizontal="left" vertical="center"/>
    </xf>
    <xf numFmtId="0" fontId="69" fillId="22" borderId="0" xfId="255" applyFont="1" applyFill="1" applyBorder="1"/>
    <xf numFmtId="1" fontId="69" fillId="22" borderId="0" xfId="257" applyNumberFormat="1" applyFont="1" applyFill="1" applyBorder="1" applyAlignment="1">
      <alignment horizontal="left" vertical="center"/>
    </xf>
    <xf numFmtId="0" fontId="87" fillId="0" borderId="0" xfId="0" applyFont="1" applyBorder="1" applyAlignment="1">
      <alignment wrapText="1"/>
    </xf>
    <xf numFmtId="0" fontId="87" fillId="0" borderId="0" xfId="0" applyFont="1" applyBorder="1"/>
    <xf numFmtId="1" fontId="69" fillId="28" borderId="0" xfId="253" applyNumberFormat="1" applyFont="1" applyFill="1" applyBorder="1" applyAlignment="1">
      <alignment horizontal="left" vertical="center"/>
    </xf>
    <xf numFmtId="0" fontId="69" fillId="28" borderId="0" xfId="255" applyFont="1" applyFill="1" applyBorder="1"/>
    <xf numFmtId="0" fontId="69" fillId="28" borderId="0" xfId="254" applyFont="1" applyFill="1" applyBorder="1"/>
    <xf numFmtId="1" fontId="69" fillId="22" borderId="0" xfId="258" applyNumberFormat="1" applyFont="1" applyFill="1" applyBorder="1" applyAlignment="1">
      <alignment horizontal="left" vertical="center" wrapText="1"/>
    </xf>
    <xf numFmtId="0" fontId="69" fillId="28" borderId="0" xfId="255" applyFont="1" applyFill="1" applyBorder="1" applyAlignment="1">
      <alignment wrapText="1"/>
    </xf>
    <xf numFmtId="1" fontId="88" fillId="28" borderId="0" xfId="0" applyNumberFormat="1" applyFont="1" applyFill="1" applyBorder="1"/>
    <xf numFmtId="1" fontId="69" fillId="22" borderId="0" xfId="0" applyNumberFormat="1" applyFont="1" applyFill="1" applyBorder="1" applyAlignment="1">
      <alignment vertical="center"/>
    </xf>
    <xf numFmtId="0" fontId="89" fillId="22" borderId="0" xfId="255" applyFont="1" applyFill="1" applyBorder="1"/>
    <xf numFmtId="0" fontId="89" fillId="28" borderId="0" xfId="255" applyFont="1" applyFill="1" applyBorder="1"/>
    <xf numFmtId="1" fontId="69" fillId="28" borderId="0" xfId="257" applyNumberFormat="1" applyFont="1" applyFill="1" applyBorder="1" applyAlignment="1">
      <alignment horizontal="left" vertical="center"/>
    </xf>
    <xf numFmtId="0" fontId="69" fillId="22" borderId="0" xfId="254" applyFont="1" applyFill="1" applyBorder="1"/>
    <xf numFmtId="1" fontId="69" fillId="28" borderId="0" xfId="258" applyNumberFormat="1" applyFont="1" applyFill="1" applyBorder="1" applyAlignment="1">
      <alignment horizontal="left" vertical="center"/>
    </xf>
    <xf numFmtId="0" fontId="89" fillId="22" borderId="11" xfId="255" applyFont="1" applyFill="1" applyBorder="1"/>
    <xf numFmtId="1" fontId="90" fillId="28" borderId="0" xfId="253" applyNumberFormat="1" applyFont="1" applyFill="1" applyBorder="1" applyAlignment="1">
      <alignment horizontal="left" vertical="center"/>
    </xf>
    <xf numFmtId="1" fontId="90" fillId="28" borderId="0" xfId="253" applyNumberFormat="1" applyFont="1" applyFill="1" applyBorder="1" applyAlignment="1">
      <alignment horizontal="left" vertical="center" wrapText="1"/>
    </xf>
    <xf numFmtId="1" fontId="90" fillId="28" borderId="11" xfId="253" applyNumberFormat="1" applyFont="1" applyFill="1" applyBorder="1" applyAlignment="1">
      <alignment horizontal="left" vertical="center"/>
    </xf>
    <xf numFmtId="0" fontId="91" fillId="22" borderId="0" xfId="0" applyFont="1" applyFill="1" applyBorder="1" applyAlignment="1"/>
    <xf numFmtId="0" fontId="92" fillId="22" borderId="0" xfId="78" applyFont="1" applyFill="1" applyBorder="1" applyAlignment="1" applyProtection="1"/>
    <xf numFmtId="0" fontId="93" fillId="22" borderId="0" xfId="0" applyFont="1" applyFill="1" applyBorder="1" applyAlignment="1"/>
    <xf numFmtId="1" fontId="38" fillId="28" borderId="19" xfId="253" applyNumberFormat="1" applyFont="1" applyFill="1" applyBorder="1" applyAlignment="1">
      <alignment horizontal="left" vertical="center"/>
    </xf>
    <xf numFmtId="168" fontId="38" fillId="22" borderId="0" xfId="158" applyNumberFormat="1" applyFont="1" applyFill="1"/>
    <xf numFmtId="168" fontId="38" fillId="22" borderId="0" xfId="161" applyNumberFormat="1" applyFont="1" applyFill="1"/>
    <xf numFmtId="176" fontId="38" fillId="22" borderId="0" xfId="161" applyNumberFormat="1" applyFont="1" applyFill="1"/>
    <xf numFmtId="168" fontId="38" fillId="22" borderId="0" xfId="161" applyNumberFormat="1" applyFont="1" applyFill="1" applyAlignment="1">
      <alignment vertical="center"/>
    </xf>
    <xf numFmtId="1" fontId="42" fillId="22" borderId="0" xfId="161" applyNumberFormat="1" applyFont="1" applyFill="1" applyAlignment="1">
      <alignment horizontal="centerContinuous"/>
    </xf>
    <xf numFmtId="1" fontId="54" fillId="22" borderId="0" xfId="161" applyNumberFormat="1" applyFont="1" applyFill="1" applyBorder="1" applyAlignment="1">
      <alignment horizontal="left" vertical="center"/>
    </xf>
    <xf numFmtId="0" fontId="48" fillId="22" borderId="0" xfId="254" applyFont="1" applyFill="1"/>
    <xf numFmtId="0" fontId="48" fillId="22" borderId="0" xfId="254" applyFont="1" applyFill="1" applyBorder="1"/>
    <xf numFmtId="0" fontId="49" fillId="22" borderId="0" xfId="254" applyFont="1" applyFill="1"/>
    <xf numFmtId="0" fontId="49" fillId="22" borderId="0" xfId="254" applyFont="1" applyFill="1" applyBorder="1"/>
    <xf numFmtId="0" fontId="48" fillId="28" borderId="0" xfId="254" applyFont="1" applyFill="1" applyBorder="1"/>
    <xf numFmtId="0" fontId="46" fillId="28" borderId="0" xfId="254" applyFont="1" applyFill="1"/>
    <xf numFmtId="0" fontId="46" fillId="22" borderId="0" xfId="254" applyFont="1" applyFill="1"/>
    <xf numFmtId="0" fontId="45" fillId="22" borderId="0" xfId="254" applyFont="1" applyFill="1"/>
    <xf numFmtId="0" fontId="94" fillId="28" borderId="0" xfId="0" applyFont="1" applyFill="1"/>
    <xf numFmtId="0" fontId="95" fillId="28" borderId="0" xfId="78" applyFont="1" applyFill="1" applyAlignment="1" applyProtection="1"/>
    <xf numFmtId="0" fontId="45" fillId="28" borderId="0" xfId="255" applyFont="1" applyFill="1"/>
    <xf numFmtId="0" fontId="45" fillId="0" borderId="0" xfId="0" applyFont="1" applyAlignment="1">
      <alignment vertical="center"/>
    </xf>
    <xf numFmtId="49" fontId="42" fillId="28" borderId="12" xfId="161" applyNumberFormat="1" applyFont="1" applyFill="1" applyBorder="1" applyAlignment="1">
      <alignment horizontal="center" vertical="center"/>
    </xf>
    <xf numFmtId="49" fontId="42" fillId="22" borderId="16" xfId="161" applyNumberFormat="1" applyFont="1" applyFill="1" applyBorder="1" applyAlignment="1">
      <alignment horizontal="center" vertical="center"/>
    </xf>
    <xf numFmtId="49" fontId="49" fillId="0" borderId="18" xfId="161" applyNumberFormat="1" applyFont="1" applyFill="1" applyBorder="1" applyAlignment="1">
      <alignment horizontal="center" vertical="center"/>
    </xf>
    <xf numFmtId="49" fontId="49" fillId="0" borderId="12" xfId="161" applyNumberFormat="1" applyFont="1" applyFill="1" applyBorder="1" applyAlignment="1">
      <alignment horizontal="center" vertical="center"/>
    </xf>
    <xf numFmtId="49" fontId="49" fillId="28" borderId="18" xfId="161" applyNumberFormat="1" applyFont="1" applyFill="1" applyBorder="1" applyAlignment="1">
      <alignment horizontal="center" vertical="center"/>
    </xf>
    <xf numFmtId="49" fontId="42" fillId="28" borderId="18" xfId="161" applyNumberFormat="1" applyFont="1" applyFill="1" applyBorder="1" applyAlignment="1">
      <alignment horizontal="center" vertical="center"/>
    </xf>
    <xf numFmtId="0" fontId="65" fillId="22" borderId="0" xfId="254" applyFont="1" applyFill="1"/>
    <xf numFmtId="1" fontId="51" fillId="28" borderId="12" xfId="253" applyNumberFormat="1" applyFont="1" applyFill="1" applyBorder="1" applyAlignment="1">
      <alignment horizontal="left" vertical="center"/>
    </xf>
    <xf numFmtId="0" fontId="42" fillId="28" borderId="16" xfId="254" applyFont="1" applyFill="1" applyBorder="1" applyAlignment="1">
      <alignment horizontal="centerContinuous" vertical="center"/>
    </xf>
    <xf numFmtId="0" fontId="38" fillId="28" borderId="20" xfId="254" applyFont="1" applyFill="1" applyBorder="1" applyAlignment="1">
      <alignment horizontal="center" vertical="center"/>
    </xf>
    <xf numFmtId="0" fontId="74" fillId="28" borderId="0" xfId="254" applyFont="1" applyFill="1"/>
    <xf numFmtId="1" fontId="90" fillId="28" borderId="0" xfId="257" applyNumberFormat="1" applyFont="1" applyFill="1" applyBorder="1" applyAlignment="1">
      <alignment horizontal="left" vertical="center" wrapText="1"/>
    </xf>
    <xf numFmtId="1" fontId="90" fillId="28" borderId="11" xfId="257" applyNumberFormat="1" applyFont="1" applyFill="1" applyBorder="1" applyAlignment="1">
      <alignment horizontal="left" vertical="center"/>
    </xf>
    <xf numFmtId="1" fontId="51" fillId="22" borderId="12" xfId="253" applyNumberFormat="1" applyFont="1" applyFill="1" applyBorder="1" applyAlignment="1">
      <alignment horizontal="left" vertical="center"/>
    </xf>
    <xf numFmtId="1" fontId="51" fillId="22" borderId="12" xfId="257" applyNumberFormat="1" applyFont="1" applyFill="1" applyBorder="1" applyAlignment="1">
      <alignment horizontal="left" vertical="center"/>
    </xf>
    <xf numFmtId="0" fontId="72" fillId="28" borderId="12" xfId="255" applyFont="1" applyFill="1" applyBorder="1"/>
    <xf numFmtId="0" fontId="72" fillId="22" borderId="12" xfId="255" applyFont="1" applyFill="1" applyBorder="1"/>
    <xf numFmtId="1" fontId="51" fillId="28" borderId="12" xfId="257" applyNumberFormat="1" applyFont="1" applyFill="1" applyBorder="1" applyAlignment="1">
      <alignment horizontal="left" vertical="center"/>
    </xf>
    <xf numFmtId="0" fontId="72" fillId="22" borderId="20" xfId="255" applyFont="1" applyFill="1" applyBorder="1"/>
    <xf numFmtId="1" fontId="69" fillId="28" borderId="11" xfId="258" applyNumberFormat="1" applyFont="1" applyFill="1" applyBorder="1" applyAlignment="1">
      <alignment horizontal="left" vertical="center"/>
    </xf>
    <xf numFmtId="0" fontId="69" fillId="28" borderId="11" xfId="255" applyFont="1" applyFill="1" applyBorder="1"/>
    <xf numFmtId="0" fontId="72" fillId="22" borderId="0" xfId="255" applyFont="1" applyFill="1" applyBorder="1" applyAlignment="1"/>
    <xf numFmtId="3" fontId="42" fillId="22" borderId="0" xfId="254" applyNumberFormat="1" applyFont="1" applyFill="1" applyBorder="1" applyAlignment="1">
      <alignment horizontal="center" vertical="center"/>
    </xf>
    <xf numFmtId="0" fontId="38" fillId="22" borderId="0" xfId="255" applyFont="1" applyFill="1" applyBorder="1" applyAlignment="1"/>
    <xf numFmtId="174" fontId="38" fillId="22" borderId="0" xfId="253" applyNumberFormat="1" applyFont="1" applyFill="1" applyBorder="1" applyAlignment="1"/>
    <xf numFmtId="1" fontId="42" fillId="22" borderId="15" xfId="254" applyNumberFormat="1" applyFont="1" applyFill="1" applyBorder="1" applyAlignment="1">
      <alignment horizontal="center" vertical="center" wrapText="1"/>
    </xf>
    <xf numFmtId="1" fontId="38" fillId="22" borderId="0" xfId="254" applyNumberFormat="1" applyFont="1" applyFill="1" applyBorder="1" applyAlignment="1">
      <alignment horizontal="center" vertical="center"/>
    </xf>
    <xf numFmtId="0" fontId="42" fillId="22" borderId="3" xfId="251" applyFont="1" applyFill="1" applyBorder="1" applyAlignment="1">
      <alignment horizontal="center" vertical="center"/>
    </xf>
    <xf numFmtId="1" fontId="38" fillId="28" borderId="0" xfId="254" applyNumberFormat="1" applyFont="1" applyFill="1" applyBorder="1" applyAlignment="1">
      <alignment horizontal="centerContinuous"/>
    </xf>
    <xf numFmtId="0" fontId="42" fillId="28" borderId="3" xfId="254" applyFont="1" applyFill="1" applyBorder="1" applyAlignment="1">
      <alignment horizontal="center" vertical="center" wrapText="1"/>
    </xf>
    <xf numFmtId="0" fontId="42" fillId="22" borderId="3" xfId="254" applyFont="1" applyFill="1" applyBorder="1" applyAlignment="1">
      <alignment horizontal="center" vertical="center"/>
    </xf>
    <xf numFmtId="0" fontId="42" fillId="22" borderId="3" xfId="254" applyFont="1" applyFill="1" applyBorder="1" applyAlignment="1">
      <alignment horizontal="center" vertical="center" wrapText="1"/>
    </xf>
    <xf numFmtId="0" fontId="54" fillId="22" borderId="22" xfId="254" applyFont="1" applyFill="1" applyBorder="1" applyAlignment="1">
      <alignment horizontal="center" vertical="center" wrapText="1"/>
    </xf>
    <xf numFmtId="0" fontId="49" fillId="28" borderId="3" xfId="254" applyFont="1" applyFill="1" applyBorder="1" applyAlignment="1">
      <alignment horizontal="center" vertical="center"/>
    </xf>
    <xf numFmtId="0" fontId="42" fillId="28" borderId="3" xfId="254" applyFont="1" applyFill="1" applyBorder="1" applyAlignment="1">
      <alignment horizontal="center" vertical="center"/>
    </xf>
    <xf numFmtId="0" fontId="42" fillId="22" borderId="21" xfId="254" applyFont="1" applyFill="1" applyBorder="1" applyAlignment="1">
      <alignment horizontal="center" vertical="center"/>
    </xf>
    <xf numFmtId="0" fontId="69" fillId="28" borderId="0" xfId="254" applyFont="1" applyFill="1" applyBorder="1" applyAlignment="1">
      <alignment horizontal="center" vertical="center"/>
    </xf>
    <xf numFmtId="0" fontId="69" fillId="22" borderId="24" xfId="254" applyFont="1" applyFill="1" applyBorder="1"/>
    <xf numFmtId="1" fontId="69" fillId="22" borderId="24" xfId="0" applyNumberFormat="1" applyFont="1" applyFill="1" applyBorder="1" applyAlignment="1">
      <alignment vertical="center"/>
    </xf>
    <xf numFmtId="1" fontId="69" fillId="22" borderId="24" xfId="253" applyNumberFormat="1" applyFont="1" applyFill="1" applyBorder="1" applyAlignment="1">
      <alignment horizontal="left" vertical="center"/>
    </xf>
    <xf numFmtId="0" fontId="42" fillId="22" borderId="16" xfId="254" applyFont="1" applyFill="1" applyBorder="1" applyAlignment="1">
      <alignment horizontal="center" vertical="center" wrapText="1"/>
    </xf>
    <xf numFmtId="0" fontId="42" fillId="22" borderId="13" xfId="251" applyFont="1" applyFill="1" applyBorder="1" applyAlignment="1">
      <alignment horizontal="center" vertical="center"/>
    </xf>
    <xf numFmtId="0" fontId="49" fillId="0" borderId="3" xfId="251" applyFont="1" applyFill="1" applyBorder="1" applyAlignment="1">
      <alignment horizontal="center" vertical="center"/>
    </xf>
    <xf numFmtId="0" fontId="49" fillId="0" borderId="13" xfId="251" applyFont="1" applyFill="1" applyBorder="1" applyAlignment="1">
      <alignment horizontal="center" vertical="center"/>
    </xf>
    <xf numFmtId="3" fontId="38" fillId="28" borderId="20" xfId="254" applyNumberFormat="1" applyFont="1" applyFill="1" applyBorder="1" applyAlignment="1">
      <alignment horizontal="center" vertical="center"/>
    </xf>
    <xf numFmtId="0" fontId="46" fillId="28" borderId="11" xfId="255" applyFont="1" applyFill="1" applyBorder="1"/>
    <xf numFmtId="0" fontId="48" fillId="28" borderId="11" xfId="255" applyFont="1" applyFill="1" applyBorder="1"/>
    <xf numFmtId="0" fontId="46" fillId="28" borderId="11" xfId="0" applyFont="1" applyFill="1" applyBorder="1"/>
    <xf numFmtId="0" fontId="45" fillId="28" borderId="11" xfId="255" applyFont="1" applyFill="1" applyBorder="1"/>
    <xf numFmtId="0" fontId="94" fillId="28" borderId="11" xfId="0" applyFont="1" applyFill="1" applyBorder="1"/>
    <xf numFmtId="0" fontId="38" fillId="28" borderId="11" xfId="255" applyFont="1" applyFill="1" applyBorder="1"/>
    <xf numFmtId="1" fontId="51" fillId="28" borderId="0" xfId="253" applyNumberFormat="1" applyFont="1" applyFill="1" applyBorder="1" applyAlignment="1">
      <alignment horizontal="left" vertical="center"/>
    </xf>
    <xf numFmtId="1" fontId="51" fillId="28" borderId="11" xfId="253" applyNumberFormat="1" applyFont="1" applyFill="1" applyBorder="1" applyAlignment="1">
      <alignment horizontal="left" vertical="center"/>
    </xf>
    <xf numFmtId="49" fontId="42" fillId="0" borderId="17" xfId="161" applyNumberFormat="1" applyFont="1" applyFill="1" applyBorder="1" applyAlignment="1">
      <alignment horizontal="center" vertical="center"/>
    </xf>
    <xf numFmtId="0" fontId="45" fillId="28" borderId="0" xfId="251" applyFont="1" applyFill="1" applyBorder="1" applyAlignment="1">
      <alignment horizontal="center" vertical="center"/>
    </xf>
    <xf numFmtId="175" fontId="79" fillId="28" borderId="0" xfId="254" applyNumberFormat="1" applyFont="1" applyFill="1" applyBorder="1" applyAlignment="1">
      <alignment horizontal="center" vertical="center"/>
    </xf>
    <xf numFmtId="0" fontId="45" fillId="28" borderId="0" xfId="254" applyFont="1" applyFill="1"/>
    <xf numFmtId="3" fontId="38" fillId="22" borderId="0" xfId="161" applyNumberFormat="1" applyFont="1" applyFill="1" applyAlignment="1">
      <alignment vertical="center"/>
    </xf>
    <xf numFmtId="0" fontId="46" fillId="28" borderId="0" xfId="255" applyFont="1" applyFill="1" applyBorder="1" applyAlignment="1"/>
    <xf numFmtId="1" fontId="46" fillId="28" borderId="0" xfId="255" applyNumberFormat="1" applyFont="1" applyFill="1" applyBorder="1" applyAlignment="1"/>
    <xf numFmtId="0" fontId="46" fillId="28" borderId="0" xfId="158" applyFont="1" applyFill="1" applyBorder="1" applyAlignment="1"/>
    <xf numFmtId="0" fontId="49" fillId="28" borderId="0" xfId="251" applyFont="1" applyFill="1" applyBorder="1" applyAlignment="1">
      <alignment horizontal="center" vertical="center"/>
    </xf>
    <xf numFmtId="0" fontId="48" fillId="28" borderId="0" xfId="0" applyFont="1" applyFill="1" applyBorder="1" applyAlignment="1"/>
    <xf numFmtId="0" fontId="50" fillId="22" borderId="16" xfId="254" applyFont="1" applyFill="1" applyBorder="1" applyAlignment="1">
      <alignment horizontal="center" vertical="center" wrapText="1"/>
    </xf>
    <xf numFmtId="0" fontId="50" fillId="22" borderId="16" xfId="254" applyFont="1" applyFill="1" applyBorder="1" applyAlignment="1">
      <alignment horizontal="center" vertical="center"/>
    </xf>
    <xf numFmtId="0" fontId="38" fillId="28" borderId="20" xfId="254" applyFont="1" applyFill="1" applyBorder="1"/>
    <xf numFmtId="1" fontId="69" fillId="28" borderId="11" xfId="0" applyNumberFormat="1" applyFont="1" applyFill="1" applyBorder="1"/>
    <xf numFmtId="0" fontId="69" fillId="28" borderId="11" xfId="254" applyFont="1" applyFill="1" applyBorder="1" applyAlignment="1">
      <alignment horizontal="center" vertical="center"/>
    </xf>
    <xf numFmtId="0" fontId="69" fillId="22" borderId="25" xfId="254" applyFont="1" applyFill="1" applyBorder="1"/>
    <xf numFmtId="168" fontId="54" fillId="22" borderId="11" xfId="254" applyNumberFormat="1" applyFont="1" applyFill="1" applyBorder="1" applyAlignment="1">
      <alignment horizontal="center" vertical="center" wrapText="1"/>
    </xf>
    <xf numFmtId="173" fontId="56" fillId="28" borderId="11" xfId="0" applyNumberFormat="1" applyFont="1" applyFill="1" applyBorder="1" applyAlignment="1">
      <alignment horizontal="center" vertical="center"/>
    </xf>
    <xf numFmtId="1" fontId="38" fillId="22" borderId="11" xfId="254" applyNumberFormat="1" applyFont="1" applyFill="1" applyBorder="1" applyAlignment="1">
      <alignment horizontal="center" vertical="center"/>
    </xf>
    <xf numFmtId="0" fontId="49" fillId="22" borderId="17" xfId="254" applyFont="1" applyFill="1" applyBorder="1" applyAlignment="1">
      <alignment horizontal="left" vertical="center"/>
    </xf>
    <xf numFmtId="1" fontId="48" fillId="22" borderId="12" xfId="0" applyNumberFormat="1" applyFont="1" applyFill="1" applyBorder="1" applyAlignment="1">
      <alignment vertical="center"/>
    </xf>
    <xf numFmtId="1" fontId="48" fillId="22" borderId="12" xfId="0" applyNumberFormat="1" applyFont="1" applyFill="1" applyBorder="1" applyAlignment="1">
      <alignment vertical="center" wrapText="1"/>
    </xf>
    <xf numFmtId="1" fontId="48" fillId="28" borderId="12" xfId="0" applyNumberFormat="1" applyFont="1" applyFill="1" applyBorder="1" applyAlignment="1">
      <alignment vertical="center"/>
    </xf>
    <xf numFmtId="1" fontId="48" fillId="22" borderId="20" xfId="0" applyNumberFormat="1" applyFont="1" applyFill="1" applyBorder="1" applyAlignment="1">
      <alignment vertical="center"/>
    </xf>
    <xf numFmtId="0" fontId="50" fillId="22" borderId="16" xfId="254" applyFont="1" applyFill="1" applyBorder="1" applyAlignment="1">
      <alignment horizontal="centerContinuous" vertical="center"/>
    </xf>
    <xf numFmtId="0" fontId="38" fillId="22" borderId="12" xfId="254" applyFont="1" applyFill="1" applyBorder="1"/>
    <xf numFmtId="0" fontId="42" fillId="22" borderId="13" xfId="251" applyFont="1" applyFill="1" applyBorder="1" applyAlignment="1">
      <alignment horizontal="center" vertical="center"/>
    </xf>
    <xf numFmtId="0" fontId="96" fillId="22" borderId="0" xfId="0" applyFont="1" applyFill="1" applyBorder="1"/>
    <xf numFmtId="49" fontId="38" fillId="0" borderId="18" xfId="161" applyNumberFormat="1" applyFont="1" applyFill="1" applyBorder="1" applyAlignment="1">
      <alignment horizontal="center" vertical="center"/>
    </xf>
    <xf numFmtId="1" fontId="42" fillId="28" borderId="11" xfId="161" applyNumberFormat="1" applyFont="1" applyFill="1" applyBorder="1" applyAlignment="1">
      <alignment horizontal="right" vertical="center"/>
    </xf>
    <xf numFmtId="1" fontId="42" fillId="28" borderId="0" xfId="161" applyNumberFormat="1" applyFont="1" applyFill="1" applyBorder="1" applyAlignment="1">
      <alignment horizontal="right" vertical="center"/>
    </xf>
    <xf numFmtId="168" fontId="54" fillId="28" borderId="0" xfId="161" applyNumberFormat="1" applyFont="1" applyFill="1" applyBorder="1" applyAlignment="1">
      <alignment horizontal="right" vertical="center"/>
    </xf>
    <xf numFmtId="168" fontId="54" fillId="28" borderId="15" xfId="161" applyNumberFormat="1" applyFont="1" applyFill="1" applyBorder="1" applyAlignment="1">
      <alignment horizontal="right" vertical="center"/>
    </xf>
    <xf numFmtId="168" fontId="52" fillId="28" borderId="0" xfId="161" applyNumberFormat="1" applyFont="1" applyFill="1" applyBorder="1" applyAlignment="1">
      <alignment horizontal="right" vertical="center"/>
    </xf>
    <xf numFmtId="3" fontId="42" fillId="22" borderId="0" xfId="161" applyNumberFormat="1" applyFont="1" applyFill="1"/>
    <xf numFmtId="168" fontId="42" fillId="22" borderId="0" xfId="161" applyNumberFormat="1" applyFont="1" applyFill="1" applyAlignment="1">
      <alignment horizontal="centerContinuous"/>
    </xf>
    <xf numFmtId="168" fontId="42" fillId="22" borderId="0" xfId="161" applyNumberFormat="1" applyFont="1" applyFill="1"/>
    <xf numFmtId="168" fontId="38" fillId="28" borderId="0" xfId="179" applyNumberFormat="1" applyFont="1" applyFill="1" applyBorder="1"/>
    <xf numFmtId="0" fontId="49" fillId="28" borderId="0" xfId="0" applyFont="1" applyFill="1" applyBorder="1" applyAlignment="1"/>
    <xf numFmtId="0" fontId="99" fillId="22" borderId="0" xfId="78" applyFont="1" applyFill="1" applyBorder="1" applyAlignment="1" applyProtection="1">
      <alignment horizontal="left"/>
    </xf>
    <xf numFmtId="0" fontId="97" fillId="28" borderId="0" xfId="0" applyFont="1" applyFill="1" applyBorder="1" applyAlignment="1">
      <alignment vertical="center"/>
    </xf>
    <xf numFmtId="0" fontId="98" fillId="28" borderId="0" xfId="0" applyFont="1" applyFill="1" applyBorder="1" applyAlignment="1"/>
    <xf numFmtId="0" fontId="100" fillId="0" borderId="0" xfId="0" applyFont="1" applyAlignment="1">
      <alignment vertical="center"/>
    </xf>
    <xf numFmtId="0" fontId="24" fillId="22" borderId="0" xfId="0" applyFont="1" applyFill="1" applyBorder="1"/>
    <xf numFmtId="0" fontId="47" fillId="22" borderId="0" xfId="78" applyFont="1" applyFill="1" applyBorder="1" applyAlignment="1" applyProtection="1">
      <alignment wrapText="1"/>
    </xf>
    <xf numFmtId="2" fontId="47" fillId="22" borderId="0" xfId="78" applyNumberFormat="1" applyFont="1" applyFill="1" applyBorder="1" applyAlignment="1" applyProtection="1">
      <alignment horizontal="left" wrapText="1"/>
    </xf>
    <xf numFmtId="0" fontId="45" fillId="28" borderId="0" xfId="0" applyFont="1" applyFill="1" applyBorder="1" applyAlignment="1">
      <alignment vertical="center"/>
    </xf>
    <xf numFmtId="0" fontId="46" fillId="28" borderId="0" xfId="0" applyFont="1" applyFill="1" applyBorder="1" applyAlignment="1">
      <alignment wrapText="1"/>
    </xf>
    <xf numFmtId="0" fontId="45" fillId="28" borderId="0" xfId="0" applyFont="1" applyFill="1" applyBorder="1" applyAlignment="1"/>
    <xf numFmtId="0" fontId="45" fillId="28" borderId="0" xfId="0" applyFont="1" applyFill="1" applyBorder="1"/>
    <xf numFmtId="0" fontId="45" fillId="28" borderId="0" xfId="0" applyFont="1" applyFill="1" applyBorder="1" applyAlignment="1">
      <alignment vertical="center" wrapText="1"/>
    </xf>
    <xf numFmtId="0" fontId="46" fillId="28" borderId="0" xfId="0" applyFont="1" applyFill="1" applyBorder="1" applyAlignment="1">
      <alignment wrapText="1"/>
    </xf>
    <xf numFmtId="0" fontId="42" fillId="22" borderId="17" xfId="163" applyFont="1" applyFill="1" applyBorder="1" applyAlignment="1">
      <alignment horizontal="center" vertical="top"/>
    </xf>
    <xf numFmtId="0" fontId="42" fillId="22" borderId="12" xfId="163" applyFont="1" applyFill="1" applyBorder="1" applyAlignment="1">
      <alignment horizontal="center" vertical="top"/>
    </xf>
    <xf numFmtId="0" fontId="42" fillId="22" borderId="16" xfId="163" applyFont="1" applyFill="1" applyBorder="1" applyAlignment="1">
      <alignment horizontal="center" vertical="top"/>
    </xf>
    <xf numFmtId="0" fontId="42" fillId="22" borderId="18" xfId="163" applyFont="1" applyFill="1" applyBorder="1" applyAlignment="1">
      <alignment horizontal="center" vertical="top"/>
    </xf>
    <xf numFmtId="2" fontId="42" fillId="22" borderId="0" xfId="161" applyNumberFormat="1" applyFont="1" applyFill="1" applyAlignment="1">
      <alignment horizontal="left"/>
    </xf>
    <xf numFmtId="0" fontId="38" fillId="0" borderId="0" xfId="0" applyFont="1" applyAlignment="1"/>
    <xf numFmtId="0" fontId="42" fillId="22" borderId="16" xfId="165" applyFont="1" applyFill="1" applyBorder="1" applyAlignment="1">
      <alignment horizontal="center" vertical="center"/>
    </xf>
    <xf numFmtId="0" fontId="38" fillId="22" borderId="19" xfId="165" applyFont="1" applyFill="1" applyBorder="1" applyAlignment="1">
      <alignment horizontal="center" vertical="center"/>
    </xf>
    <xf numFmtId="0" fontId="50" fillId="22" borderId="16" xfId="165" applyFont="1" applyFill="1" applyBorder="1" applyAlignment="1">
      <alignment horizontal="center" vertical="center"/>
    </xf>
    <xf numFmtId="0" fontId="51" fillId="22" borderId="19" xfId="165" applyFont="1" applyFill="1" applyBorder="1" applyAlignment="1">
      <alignment horizontal="center" vertical="center"/>
    </xf>
    <xf numFmtId="0" fontId="42" fillId="22" borderId="16" xfId="164" applyFont="1" applyFill="1" applyBorder="1" applyAlignment="1">
      <alignment horizontal="center" vertical="center"/>
    </xf>
    <xf numFmtId="0" fontId="38" fillId="22" borderId="19" xfId="164" applyFont="1" applyFill="1" applyBorder="1" applyAlignment="1">
      <alignment horizontal="center" vertical="center"/>
    </xf>
    <xf numFmtId="0" fontId="50" fillId="22" borderId="16" xfId="164" applyFont="1" applyFill="1" applyBorder="1" applyAlignment="1">
      <alignment horizontal="center" vertical="center"/>
    </xf>
    <xf numFmtId="0" fontId="51" fillId="22" borderId="19" xfId="164" applyFont="1" applyFill="1" applyBorder="1" applyAlignment="1">
      <alignment horizontal="center" vertical="center"/>
    </xf>
    <xf numFmtId="0" fontId="51" fillId="22" borderId="18" xfId="165" applyFont="1" applyFill="1" applyBorder="1" applyAlignment="1">
      <alignment horizontal="center" vertical="center"/>
    </xf>
    <xf numFmtId="0" fontId="42" fillId="22" borderId="22" xfId="163" applyFont="1" applyFill="1" applyBorder="1" applyAlignment="1">
      <alignment horizontal="center" vertical="center"/>
    </xf>
    <xf numFmtId="0" fontId="42" fillId="22" borderId="21" xfId="163" applyFont="1" applyFill="1" applyBorder="1" applyAlignment="1">
      <alignment horizontal="center" vertical="center"/>
    </xf>
    <xf numFmtId="0" fontId="42" fillId="22" borderId="13" xfId="163" applyFont="1" applyFill="1" applyBorder="1" applyAlignment="1">
      <alignment horizontal="center" vertical="center"/>
    </xf>
    <xf numFmtId="0" fontId="49" fillId="28" borderId="22" xfId="251" applyFont="1" applyFill="1" applyBorder="1" applyAlignment="1">
      <alignment horizontal="center" vertical="center"/>
    </xf>
    <xf numFmtId="0" fontId="49" fillId="28" borderId="21" xfId="251" applyFont="1" applyFill="1" applyBorder="1" applyAlignment="1">
      <alignment horizontal="center" vertical="center"/>
    </xf>
    <xf numFmtId="0" fontId="49" fillId="28" borderId="13" xfId="251" applyFont="1" applyFill="1" applyBorder="1" applyAlignment="1">
      <alignment horizontal="center" vertical="center"/>
    </xf>
    <xf numFmtId="0" fontId="49" fillId="28" borderId="17" xfId="251" applyFont="1" applyFill="1" applyBorder="1" applyAlignment="1">
      <alignment horizontal="center" vertical="center"/>
    </xf>
    <xf numFmtId="0" fontId="49" fillId="28" borderId="12" xfId="251" applyFont="1" applyFill="1" applyBorder="1" applyAlignment="1">
      <alignment horizontal="center" vertical="center"/>
    </xf>
    <xf numFmtId="0" fontId="49" fillId="28" borderId="16" xfId="251" applyFont="1" applyFill="1" applyBorder="1" applyAlignment="1">
      <alignment horizontal="center" vertical="center"/>
    </xf>
    <xf numFmtId="0" fontId="49" fillId="28" borderId="18" xfId="251" applyFont="1" applyFill="1" applyBorder="1" applyAlignment="1">
      <alignment horizontal="center" vertical="center"/>
    </xf>
    <xf numFmtId="0" fontId="49" fillId="28" borderId="15" xfId="251" applyFont="1" applyFill="1" applyBorder="1" applyAlignment="1">
      <alignment horizontal="center" vertical="center"/>
    </xf>
    <xf numFmtId="0" fontId="49" fillId="28" borderId="0" xfId="251" applyFont="1" applyFill="1" applyBorder="1" applyAlignment="1">
      <alignment horizontal="center" vertical="center"/>
    </xf>
    <xf numFmtId="0" fontId="49" fillId="0" borderId="22" xfId="251" applyFont="1" applyFill="1" applyBorder="1" applyAlignment="1">
      <alignment horizontal="center" vertical="center"/>
    </xf>
    <xf numFmtId="0" fontId="49" fillId="0" borderId="21" xfId="251" applyFont="1" applyFill="1" applyBorder="1" applyAlignment="1">
      <alignment horizontal="center" vertical="center"/>
    </xf>
    <xf numFmtId="0" fontId="49" fillId="0" borderId="13" xfId="251" applyFont="1" applyFill="1" applyBorder="1" applyAlignment="1">
      <alignment horizontal="center" vertical="center"/>
    </xf>
    <xf numFmtId="0" fontId="42" fillId="22" borderId="16" xfId="254" applyFont="1" applyFill="1" applyBorder="1" applyAlignment="1">
      <alignment horizontal="center" vertical="center" wrapText="1"/>
    </xf>
    <xf numFmtId="0" fontId="42" fillId="22" borderId="19" xfId="254" applyFont="1" applyFill="1" applyBorder="1" applyAlignment="1">
      <alignment horizontal="center" vertical="center" wrapText="1"/>
    </xf>
    <xf numFmtId="0" fontId="42" fillId="22" borderId="16" xfId="254" applyFont="1" applyFill="1" applyBorder="1" applyAlignment="1">
      <alignment horizontal="center" vertical="center"/>
    </xf>
    <xf numFmtId="0" fontId="42" fillId="22" borderId="19" xfId="254" applyFont="1" applyFill="1" applyBorder="1" applyAlignment="1">
      <alignment horizontal="center" vertical="center"/>
    </xf>
    <xf numFmtId="0" fontId="50" fillId="22" borderId="16" xfId="254" applyFont="1" applyFill="1" applyBorder="1" applyAlignment="1">
      <alignment horizontal="center" vertical="center" wrapText="1"/>
    </xf>
    <xf numFmtId="0" fontId="50" fillId="22" borderId="18" xfId="254" applyFont="1" applyFill="1" applyBorder="1" applyAlignment="1">
      <alignment horizontal="center" vertical="center" wrapText="1"/>
    </xf>
    <xf numFmtId="0" fontId="50" fillId="22" borderId="16" xfId="254" applyFont="1" applyFill="1" applyBorder="1" applyAlignment="1">
      <alignment horizontal="center" vertical="center"/>
    </xf>
    <xf numFmtId="0" fontId="50" fillId="22" borderId="18" xfId="254" applyFont="1" applyFill="1" applyBorder="1" applyAlignment="1">
      <alignment horizontal="center" vertical="center"/>
    </xf>
    <xf numFmtId="0" fontId="42" fillId="22" borderId="22" xfId="251" applyFont="1" applyFill="1" applyBorder="1" applyAlignment="1">
      <alignment horizontal="center" vertical="center"/>
    </xf>
    <xf numFmtId="0" fontId="42" fillId="22" borderId="21" xfId="251" applyFont="1" applyFill="1" applyBorder="1" applyAlignment="1">
      <alignment horizontal="center" vertical="center"/>
    </xf>
    <xf numFmtId="0" fontId="42" fillId="22" borderId="13" xfId="251" applyFont="1" applyFill="1" applyBorder="1" applyAlignment="1">
      <alignment horizontal="center" vertical="center"/>
    </xf>
    <xf numFmtId="0" fontId="49" fillId="28" borderId="14" xfId="251" applyFont="1" applyFill="1" applyBorder="1" applyAlignment="1">
      <alignment horizontal="center" vertical="center"/>
    </xf>
    <xf numFmtId="0" fontId="49" fillId="28" borderId="24" xfId="251" applyFont="1" applyFill="1" applyBorder="1" applyAlignment="1">
      <alignment horizontal="center" vertical="center"/>
    </xf>
    <xf numFmtId="0" fontId="42" fillId="0" borderId="22" xfId="251" applyFont="1" applyFill="1" applyBorder="1" applyAlignment="1">
      <alignment horizontal="center" vertical="center"/>
    </xf>
    <xf numFmtId="0" fontId="42" fillId="0" borderId="21" xfId="251" applyFont="1" applyFill="1" applyBorder="1" applyAlignment="1">
      <alignment horizontal="center" vertical="center"/>
    </xf>
    <xf numFmtId="0" fontId="42" fillId="0" borderId="13" xfId="251" applyFont="1" applyFill="1" applyBorder="1" applyAlignment="1">
      <alignment horizontal="center" vertical="center"/>
    </xf>
    <xf numFmtId="0" fontId="42" fillId="22" borderId="17" xfId="251" applyFont="1" applyFill="1" applyBorder="1" applyAlignment="1">
      <alignment horizontal="center" vertical="center"/>
    </xf>
    <xf numFmtId="0" fontId="42" fillId="22" borderId="12" xfId="251" applyFont="1" applyFill="1" applyBorder="1" applyAlignment="1">
      <alignment horizontal="center" vertical="center"/>
    </xf>
    <xf numFmtId="0" fontId="42" fillId="28" borderId="16" xfId="254" applyFont="1" applyFill="1" applyBorder="1" applyAlignment="1">
      <alignment horizontal="center" vertical="center" wrapText="1"/>
    </xf>
    <xf numFmtId="0" fontId="42" fillId="28" borderId="18" xfId="254" applyFont="1" applyFill="1" applyBorder="1" applyAlignment="1">
      <alignment horizontal="center" vertical="center" wrapText="1"/>
    </xf>
    <xf numFmtId="0" fontId="42" fillId="28" borderId="16" xfId="254" applyFont="1" applyFill="1" applyBorder="1" applyAlignment="1">
      <alignment horizontal="center" vertical="center"/>
    </xf>
    <xf numFmtId="0" fontId="42" fillId="28" borderId="18" xfId="254" applyFont="1" applyFill="1" applyBorder="1" applyAlignment="1">
      <alignment horizontal="center" vertical="center"/>
    </xf>
    <xf numFmtId="0" fontId="50" fillId="28" borderId="16" xfId="254" applyFont="1" applyFill="1" applyBorder="1" applyAlignment="1">
      <alignment horizontal="center" vertical="center" wrapText="1"/>
    </xf>
    <xf numFmtId="0" fontId="50" fillId="28" borderId="18" xfId="254" applyFont="1" applyFill="1" applyBorder="1" applyAlignment="1">
      <alignment horizontal="center" vertical="center" wrapText="1"/>
    </xf>
    <xf numFmtId="0" fontId="50" fillId="28" borderId="16" xfId="254" applyFont="1" applyFill="1" applyBorder="1" applyAlignment="1">
      <alignment horizontal="center" vertical="center"/>
    </xf>
    <xf numFmtId="0" fontId="50" fillId="28" borderId="18" xfId="254" applyFont="1" applyFill="1" applyBorder="1" applyAlignment="1">
      <alignment horizontal="center" vertical="center"/>
    </xf>
    <xf numFmtId="0" fontId="42" fillId="28" borderId="22" xfId="251" applyFont="1" applyFill="1" applyBorder="1" applyAlignment="1">
      <alignment horizontal="center" vertical="center"/>
    </xf>
    <xf numFmtId="0" fontId="42" fillId="28" borderId="21" xfId="251" applyFont="1" applyFill="1" applyBorder="1" applyAlignment="1">
      <alignment horizontal="center" vertical="center"/>
    </xf>
    <xf numFmtId="0" fontId="42" fillId="28" borderId="13" xfId="251" applyFont="1" applyFill="1" applyBorder="1" applyAlignment="1">
      <alignment horizontal="center" vertical="center"/>
    </xf>
  </cellXfs>
  <cellStyles count="259">
    <cellStyle name="100" xfId="1"/>
    <cellStyle name="20% - Accent1" xfId="2"/>
    <cellStyle name="20% - Accent1 2" xfId="227"/>
    <cellStyle name="20% - Accent2" xfId="3"/>
    <cellStyle name="20% - Accent2 2" xfId="228"/>
    <cellStyle name="20% - Accent3" xfId="4"/>
    <cellStyle name="20% - Accent3 2" xfId="229"/>
    <cellStyle name="20% - Accent4" xfId="5"/>
    <cellStyle name="20% - Accent4 2" xfId="230"/>
    <cellStyle name="20% - Accent5" xfId="6"/>
    <cellStyle name="20% - Accent5 2" xfId="231"/>
    <cellStyle name="20% - Accent6" xfId="7"/>
    <cellStyle name="20% - Accent6 2" xfId="232"/>
    <cellStyle name="20% - Акцент1" xfId="180"/>
    <cellStyle name="20% - Акцент2" xfId="181"/>
    <cellStyle name="20% - Акцент3" xfId="182"/>
    <cellStyle name="20% - Акцент4" xfId="183"/>
    <cellStyle name="20% - Акцент5" xfId="184"/>
    <cellStyle name="20% - Акцент6" xfId="185"/>
    <cellStyle name="40% - Accent1" xfId="8"/>
    <cellStyle name="40% - Accent1 2" xfId="233"/>
    <cellStyle name="40% - Accent2" xfId="9"/>
    <cellStyle name="40% - Accent2 2" xfId="234"/>
    <cellStyle name="40% - Accent3" xfId="10"/>
    <cellStyle name="40% - Accent3 2" xfId="235"/>
    <cellStyle name="40% - Accent4" xfId="11"/>
    <cellStyle name="40% - Accent4 2" xfId="236"/>
    <cellStyle name="40% - Accent5" xfId="12"/>
    <cellStyle name="40% - Accent5 2" xfId="237"/>
    <cellStyle name="40% - Accent6" xfId="13"/>
    <cellStyle name="40% - Accent6 2" xfId="238"/>
    <cellStyle name="40% - Акцент1" xfId="186"/>
    <cellStyle name="40% - Акцент2" xfId="187"/>
    <cellStyle name="40% - Акцент3" xfId="188"/>
    <cellStyle name="40% - Акцент4" xfId="189"/>
    <cellStyle name="40% - Акцент5" xfId="190"/>
    <cellStyle name="40% - Акцент6" xfId="191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60% - Акцент1" xfId="192"/>
    <cellStyle name="60% - Акцент2" xfId="193"/>
    <cellStyle name="60% - Акцент3" xfId="194"/>
    <cellStyle name="60% - Акцент4" xfId="195"/>
    <cellStyle name="60% - Акцент5" xfId="196"/>
    <cellStyle name="60% - Акцент6" xfId="197"/>
    <cellStyle name="Accent1" xfId="20"/>
    <cellStyle name="Accent2" xfId="21"/>
    <cellStyle name="Accent3" xfId="22"/>
    <cellStyle name="Accent4" xfId="23"/>
    <cellStyle name="Accent5" xfId="24"/>
    <cellStyle name="Accent6" xfId="25"/>
    <cellStyle name="Aeia?nnueea" xfId="26"/>
    <cellStyle name="Ãèïåðññûëêà" xfId="27"/>
    <cellStyle name="Bad" xfId="28"/>
    <cellStyle name="Calculation" xfId="29"/>
    <cellStyle name="Check Cell" xfId="30"/>
    <cellStyle name="clsAltData" xfId="31"/>
    <cellStyle name="clsColumnHeader" xfId="32"/>
    <cellStyle name="clsData" xfId="33"/>
    <cellStyle name="clsDefault" xfId="34"/>
    <cellStyle name="clsReportFooter" xfId="35"/>
    <cellStyle name="clsReportHeader" xfId="36"/>
    <cellStyle name="clsRowHeader" xfId="37"/>
    <cellStyle name="Comma [0]" xfId="38"/>
    <cellStyle name="Comma [0]䧟Лист3" xfId="39"/>
    <cellStyle name="Comma [0]䧟Лист3 2" xfId="40"/>
    <cellStyle name="Comma [0]䧟Лист3 2 2" xfId="221"/>
    <cellStyle name="Comma [0]䧟Лист3 3" xfId="220"/>
    <cellStyle name="Comma_Лист1" xfId="41"/>
    <cellStyle name="Currency [0]" xfId="42"/>
    <cellStyle name="Currency_Лист1" xfId="43"/>
    <cellStyle name="Date" xfId="44"/>
    <cellStyle name="Explanatory Text" xfId="45"/>
    <cellStyle name="Fixed" xfId="46"/>
    <cellStyle name="Good" xfId="47"/>
    <cellStyle name="Heading 1" xfId="48"/>
    <cellStyle name="Heading 2" xfId="49"/>
    <cellStyle name="Heading 3" xfId="50"/>
    <cellStyle name="Heading 4" xfId="51"/>
    <cellStyle name="Heading1" xfId="52"/>
    <cellStyle name="Heading2" xfId="53"/>
    <cellStyle name="Iau?iue_Eeno1" xfId="54"/>
    <cellStyle name="Îáû÷íûé_Tranche" xfId="55"/>
    <cellStyle name="Input" xfId="56"/>
    <cellStyle name="Ioe?uaaaoayny aeia?nnueea" xfId="57"/>
    <cellStyle name="Îòêðûâàâøàÿñÿ ãèïåðññûëêà" xfId="58"/>
    <cellStyle name="Linked Cell" xfId="59"/>
    <cellStyle name="Neutral" xfId="60"/>
    <cellStyle name="Normal" xfId="61"/>
    <cellStyle name="Normal 2" xfId="62"/>
    <cellStyle name="Normal 8" xfId="245"/>
    <cellStyle name="Normal_Book1" xfId="63"/>
    <cellStyle name="Normal_Лист2 (2)" xfId="254"/>
    <cellStyle name="Note" xfId="64"/>
    <cellStyle name="Ôèíàíñîâûé_Tranche" xfId="65"/>
    <cellStyle name="Output" xfId="66"/>
    <cellStyle name="S0" xfId="67"/>
    <cellStyle name="S1" xfId="68"/>
    <cellStyle name="S11" xfId="219"/>
    <cellStyle name="S2" xfId="69"/>
    <cellStyle name="S3" xfId="70"/>
    <cellStyle name="S4" xfId="71"/>
    <cellStyle name="S5" xfId="72"/>
    <cellStyle name="S6" xfId="73"/>
    <cellStyle name="Style 1" xfId="74"/>
    <cellStyle name="Title" xfId="75"/>
    <cellStyle name="Total" xfId="76"/>
    <cellStyle name="Total 2" xfId="222"/>
    <cellStyle name="Warning Text" xfId="77"/>
    <cellStyle name="Акцент1" xfId="198"/>
    <cellStyle name="Акцент2" xfId="199"/>
    <cellStyle name="Акцент3" xfId="200"/>
    <cellStyle name="Акцент4" xfId="201"/>
    <cellStyle name="Акцент5" xfId="202"/>
    <cellStyle name="Акцент6" xfId="203"/>
    <cellStyle name="Ввод " xfId="204"/>
    <cellStyle name="Відсотковий 2" xfId="239"/>
    <cellStyle name="Вывод" xfId="205"/>
    <cellStyle name="Вычисление" xfId="206"/>
    <cellStyle name="Гиперссылка 2" xfId="177"/>
    <cellStyle name="Гіперпосилання" xfId="78" builtinId="8"/>
    <cellStyle name="Гіперпосилання 2" xfId="207"/>
    <cellStyle name="Заголовки до таблиць в бюлетень" xfId="79"/>
    <cellStyle name="Заголовок 1" xfId="80" builtinId="16" customBuiltin="1"/>
    <cellStyle name="Заголовок 2" xfId="81" builtinId="17" customBuiltin="1"/>
    <cellStyle name="Заголовок 3" xfId="82" builtinId="18" customBuiltin="1"/>
    <cellStyle name="Заголовок 4" xfId="83" builtinId="19" customBuiltin="1"/>
    <cellStyle name="Звичайний" xfId="0" builtinId="0"/>
    <cellStyle name="Звичайний 2" xfId="218"/>
    <cellStyle name="Звичайний 2 2" xfId="226"/>
    <cellStyle name="Звичайний 3" xfId="179"/>
    <cellStyle name="Звичайний 3 2" xfId="242"/>
    <cellStyle name="Звичайний 4" xfId="244"/>
    <cellStyle name="Итог" xfId="208"/>
    <cellStyle name="Контрольная ячейка" xfId="209"/>
    <cellStyle name="Название" xfId="210"/>
    <cellStyle name="Нейтральный" xfId="211"/>
    <cellStyle name="Обычный 10" xfId="84"/>
    <cellStyle name="Обычный 11" xfId="85"/>
    <cellStyle name="Обычный 12" xfId="86"/>
    <cellStyle name="Обычный 13" xfId="87"/>
    <cellStyle name="Обычный 14" xfId="88"/>
    <cellStyle name="Обычный 15" xfId="89"/>
    <cellStyle name="Обычный 16" xfId="90"/>
    <cellStyle name="Обычный 17" xfId="91"/>
    <cellStyle name="Обычный 18" xfId="92"/>
    <cellStyle name="Обычный 19" xfId="93"/>
    <cellStyle name="Обычный 2" xfId="94"/>
    <cellStyle name="Обычный 2 2" xfId="95"/>
    <cellStyle name="Обычный 2 2 2" xfId="96"/>
    <cellStyle name="Обычный 2 2 3" xfId="97"/>
    <cellStyle name="Обычный 2 2 4" xfId="98"/>
    <cellStyle name="Обычный 2 2 5" xfId="99"/>
    <cellStyle name="Обычный 2 2 6" xfId="100"/>
    <cellStyle name="Обычный 2 2 7" xfId="101"/>
    <cellStyle name="Обычный 2 2_ZB_3KV_2014" xfId="102"/>
    <cellStyle name="Обычный 2 3" xfId="103"/>
    <cellStyle name="Обычный 2 4" xfId="104"/>
    <cellStyle name="Обычный 2 5" xfId="105"/>
    <cellStyle name="Обычный 2 6" xfId="106"/>
    <cellStyle name="Обычный 2 7" xfId="107"/>
    <cellStyle name="Обычный 2_Borg_01_11_2012" xfId="108"/>
    <cellStyle name="Обычный 20" xfId="109"/>
    <cellStyle name="Обычный 21" xfId="110"/>
    <cellStyle name="Обычный 22" xfId="111"/>
    <cellStyle name="Обычный 23" xfId="112"/>
    <cellStyle name="Обычный 24" xfId="113"/>
    <cellStyle name="Обычный 25" xfId="114"/>
    <cellStyle name="Обычный 26" xfId="115"/>
    <cellStyle name="Обычный 27" xfId="116"/>
    <cellStyle name="Обычный 28" xfId="117"/>
    <cellStyle name="Обычный 29" xfId="118"/>
    <cellStyle name="Обычный 3" xfId="119"/>
    <cellStyle name="Обычный 3 2" xfId="120"/>
    <cellStyle name="Обычный 3 2 2" xfId="121"/>
    <cellStyle name="Обычный 3 2_borg01082010-prov_div" xfId="122"/>
    <cellStyle name="Обычный 3 3" xfId="223"/>
    <cellStyle name="Обычный 3 4" xfId="247"/>
    <cellStyle name="Обычный 3_ZB_3KV_2014" xfId="123"/>
    <cellStyle name="Обычный 30" xfId="124"/>
    <cellStyle name="Обычный 31" xfId="125"/>
    <cellStyle name="Обычный 32" xfId="126"/>
    <cellStyle name="Обычный 33" xfId="127"/>
    <cellStyle name="Обычный 34" xfId="128"/>
    <cellStyle name="Обычный 35" xfId="129"/>
    <cellStyle name="Обычный 36" xfId="130"/>
    <cellStyle name="Обычный 37" xfId="131"/>
    <cellStyle name="Обычный 38" xfId="132"/>
    <cellStyle name="Обычный 39" xfId="133"/>
    <cellStyle name="Обычный 4" xfId="134"/>
    <cellStyle name="Обычный 4 2" xfId="135"/>
    <cellStyle name="Обычный 4 2 2" xfId="243"/>
    <cellStyle name="Обычный 4 2 3" xfId="241"/>
    <cellStyle name="Обычный 4 3" xfId="240"/>
    <cellStyle name="Обычный 4_ZB_3KV_2014" xfId="136"/>
    <cellStyle name="Обычный 40" xfId="137"/>
    <cellStyle name="Обычный 41" xfId="138"/>
    <cellStyle name="Обычный 42" xfId="139"/>
    <cellStyle name="Обычный 43" xfId="178"/>
    <cellStyle name="Обычный 44 2" xfId="224"/>
    <cellStyle name="Обычный 45" xfId="140"/>
    <cellStyle name="Обычный 46" xfId="141"/>
    <cellStyle name="Обычный 47" xfId="142"/>
    <cellStyle name="Обычный 48" xfId="143"/>
    <cellStyle name="Обычный 49" xfId="144"/>
    <cellStyle name="Обычный 5" xfId="145"/>
    <cellStyle name="Обычный 5 2" xfId="146"/>
    <cellStyle name="Обычный 50" xfId="147"/>
    <cellStyle name="Обычный 51" xfId="148"/>
    <cellStyle name="Обычный 52" xfId="149"/>
    <cellStyle name="Обычный 53" xfId="150"/>
    <cellStyle name="Обычный 54" xfId="151"/>
    <cellStyle name="Обычный 6" xfId="152"/>
    <cellStyle name="Обычный 6 2" xfId="153"/>
    <cellStyle name="Обычный 6_ZB_3KV_2014" xfId="154"/>
    <cellStyle name="Обычный 7" xfId="155"/>
    <cellStyle name="Обычный 8" xfId="156"/>
    <cellStyle name="Обычный 9" xfId="157"/>
    <cellStyle name="Обычный_3.1-Monetary Statistics(1.1-1.4) 2" xfId="250"/>
    <cellStyle name="Обычный_DIN_aPB_rik_6G" xfId="158"/>
    <cellStyle name="Обычный_din_pb_6G" xfId="159"/>
    <cellStyle name="Обычный_PLB_2006" xfId="160"/>
    <cellStyle name="Обычный_Геогр.стр.2кв." xfId="248"/>
    <cellStyle name="Обычный_Дин.імпорт" xfId="251"/>
    <cellStyle name="Обычный_Динам_е_і_кв КПБ_ 6" xfId="255"/>
    <cellStyle name="Обычный_Експорт" xfId="161"/>
    <cellStyle name="Обычный_ЄС 9 міс.З_Т. 2015ДЛЯ ЗАПИТІВ річна. квартальна" xfId="252"/>
    <cellStyle name="Обычный_Лист5" xfId="257"/>
    <cellStyle name="Обычный_ПБ_2014_КПБ6_Вид" xfId="249"/>
    <cellStyle name="Обычный_ПБ_4кв2012_АНФОР_2" xfId="162"/>
    <cellStyle name="Обычный_РЕГ.ВИД.Т+П  2014 рпб 6" xfId="163"/>
    <cellStyle name="Обычный_Рос_КПБ6_р 12m" xfId="258"/>
    <cellStyle name="Обычный_Таб ек кв." xfId="253"/>
    <cellStyle name="Обычный_Таб_ГС 5 -е  4 кв 2014 OK " xfId="256"/>
    <cellStyle name="Обычный_ТОВ_СТР_Іпівр_2012" xfId="164"/>
    <cellStyle name="Обычный_ТОВ_СТР_КВ_2011(КПБ6)" xfId="165"/>
    <cellStyle name="Плохой" xfId="212"/>
    <cellStyle name="Пояснение" xfId="213"/>
    <cellStyle name="Примечание" xfId="214"/>
    <cellStyle name="Процентный 2" xfId="166"/>
    <cellStyle name="Процентный 2 2" xfId="167"/>
    <cellStyle name="Процентный 2 3" xfId="168"/>
    <cellStyle name="Процентный 2 4" xfId="169"/>
    <cellStyle name="Процентный 2 5" xfId="170"/>
    <cellStyle name="Процентный 2 6" xfId="171"/>
    <cellStyle name="Процентный 2 7" xfId="172"/>
    <cellStyle name="Процентный 2 8" xfId="225"/>
    <cellStyle name="Процентный 3" xfId="173"/>
    <cellStyle name="Связанная ячейка" xfId="215"/>
    <cellStyle name="Стиль 1" xfId="174"/>
    <cellStyle name="Текст предупреждения" xfId="216"/>
    <cellStyle name="Финансовый 2" xfId="175"/>
    <cellStyle name="Фінансовий 2" xfId="246"/>
    <cellStyle name="Хороший" xfId="217"/>
    <cellStyle name="Шапка" xfId="176"/>
  </cellStyles>
  <dxfs count="0"/>
  <tableStyles count="0" defaultTableStyle="TableStyleMedium2" defaultPivotStyle="PivotStyleLight16"/>
  <colors>
    <mruColors>
      <color rgb="FF00FF00"/>
      <color rgb="FFED33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List" dx="22" fmlaLink="$A$1" fmlaRange="$A$3:$A$4" noThreeD="1" sel="1" val="0"/>
</file>

<file path=xl/ctrlProps/ctrlProp2.xml><?xml version="1.0" encoding="utf-8"?>
<formControlPr xmlns="http://schemas.microsoft.com/office/spreadsheetml/2009/9/main" objectType="List" dx="22" fmlaLink="$A$1" fmlaRange="$A$3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0</xdr:row>
          <xdr:rowOff>31750</xdr:rowOff>
        </xdr:from>
        <xdr:to>
          <xdr:col>0</xdr:col>
          <xdr:colOff>603250</xdr:colOff>
          <xdr:row>1</xdr:row>
          <xdr:rowOff>114300</xdr:rowOff>
        </xdr:to>
        <xdr:sp macro="" textlink="">
          <xdr:nvSpPr>
            <xdr:cNvPr id="1025" name="List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0</xdr:row>
          <xdr:rowOff>31750</xdr:rowOff>
        </xdr:from>
        <xdr:to>
          <xdr:col>0</xdr:col>
          <xdr:colOff>603250</xdr:colOff>
          <xdr:row>1</xdr:row>
          <xdr:rowOff>114300</xdr:rowOff>
        </xdr:to>
        <xdr:sp macro="" textlink="">
          <xdr:nvSpPr>
            <xdr:cNvPr id="1026" name="List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.98\TEMP\&#1043;&#1072;&#1083;&#1100;%20-%20&#1090;&#1072;&#1073;&#1083;.%20(17%20&#1096;&#1090;.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7651\Documents\&#1041;&#1056;&#1040;&#1058;&#1048;%20&#1062;&#1070;%20&#1055;&#1040;&#1055;&#1050;&#1059;%20&#1044;&#1051;&#1071;%20&#1056;&#1054;&#1041;&#1054;&#1058;&#1048;%202022-2023!!!!\!007651\2022\&#1057;&#1040;&#1049;&#1058;_4&#1050;&#1042;._2022%20&#1056;&#1030;&#1050;\&#1057;&#1040;&#1049;&#1058;_IV_&#1082;&#1074;.%20&#1090;&#1072;%202022%20&#1073;&#1088;&#1072;&#1090;&#1080;\&#1059;&#1050;&#1056;\&#1050;&#1074;&#1072;&#1088;&#1090;&#1072;&#1083;&#1100;&#1085;&#1110;\Tov_q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Documents%20and%20Settings\CSONG\Local%20Settings\Temporary%20Internet%20Files\OLK3\BOPuk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ld\Inna\&#1055;&#1054;&#1055;&#1045;&#1056;_&#1044;&#1040;&#1053;\2010\03\&#1041;&#1077;&#1088;&#1077;&#1079;&#1077;&#1085;&#1100;\Old\&#1052;&#1086;&#1080;%20&#1076;&#1086;&#1082;&#1091;&#1084;&#1077;&#1085;&#1090;&#1099;\My%20eBooks\03_Robochi%20faily\2008\Cur%20Acc\09\Documents%20and%20Settings\CSONG\Local%20Settings\Temporary%20Internet%20Files\OLK3\BOPuk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WINDOWS\TEMP\ukr2001%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\TEMP\ukr2001%2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WINDOWS.98\TEMP\&#1043;&#1072;&#1083;&#1100;%20-%20&#1090;&#1072;&#1073;&#1083;.%20(17%20&#1096;&#1090;.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  <sheetName val="PRIV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  <sheetData sheetId="3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146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  <sheetName val="Macro1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 "/>
      <sheetName val="1.2"/>
      <sheetName val="1.3 "/>
      <sheetName val="1.4"/>
      <sheetName val="1.5 "/>
      <sheetName val="1.6 "/>
      <sheetName val="1.7 "/>
      <sheetName val="1.8 "/>
      <sheetName val="1.9"/>
      <sheetName val="1.10"/>
      <sheetName val="1.11"/>
      <sheetName val="1.12"/>
      <sheetName val="1.13"/>
      <sheetName val="1.14"/>
      <sheetName val="1.15"/>
    </sheetNames>
    <sheetDataSet>
      <sheetData sheetId="0">
        <row r="1">
          <cell r="A1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0">
          <cell r="AN70">
            <v>11258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Links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Input 1- Basi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овідники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  <sheetName val="інв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"/>
  <dimension ref="A1:JC111"/>
  <sheetViews>
    <sheetView tabSelected="1" zoomScale="70" zoomScaleNormal="70" workbookViewId="0">
      <selection activeCell="U11" sqref="U11"/>
    </sheetView>
  </sheetViews>
  <sheetFormatPr defaultColWidth="9.36328125" defaultRowHeight="12.5"/>
  <cols>
    <col min="1" max="1" width="10.453125" style="489" customWidth="1"/>
    <col min="2" max="5" width="9.36328125" style="7"/>
    <col min="6" max="6" width="10.6328125" style="7" customWidth="1"/>
    <col min="7" max="11" width="9.36328125" style="7"/>
    <col min="12" max="12" width="17.36328125" style="7" customWidth="1"/>
    <col min="13" max="16" width="9.36328125" style="7"/>
    <col min="17" max="17" width="3.26953125" style="7" customWidth="1"/>
    <col min="18" max="18" width="9.36328125" style="7" hidden="1" customWidth="1"/>
    <col min="19" max="36" width="9.36328125" style="7"/>
    <col min="37" max="85" width="9.36328125" style="113"/>
    <col min="86" max="88" width="9.36328125" style="10"/>
    <col min="89" max="114" width="9.36328125" style="113"/>
    <col min="115" max="129" width="9.36328125" style="7"/>
    <col min="130" max="130" width="9.36328125" style="10"/>
    <col min="131" max="139" width="9.36328125" style="113"/>
    <col min="140" max="180" width="9.36328125" style="10"/>
    <col min="181" max="191" width="9.36328125" style="12"/>
    <col min="192" max="192" width="14.453125" style="12" customWidth="1"/>
    <col min="193" max="194" width="9.36328125" style="12"/>
    <col min="195" max="263" width="9.36328125" style="10"/>
    <col min="264" max="16384" width="9.36328125" style="7"/>
  </cols>
  <sheetData>
    <row r="1" spans="1:263" s="3" customFormat="1" ht="17.149999999999999" customHeight="1">
      <c r="A1" s="489">
        <v>1</v>
      </c>
      <c r="B1" s="372" t="str">
        <f>IF('1'!$A$1=1,"1 Зовнішня торгівля товарами (відповідно до КПБ6) ","1 External Trade in Goods (according to BPM6 methodology) ")</f>
        <v xml:space="preserve">1 Зовнішня торгівля товарами (відповідно до КПБ6) </v>
      </c>
      <c r="C1" s="373"/>
      <c r="D1" s="373"/>
      <c r="E1" s="373"/>
      <c r="F1" s="373"/>
      <c r="G1" s="373"/>
      <c r="H1" s="37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4"/>
      <c r="CI1" s="104"/>
      <c r="CJ1" s="104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104"/>
      <c r="EA1" s="108"/>
      <c r="EB1" s="108"/>
      <c r="EC1" s="108"/>
      <c r="ED1" s="108"/>
      <c r="EE1" s="108"/>
      <c r="EF1" s="108"/>
      <c r="EG1" s="108"/>
      <c r="EH1" s="108"/>
      <c r="EI1" s="108"/>
      <c r="EJ1" s="104"/>
      <c r="EK1" s="104"/>
      <c r="EL1" s="104"/>
      <c r="EM1" s="104"/>
      <c r="EN1" s="104"/>
      <c r="EO1" s="104"/>
      <c r="EP1" s="104"/>
      <c r="EQ1" s="104"/>
      <c r="ER1" s="104"/>
      <c r="ES1" s="104"/>
      <c r="ET1" s="104"/>
      <c r="EU1" s="81"/>
      <c r="EV1" s="81"/>
      <c r="EW1" s="81"/>
      <c r="EX1" s="81"/>
      <c r="EY1" s="81"/>
      <c r="EZ1" s="81"/>
      <c r="FA1" s="81"/>
      <c r="FB1" s="81"/>
      <c r="FC1" s="81"/>
      <c r="FD1" s="81"/>
      <c r="FE1" s="81"/>
      <c r="FF1" s="81"/>
      <c r="FG1" s="81"/>
      <c r="FH1" s="81"/>
      <c r="FI1" s="81"/>
      <c r="FJ1" s="81"/>
      <c r="FK1" s="81"/>
      <c r="FL1" s="81"/>
      <c r="FM1" s="81"/>
      <c r="FN1" s="81"/>
      <c r="FO1" s="81"/>
      <c r="FP1" s="81"/>
      <c r="FQ1" s="81"/>
      <c r="FR1" s="81"/>
      <c r="FS1" s="81"/>
      <c r="FT1" s="81"/>
      <c r="FU1" s="81"/>
      <c r="FV1" s="81"/>
      <c r="FW1" s="81"/>
      <c r="FX1" s="81"/>
      <c r="FY1" s="99"/>
      <c r="FZ1" s="99"/>
      <c r="GA1" s="99"/>
      <c r="GB1" s="99"/>
      <c r="GC1" s="99"/>
      <c r="GD1" s="99"/>
      <c r="GE1" s="99"/>
      <c r="GF1" s="99"/>
      <c r="GG1" s="99"/>
      <c r="GH1" s="99"/>
      <c r="GI1" s="99"/>
      <c r="GJ1" s="99"/>
      <c r="GK1" s="99"/>
      <c r="GL1" s="99"/>
      <c r="GM1" s="81"/>
      <c r="GN1" s="81"/>
      <c r="GO1" s="81"/>
      <c r="GP1" s="81"/>
      <c r="GQ1" s="81"/>
      <c r="GR1" s="81"/>
      <c r="GS1" s="81"/>
      <c r="GT1" s="81"/>
      <c r="GU1" s="81"/>
      <c r="GV1" s="81"/>
      <c r="GW1" s="81"/>
      <c r="GX1" s="81"/>
      <c r="GY1" s="81"/>
      <c r="GZ1" s="81"/>
      <c r="HA1" s="81"/>
      <c r="HB1" s="81"/>
      <c r="HC1" s="81"/>
      <c r="HD1" s="81"/>
      <c r="HE1" s="81"/>
      <c r="HF1" s="81"/>
      <c r="HG1" s="81"/>
      <c r="HH1" s="81"/>
      <c r="HI1" s="81"/>
      <c r="HJ1" s="81"/>
      <c r="HK1" s="81"/>
      <c r="HL1" s="81"/>
      <c r="HM1" s="81"/>
      <c r="HN1" s="81"/>
      <c r="HO1" s="81"/>
      <c r="HP1" s="81"/>
      <c r="HQ1" s="81"/>
      <c r="HR1" s="81"/>
      <c r="HS1" s="81"/>
      <c r="HT1" s="81"/>
      <c r="HU1" s="81"/>
      <c r="HV1" s="81"/>
      <c r="HW1" s="81"/>
      <c r="HX1" s="81"/>
      <c r="HY1" s="81"/>
      <c r="HZ1" s="81"/>
      <c r="IA1" s="81"/>
      <c r="IB1" s="81"/>
      <c r="IC1" s="81"/>
      <c r="ID1" s="81"/>
      <c r="IE1" s="81"/>
      <c r="IF1" s="81"/>
      <c r="IG1" s="81"/>
      <c r="IH1" s="81"/>
      <c r="II1" s="81"/>
      <c r="IJ1" s="81"/>
      <c r="IK1" s="81"/>
      <c r="IL1" s="81"/>
      <c r="IM1" s="81"/>
      <c r="IN1" s="81"/>
      <c r="IO1" s="81"/>
      <c r="IP1" s="81"/>
      <c r="IQ1" s="81"/>
      <c r="IR1" s="81"/>
      <c r="IS1" s="81"/>
      <c r="IT1" s="81"/>
      <c r="IU1" s="81"/>
      <c r="IV1" s="81"/>
      <c r="IW1" s="81"/>
      <c r="IX1" s="81"/>
      <c r="IY1" s="81"/>
      <c r="IZ1" s="81"/>
      <c r="JA1" s="81"/>
      <c r="JB1" s="81"/>
      <c r="JC1" s="81"/>
    </row>
    <row r="2" spans="1:263" s="3" customFormat="1" ht="17.149999999999999" customHeight="1">
      <c r="A2" s="489"/>
      <c r="B2" s="4" t="str">
        <f>IF('1'!$A$1=1,"1.1 Динаміка товарної структури експорту","1.1 Dynamics of  the Commodity Composition of Exports")</f>
        <v>1.1 Динаміка товарної структури експорту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4"/>
      <c r="CI2" s="104"/>
      <c r="CJ2" s="104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104"/>
      <c r="EA2" s="108"/>
      <c r="EB2" s="108"/>
      <c r="EC2" s="108"/>
      <c r="ED2" s="108"/>
      <c r="EE2" s="108"/>
      <c r="EF2" s="108"/>
      <c r="EG2" s="108"/>
      <c r="EH2" s="108"/>
      <c r="EI2" s="108"/>
      <c r="EJ2" s="104"/>
      <c r="EK2" s="104"/>
      <c r="EL2" s="104"/>
      <c r="EM2" s="104"/>
      <c r="EN2" s="104"/>
      <c r="EO2" s="104"/>
      <c r="EP2" s="104"/>
      <c r="EQ2" s="104"/>
      <c r="ER2" s="104"/>
      <c r="ES2" s="104"/>
      <c r="ET2" s="104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99"/>
      <c r="FZ2" s="99"/>
      <c r="GA2" s="99"/>
      <c r="GB2" s="99"/>
      <c r="GC2" s="99"/>
      <c r="GD2" s="99"/>
      <c r="GE2" s="99"/>
      <c r="GF2" s="99"/>
      <c r="GG2" s="99"/>
      <c r="GH2" s="99"/>
      <c r="GI2" s="99"/>
      <c r="GJ2" s="99"/>
      <c r="GK2" s="99"/>
      <c r="GL2" s="99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  <c r="IW2" s="81"/>
      <c r="IX2" s="81"/>
      <c r="IY2" s="81"/>
      <c r="IZ2" s="81"/>
      <c r="JA2" s="81"/>
      <c r="JB2" s="81"/>
      <c r="JC2" s="81"/>
    </row>
    <row r="3" spans="1:263" s="5" customFormat="1" ht="17.149999999999999" customHeight="1">
      <c r="A3" s="490" t="s">
        <v>14</v>
      </c>
      <c r="B3" s="4" t="str">
        <f>IF('1'!$A$1=1,"1.2 Динаміка товарної структури імпорту","1.2 Dynamics of the Commodity Composition of Imports")</f>
        <v>1.2 Динаміка товарної структури імпорту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109"/>
      <c r="BN3" s="109"/>
      <c r="BO3" s="109"/>
      <c r="BP3" s="109"/>
      <c r="BQ3" s="109"/>
      <c r="BR3" s="109"/>
      <c r="BS3" s="109"/>
      <c r="BT3" s="109"/>
      <c r="BU3" s="109"/>
      <c r="BV3" s="109"/>
      <c r="BW3" s="109"/>
      <c r="BX3" s="109"/>
      <c r="BY3" s="109"/>
      <c r="BZ3" s="109"/>
      <c r="CA3" s="109"/>
      <c r="CB3" s="109"/>
      <c r="CC3" s="109"/>
      <c r="CD3" s="109"/>
      <c r="CE3" s="109"/>
      <c r="CF3" s="109"/>
      <c r="CG3" s="109"/>
      <c r="CH3" s="11"/>
      <c r="CI3" s="11"/>
      <c r="CJ3" s="11"/>
      <c r="CK3" s="109"/>
      <c r="CL3" s="109"/>
      <c r="CM3" s="109"/>
      <c r="CN3" s="109"/>
      <c r="CO3" s="109"/>
      <c r="CP3" s="109"/>
      <c r="CQ3" s="109"/>
      <c r="CR3" s="109"/>
      <c r="CS3" s="109"/>
      <c r="CT3" s="109"/>
      <c r="CU3" s="109"/>
      <c r="CV3" s="109"/>
      <c r="CW3" s="109"/>
      <c r="CX3" s="109"/>
      <c r="CY3" s="109"/>
      <c r="CZ3" s="109"/>
      <c r="DA3" s="109"/>
      <c r="DB3" s="109"/>
      <c r="DC3" s="109"/>
      <c r="DD3" s="109"/>
      <c r="DE3" s="109"/>
      <c r="DF3" s="109"/>
      <c r="DG3" s="109"/>
      <c r="DH3" s="109"/>
      <c r="DI3" s="109"/>
      <c r="DJ3" s="109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1"/>
      <c r="EA3" s="109"/>
      <c r="EB3" s="109"/>
      <c r="EC3" s="109"/>
      <c r="ED3" s="109"/>
      <c r="EE3" s="109"/>
      <c r="EF3" s="109"/>
      <c r="EG3" s="109"/>
      <c r="EH3" s="109"/>
      <c r="EI3" s="109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00"/>
      <c r="EV3" s="100"/>
      <c r="EW3" s="100"/>
      <c r="EX3" s="100"/>
      <c r="EY3" s="100"/>
      <c r="EZ3" s="100"/>
      <c r="FA3" s="100"/>
      <c r="FB3" s="100"/>
      <c r="FC3" s="100"/>
      <c r="FD3" s="100"/>
      <c r="FE3" s="100"/>
      <c r="FF3" s="100"/>
      <c r="FG3" s="100"/>
      <c r="FH3" s="100"/>
      <c r="FI3" s="100"/>
      <c r="FJ3" s="100"/>
      <c r="FK3" s="100"/>
      <c r="FL3" s="100"/>
      <c r="FM3" s="100"/>
      <c r="FN3" s="100"/>
      <c r="FO3" s="100"/>
      <c r="FP3" s="100"/>
      <c r="FQ3" s="100"/>
      <c r="FR3" s="100"/>
      <c r="FS3" s="100"/>
      <c r="FT3" s="100"/>
      <c r="FU3" s="100"/>
      <c r="FV3" s="100"/>
      <c r="FW3" s="100"/>
      <c r="FX3" s="100"/>
      <c r="FY3" s="101"/>
      <c r="FZ3" s="101"/>
      <c r="GA3" s="101"/>
      <c r="GB3" s="101"/>
      <c r="GC3" s="101"/>
      <c r="GD3" s="101"/>
      <c r="GE3" s="101"/>
      <c r="GF3" s="101"/>
      <c r="GG3" s="101"/>
      <c r="GH3" s="101"/>
      <c r="GI3" s="101"/>
      <c r="GJ3" s="101"/>
      <c r="GK3" s="101"/>
      <c r="GL3" s="101"/>
      <c r="GM3" s="100"/>
      <c r="GN3" s="100"/>
      <c r="GO3" s="100"/>
      <c r="GP3" s="100"/>
      <c r="GQ3" s="100"/>
      <c r="GR3" s="100"/>
      <c r="GS3" s="100"/>
      <c r="GT3" s="100"/>
      <c r="GU3" s="100"/>
      <c r="GV3" s="100"/>
      <c r="GW3" s="100"/>
      <c r="GX3" s="100"/>
      <c r="GY3" s="100"/>
      <c r="GZ3" s="100"/>
      <c r="HA3" s="100"/>
      <c r="HB3" s="100"/>
      <c r="HC3" s="100"/>
      <c r="HD3" s="100"/>
      <c r="HE3" s="100"/>
      <c r="HF3" s="100"/>
      <c r="HG3" s="100"/>
      <c r="HH3" s="100"/>
      <c r="HI3" s="100"/>
      <c r="HJ3" s="100"/>
      <c r="HK3" s="100"/>
      <c r="HL3" s="100"/>
      <c r="HM3" s="100"/>
      <c r="HN3" s="100"/>
      <c r="HO3" s="100"/>
      <c r="HP3" s="100"/>
      <c r="HQ3" s="100"/>
      <c r="HR3" s="100"/>
      <c r="HS3" s="100"/>
      <c r="HT3" s="100"/>
      <c r="HU3" s="100"/>
      <c r="HV3" s="100"/>
      <c r="HW3" s="100"/>
      <c r="HX3" s="100"/>
      <c r="HY3" s="100"/>
      <c r="HZ3" s="100"/>
      <c r="IA3" s="100"/>
      <c r="IB3" s="100"/>
      <c r="IC3" s="100"/>
      <c r="ID3" s="100"/>
      <c r="IE3" s="100"/>
      <c r="IF3" s="100"/>
      <c r="IG3" s="100"/>
      <c r="IH3" s="100"/>
      <c r="II3" s="100"/>
      <c r="IJ3" s="100"/>
      <c r="IK3" s="100"/>
      <c r="IL3" s="100"/>
      <c r="IM3" s="100"/>
      <c r="IN3" s="100"/>
      <c r="IO3" s="100"/>
      <c r="IP3" s="100"/>
      <c r="IQ3" s="100"/>
      <c r="IR3" s="100"/>
      <c r="IS3" s="100"/>
      <c r="IT3" s="100"/>
      <c r="IU3" s="100"/>
      <c r="IV3" s="100"/>
      <c r="IW3" s="100"/>
      <c r="IX3" s="100"/>
      <c r="IY3" s="100"/>
      <c r="IZ3" s="100"/>
      <c r="JA3" s="100"/>
      <c r="JB3" s="100"/>
      <c r="JC3" s="100"/>
    </row>
    <row r="4" spans="1:263" s="3" customFormat="1" ht="17.149999999999999" customHeight="1">
      <c r="A4" s="491" t="s">
        <v>41</v>
      </c>
      <c r="B4" s="4" t="str">
        <f>IF('1'!$A$1=1,CN4,CN5)</f>
        <v>1.3 Питома вага країн - основних торговельних партнерів України в загальному обсязі товарообороту у III кварталі 2025 року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09"/>
      <c r="AL4" s="336" t="s">
        <v>143</v>
      </c>
      <c r="AM4" s="336"/>
      <c r="AN4" s="336"/>
      <c r="AO4" s="336"/>
      <c r="AP4" s="336"/>
      <c r="AQ4" s="336"/>
      <c r="AR4" s="336"/>
      <c r="AS4" s="336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1"/>
      <c r="CI4" s="11"/>
      <c r="CJ4" s="11"/>
      <c r="CK4" s="109"/>
      <c r="CL4" s="109"/>
      <c r="CM4" s="336"/>
      <c r="CN4" s="336" t="s">
        <v>220</v>
      </c>
      <c r="CO4" s="336"/>
      <c r="CP4" s="336"/>
      <c r="CQ4" s="336"/>
      <c r="CR4" s="336"/>
      <c r="CS4" s="336"/>
      <c r="CT4" s="336"/>
      <c r="CU4" s="336"/>
      <c r="CV4" s="336"/>
      <c r="CW4" s="336"/>
      <c r="CX4" s="336"/>
      <c r="CY4" s="336"/>
      <c r="CZ4" s="336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1"/>
      <c r="EA4" s="109"/>
      <c r="EB4" s="109"/>
      <c r="EC4" s="109"/>
      <c r="ED4" s="109"/>
      <c r="EE4" s="109"/>
      <c r="EF4" s="109"/>
      <c r="EG4" s="109"/>
      <c r="EH4" s="109"/>
      <c r="EI4" s="109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</row>
    <row r="5" spans="1:263" ht="17.149999999999999" customHeight="1">
      <c r="B5" s="4" t="str">
        <f>IF('1'!$A$1=1,CN6,CN7)</f>
        <v>1.4 Динаміка експорту товарів у розрізі країн світу</v>
      </c>
      <c r="C5" s="4"/>
      <c r="D5" s="4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9"/>
      <c r="CI5" s="9"/>
      <c r="CJ5" s="9"/>
      <c r="CK5" s="110"/>
      <c r="CL5" s="110"/>
      <c r="CM5" s="336"/>
      <c r="CN5" s="336" t="s">
        <v>221</v>
      </c>
      <c r="CO5" s="336"/>
      <c r="CP5" s="336"/>
      <c r="CQ5" s="336"/>
      <c r="CR5" s="336"/>
      <c r="CS5" s="336"/>
      <c r="CT5" s="336"/>
      <c r="CU5" s="336"/>
      <c r="CV5" s="336"/>
      <c r="CW5" s="336"/>
      <c r="CX5" s="336"/>
      <c r="CY5" s="336"/>
      <c r="CZ5" s="336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1"/>
      <c r="EA5" s="109"/>
      <c r="EB5" s="109"/>
      <c r="EC5" s="109"/>
      <c r="ED5" s="109"/>
      <c r="EE5" s="109"/>
      <c r="EF5" s="109"/>
      <c r="EG5" s="109"/>
      <c r="EH5" s="109"/>
      <c r="EI5" s="109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</row>
    <row r="6" spans="1:263" ht="17.149999999999999" customHeight="1">
      <c r="B6" s="4" t="str">
        <f>IF('1'!$A$1=1,CN14,CN15)</f>
        <v xml:space="preserve">1.5 Динаміка імпорту товарів у розрізі країн світу </v>
      </c>
      <c r="C6" s="4"/>
      <c r="D6" s="4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  <c r="BM6" s="110"/>
      <c r="BN6" s="110"/>
      <c r="BO6" s="110"/>
      <c r="BP6" s="110"/>
      <c r="BQ6" s="110"/>
      <c r="BR6" s="110"/>
      <c r="BS6" s="110"/>
      <c r="BT6" s="110"/>
      <c r="BU6" s="110"/>
      <c r="BV6" s="110"/>
      <c r="BW6" s="110"/>
      <c r="BX6" s="110"/>
      <c r="BY6" s="110"/>
      <c r="BZ6" s="110"/>
      <c r="CA6" s="110"/>
      <c r="CB6" s="110"/>
      <c r="CC6" s="110"/>
      <c r="CD6" s="110"/>
      <c r="CE6" s="110"/>
      <c r="CF6" s="110"/>
      <c r="CG6" s="110"/>
      <c r="CH6" s="9"/>
      <c r="CI6" s="9"/>
      <c r="CJ6" s="9"/>
      <c r="CK6" s="110"/>
      <c r="CL6" s="110"/>
      <c r="CM6" s="110"/>
      <c r="CN6" s="319" t="s">
        <v>193</v>
      </c>
      <c r="CO6" s="319"/>
      <c r="CP6" s="319"/>
      <c r="CQ6" s="319"/>
      <c r="CR6" s="319"/>
      <c r="CS6" s="320"/>
      <c r="CT6" s="110"/>
      <c r="CU6" s="110"/>
      <c r="CV6" s="110"/>
      <c r="CW6" s="110"/>
      <c r="CX6" s="110"/>
      <c r="CY6" s="110"/>
      <c r="CZ6" s="110"/>
      <c r="DA6" s="110"/>
      <c r="DB6" s="110"/>
      <c r="DC6" s="110"/>
      <c r="DD6" s="110"/>
      <c r="DE6" s="110"/>
      <c r="DF6" s="110"/>
      <c r="DG6" s="110"/>
      <c r="DH6" s="110"/>
      <c r="DI6" s="110"/>
      <c r="DJ6" s="110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9"/>
      <c r="EA6" s="110"/>
      <c r="EB6" s="110"/>
      <c r="EC6" s="110"/>
      <c r="ED6" s="110"/>
      <c r="EE6" s="110"/>
      <c r="EF6" s="110"/>
      <c r="EG6" s="110"/>
      <c r="EH6" s="110"/>
      <c r="EI6" s="110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</row>
    <row r="7" spans="1:263" s="3" customFormat="1" ht="17.149999999999999" customHeight="1">
      <c r="A7" s="489"/>
      <c r="B7" s="83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111"/>
      <c r="BI7" s="111"/>
      <c r="BJ7" s="111"/>
      <c r="BK7" s="111"/>
      <c r="BL7" s="111"/>
      <c r="BM7" s="111"/>
      <c r="BN7" s="111"/>
      <c r="BO7" s="111"/>
      <c r="BP7" s="111"/>
      <c r="BQ7" s="111"/>
      <c r="BR7" s="111"/>
      <c r="BS7" s="111"/>
      <c r="BT7" s="111"/>
      <c r="BU7" s="111"/>
      <c r="BV7" s="111"/>
      <c r="BW7" s="111"/>
      <c r="BX7" s="111"/>
      <c r="BY7" s="111"/>
      <c r="BZ7" s="111"/>
      <c r="CA7" s="111"/>
      <c r="CB7" s="111"/>
      <c r="CC7" s="111"/>
      <c r="CD7" s="111"/>
      <c r="CE7" s="111"/>
      <c r="CF7" s="111"/>
      <c r="CG7" s="111"/>
      <c r="CH7" s="105"/>
      <c r="CI7" s="105"/>
      <c r="CJ7" s="105"/>
      <c r="CK7" s="111"/>
      <c r="CL7" s="111"/>
      <c r="CM7" s="111"/>
      <c r="CN7" s="320" t="s">
        <v>194</v>
      </c>
      <c r="CO7" s="320"/>
      <c r="CP7" s="320"/>
      <c r="CQ7" s="320"/>
      <c r="CR7" s="320"/>
      <c r="CS7" s="320"/>
      <c r="CT7" s="111"/>
      <c r="CU7" s="111"/>
      <c r="CV7" s="111"/>
      <c r="CW7" s="111"/>
      <c r="CX7" s="111"/>
      <c r="CY7" s="111"/>
      <c r="CZ7" s="111"/>
      <c r="DA7" s="111"/>
      <c r="DB7" s="111"/>
      <c r="DC7" s="111"/>
      <c r="DD7" s="111"/>
      <c r="DE7" s="111"/>
      <c r="DF7" s="111"/>
      <c r="DG7" s="111"/>
      <c r="DH7" s="111"/>
      <c r="DI7" s="111"/>
      <c r="DJ7" s="111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105"/>
      <c r="EA7" s="111"/>
      <c r="EB7" s="111"/>
      <c r="EC7" s="111"/>
      <c r="ED7" s="111"/>
      <c r="EE7" s="111"/>
      <c r="EF7" s="111"/>
      <c r="EG7" s="111"/>
      <c r="EH7" s="111"/>
      <c r="EI7" s="111"/>
      <c r="EJ7" s="105"/>
      <c r="EK7" s="105"/>
      <c r="EL7" s="105"/>
      <c r="EM7" s="105"/>
      <c r="EN7" s="105"/>
      <c r="EO7" s="105"/>
      <c r="EP7" s="104"/>
      <c r="EQ7" s="104"/>
      <c r="ER7" s="104"/>
      <c r="ES7" s="104"/>
      <c r="ET7" s="104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99"/>
      <c r="FZ7" s="99"/>
      <c r="GA7" s="99"/>
      <c r="GB7" s="99"/>
      <c r="GC7" s="99"/>
      <c r="GD7" s="99"/>
      <c r="GE7" s="99"/>
      <c r="GF7" s="99"/>
      <c r="GG7" s="99"/>
      <c r="GH7" s="99"/>
      <c r="GI7" s="99"/>
      <c r="GJ7" s="99"/>
      <c r="GK7" s="99"/>
      <c r="GL7" s="99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  <c r="IR7" s="81"/>
      <c r="IS7" s="81"/>
      <c r="IT7" s="81"/>
      <c r="IU7" s="81"/>
      <c r="IV7" s="81"/>
      <c r="IW7" s="81"/>
      <c r="IX7" s="81"/>
      <c r="IY7" s="81"/>
      <c r="IZ7" s="81"/>
      <c r="JA7" s="81"/>
      <c r="JB7" s="81"/>
      <c r="JC7" s="81"/>
    </row>
    <row r="8" spans="1:263" s="3" customFormat="1" ht="17.149999999999999" customHeight="1">
      <c r="A8" s="489"/>
      <c r="B8" s="83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111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11"/>
      <c r="CA8" s="111"/>
      <c r="CB8" s="111"/>
      <c r="CC8" s="111"/>
      <c r="CD8" s="111"/>
      <c r="CE8" s="111"/>
      <c r="CF8" s="111"/>
      <c r="CG8" s="111"/>
      <c r="CH8" s="105"/>
      <c r="CI8" s="105"/>
      <c r="CJ8" s="105"/>
      <c r="CK8" s="111"/>
      <c r="CL8" s="111"/>
      <c r="CM8" s="111"/>
      <c r="CN8" s="320"/>
      <c r="CO8" s="320"/>
      <c r="CP8" s="320"/>
      <c r="CQ8" s="320"/>
      <c r="CR8" s="320"/>
      <c r="CS8" s="320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11"/>
      <c r="DI8" s="111"/>
      <c r="DJ8" s="111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105"/>
      <c r="EA8" s="111"/>
      <c r="EB8" s="111"/>
      <c r="EC8" s="111"/>
      <c r="ED8" s="111"/>
      <c r="EE8" s="111"/>
      <c r="EF8" s="111"/>
      <c r="EG8" s="111"/>
      <c r="EH8" s="111"/>
      <c r="EI8" s="111"/>
      <c r="EJ8" s="105"/>
      <c r="EK8" s="105"/>
      <c r="EL8" s="105"/>
      <c r="EM8" s="105"/>
      <c r="EN8" s="105"/>
      <c r="EO8" s="105"/>
      <c r="EP8" s="104"/>
      <c r="EQ8" s="104"/>
      <c r="ER8" s="104"/>
      <c r="ES8" s="104"/>
      <c r="ET8" s="104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99"/>
      <c r="FZ8" s="99"/>
      <c r="GA8" s="99"/>
      <c r="GB8" s="99"/>
      <c r="GC8" s="99"/>
      <c r="GD8" s="99"/>
      <c r="GE8" s="99"/>
      <c r="GF8" s="99"/>
      <c r="GG8" s="99"/>
      <c r="GH8" s="99"/>
      <c r="GI8" s="99"/>
      <c r="GJ8" s="99"/>
      <c r="GK8" s="99"/>
      <c r="GL8" s="99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  <c r="HY8" s="81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  <c r="IR8" s="81"/>
      <c r="IS8" s="81"/>
      <c r="IT8" s="81"/>
      <c r="IU8" s="81"/>
      <c r="IV8" s="81"/>
      <c r="IW8" s="81"/>
      <c r="IX8" s="81"/>
      <c r="IY8" s="81"/>
      <c r="IZ8" s="81"/>
      <c r="JA8" s="81"/>
      <c r="JB8" s="81"/>
      <c r="JC8" s="81"/>
    </row>
    <row r="9" spans="1:263" s="3" customFormat="1" ht="17.149999999999999" customHeight="1">
      <c r="A9" s="489"/>
      <c r="B9" s="473" t="str">
        <f>IF('1'!$A$1=1,B63,B64)</f>
        <v>Дата останнього оновлення: 31.12.2025</v>
      </c>
      <c r="C9" s="4"/>
      <c r="D9" s="4"/>
      <c r="E9" s="6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111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  <c r="BV9" s="111"/>
      <c r="BW9" s="111"/>
      <c r="BX9" s="111"/>
      <c r="BY9" s="111"/>
      <c r="BZ9" s="111"/>
      <c r="CA9" s="111"/>
      <c r="CB9" s="111"/>
      <c r="CC9" s="111"/>
      <c r="CD9" s="111"/>
      <c r="CE9" s="111"/>
      <c r="CF9" s="111"/>
      <c r="CG9" s="111"/>
      <c r="CH9" s="105"/>
      <c r="CI9" s="105"/>
      <c r="CJ9" s="105"/>
      <c r="CK9" s="111"/>
      <c r="CL9" s="111"/>
      <c r="CM9" s="111"/>
      <c r="CN9" s="320"/>
      <c r="CO9" s="320"/>
      <c r="CP9" s="320"/>
      <c r="CQ9" s="320"/>
      <c r="CR9" s="320"/>
      <c r="CS9" s="320"/>
      <c r="CT9" s="111"/>
      <c r="CU9" s="111"/>
      <c r="CV9" s="111"/>
      <c r="CW9" s="111"/>
      <c r="CX9" s="111"/>
      <c r="CY9" s="111"/>
      <c r="CZ9" s="111"/>
      <c r="DA9" s="111"/>
      <c r="DB9" s="111"/>
      <c r="DC9" s="111"/>
      <c r="DD9" s="111"/>
      <c r="DE9" s="111"/>
      <c r="DF9" s="111"/>
      <c r="DG9" s="111"/>
      <c r="DH9" s="111"/>
      <c r="DI9" s="111"/>
      <c r="DJ9" s="111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105"/>
      <c r="EA9" s="111"/>
      <c r="EB9" s="111"/>
      <c r="EC9" s="111"/>
      <c r="ED9" s="111"/>
      <c r="EE9" s="111"/>
      <c r="EF9" s="111"/>
      <c r="EG9" s="111"/>
      <c r="EH9" s="111"/>
      <c r="EI9" s="111"/>
      <c r="EJ9" s="105"/>
      <c r="EK9" s="105"/>
      <c r="EL9" s="105"/>
      <c r="EM9" s="105"/>
      <c r="EN9" s="105"/>
      <c r="EO9" s="105"/>
      <c r="EP9" s="104"/>
      <c r="EQ9" s="104"/>
      <c r="ER9" s="104"/>
      <c r="ES9" s="104"/>
      <c r="ET9" s="104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99"/>
      <c r="FZ9" s="99"/>
      <c r="GA9" s="99"/>
      <c r="GB9" s="99"/>
      <c r="GC9" s="99"/>
      <c r="GD9" s="99"/>
      <c r="GE9" s="99"/>
      <c r="GF9" s="99"/>
      <c r="GG9" s="99"/>
      <c r="GH9" s="99"/>
      <c r="GI9" s="99"/>
      <c r="GJ9" s="99"/>
      <c r="GK9" s="99"/>
      <c r="GL9" s="99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  <c r="IR9" s="81"/>
      <c r="IS9" s="81"/>
      <c r="IT9" s="81"/>
      <c r="IU9" s="81"/>
      <c r="IV9" s="81"/>
      <c r="IW9" s="81"/>
      <c r="IX9" s="81"/>
      <c r="IY9" s="81"/>
      <c r="IZ9" s="81"/>
      <c r="JA9" s="81"/>
      <c r="JB9" s="81"/>
      <c r="JC9" s="81"/>
    </row>
    <row r="10" spans="1:263" ht="17.149999999999999" customHeight="1">
      <c r="B10" s="4"/>
      <c r="C10" s="4"/>
      <c r="D10" s="4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0"/>
      <c r="CA10" s="110"/>
      <c r="CB10" s="110"/>
      <c r="CC10" s="110"/>
      <c r="CD10" s="110"/>
      <c r="CE10" s="110"/>
      <c r="CF10" s="110"/>
      <c r="CG10" s="110"/>
      <c r="CH10" s="9"/>
      <c r="CI10" s="9"/>
      <c r="CJ10" s="9"/>
      <c r="CK10" s="110"/>
      <c r="CL10" s="110"/>
      <c r="CM10" s="110"/>
      <c r="CN10" s="320"/>
      <c r="CO10" s="320"/>
      <c r="CP10" s="320"/>
      <c r="CQ10" s="320"/>
      <c r="CR10" s="320"/>
      <c r="CS10" s="320"/>
      <c r="CT10" s="110"/>
      <c r="CU10" s="110"/>
      <c r="CV10" s="110"/>
      <c r="CW10" s="110"/>
      <c r="CX10" s="110"/>
      <c r="CY10" s="110"/>
      <c r="CZ10" s="110"/>
      <c r="DA10" s="110"/>
      <c r="DB10" s="110"/>
      <c r="DC10" s="110"/>
      <c r="DD10" s="110"/>
      <c r="DE10" s="110"/>
      <c r="DF10" s="110"/>
      <c r="DG10" s="110"/>
      <c r="DH10" s="110"/>
      <c r="DI10" s="110"/>
      <c r="DJ10" s="110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9"/>
      <c r="EA10" s="110"/>
      <c r="EB10" s="110"/>
      <c r="EC10" s="110"/>
      <c r="ED10" s="110"/>
      <c r="EE10" s="110"/>
      <c r="EF10" s="110"/>
      <c r="EG10" s="110"/>
      <c r="EH10" s="110"/>
      <c r="EI10" s="110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</row>
    <row r="11" spans="1:263" ht="15" customHeight="1">
      <c r="B11" s="486" t="str">
        <f>IF('1'!$A$1=1,B97,B105)</f>
        <v xml:space="preserve"> До показників торгівлі товарами включаються обсяги поштових відправлень, які до 2025 року містили інформацію тільки щодо посилок, які оподатковувалися. </v>
      </c>
      <c r="C11" s="487"/>
      <c r="D11" s="487"/>
      <c r="E11" s="487"/>
      <c r="F11" s="487"/>
      <c r="G11" s="487"/>
      <c r="H11" s="487"/>
      <c r="I11" s="487"/>
      <c r="J11" s="487"/>
      <c r="K11" s="487"/>
      <c r="L11" s="487"/>
      <c r="M11" s="487"/>
      <c r="N11" s="487"/>
      <c r="O11" s="487"/>
      <c r="P11" s="487"/>
      <c r="Q11" s="487"/>
      <c r="R11" s="485"/>
      <c r="S11" s="485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  <c r="BM11" s="110"/>
      <c r="BN11" s="110"/>
      <c r="BO11" s="110"/>
      <c r="BP11" s="110"/>
      <c r="BQ11" s="110"/>
      <c r="BR11" s="110"/>
      <c r="BS11" s="110"/>
      <c r="BT11" s="110"/>
      <c r="BU11" s="110"/>
      <c r="BV11" s="110"/>
      <c r="BW11" s="110"/>
      <c r="BX11" s="110"/>
      <c r="BY11" s="110"/>
      <c r="BZ11" s="110"/>
      <c r="CA11" s="110"/>
      <c r="CB11" s="110"/>
      <c r="CC11" s="110"/>
      <c r="CD11" s="110"/>
      <c r="CE11" s="110"/>
      <c r="CF11" s="110"/>
      <c r="CG11" s="110"/>
      <c r="CH11" s="9"/>
      <c r="CI11" s="9"/>
      <c r="CJ11" s="9"/>
      <c r="CK11" s="110"/>
      <c r="CL11" s="110"/>
      <c r="CM11" s="110"/>
      <c r="CN11" s="320"/>
      <c r="CO11" s="320"/>
      <c r="CP11" s="320"/>
      <c r="CQ11" s="320"/>
      <c r="CR11" s="320"/>
      <c r="CS11" s="320"/>
      <c r="CT11" s="110"/>
      <c r="CU11" s="110"/>
      <c r="CV11" s="110"/>
      <c r="CW11" s="110"/>
      <c r="CX11" s="110"/>
      <c r="CY11" s="110"/>
      <c r="CZ11" s="110"/>
      <c r="DA11" s="110"/>
      <c r="DB11" s="110"/>
      <c r="DC11" s="110"/>
      <c r="DD11" s="110"/>
      <c r="DE11" s="110"/>
      <c r="DF11" s="110"/>
      <c r="DG11" s="110"/>
      <c r="DH11" s="110"/>
      <c r="DI11" s="110"/>
      <c r="DJ11" s="110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9"/>
      <c r="EA11" s="110"/>
      <c r="EB11" s="110"/>
      <c r="EC11" s="110"/>
      <c r="ED11" s="110"/>
      <c r="EE11" s="110"/>
      <c r="EF11" s="110"/>
      <c r="EG11" s="110"/>
      <c r="EH11" s="110"/>
      <c r="EI11" s="110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</row>
    <row r="12" spans="1:263" ht="15" customHeight="1">
      <c r="B12" s="486" t="str">
        <f>IF('1'!$A$1=1,B98,B106)</f>
        <v xml:space="preserve"> Упродовж 2024 року Державна митна служба України реалізувала перехід на електронну систему митного оформлення поштових та експрес-відправлень, </v>
      </c>
      <c r="C12" s="487"/>
      <c r="D12" s="487"/>
      <c r="E12" s="487"/>
      <c r="F12" s="487"/>
      <c r="G12" s="487"/>
      <c r="H12" s="487"/>
      <c r="I12" s="487"/>
      <c r="J12" s="487"/>
      <c r="K12" s="487"/>
      <c r="L12" s="487"/>
      <c r="M12" s="487"/>
      <c r="N12" s="487"/>
      <c r="O12" s="487"/>
      <c r="P12" s="487"/>
      <c r="Q12" s="487"/>
      <c r="R12" s="485"/>
      <c r="S12" s="485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0"/>
      <c r="BG12" s="110"/>
      <c r="BH12" s="110"/>
      <c r="BI12" s="110"/>
      <c r="BJ12" s="110"/>
      <c r="BK12" s="110"/>
      <c r="BL12" s="110"/>
      <c r="BM12" s="110"/>
      <c r="BN12" s="110"/>
      <c r="BO12" s="110"/>
      <c r="BP12" s="110"/>
      <c r="BQ12" s="110"/>
      <c r="BR12" s="110"/>
      <c r="BS12" s="110"/>
      <c r="BT12" s="110"/>
      <c r="BU12" s="110"/>
      <c r="BV12" s="110"/>
      <c r="BW12" s="110"/>
      <c r="BX12" s="110"/>
      <c r="BY12" s="110"/>
      <c r="BZ12" s="110"/>
      <c r="CA12" s="110"/>
      <c r="CB12" s="110"/>
      <c r="CC12" s="110"/>
      <c r="CD12" s="110"/>
      <c r="CE12" s="110"/>
      <c r="CF12" s="110"/>
      <c r="CG12" s="110"/>
      <c r="CH12" s="9"/>
      <c r="CI12" s="9"/>
      <c r="CJ12" s="9"/>
      <c r="CK12" s="110"/>
      <c r="CL12" s="110"/>
      <c r="CM12" s="110"/>
      <c r="CN12" s="320"/>
      <c r="CO12" s="320"/>
      <c r="CP12" s="320"/>
      <c r="CQ12" s="320"/>
      <c r="CR12" s="320"/>
      <c r="CS12" s="320"/>
      <c r="CT12" s="110"/>
      <c r="CU12" s="110"/>
      <c r="CV12" s="110"/>
      <c r="CW12" s="110"/>
      <c r="CX12" s="110"/>
      <c r="CY12" s="110"/>
      <c r="CZ12" s="110"/>
      <c r="DA12" s="110"/>
      <c r="DB12" s="110"/>
      <c r="DC12" s="110"/>
      <c r="DD12" s="110"/>
      <c r="DE12" s="110"/>
      <c r="DF12" s="110"/>
      <c r="DG12" s="110"/>
      <c r="DH12" s="110"/>
      <c r="DI12" s="110"/>
      <c r="DJ12" s="110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9"/>
      <c r="EA12" s="110"/>
      <c r="EB12" s="110"/>
      <c r="EC12" s="110"/>
      <c r="ED12" s="110"/>
      <c r="EE12" s="110"/>
      <c r="EF12" s="110"/>
      <c r="EG12" s="110"/>
      <c r="EH12" s="110"/>
      <c r="EI12" s="110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</row>
    <row r="13" spans="1:263" ht="15" customHeight="1">
      <c r="B13" s="486" t="str">
        <f>IF('1'!$A$1=1,B99,B107)</f>
        <v xml:space="preserve"> що дозволило суттєво збільшити охоплення поштових відправлень.</v>
      </c>
      <c r="C13" s="487"/>
      <c r="D13" s="487"/>
      <c r="E13" s="487"/>
      <c r="F13" s="487"/>
      <c r="G13" s="487"/>
      <c r="H13" s="487"/>
      <c r="I13" s="487"/>
      <c r="J13" s="487"/>
      <c r="K13" s="487"/>
      <c r="L13" s="487"/>
      <c r="M13" s="487"/>
      <c r="N13" s="487"/>
      <c r="O13" s="487"/>
      <c r="P13" s="487"/>
      <c r="Q13" s="487"/>
      <c r="R13" s="485"/>
      <c r="S13" s="485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10"/>
      <c r="BR13" s="110"/>
      <c r="BS13" s="110"/>
      <c r="BT13" s="110"/>
      <c r="BU13" s="110"/>
      <c r="BV13" s="110"/>
      <c r="BW13" s="110"/>
      <c r="BX13" s="110"/>
      <c r="BY13" s="110"/>
      <c r="BZ13" s="110"/>
      <c r="CA13" s="110"/>
      <c r="CB13" s="110"/>
      <c r="CC13" s="110"/>
      <c r="CD13" s="110"/>
      <c r="CE13" s="110"/>
      <c r="CF13" s="110"/>
      <c r="CG13" s="110"/>
      <c r="CH13" s="9"/>
      <c r="CI13" s="9"/>
      <c r="CJ13" s="9"/>
      <c r="CK13" s="110"/>
      <c r="CL13" s="110"/>
      <c r="CM13" s="110"/>
      <c r="CN13" s="320"/>
      <c r="CO13" s="320"/>
      <c r="CP13" s="320"/>
      <c r="CQ13" s="320"/>
      <c r="CR13" s="320"/>
      <c r="CS13" s="320"/>
      <c r="CT13" s="110"/>
      <c r="CU13" s="110"/>
      <c r="CV13" s="110"/>
      <c r="CW13" s="110"/>
      <c r="CX13" s="110"/>
      <c r="CY13" s="110"/>
      <c r="CZ13" s="110"/>
      <c r="DA13" s="110"/>
      <c r="DB13" s="110"/>
      <c r="DC13" s="110"/>
      <c r="DD13" s="110"/>
      <c r="DE13" s="110"/>
      <c r="DF13" s="110"/>
      <c r="DG13" s="110"/>
      <c r="DH13" s="110"/>
      <c r="DI13" s="110"/>
      <c r="DJ13" s="110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9"/>
      <c r="EA13" s="110"/>
      <c r="EB13" s="110"/>
      <c r="EC13" s="110"/>
      <c r="ED13" s="110"/>
      <c r="EE13" s="110"/>
      <c r="EF13" s="110"/>
      <c r="EG13" s="110"/>
      <c r="EH13" s="110"/>
      <c r="EI13" s="110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</row>
    <row r="14" spans="1:263" ht="15" customHeight="1">
      <c r="B14" s="486" t="str">
        <f>IF('1'!$A$1=1,B100,B108)</f>
        <v xml:space="preserve"> Зважаючи на системний характер змін у даних щодо обсягів поштових відправлень та з метою забезпечення співставності показників платіжного балансу </v>
      </c>
      <c r="C14" s="487"/>
      <c r="D14" s="487"/>
      <c r="E14" s="487"/>
      <c r="F14" s="487"/>
      <c r="G14" s="487"/>
      <c r="H14" s="487"/>
      <c r="I14" s="487"/>
      <c r="J14" s="487"/>
      <c r="K14" s="487"/>
      <c r="L14" s="487"/>
      <c r="M14" s="487"/>
      <c r="N14" s="487"/>
      <c r="O14" s="487"/>
      <c r="P14" s="487"/>
      <c r="Q14" s="487"/>
      <c r="R14" s="485"/>
      <c r="S14" s="485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  <c r="BP14" s="110"/>
      <c r="BQ14" s="110"/>
      <c r="BR14" s="110"/>
      <c r="BS14" s="110"/>
      <c r="BT14" s="110"/>
      <c r="BU14" s="110"/>
      <c r="BV14" s="110"/>
      <c r="BW14" s="110"/>
      <c r="BX14" s="110"/>
      <c r="BY14" s="110"/>
      <c r="BZ14" s="110"/>
      <c r="CA14" s="110"/>
      <c r="CB14" s="110"/>
      <c r="CC14" s="110"/>
      <c r="CD14" s="110"/>
      <c r="CE14" s="110"/>
      <c r="CF14" s="110"/>
      <c r="CG14" s="110"/>
      <c r="CH14" s="9"/>
      <c r="CI14" s="9"/>
      <c r="CJ14" s="9"/>
      <c r="CK14" s="110"/>
      <c r="CL14" s="110"/>
      <c r="CM14" s="110"/>
      <c r="CN14" s="320" t="s">
        <v>195</v>
      </c>
      <c r="CO14" s="320"/>
      <c r="CP14" s="320"/>
      <c r="CQ14" s="320"/>
      <c r="CR14" s="320"/>
      <c r="CS14" s="320"/>
      <c r="CT14" s="110"/>
      <c r="CU14" s="110"/>
      <c r="CV14" s="110"/>
      <c r="CW14" s="110"/>
      <c r="CX14" s="110"/>
      <c r="CY14" s="110"/>
      <c r="CZ14" s="110"/>
      <c r="DA14" s="110"/>
      <c r="DB14" s="110"/>
      <c r="DC14" s="110"/>
      <c r="DD14" s="110"/>
      <c r="DE14" s="110"/>
      <c r="DF14" s="110"/>
      <c r="DG14" s="110"/>
      <c r="DH14" s="110"/>
      <c r="DI14" s="110"/>
      <c r="DJ14" s="110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9"/>
      <c r="EA14" s="110"/>
      <c r="EB14" s="110"/>
      <c r="EC14" s="110"/>
      <c r="ED14" s="110"/>
      <c r="EE14" s="110"/>
      <c r="EF14" s="110"/>
      <c r="EG14" s="110"/>
      <c r="EH14" s="110"/>
      <c r="EI14" s="110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</row>
    <row r="15" spans="1:263" ht="15" customHeight="1">
      <c r="B15" s="486" t="str">
        <f>IF('1'!$A$1=1,B101,B109)</f>
        <v xml:space="preserve"> було здійснено перегляд  даних щодо експорту-імпорту товарів, що надходили у вигляді поштових відправлень за 2020-2023 роки.</v>
      </c>
      <c r="C15" s="487"/>
      <c r="D15" s="487"/>
      <c r="E15" s="487"/>
      <c r="F15" s="487"/>
      <c r="G15" s="487"/>
      <c r="H15" s="487"/>
      <c r="I15" s="487"/>
      <c r="J15" s="487"/>
      <c r="K15" s="487"/>
      <c r="L15" s="487"/>
      <c r="M15" s="487"/>
      <c r="N15" s="487"/>
      <c r="O15" s="487"/>
      <c r="P15" s="487"/>
      <c r="Q15" s="487"/>
      <c r="R15" s="485"/>
      <c r="S15" s="485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  <c r="BK15" s="110"/>
      <c r="BL15" s="110"/>
      <c r="BM15" s="110"/>
      <c r="BN15" s="110"/>
      <c r="BO15" s="110"/>
      <c r="BP15" s="110"/>
      <c r="BQ15" s="110"/>
      <c r="BR15" s="110"/>
      <c r="BS15" s="110"/>
      <c r="BT15" s="110"/>
      <c r="BU15" s="110"/>
      <c r="BV15" s="110"/>
      <c r="BW15" s="110"/>
      <c r="BX15" s="110"/>
      <c r="BY15" s="110"/>
      <c r="BZ15" s="110"/>
      <c r="CA15" s="110"/>
      <c r="CB15" s="110"/>
      <c r="CC15" s="110"/>
      <c r="CD15" s="110"/>
      <c r="CE15" s="110"/>
      <c r="CF15" s="110"/>
      <c r="CG15" s="110"/>
      <c r="CH15" s="9"/>
      <c r="CI15" s="9"/>
      <c r="CJ15" s="9"/>
      <c r="CK15" s="110"/>
      <c r="CL15" s="110"/>
      <c r="CM15" s="110"/>
      <c r="CN15" s="320" t="s">
        <v>196</v>
      </c>
      <c r="CO15" s="320"/>
      <c r="CP15" s="320"/>
      <c r="CQ15" s="320"/>
      <c r="CR15" s="320"/>
      <c r="CS15" s="320"/>
      <c r="CT15" s="110"/>
      <c r="CU15" s="110"/>
      <c r="CV15" s="110"/>
      <c r="CW15" s="110"/>
      <c r="CX15" s="110"/>
      <c r="CY15" s="110"/>
      <c r="CZ15" s="110"/>
      <c r="DA15" s="110"/>
      <c r="DB15" s="110"/>
      <c r="DC15" s="110"/>
      <c r="DD15" s="110"/>
      <c r="DE15" s="110"/>
      <c r="DF15" s="110"/>
      <c r="DG15" s="110"/>
      <c r="DH15" s="110"/>
      <c r="DI15" s="110"/>
      <c r="DJ15" s="110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9"/>
      <c r="EA15" s="110"/>
      <c r="EB15" s="110"/>
      <c r="EC15" s="110"/>
      <c r="ED15" s="110"/>
      <c r="EE15" s="110"/>
      <c r="EF15" s="110"/>
      <c r="EG15" s="110"/>
      <c r="EH15" s="110"/>
      <c r="EI15" s="110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</row>
    <row r="16" spans="1:263" ht="15" customHeight="1">
      <c r="B16" s="486" t="str">
        <f>IF('1'!$A$1=1,B102,B110)</f>
        <v xml:space="preserve"> В результаті обсяги імпорту товарів було збільшено у 2020 році на 1 459 млн дол. США,  2021 – на 2 083 млн дол. США, 2022 - на  926 млн дол. США, 2023 – на 1 589  млн дол. США. </v>
      </c>
      <c r="C16" s="487"/>
      <c r="D16" s="487"/>
      <c r="E16" s="487"/>
      <c r="F16" s="487"/>
      <c r="G16" s="487"/>
      <c r="H16" s="487"/>
      <c r="I16" s="487"/>
      <c r="J16" s="487"/>
      <c r="K16" s="487"/>
      <c r="L16" s="487"/>
      <c r="M16" s="487"/>
      <c r="N16" s="487"/>
      <c r="O16" s="487"/>
      <c r="P16" s="487"/>
      <c r="Q16" s="487"/>
      <c r="R16" s="485"/>
      <c r="S16" s="485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110"/>
      <c r="BJ16" s="110"/>
      <c r="BK16" s="110"/>
      <c r="BL16" s="110"/>
      <c r="BM16" s="110"/>
      <c r="BN16" s="110"/>
      <c r="BO16" s="110"/>
      <c r="BP16" s="110"/>
      <c r="BQ16" s="110"/>
      <c r="BR16" s="110"/>
      <c r="BS16" s="110"/>
      <c r="BT16" s="110"/>
      <c r="BU16" s="110"/>
      <c r="BV16" s="110"/>
      <c r="BW16" s="110"/>
      <c r="BX16" s="110"/>
      <c r="BY16" s="110"/>
      <c r="BZ16" s="110"/>
      <c r="CA16" s="110"/>
      <c r="CB16" s="110"/>
      <c r="CC16" s="110"/>
      <c r="CD16" s="110"/>
      <c r="CE16" s="110"/>
      <c r="CF16" s="110"/>
      <c r="CG16" s="110"/>
      <c r="CH16" s="9"/>
      <c r="CI16" s="9"/>
      <c r="CJ16" s="9"/>
      <c r="CK16" s="110"/>
      <c r="CL16" s="110"/>
      <c r="CM16" s="110"/>
      <c r="CN16" s="320"/>
      <c r="CO16" s="320"/>
      <c r="CP16" s="320"/>
      <c r="CQ16" s="320"/>
      <c r="CR16" s="320"/>
      <c r="CS16" s="320"/>
      <c r="CT16" s="110"/>
      <c r="CU16" s="110"/>
      <c r="CV16" s="110"/>
      <c r="CW16" s="110"/>
      <c r="CX16" s="110"/>
      <c r="CY16" s="110"/>
      <c r="CZ16" s="110"/>
      <c r="DA16" s="110"/>
      <c r="DB16" s="110"/>
      <c r="DC16" s="110"/>
      <c r="DD16" s="110"/>
      <c r="DE16" s="110"/>
      <c r="DF16" s="110"/>
      <c r="DG16" s="110"/>
      <c r="DH16" s="110"/>
      <c r="DI16" s="110"/>
      <c r="DJ16" s="110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9"/>
      <c r="EA16" s="110"/>
      <c r="EB16" s="110"/>
      <c r="EC16" s="110"/>
      <c r="ED16" s="110"/>
      <c r="EE16" s="110"/>
      <c r="EF16" s="110"/>
      <c r="EG16" s="110"/>
      <c r="EH16" s="110"/>
      <c r="EI16" s="110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</row>
    <row r="17" spans="2:150" ht="15" customHeight="1">
      <c r="B17" s="486" t="str">
        <f>IF('1'!$A$1=1,B103,B111)</f>
        <v xml:space="preserve"> Обсяги поштового експорту було збільшено відповідно на  440 млн дол. США,  508 млн дол. США, 276 млн дол. США та 336 млн дол. США.</v>
      </c>
      <c r="C17" s="487"/>
      <c r="D17" s="487"/>
      <c r="E17" s="487"/>
      <c r="F17" s="487"/>
      <c r="G17" s="487"/>
      <c r="H17" s="487"/>
      <c r="I17" s="487"/>
      <c r="J17" s="487"/>
      <c r="K17" s="487"/>
      <c r="L17" s="487"/>
      <c r="M17" s="487"/>
      <c r="N17" s="487"/>
      <c r="O17" s="487"/>
      <c r="P17" s="487"/>
      <c r="Q17" s="487"/>
      <c r="R17" s="485"/>
      <c r="S17" s="485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110"/>
      <c r="BJ17" s="110"/>
      <c r="BK17" s="110"/>
      <c r="BL17" s="110"/>
      <c r="BM17" s="110"/>
      <c r="BN17" s="110"/>
      <c r="BO17" s="110"/>
      <c r="BP17" s="110"/>
      <c r="BQ17" s="110"/>
      <c r="BR17" s="110"/>
      <c r="BS17" s="110"/>
      <c r="BT17" s="110"/>
      <c r="BU17" s="110"/>
      <c r="BV17" s="110"/>
      <c r="BW17" s="110"/>
      <c r="BX17" s="110"/>
      <c r="BY17" s="110"/>
      <c r="BZ17" s="110"/>
      <c r="CA17" s="110"/>
      <c r="CB17" s="110"/>
      <c r="CC17" s="110"/>
      <c r="CD17" s="110"/>
      <c r="CE17" s="110"/>
      <c r="CF17" s="110"/>
      <c r="CG17" s="110"/>
      <c r="CH17" s="9"/>
      <c r="CI17" s="9"/>
      <c r="CJ17" s="9"/>
      <c r="CK17" s="110"/>
      <c r="CL17" s="110"/>
      <c r="CM17" s="110"/>
      <c r="CN17" s="320"/>
      <c r="CO17" s="320"/>
      <c r="CP17" s="320"/>
      <c r="CQ17" s="320"/>
      <c r="CR17" s="320"/>
      <c r="CS17" s="320"/>
      <c r="CT17" s="110"/>
      <c r="CU17" s="110"/>
      <c r="CV17" s="110"/>
      <c r="CW17" s="110"/>
      <c r="CX17" s="110"/>
      <c r="CY17" s="110"/>
      <c r="CZ17" s="110"/>
      <c r="DA17" s="110"/>
      <c r="DB17" s="110"/>
      <c r="DC17" s="110"/>
      <c r="DD17" s="110"/>
      <c r="DE17" s="110"/>
      <c r="DF17" s="110"/>
      <c r="DG17" s="110"/>
      <c r="DH17" s="110"/>
      <c r="DI17" s="110"/>
      <c r="DJ17" s="110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9"/>
      <c r="EA17" s="110"/>
      <c r="EB17" s="110"/>
      <c r="EC17" s="110"/>
      <c r="ED17" s="110"/>
      <c r="EE17" s="110"/>
      <c r="EF17" s="110"/>
      <c r="EG17" s="110"/>
      <c r="EH17" s="110"/>
      <c r="EI17" s="110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</row>
    <row r="18" spans="2:150" ht="17.149999999999999" customHeight="1">
      <c r="B18" s="484"/>
      <c r="C18" s="455"/>
      <c r="D18" s="455"/>
      <c r="E18" s="455"/>
      <c r="F18" s="455"/>
      <c r="G18" s="455"/>
      <c r="H18" s="455"/>
      <c r="I18" s="455"/>
      <c r="J18" s="455"/>
      <c r="K18" s="455"/>
      <c r="L18" s="455"/>
      <c r="M18" s="455"/>
      <c r="N18" s="455"/>
      <c r="O18" s="455"/>
      <c r="P18" s="455"/>
      <c r="Q18" s="455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0"/>
      <c r="BN18" s="110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0"/>
      <c r="BZ18" s="110"/>
      <c r="CA18" s="110"/>
      <c r="CB18" s="110"/>
      <c r="CC18" s="110"/>
      <c r="CD18" s="110"/>
      <c r="CE18" s="110"/>
      <c r="CF18" s="110"/>
      <c r="CG18" s="110"/>
      <c r="CH18" s="9"/>
      <c r="CI18" s="9"/>
      <c r="CJ18" s="9"/>
      <c r="CK18" s="110"/>
      <c r="CL18" s="110"/>
      <c r="CM18" s="110"/>
      <c r="CN18" s="110"/>
      <c r="CO18" s="110"/>
      <c r="CP18" s="110"/>
      <c r="CQ18" s="110"/>
      <c r="CR18" s="110"/>
      <c r="CS18" s="110"/>
      <c r="CT18" s="110"/>
      <c r="CU18" s="110"/>
      <c r="CV18" s="110"/>
      <c r="CW18" s="110"/>
      <c r="CX18" s="110"/>
      <c r="CY18" s="110"/>
      <c r="CZ18" s="110"/>
      <c r="DA18" s="110"/>
      <c r="DB18" s="110"/>
      <c r="DC18" s="110"/>
      <c r="DD18" s="110"/>
      <c r="DE18" s="110"/>
      <c r="DF18" s="110"/>
      <c r="DG18" s="110"/>
      <c r="DH18" s="110"/>
      <c r="DI18" s="110"/>
      <c r="DJ18" s="110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9"/>
      <c r="EA18" s="110"/>
      <c r="EB18" s="110"/>
      <c r="EC18" s="110"/>
      <c r="ED18" s="110"/>
      <c r="EE18" s="110"/>
      <c r="EF18" s="110"/>
      <c r="EG18" s="110"/>
      <c r="EH18" s="110"/>
      <c r="EI18" s="110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</row>
    <row r="19" spans="2:150" ht="17.149999999999999" customHeight="1">
      <c r="C19" s="4"/>
      <c r="D19" s="4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  <c r="BK19" s="110"/>
      <c r="BL19" s="110"/>
      <c r="BM19" s="110"/>
      <c r="BN19" s="110"/>
      <c r="BO19" s="110"/>
      <c r="BP19" s="110"/>
      <c r="BQ19" s="110"/>
      <c r="BR19" s="110"/>
      <c r="BS19" s="110"/>
      <c r="BT19" s="110"/>
      <c r="BU19" s="110"/>
      <c r="BV19" s="110"/>
      <c r="BW19" s="110"/>
      <c r="BX19" s="110"/>
      <c r="BY19" s="110"/>
      <c r="BZ19" s="110"/>
      <c r="CA19" s="110"/>
      <c r="CB19" s="110"/>
      <c r="CC19" s="110"/>
      <c r="CD19" s="110"/>
      <c r="CE19" s="110"/>
      <c r="CF19" s="110"/>
      <c r="CG19" s="110"/>
      <c r="CH19" s="9"/>
      <c r="CI19" s="9"/>
      <c r="CJ19" s="9"/>
      <c r="CK19" s="110"/>
      <c r="CL19" s="110"/>
      <c r="CM19" s="110"/>
      <c r="CN19" s="110"/>
      <c r="CO19" s="110"/>
      <c r="CP19" s="110"/>
      <c r="CQ19" s="110"/>
      <c r="CR19" s="110"/>
      <c r="CS19" s="110"/>
      <c r="CT19" s="110"/>
      <c r="CU19" s="110"/>
      <c r="CV19" s="110"/>
      <c r="CW19" s="110"/>
      <c r="CX19" s="110"/>
      <c r="CY19" s="110"/>
      <c r="CZ19" s="110"/>
      <c r="DA19" s="110"/>
      <c r="DB19" s="110"/>
      <c r="DC19" s="110"/>
      <c r="DD19" s="110"/>
      <c r="DE19" s="110"/>
      <c r="DF19" s="110"/>
      <c r="DG19" s="110"/>
      <c r="DH19" s="110"/>
      <c r="DI19" s="110"/>
      <c r="DJ19" s="110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9"/>
      <c r="EA19" s="110"/>
      <c r="EB19" s="110"/>
      <c r="EC19" s="110"/>
      <c r="ED19" s="110"/>
      <c r="EE19" s="110"/>
      <c r="EF19" s="110"/>
      <c r="EG19" s="110"/>
      <c r="EH19" s="110"/>
      <c r="EI19" s="110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</row>
    <row r="20" spans="2:150" ht="17.149999999999999" customHeight="1">
      <c r="B20" s="4"/>
      <c r="C20" s="4"/>
      <c r="D20" s="4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0"/>
      <c r="BW20" s="110"/>
      <c r="BX20" s="110"/>
      <c r="BY20" s="110"/>
      <c r="BZ20" s="110"/>
      <c r="CA20" s="110"/>
      <c r="CB20" s="110"/>
      <c r="CC20" s="110"/>
      <c r="CD20" s="110"/>
      <c r="CE20" s="110"/>
      <c r="CF20" s="110"/>
      <c r="CG20" s="110"/>
      <c r="CH20" s="9"/>
      <c r="CI20" s="9"/>
      <c r="CJ20" s="9"/>
      <c r="CK20" s="110"/>
      <c r="CL20" s="110"/>
      <c r="CM20" s="110"/>
      <c r="CN20" s="110"/>
      <c r="CO20" s="110"/>
      <c r="CP20" s="110"/>
      <c r="CQ20" s="110"/>
      <c r="CR20" s="110"/>
      <c r="CS20" s="110"/>
      <c r="CT20" s="110"/>
      <c r="CU20" s="110"/>
      <c r="CV20" s="110"/>
      <c r="CW20" s="110"/>
      <c r="CX20" s="110"/>
      <c r="CY20" s="110"/>
      <c r="CZ20" s="110"/>
      <c r="DA20" s="110"/>
      <c r="DB20" s="110"/>
      <c r="DC20" s="110"/>
      <c r="DD20" s="110"/>
      <c r="DE20" s="110"/>
      <c r="DF20" s="110"/>
      <c r="DG20" s="110"/>
      <c r="DH20" s="110"/>
      <c r="DI20" s="110"/>
      <c r="DJ20" s="110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9"/>
      <c r="EA20" s="110"/>
      <c r="EB20" s="110"/>
      <c r="EC20" s="110"/>
      <c r="ED20" s="110"/>
      <c r="EE20" s="110"/>
      <c r="EF20" s="110"/>
      <c r="EG20" s="110"/>
      <c r="EH20" s="110"/>
      <c r="EI20" s="110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</row>
    <row r="21" spans="2:150" ht="17.149999999999999" customHeight="1">
      <c r="B21" s="4"/>
      <c r="C21" s="4"/>
      <c r="D21" s="4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110"/>
      <c r="BC21" s="110"/>
      <c r="BD21" s="110"/>
      <c r="BE21" s="110"/>
      <c r="BF21" s="110"/>
      <c r="BG21" s="110"/>
      <c r="BH21" s="110"/>
      <c r="BI21" s="110"/>
      <c r="BJ21" s="110"/>
      <c r="BK21" s="110"/>
      <c r="BL21" s="110"/>
      <c r="BM21" s="110"/>
      <c r="BN21" s="110"/>
      <c r="BO21" s="110"/>
      <c r="BP21" s="110"/>
      <c r="BQ21" s="110"/>
      <c r="BR21" s="110"/>
      <c r="BS21" s="110"/>
      <c r="BT21" s="110"/>
      <c r="BU21" s="110"/>
      <c r="BV21" s="110"/>
      <c r="BW21" s="110"/>
      <c r="BX21" s="110"/>
      <c r="BY21" s="110"/>
      <c r="BZ21" s="110"/>
      <c r="CA21" s="110"/>
      <c r="CB21" s="110"/>
      <c r="CC21" s="110"/>
      <c r="CD21" s="110"/>
      <c r="CE21" s="110"/>
      <c r="CF21" s="110"/>
      <c r="CG21" s="110"/>
      <c r="CH21" s="9"/>
      <c r="CI21" s="9"/>
      <c r="CJ21" s="9"/>
      <c r="CK21" s="110"/>
      <c r="CL21" s="110"/>
      <c r="CM21" s="110"/>
      <c r="CN21" s="110"/>
      <c r="CO21" s="110"/>
      <c r="CP21" s="110"/>
      <c r="CQ21" s="110"/>
      <c r="CR21" s="110"/>
      <c r="CS21" s="110"/>
      <c r="CT21" s="110"/>
      <c r="CU21" s="110"/>
      <c r="CV21" s="110"/>
      <c r="CW21" s="110"/>
      <c r="CX21" s="110"/>
      <c r="CY21" s="110"/>
      <c r="CZ21" s="110"/>
      <c r="DA21" s="110"/>
      <c r="DB21" s="110"/>
      <c r="DC21" s="110"/>
      <c r="DD21" s="110"/>
      <c r="DE21" s="110"/>
      <c r="DF21" s="110"/>
      <c r="DG21" s="110"/>
      <c r="DH21" s="110"/>
      <c r="DI21" s="110"/>
      <c r="DJ21" s="110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9"/>
      <c r="EA21" s="110"/>
      <c r="EB21" s="110"/>
      <c r="EC21" s="110"/>
      <c r="ED21" s="110"/>
      <c r="EE21" s="110"/>
      <c r="EF21" s="110"/>
      <c r="EG21" s="110"/>
      <c r="EH21" s="110"/>
      <c r="EI21" s="110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</row>
    <row r="22" spans="2:150">
      <c r="B22" s="488" t="str">
        <f>IF('1'!$A$1=1,C72,C74)</f>
        <v>Перерахунок даних зовнішньої торгівлі товарами здійснюється за середньомісячними курсами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  <c r="BL22" s="112"/>
      <c r="BM22" s="112"/>
      <c r="BN22" s="112"/>
      <c r="BO22" s="112"/>
      <c r="BP22" s="112"/>
      <c r="BQ22" s="112"/>
      <c r="BR22" s="112"/>
      <c r="BS22" s="112"/>
      <c r="BT22" s="112"/>
      <c r="BU22" s="112"/>
      <c r="BV22" s="112"/>
      <c r="BW22" s="112"/>
      <c r="BX22" s="112"/>
      <c r="BY22" s="112"/>
      <c r="BZ22" s="112"/>
      <c r="CA22" s="112"/>
      <c r="CB22" s="112"/>
      <c r="CC22" s="112"/>
      <c r="CD22" s="112"/>
      <c r="CE22" s="112"/>
      <c r="CF22" s="112"/>
      <c r="CG22" s="112"/>
      <c r="CH22" s="106"/>
      <c r="CI22" s="106"/>
      <c r="CJ22" s="106"/>
      <c r="CK22" s="112"/>
      <c r="CL22" s="112"/>
      <c r="CM22" s="112"/>
      <c r="CN22" s="112"/>
      <c r="CO22" s="112"/>
      <c r="CP22" s="112"/>
      <c r="CQ22" s="112"/>
      <c r="CR22" s="112"/>
      <c r="CS22" s="112"/>
      <c r="CT22" s="112"/>
      <c r="CU22" s="112"/>
      <c r="CV22" s="112"/>
      <c r="CW22" s="112"/>
      <c r="CX22" s="112"/>
      <c r="CY22" s="112"/>
      <c r="CZ22" s="112"/>
      <c r="DA22" s="112"/>
      <c r="DB22" s="112"/>
      <c r="DC22" s="112"/>
      <c r="DD22" s="112"/>
      <c r="DE22" s="112"/>
      <c r="DF22" s="112"/>
      <c r="DG22" s="112"/>
      <c r="DH22" s="112"/>
      <c r="DI22" s="112"/>
      <c r="DJ22" s="112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06"/>
      <c r="EA22" s="112"/>
      <c r="EB22" s="112"/>
      <c r="EC22" s="112"/>
      <c r="ED22" s="112"/>
      <c r="EE22" s="112"/>
      <c r="EF22" s="112"/>
      <c r="EG22" s="112"/>
      <c r="EH22" s="112"/>
      <c r="EI22" s="112"/>
      <c r="EJ22" s="106"/>
      <c r="EK22" s="106"/>
      <c r="EL22" s="106"/>
      <c r="EM22" s="106"/>
      <c r="EN22" s="106"/>
      <c r="EO22" s="106"/>
      <c r="EP22" s="106"/>
      <c r="EQ22" s="106"/>
      <c r="ER22" s="106"/>
      <c r="ES22" s="106"/>
      <c r="ET22" s="106"/>
    </row>
    <row r="23" spans="2:150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112"/>
      <c r="CB23" s="112"/>
      <c r="CC23" s="112"/>
      <c r="CD23" s="112"/>
      <c r="CE23" s="112"/>
      <c r="CF23" s="112"/>
      <c r="CG23" s="112"/>
      <c r="CH23" s="106"/>
      <c r="CI23" s="106"/>
      <c r="CJ23" s="106"/>
      <c r="CK23" s="112"/>
      <c r="CL23" s="112"/>
      <c r="CM23" s="112"/>
      <c r="CN23" s="112"/>
      <c r="CO23" s="112"/>
      <c r="CP23" s="112"/>
      <c r="CQ23" s="112"/>
      <c r="CR23" s="112"/>
      <c r="CS23" s="112"/>
      <c r="CT23" s="112"/>
      <c r="CU23" s="112"/>
      <c r="CV23" s="112"/>
      <c r="CW23" s="112"/>
      <c r="CX23" s="112"/>
      <c r="CY23" s="112"/>
      <c r="CZ23" s="112"/>
      <c r="DA23" s="112"/>
      <c r="DB23" s="112"/>
      <c r="DC23" s="112"/>
      <c r="DD23" s="112"/>
      <c r="DE23" s="112"/>
      <c r="DF23" s="112"/>
      <c r="DG23" s="112"/>
      <c r="DH23" s="112"/>
      <c r="DI23" s="112"/>
      <c r="DJ23" s="112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06"/>
      <c r="EA23" s="112"/>
      <c r="EB23" s="112"/>
      <c r="EC23" s="112"/>
      <c r="ED23" s="109"/>
      <c r="EE23" s="109"/>
      <c r="EF23" s="109"/>
      <c r="EG23" s="109"/>
      <c r="EH23" s="109"/>
      <c r="EI23" s="109"/>
      <c r="EJ23" s="11"/>
      <c r="EK23" s="11"/>
      <c r="EL23" s="11"/>
      <c r="EM23" s="11"/>
      <c r="EN23" s="11"/>
      <c r="EO23" s="11"/>
      <c r="EQ23" s="11"/>
      <c r="ER23" s="11"/>
    </row>
    <row r="24" spans="2:150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112"/>
      <c r="CB24" s="112"/>
      <c r="CC24" s="112"/>
      <c r="CD24" s="112"/>
      <c r="CE24" s="112"/>
      <c r="CF24" s="112"/>
      <c r="CG24" s="112"/>
      <c r="CH24" s="106"/>
      <c r="CI24" s="106"/>
      <c r="CJ24" s="106"/>
      <c r="CK24" s="112"/>
      <c r="CL24" s="112"/>
      <c r="CM24" s="112"/>
      <c r="CN24" s="112"/>
      <c r="CO24" s="112"/>
      <c r="CP24" s="112"/>
      <c r="CQ24" s="112"/>
      <c r="CR24" s="112"/>
      <c r="CS24" s="112"/>
      <c r="CT24" s="112"/>
      <c r="CU24" s="112"/>
      <c r="CV24" s="112"/>
      <c r="CW24" s="112"/>
      <c r="CX24" s="112"/>
      <c r="CY24" s="112"/>
      <c r="CZ24" s="112"/>
      <c r="DA24" s="112"/>
      <c r="DB24" s="112"/>
      <c r="DC24" s="112"/>
      <c r="DD24" s="112"/>
      <c r="DE24" s="112"/>
      <c r="DF24" s="112"/>
      <c r="DG24" s="112"/>
      <c r="DH24" s="112"/>
      <c r="DI24" s="112"/>
      <c r="DJ24" s="112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06"/>
      <c r="EA24" s="112"/>
      <c r="EB24" s="112"/>
      <c r="EC24" s="112"/>
      <c r="ED24" s="109"/>
      <c r="EE24" s="112"/>
      <c r="EF24" s="112"/>
      <c r="EG24" s="112"/>
      <c r="EH24" s="112"/>
      <c r="EI24" s="112"/>
      <c r="EJ24" s="106"/>
      <c r="EK24" s="106"/>
      <c r="EL24" s="106"/>
      <c r="EM24" s="106"/>
      <c r="EN24" s="106"/>
      <c r="EO24" s="106"/>
      <c r="EP24" s="106"/>
      <c r="EQ24" s="106"/>
      <c r="ER24" s="106"/>
      <c r="ES24" s="106"/>
      <c r="ET24" s="106"/>
    </row>
    <row r="25" spans="2:150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112"/>
      <c r="CB25" s="112"/>
      <c r="CC25" s="112"/>
      <c r="CD25" s="112"/>
      <c r="CE25" s="112"/>
      <c r="CF25" s="112"/>
      <c r="CG25" s="112"/>
      <c r="CH25" s="106"/>
      <c r="CI25" s="106"/>
      <c r="CJ25" s="106"/>
      <c r="CK25" s="112"/>
      <c r="CL25" s="112"/>
      <c r="CM25" s="112"/>
      <c r="CN25" s="112"/>
      <c r="CO25" s="112"/>
      <c r="CP25" s="112"/>
      <c r="CQ25" s="112"/>
      <c r="CR25" s="112"/>
      <c r="CS25" s="112"/>
      <c r="CT25" s="112"/>
      <c r="CU25" s="112"/>
      <c r="CV25" s="112"/>
      <c r="CW25" s="112"/>
      <c r="CX25" s="112"/>
      <c r="CY25" s="112"/>
      <c r="CZ25" s="112"/>
      <c r="DA25" s="112"/>
      <c r="DB25" s="112"/>
      <c r="DC25" s="112"/>
      <c r="DD25" s="112"/>
      <c r="DE25" s="112"/>
      <c r="DF25" s="112"/>
      <c r="DG25" s="112"/>
      <c r="DH25" s="112"/>
      <c r="DI25" s="112"/>
      <c r="DJ25" s="112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06"/>
      <c r="EA25" s="112"/>
      <c r="EB25" s="112"/>
      <c r="EC25" s="112"/>
      <c r="ED25" s="112"/>
      <c r="EE25" s="112"/>
      <c r="EF25" s="112"/>
      <c r="EG25" s="112"/>
      <c r="EH25" s="112"/>
      <c r="EI25" s="112"/>
      <c r="EJ25" s="106"/>
      <c r="EK25" s="106"/>
      <c r="EL25" s="106"/>
      <c r="EM25" s="106"/>
      <c r="EN25" s="106"/>
      <c r="EO25" s="106"/>
      <c r="EP25" s="106"/>
      <c r="EQ25" s="106"/>
      <c r="ER25" s="106"/>
      <c r="ES25" s="106"/>
      <c r="ET25" s="106"/>
    </row>
    <row r="26" spans="2:150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112"/>
      <c r="CB26" s="112"/>
      <c r="CC26" s="112"/>
      <c r="CD26" s="112"/>
      <c r="CE26" s="112"/>
      <c r="CF26" s="112"/>
      <c r="CG26" s="112"/>
      <c r="CH26" s="106"/>
      <c r="CI26" s="106"/>
      <c r="CJ26" s="106"/>
      <c r="CK26" s="112"/>
      <c r="CL26" s="112"/>
      <c r="CM26" s="112"/>
      <c r="CN26" s="112"/>
      <c r="CO26" s="112"/>
      <c r="CP26" s="112"/>
      <c r="CQ26" s="112"/>
      <c r="CR26" s="112"/>
      <c r="CS26" s="112"/>
      <c r="CT26" s="112"/>
      <c r="CU26" s="112"/>
      <c r="CV26" s="112"/>
      <c r="CW26" s="112"/>
      <c r="CX26" s="112"/>
      <c r="CY26" s="112"/>
      <c r="CZ26" s="112"/>
      <c r="DA26" s="112"/>
      <c r="DB26" s="112"/>
      <c r="DC26" s="112"/>
      <c r="DD26" s="112"/>
      <c r="DE26" s="112"/>
      <c r="DF26" s="112"/>
      <c r="DG26" s="112"/>
      <c r="DH26" s="112"/>
      <c r="DI26" s="112"/>
      <c r="DJ26" s="112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06"/>
      <c r="EA26" s="112"/>
      <c r="EB26" s="112"/>
      <c r="EC26" s="112"/>
      <c r="ED26" s="112"/>
      <c r="EE26" s="112"/>
      <c r="EF26" s="112"/>
      <c r="EG26" s="112"/>
      <c r="EH26" s="112"/>
      <c r="EJ26" s="106"/>
      <c r="EK26" s="106"/>
      <c r="EL26" s="106"/>
      <c r="EM26" s="106"/>
      <c r="EN26" s="106"/>
      <c r="EO26" s="106"/>
      <c r="EP26" s="106"/>
      <c r="EQ26" s="106"/>
      <c r="ER26" s="106"/>
      <c r="ES26" s="106"/>
      <c r="ET26" s="106"/>
    </row>
    <row r="29" spans="2:150">
      <c r="ED29" s="113" t="s">
        <v>34</v>
      </c>
    </row>
    <row r="30" spans="2:150">
      <c r="ED30" s="113" t="s">
        <v>33</v>
      </c>
    </row>
    <row r="62" spans="2:194" s="10" customFormat="1">
      <c r="CM62" s="113"/>
      <c r="CN62" s="113"/>
      <c r="CO62" s="113"/>
      <c r="CP62" s="113"/>
      <c r="CQ62" s="113"/>
      <c r="CR62" s="113"/>
      <c r="CS62" s="113"/>
      <c r="CT62" s="113"/>
      <c r="CU62" s="113"/>
      <c r="CV62" s="113"/>
      <c r="CW62" s="113"/>
      <c r="CX62" s="113"/>
      <c r="CY62" s="113"/>
      <c r="CZ62" s="113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</row>
    <row r="63" spans="2:194" s="113" customFormat="1">
      <c r="B63" s="113" t="s">
        <v>222</v>
      </c>
      <c r="FY63" s="320"/>
      <c r="FZ63" s="320"/>
      <c r="GA63" s="320"/>
      <c r="GB63" s="320"/>
      <c r="GC63" s="320"/>
      <c r="GD63" s="320"/>
      <c r="GE63" s="320"/>
      <c r="GF63" s="320"/>
      <c r="GG63" s="320"/>
      <c r="GH63" s="320"/>
      <c r="GI63" s="320"/>
      <c r="GJ63" s="320"/>
      <c r="GK63" s="320"/>
      <c r="GL63" s="320"/>
    </row>
    <row r="64" spans="2:194" s="113" customFormat="1">
      <c r="B64" s="113" t="s">
        <v>223</v>
      </c>
      <c r="FY64" s="320"/>
      <c r="FZ64" s="320"/>
      <c r="GA64" s="320"/>
      <c r="GB64" s="320"/>
      <c r="GC64" s="320"/>
      <c r="GD64" s="320"/>
      <c r="GE64" s="320"/>
      <c r="GF64" s="320"/>
      <c r="GG64" s="320"/>
      <c r="GH64" s="320"/>
      <c r="GI64" s="320"/>
      <c r="GJ64" s="320"/>
      <c r="GK64" s="320"/>
      <c r="GL64" s="320"/>
    </row>
    <row r="65" spans="3:194" s="113" customFormat="1">
      <c r="FY65" s="320"/>
      <c r="FZ65" s="320"/>
      <c r="GA65" s="320"/>
      <c r="GB65" s="320"/>
      <c r="GC65" s="320"/>
      <c r="GD65" s="320"/>
      <c r="GE65" s="320"/>
      <c r="GF65" s="320"/>
      <c r="GG65" s="320"/>
      <c r="GH65" s="320"/>
      <c r="GI65" s="320"/>
      <c r="GJ65" s="320"/>
      <c r="GK65" s="320"/>
      <c r="GL65" s="320"/>
    </row>
    <row r="66" spans="3:194" s="10" customFormat="1">
      <c r="CM66" s="113"/>
      <c r="CN66" s="113"/>
      <c r="CO66" s="113"/>
      <c r="CP66" s="113"/>
      <c r="CQ66" s="113"/>
      <c r="CR66" s="113"/>
      <c r="CS66" s="113"/>
      <c r="CT66" s="113"/>
      <c r="CU66" s="113"/>
      <c r="CV66" s="113"/>
      <c r="CW66" s="113"/>
      <c r="CX66" s="113"/>
      <c r="CY66" s="113"/>
      <c r="CZ66" s="113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</row>
    <row r="67" spans="3:194" s="10" customFormat="1">
      <c r="CM67" s="113"/>
      <c r="CN67" s="113"/>
      <c r="CO67" s="113"/>
      <c r="CP67" s="113"/>
      <c r="CQ67" s="113"/>
      <c r="CR67" s="113"/>
      <c r="CS67" s="113"/>
      <c r="CT67" s="113"/>
      <c r="CU67" s="113"/>
      <c r="CV67" s="113"/>
      <c r="CW67" s="113"/>
      <c r="CX67" s="113"/>
      <c r="CY67" s="113"/>
      <c r="CZ67" s="113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</row>
    <row r="68" spans="3:194" s="10" customFormat="1">
      <c r="CM68" s="113"/>
      <c r="CN68" s="113"/>
      <c r="CO68" s="113"/>
      <c r="CP68" s="113"/>
      <c r="CQ68" s="113"/>
      <c r="CR68" s="113"/>
      <c r="CS68" s="113"/>
      <c r="CT68" s="113"/>
      <c r="CU68" s="113"/>
      <c r="CV68" s="113"/>
      <c r="CW68" s="113"/>
      <c r="CX68" s="113"/>
      <c r="CY68" s="113"/>
      <c r="CZ68" s="113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</row>
    <row r="69" spans="3:194" s="10" customFormat="1">
      <c r="CM69" s="113"/>
      <c r="CN69" s="113"/>
      <c r="CO69" s="113"/>
      <c r="CP69" s="113"/>
      <c r="CQ69" s="113"/>
      <c r="CR69" s="113"/>
      <c r="CS69" s="113"/>
      <c r="CT69" s="113"/>
      <c r="CU69" s="113"/>
      <c r="CV69" s="113"/>
      <c r="CW69" s="113"/>
      <c r="CX69" s="113"/>
      <c r="CY69" s="113"/>
      <c r="CZ69" s="113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</row>
    <row r="70" spans="3:194" s="10" customFormat="1">
      <c r="CM70" s="113"/>
      <c r="CN70" s="113"/>
      <c r="CO70" s="113"/>
      <c r="CP70" s="113"/>
      <c r="CQ70" s="113"/>
      <c r="CR70" s="113"/>
      <c r="CS70" s="113"/>
      <c r="CT70" s="113"/>
      <c r="CU70" s="113"/>
      <c r="CV70" s="113"/>
      <c r="CW70" s="113"/>
      <c r="CX70" s="113"/>
      <c r="CY70" s="113"/>
      <c r="CZ70" s="113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</row>
    <row r="71" spans="3:194" s="10" customFormat="1">
      <c r="CM71" s="113"/>
      <c r="CN71" s="113"/>
      <c r="CO71" s="113"/>
      <c r="CP71" s="113"/>
      <c r="CQ71" s="113"/>
      <c r="CR71" s="113"/>
      <c r="CS71" s="113"/>
      <c r="CT71" s="113"/>
      <c r="CU71" s="113"/>
      <c r="CV71" s="113"/>
      <c r="CW71" s="113"/>
      <c r="CX71" s="113"/>
      <c r="CY71" s="113"/>
      <c r="CZ71" s="113"/>
      <c r="FY71" s="12"/>
      <c r="FZ71" s="12"/>
      <c r="GA71" s="12"/>
      <c r="GB71" s="12"/>
      <c r="GC71" s="12"/>
      <c r="GD71" s="12"/>
      <c r="GE71" s="12"/>
      <c r="GF71" s="12"/>
      <c r="GG71" s="12"/>
      <c r="GH71" s="12"/>
      <c r="GI71" s="12"/>
      <c r="GJ71" s="12"/>
      <c r="GK71" s="12"/>
      <c r="GL71" s="12"/>
    </row>
    <row r="72" spans="3:194" s="113" customFormat="1" ht="13">
      <c r="C72" s="392" t="s">
        <v>201</v>
      </c>
      <c r="FY72" s="320"/>
      <c r="FZ72" s="320"/>
      <c r="GA72" s="320"/>
      <c r="GB72" s="320"/>
      <c r="GC72" s="320"/>
      <c r="GD72" s="320"/>
      <c r="GE72" s="320"/>
      <c r="GF72" s="320"/>
      <c r="GG72" s="320"/>
      <c r="GH72" s="320"/>
      <c r="GI72" s="320"/>
      <c r="GJ72" s="320"/>
      <c r="GK72" s="320"/>
      <c r="GL72" s="320"/>
    </row>
    <row r="73" spans="3:194" s="113" customFormat="1" ht="13">
      <c r="C73" s="392"/>
      <c r="FY73" s="320"/>
      <c r="FZ73" s="320"/>
      <c r="GA73" s="320"/>
      <c r="GB73" s="320"/>
      <c r="GC73" s="320"/>
      <c r="GD73" s="320"/>
      <c r="GE73" s="320"/>
      <c r="GF73" s="320"/>
      <c r="GG73" s="320"/>
      <c r="GH73" s="320"/>
      <c r="GI73" s="320"/>
      <c r="GJ73" s="320"/>
      <c r="GK73" s="320"/>
      <c r="GL73" s="320"/>
    </row>
    <row r="74" spans="3:194" s="113" customFormat="1" ht="13">
      <c r="C74" s="392" t="s">
        <v>202</v>
      </c>
      <c r="FY74" s="320"/>
      <c r="FZ74" s="320"/>
      <c r="GA74" s="320"/>
      <c r="GB74" s="320"/>
      <c r="GC74" s="320"/>
      <c r="GD74" s="320"/>
      <c r="GE74" s="320"/>
      <c r="GF74" s="320"/>
      <c r="GG74" s="320"/>
      <c r="GH74" s="320"/>
      <c r="GI74" s="320"/>
      <c r="GJ74" s="320"/>
      <c r="GK74" s="320"/>
      <c r="GL74" s="320"/>
    </row>
    <row r="75" spans="3:194" s="113" customFormat="1">
      <c r="FY75" s="320"/>
      <c r="FZ75" s="320"/>
      <c r="GA75" s="320"/>
      <c r="GB75" s="320"/>
      <c r="GC75" s="320"/>
      <c r="GD75" s="320"/>
      <c r="GE75" s="320"/>
      <c r="GF75" s="320"/>
      <c r="GG75" s="320"/>
      <c r="GH75" s="320"/>
      <c r="GI75" s="320"/>
      <c r="GJ75" s="320"/>
      <c r="GK75" s="320"/>
      <c r="GL75" s="320"/>
    </row>
    <row r="76" spans="3:194" s="113" customFormat="1">
      <c r="CH76" s="10"/>
      <c r="CI76" s="10"/>
      <c r="CJ76" s="10"/>
      <c r="FY76" s="320"/>
      <c r="FZ76" s="320"/>
      <c r="GA76" s="320"/>
      <c r="GB76" s="320"/>
      <c r="GC76" s="320"/>
      <c r="GD76" s="320"/>
      <c r="GE76" s="320"/>
      <c r="GF76" s="320"/>
      <c r="GG76" s="320"/>
      <c r="GH76" s="320"/>
      <c r="GI76" s="320"/>
      <c r="GJ76" s="320"/>
      <c r="GK76" s="320"/>
      <c r="GL76" s="320"/>
    </row>
    <row r="77" spans="3:194" s="10" customFormat="1">
      <c r="CM77" s="113"/>
      <c r="CN77" s="113"/>
      <c r="CO77" s="113"/>
      <c r="CP77" s="113"/>
      <c r="CQ77" s="113"/>
      <c r="CR77" s="113"/>
      <c r="CS77" s="113"/>
      <c r="CT77" s="113"/>
      <c r="CU77" s="113"/>
      <c r="CV77" s="113"/>
      <c r="CW77" s="113"/>
      <c r="CX77" s="113"/>
      <c r="CY77" s="113"/>
      <c r="CZ77" s="113"/>
      <c r="DA77" s="113"/>
      <c r="DB77" s="113"/>
      <c r="DC77" s="113"/>
      <c r="DD77" s="113"/>
      <c r="DE77" s="113"/>
      <c r="DF77" s="113"/>
      <c r="DG77" s="113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</row>
    <row r="78" spans="3:194" s="10" customFormat="1">
      <c r="CM78" s="113"/>
      <c r="CN78" s="113"/>
      <c r="CO78" s="113"/>
      <c r="CP78" s="113"/>
      <c r="CQ78" s="113"/>
      <c r="CR78" s="113"/>
      <c r="CS78" s="113"/>
      <c r="CT78" s="113"/>
      <c r="CU78" s="113"/>
      <c r="CV78" s="113"/>
      <c r="CW78" s="113"/>
      <c r="CX78" s="113"/>
      <c r="CY78" s="113"/>
      <c r="CZ78" s="113"/>
      <c r="DA78" s="113"/>
      <c r="DB78" s="113"/>
      <c r="DC78" s="113"/>
      <c r="DD78" s="113"/>
      <c r="DE78" s="113"/>
      <c r="DF78" s="113"/>
      <c r="DG78" s="113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</row>
    <row r="79" spans="3:194" s="10" customFormat="1">
      <c r="CM79" s="113"/>
      <c r="CN79" s="113"/>
      <c r="CO79" s="113"/>
      <c r="CP79" s="113"/>
      <c r="CQ79" s="113"/>
      <c r="CR79" s="113"/>
      <c r="CS79" s="113"/>
      <c r="CT79" s="113"/>
      <c r="CU79" s="113"/>
      <c r="CV79" s="113"/>
      <c r="CW79" s="113"/>
      <c r="CX79" s="113"/>
      <c r="CY79" s="113"/>
      <c r="CZ79" s="113"/>
      <c r="DA79" s="113"/>
      <c r="DB79" s="113"/>
      <c r="DC79" s="113"/>
      <c r="DD79" s="113"/>
      <c r="DE79" s="113"/>
      <c r="DF79" s="113"/>
      <c r="DG79" s="113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</row>
    <row r="80" spans="3:194" s="10" customFormat="1">
      <c r="CM80" s="113"/>
      <c r="CN80" s="113"/>
      <c r="CO80" s="113"/>
      <c r="CP80" s="113"/>
      <c r="CQ80" s="113"/>
      <c r="CR80" s="113"/>
      <c r="CS80" s="113"/>
      <c r="CT80" s="113"/>
      <c r="CU80" s="113"/>
      <c r="CV80" s="113"/>
      <c r="CW80" s="113"/>
      <c r="CX80" s="113"/>
      <c r="CY80" s="113"/>
      <c r="CZ80" s="113"/>
      <c r="DA80" s="113"/>
      <c r="DB80" s="113"/>
      <c r="DC80" s="113"/>
      <c r="DD80" s="113"/>
      <c r="DE80" s="113"/>
      <c r="DF80" s="113"/>
      <c r="DG80" s="113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</row>
    <row r="97" spans="2:194" s="113" customFormat="1">
      <c r="B97" s="496" t="s">
        <v>230</v>
      </c>
      <c r="C97" s="497"/>
      <c r="D97" s="497"/>
      <c r="E97" s="497"/>
      <c r="F97" s="497"/>
      <c r="G97" s="497"/>
      <c r="H97" s="497"/>
      <c r="I97" s="497"/>
      <c r="J97" s="497"/>
      <c r="K97" s="497"/>
      <c r="L97" s="497"/>
      <c r="M97" s="497"/>
      <c r="N97" s="497"/>
      <c r="O97" s="497"/>
      <c r="P97" s="497"/>
      <c r="Q97" s="497"/>
      <c r="FY97" s="320"/>
      <c r="FZ97" s="320"/>
      <c r="GA97" s="320"/>
      <c r="GB97" s="320"/>
      <c r="GC97" s="320"/>
      <c r="GD97" s="320"/>
      <c r="GE97" s="320"/>
      <c r="GF97" s="320"/>
      <c r="GG97" s="320"/>
      <c r="GH97" s="320"/>
      <c r="GI97" s="320"/>
      <c r="GJ97" s="320"/>
      <c r="GK97" s="320"/>
      <c r="GL97" s="320"/>
    </row>
    <row r="98" spans="2:194" s="113" customFormat="1">
      <c r="B98" s="496" t="s">
        <v>231</v>
      </c>
      <c r="C98" s="497"/>
      <c r="D98" s="497"/>
      <c r="E98" s="497"/>
      <c r="F98" s="497"/>
      <c r="G98" s="497"/>
      <c r="H98" s="497"/>
      <c r="I98" s="497"/>
      <c r="J98" s="497"/>
      <c r="K98" s="497"/>
      <c r="L98" s="497"/>
      <c r="M98" s="497"/>
      <c r="N98" s="497"/>
      <c r="O98" s="497"/>
      <c r="P98" s="497"/>
      <c r="Q98" s="497"/>
      <c r="FY98" s="320"/>
      <c r="FZ98" s="320"/>
      <c r="GA98" s="320"/>
      <c r="GB98" s="320"/>
      <c r="GC98" s="320"/>
      <c r="GD98" s="320"/>
      <c r="GE98" s="320"/>
      <c r="GF98" s="320"/>
      <c r="GG98" s="320"/>
      <c r="GH98" s="320"/>
      <c r="GI98" s="320"/>
      <c r="GJ98" s="320"/>
      <c r="GK98" s="320"/>
      <c r="GL98" s="320"/>
    </row>
    <row r="99" spans="2:194" s="113" customFormat="1" ht="13">
      <c r="B99" s="492" t="s">
        <v>232</v>
      </c>
      <c r="C99" s="493"/>
      <c r="D99" s="493"/>
      <c r="E99" s="493"/>
      <c r="F99" s="493"/>
      <c r="G99" s="493"/>
      <c r="H99" s="493"/>
      <c r="I99" s="493"/>
      <c r="J99" s="493"/>
      <c r="K99" s="493"/>
      <c r="L99" s="493"/>
      <c r="M99" s="493"/>
      <c r="N99" s="493"/>
      <c r="O99" s="493"/>
      <c r="P99" s="493"/>
      <c r="Q99" s="493"/>
      <c r="FY99" s="320"/>
      <c r="FZ99" s="320"/>
      <c r="GA99" s="320"/>
      <c r="GB99" s="320"/>
      <c r="GC99" s="320"/>
      <c r="GD99" s="320"/>
      <c r="GE99" s="320"/>
      <c r="GF99" s="320"/>
      <c r="GG99" s="320"/>
      <c r="GH99" s="320"/>
      <c r="GI99" s="320"/>
      <c r="GJ99" s="320"/>
      <c r="GK99" s="320"/>
      <c r="GL99" s="320"/>
    </row>
    <row r="100" spans="2:194" s="113" customFormat="1">
      <c r="B100" s="496" t="s">
        <v>233</v>
      </c>
      <c r="C100" s="497"/>
      <c r="D100" s="497"/>
      <c r="E100" s="497"/>
      <c r="F100" s="497"/>
      <c r="G100" s="497"/>
      <c r="H100" s="497"/>
      <c r="I100" s="497"/>
      <c r="J100" s="497"/>
      <c r="K100" s="497"/>
      <c r="L100" s="497"/>
      <c r="M100" s="497"/>
      <c r="N100" s="497"/>
      <c r="O100" s="497"/>
      <c r="P100" s="497"/>
      <c r="Q100" s="497"/>
      <c r="FY100" s="320"/>
      <c r="FZ100" s="320"/>
      <c r="GA100" s="320"/>
      <c r="GB100" s="320"/>
      <c r="GC100" s="320"/>
      <c r="GD100" s="320"/>
      <c r="GE100" s="320"/>
      <c r="GF100" s="320"/>
      <c r="GG100" s="320"/>
      <c r="GH100" s="320"/>
      <c r="GI100" s="320"/>
      <c r="GJ100" s="320"/>
      <c r="GK100" s="320"/>
      <c r="GL100" s="320"/>
    </row>
    <row r="101" spans="2:194" s="113" customFormat="1">
      <c r="B101" s="496" t="s">
        <v>234</v>
      </c>
      <c r="C101" s="497"/>
      <c r="D101" s="497"/>
      <c r="E101" s="497"/>
      <c r="F101" s="497"/>
      <c r="G101" s="497"/>
      <c r="H101" s="497"/>
      <c r="I101" s="497"/>
      <c r="J101" s="497"/>
      <c r="K101" s="497"/>
      <c r="L101" s="497"/>
      <c r="M101" s="497"/>
      <c r="N101" s="497"/>
      <c r="O101" s="497"/>
      <c r="P101" s="497"/>
      <c r="Q101" s="497"/>
      <c r="FY101" s="320"/>
      <c r="FZ101" s="320"/>
      <c r="GA101" s="320"/>
      <c r="GB101" s="320"/>
      <c r="GC101" s="320"/>
      <c r="GD101" s="320"/>
      <c r="GE101" s="320"/>
      <c r="GF101" s="320"/>
      <c r="GG101" s="320"/>
      <c r="GH101" s="320"/>
      <c r="GI101" s="320"/>
      <c r="GJ101" s="320"/>
      <c r="GK101" s="320"/>
      <c r="GL101" s="320"/>
    </row>
    <row r="102" spans="2:194" s="113" customFormat="1" ht="13">
      <c r="B102" s="494" t="s">
        <v>235</v>
      </c>
      <c r="C102" s="319"/>
      <c r="D102" s="319"/>
      <c r="E102" s="319"/>
      <c r="F102" s="319"/>
      <c r="G102" s="319"/>
      <c r="H102" s="319"/>
      <c r="I102" s="319"/>
      <c r="J102" s="319"/>
      <c r="K102" s="319"/>
      <c r="L102" s="319"/>
      <c r="M102" s="319"/>
      <c r="N102" s="319"/>
      <c r="O102" s="319"/>
      <c r="P102" s="319"/>
      <c r="Q102" s="319"/>
      <c r="FY102" s="320"/>
      <c r="FZ102" s="320"/>
      <c r="GA102" s="320"/>
      <c r="GB102" s="320"/>
      <c r="GC102" s="320"/>
      <c r="GD102" s="320"/>
      <c r="GE102" s="320"/>
      <c r="GF102" s="320"/>
      <c r="GG102" s="320"/>
      <c r="GH102" s="320"/>
      <c r="GI102" s="320"/>
      <c r="GJ102" s="320"/>
      <c r="GK102" s="320"/>
      <c r="GL102" s="320"/>
    </row>
    <row r="103" spans="2:194" s="113" customFormat="1" ht="13">
      <c r="B103" s="494" t="s">
        <v>236</v>
      </c>
      <c r="C103" s="319"/>
      <c r="D103" s="319"/>
      <c r="E103" s="319"/>
      <c r="F103" s="319"/>
      <c r="G103" s="319"/>
      <c r="H103" s="319"/>
      <c r="I103" s="319"/>
      <c r="J103" s="319"/>
      <c r="K103" s="319"/>
      <c r="L103" s="319"/>
      <c r="M103" s="319"/>
      <c r="N103" s="319"/>
      <c r="O103" s="319"/>
      <c r="P103" s="319"/>
      <c r="Q103" s="319"/>
      <c r="FY103" s="320"/>
      <c r="FZ103" s="320"/>
      <c r="GA103" s="320"/>
      <c r="GB103" s="320"/>
      <c r="GC103" s="320"/>
      <c r="GD103" s="320"/>
      <c r="GE103" s="320"/>
      <c r="GF103" s="320"/>
      <c r="GG103" s="320"/>
      <c r="GH103" s="320"/>
      <c r="GI103" s="320"/>
      <c r="GJ103" s="320"/>
      <c r="GK103" s="320"/>
      <c r="GL103" s="320"/>
    </row>
    <row r="104" spans="2:194" s="113" customFormat="1">
      <c r="FY104" s="320"/>
      <c r="FZ104" s="320"/>
      <c r="GA104" s="320"/>
      <c r="GB104" s="320"/>
      <c r="GC104" s="320"/>
      <c r="GD104" s="320"/>
      <c r="GE104" s="320"/>
      <c r="GF104" s="320"/>
      <c r="GG104" s="320"/>
      <c r="GH104" s="320"/>
      <c r="GI104" s="320"/>
      <c r="GJ104" s="320"/>
      <c r="GK104" s="320"/>
      <c r="GL104" s="320"/>
    </row>
    <row r="105" spans="2:194" s="113" customFormat="1" ht="13">
      <c r="B105" s="492" t="s">
        <v>237</v>
      </c>
      <c r="C105" s="320"/>
      <c r="D105" s="320"/>
      <c r="E105" s="320"/>
      <c r="F105" s="320"/>
      <c r="G105" s="320"/>
      <c r="H105" s="320"/>
      <c r="I105" s="320"/>
      <c r="J105" s="320"/>
      <c r="K105" s="320"/>
      <c r="L105" s="320"/>
      <c r="M105" s="320"/>
      <c r="N105" s="320"/>
      <c r="O105" s="320"/>
      <c r="FY105" s="320"/>
      <c r="FZ105" s="320"/>
      <c r="GA105" s="320"/>
      <c r="GB105" s="320"/>
      <c r="GC105" s="320"/>
      <c r="GD105" s="320"/>
      <c r="GE105" s="320"/>
      <c r="GF105" s="320"/>
      <c r="GG105" s="320"/>
      <c r="GH105" s="320"/>
      <c r="GI105" s="320"/>
      <c r="GJ105" s="320"/>
      <c r="GK105" s="320"/>
      <c r="GL105" s="320"/>
    </row>
    <row r="106" spans="2:194" s="113" customFormat="1" ht="13">
      <c r="B106" s="492" t="s">
        <v>238</v>
      </c>
      <c r="C106" s="320"/>
      <c r="D106" s="320"/>
      <c r="E106" s="320"/>
      <c r="F106" s="320"/>
      <c r="G106" s="320"/>
      <c r="H106" s="320"/>
      <c r="I106" s="320"/>
      <c r="J106" s="320"/>
      <c r="K106" s="320"/>
      <c r="L106" s="320"/>
      <c r="M106" s="320"/>
      <c r="N106" s="320"/>
      <c r="O106" s="320"/>
      <c r="FY106" s="320"/>
      <c r="FZ106" s="320"/>
      <c r="GA106" s="320"/>
      <c r="GB106" s="320"/>
      <c r="GC106" s="320"/>
      <c r="GD106" s="320"/>
      <c r="GE106" s="320"/>
      <c r="GF106" s="320"/>
      <c r="GG106" s="320"/>
      <c r="GH106" s="320"/>
      <c r="GI106" s="320"/>
      <c r="GJ106" s="320"/>
      <c r="GK106" s="320"/>
      <c r="GL106" s="320"/>
    </row>
    <row r="107" spans="2:194" s="113" customFormat="1" ht="13">
      <c r="B107" s="495" t="s">
        <v>239</v>
      </c>
      <c r="C107" s="320"/>
      <c r="D107" s="320"/>
      <c r="E107" s="320"/>
      <c r="F107" s="320"/>
      <c r="G107" s="320"/>
      <c r="H107" s="320"/>
      <c r="I107" s="320"/>
      <c r="J107" s="320"/>
      <c r="K107" s="320"/>
      <c r="L107" s="320"/>
      <c r="M107" s="320"/>
      <c r="N107" s="320"/>
      <c r="O107" s="320"/>
      <c r="FY107" s="320"/>
      <c r="FZ107" s="320"/>
      <c r="GA107" s="320"/>
      <c r="GB107" s="320"/>
      <c r="GC107" s="320"/>
      <c r="GD107" s="320"/>
      <c r="GE107" s="320"/>
      <c r="GF107" s="320"/>
      <c r="GG107" s="320"/>
      <c r="GH107" s="320"/>
      <c r="GI107" s="320"/>
      <c r="GJ107" s="320"/>
      <c r="GK107" s="320"/>
      <c r="GL107" s="320"/>
    </row>
    <row r="108" spans="2:194" s="113" customFormat="1" ht="13">
      <c r="B108" s="495" t="s">
        <v>240</v>
      </c>
      <c r="C108" s="320"/>
      <c r="D108" s="320"/>
      <c r="E108" s="320"/>
      <c r="F108" s="320"/>
      <c r="G108" s="320"/>
      <c r="H108" s="320"/>
      <c r="I108" s="320"/>
      <c r="J108" s="320"/>
      <c r="K108" s="320"/>
      <c r="L108" s="320"/>
      <c r="M108" s="320"/>
      <c r="N108" s="320"/>
      <c r="O108" s="320"/>
      <c r="FY108" s="320"/>
      <c r="FZ108" s="320"/>
      <c r="GA108" s="320"/>
      <c r="GB108" s="320"/>
      <c r="GC108" s="320"/>
      <c r="GD108" s="320"/>
      <c r="GE108" s="320"/>
      <c r="GF108" s="320"/>
      <c r="GG108" s="320"/>
      <c r="GH108" s="320"/>
      <c r="GI108" s="320"/>
      <c r="GJ108" s="320"/>
      <c r="GK108" s="320"/>
      <c r="GL108" s="320"/>
    </row>
    <row r="109" spans="2:194" s="113" customFormat="1" ht="13">
      <c r="B109" s="495" t="s">
        <v>241</v>
      </c>
      <c r="C109" s="320"/>
      <c r="D109" s="320"/>
      <c r="E109" s="320"/>
      <c r="F109" s="320"/>
      <c r="G109" s="320"/>
      <c r="H109" s="320"/>
      <c r="I109" s="320"/>
      <c r="J109" s="320"/>
      <c r="K109" s="320"/>
      <c r="L109" s="320"/>
      <c r="M109" s="320"/>
      <c r="N109" s="320"/>
      <c r="O109" s="320"/>
      <c r="FY109" s="320"/>
      <c r="FZ109" s="320"/>
      <c r="GA109" s="320"/>
      <c r="GB109" s="320"/>
      <c r="GC109" s="320"/>
      <c r="GD109" s="320"/>
      <c r="GE109" s="320"/>
      <c r="GF109" s="320"/>
      <c r="GG109" s="320"/>
      <c r="GH109" s="320"/>
      <c r="GI109" s="320"/>
      <c r="GJ109" s="320"/>
      <c r="GK109" s="320"/>
      <c r="GL109" s="320"/>
    </row>
    <row r="110" spans="2:194" s="113" customFormat="1" ht="13">
      <c r="B110" s="495" t="s">
        <v>242</v>
      </c>
      <c r="C110" s="320"/>
      <c r="D110" s="320"/>
      <c r="E110" s="320"/>
      <c r="F110" s="320"/>
      <c r="G110" s="320"/>
      <c r="H110" s="320"/>
      <c r="I110" s="320"/>
      <c r="J110" s="320"/>
      <c r="K110" s="320"/>
      <c r="L110" s="320"/>
      <c r="M110" s="320"/>
      <c r="N110" s="320"/>
      <c r="O110" s="320"/>
      <c r="FY110" s="320"/>
      <c r="FZ110" s="320"/>
      <c r="GA110" s="320"/>
      <c r="GB110" s="320"/>
      <c r="GC110" s="320"/>
      <c r="GD110" s="320"/>
      <c r="GE110" s="320"/>
      <c r="GF110" s="320"/>
      <c r="GG110" s="320"/>
      <c r="GH110" s="320"/>
      <c r="GI110" s="320"/>
      <c r="GJ110" s="320"/>
      <c r="GK110" s="320"/>
      <c r="GL110" s="320"/>
    </row>
    <row r="111" spans="2:194" s="113" customFormat="1" ht="13">
      <c r="B111" s="492" t="s">
        <v>243</v>
      </c>
      <c r="C111" s="320"/>
      <c r="D111" s="320"/>
      <c r="E111" s="320"/>
      <c r="F111" s="320"/>
      <c r="G111" s="320"/>
      <c r="H111" s="320"/>
      <c r="I111" s="320"/>
      <c r="J111" s="320"/>
      <c r="K111" s="320"/>
      <c r="L111" s="320"/>
      <c r="M111" s="320"/>
      <c r="N111" s="320"/>
      <c r="O111" s="320"/>
      <c r="FY111" s="320"/>
      <c r="FZ111" s="320"/>
      <c r="GA111" s="320"/>
      <c r="GB111" s="320"/>
      <c r="GC111" s="320"/>
      <c r="GD111" s="320"/>
      <c r="GE111" s="320"/>
      <c r="GF111" s="320"/>
      <c r="GG111" s="320"/>
      <c r="GH111" s="320"/>
      <c r="GI111" s="320"/>
      <c r="GJ111" s="320"/>
      <c r="GK111" s="320"/>
      <c r="GL111" s="320"/>
    </row>
  </sheetData>
  <mergeCells count="4">
    <mergeCell ref="B97:Q97"/>
    <mergeCell ref="B98:Q98"/>
    <mergeCell ref="B100:Q100"/>
    <mergeCell ref="B101:Q101"/>
  </mergeCells>
  <phoneticPr fontId="8" type="noConversion"/>
  <hyperlinks>
    <hyperlink ref="B2" location="'1.1 '!A1" display="'1.1 '!A1"/>
    <hyperlink ref="B3" location="'1.2 '!A1" display="1.2. Динаміка товарної структури імпорту"/>
    <hyperlink ref="B1" location="'1.1 '!A1" display="1. Зовнішня торгівля товарами (відповідно до КПБ6)"/>
    <hyperlink ref="B3:ET3" location="'1.2'!A1" display="1.2. Динаміка товарної структури імпорту"/>
    <hyperlink ref="B4" location="'1.3'!A1" display="'1.3'!A1"/>
    <hyperlink ref="B5" location="'1.4 '!A1" display="'1.4 '!A1"/>
    <hyperlink ref="B6" location="'1.5'!A1" display="'1.5'!A1"/>
  </hyperlinks>
  <pageMargins left="0.47244094488188981" right="0.31496062992125984" top="0.6692913385826772" bottom="0.98425196850393704" header="0.51181102362204722" footer="0.51181102362204722"/>
  <pageSetup paperSize="9" scale="90" orientation="landscape" horizontalDpi="4294967294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List Box 1">
              <controlPr defaultSize="0" autoLine="0" autoPict="0">
                <anchor moveWithCells="1">
                  <from>
                    <xdr:col>0</xdr:col>
                    <xdr:colOff>25400</xdr:colOff>
                    <xdr:row>0</xdr:row>
                    <xdr:rowOff>31750</xdr:rowOff>
                  </from>
                  <to>
                    <xdr:col>0</xdr:col>
                    <xdr:colOff>603250</xdr:colOff>
                    <xdr:row>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List Box 2">
              <controlPr defaultSize="0" autoLine="0" autoPict="0">
                <anchor moveWithCells="1">
                  <from>
                    <xdr:col>0</xdr:col>
                    <xdr:colOff>25400</xdr:colOff>
                    <xdr:row>0</xdr:row>
                    <xdr:rowOff>31750</xdr:rowOff>
                  </from>
                  <to>
                    <xdr:col>0</xdr:col>
                    <xdr:colOff>603250</xdr:colOff>
                    <xdr:row>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"/>
  <dimension ref="A1:BG49"/>
  <sheetViews>
    <sheetView zoomScale="69" zoomScaleNormal="69" workbookViewId="0">
      <selection activeCell="BI4" sqref="BI4"/>
    </sheetView>
  </sheetViews>
  <sheetFormatPr defaultColWidth="9.453125" defaultRowHeight="12.5" outlineLevelCol="2"/>
  <cols>
    <col min="1" max="1" width="37.36328125" style="16" customWidth="1"/>
    <col min="2" max="3" width="40" style="16" hidden="1" customWidth="1" outlineLevel="2"/>
    <col min="4" max="4" width="6.54296875" style="16" hidden="1" customWidth="1" outlineLevel="1" collapsed="1"/>
    <col min="5" max="7" width="6.54296875" style="16" hidden="1" customWidth="1" outlineLevel="1"/>
    <col min="8" max="11" width="7.453125" style="16" hidden="1" customWidth="1" outlineLevel="1"/>
    <col min="12" max="14" width="6.54296875" style="16" hidden="1" customWidth="1" outlineLevel="1"/>
    <col min="15" max="15" width="7" style="16" hidden="1" customWidth="1" outlineLevel="1"/>
    <col min="16" max="16" width="7.54296875" style="16" hidden="1" customWidth="1" outlineLevel="1"/>
    <col min="17" max="18" width="7.453125" style="16" hidden="1" customWidth="1" outlineLevel="1"/>
    <col min="19" max="19" width="7.54296875" style="16" hidden="1" customWidth="1" outlineLevel="1"/>
    <col min="20" max="20" width="6.90625" style="16" customWidth="1" collapsed="1"/>
    <col min="21" max="46" width="6.90625" style="16" customWidth="1"/>
    <col min="47" max="47" width="6.90625" style="16" hidden="1" customWidth="1"/>
    <col min="48" max="49" width="6.90625" style="16" customWidth="1"/>
    <col min="50" max="51" width="7.453125" style="16" hidden="1" customWidth="1"/>
    <col min="52" max="53" width="7.36328125" style="16" hidden="1" customWidth="1"/>
    <col min="54" max="57" width="7" style="16" hidden="1" customWidth="1"/>
    <col min="58" max="59" width="7" style="16" customWidth="1"/>
    <col min="60" max="104" width="7.54296875" style="16" customWidth="1"/>
    <col min="105" max="16384" width="9.453125" style="16"/>
  </cols>
  <sheetData>
    <row r="1" spans="1:59" s="62" customFormat="1" ht="13">
      <c r="A1" s="61" t="str">
        <f>IF('1'!$A$1=1,"до змісту","to title")</f>
        <v>до змісту</v>
      </c>
    </row>
    <row r="2" spans="1:59" s="63" customFormat="1" ht="13">
      <c r="A2" s="502" t="str">
        <f>IF('1'!$A$1=1,"1.1 Динаміка товарної структури експорту","1.1 Dynamics of the Commodity Composition of Exports")</f>
        <v>1.1 Динаміка товарної структури експорту</v>
      </c>
      <c r="B2" s="502"/>
      <c r="C2" s="502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3"/>
      <c r="U2" s="503"/>
      <c r="V2" s="503"/>
      <c r="W2" s="503"/>
      <c r="X2" s="503"/>
      <c r="Y2" s="503"/>
      <c r="Z2" s="503"/>
      <c r="AA2" s="503"/>
      <c r="AB2" s="503"/>
      <c r="AC2" s="503"/>
      <c r="AD2" s="503"/>
      <c r="AE2" s="503"/>
      <c r="AF2" s="503"/>
      <c r="AG2" s="503"/>
      <c r="AH2" s="503"/>
      <c r="AI2" s="503"/>
      <c r="AJ2" s="503"/>
      <c r="AK2" s="503"/>
      <c r="AL2" s="503"/>
      <c r="AM2" s="503"/>
      <c r="AN2" s="503"/>
      <c r="AO2" s="503"/>
      <c r="AP2" s="503"/>
      <c r="AQ2" s="503"/>
      <c r="AR2" s="503"/>
      <c r="AS2" s="503"/>
      <c r="AT2" s="503"/>
      <c r="AU2" s="503"/>
      <c r="AV2" s="503"/>
      <c r="AW2" s="503"/>
      <c r="AX2" s="503"/>
      <c r="AY2" s="503"/>
    </row>
    <row r="3" spans="1:59" s="13" customFormat="1" ht="13">
      <c r="A3" s="64" t="str">
        <f>IF('1'!$A$1=1,"(відповідно до КПБ6)","(according to BPM6 methodology)")</f>
        <v>(відповідно до КПБ6)</v>
      </c>
      <c r="B3" s="64"/>
      <c r="C3" s="64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  <c r="T3" s="379"/>
      <c r="U3" s="379"/>
      <c r="V3" s="379"/>
      <c r="W3" s="379"/>
      <c r="X3" s="379"/>
      <c r="Y3" s="379"/>
      <c r="Z3" s="379"/>
      <c r="AA3" s="379"/>
      <c r="AB3" s="379"/>
      <c r="AC3" s="379"/>
      <c r="AD3" s="379"/>
      <c r="AE3" s="379"/>
      <c r="AF3" s="379"/>
      <c r="AG3" s="379"/>
      <c r="AH3" s="379"/>
      <c r="AI3" s="379"/>
      <c r="AJ3" s="379"/>
      <c r="AK3" s="379"/>
      <c r="AL3" s="379"/>
      <c r="AM3" s="379"/>
      <c r="AN3" s="379"/>
      <c r="AO3" s="379"/>
      <c r="AP3" s="379"/>
      <c r="AQ3" s="379"/>
      <c r="AR3" s="379"/>
      <c r="AS3" s="379"/>
      <c r="AT3" s="379"/>
      <c r="AU3" s="379"/>
      <c r="AV3" s="379"/>
      <c r="AW3" s="379"/>
      <c r="AX3" s="65"/>
      <c r="AY3" s="65"/>
      <c r="AZ3" s="65"/>
      <c r="BA3" s="65"/>
      <c r="BB3" s="65"/>
      <c r="BC3" s="65"/>
      <c r="BD3" s="65"/>
      <c r="BE3" s="65"/>
      <c r="BF3" s="65"/>
      <c r="BG3" s="65"/>
    </row>
    <row r="4" spans="1:59" ht="13">
      <c r="A4" s="13"/>
      <c r="B4" s="13"/>
      <c r="C4" s="13"/>
    </row>
    <row r="5" spans="1:59" s="21" customFormat="1" ht="13.4" customHeight="1">
      <c r="A5" s="504" t="str">
        <f>IF('1'!$A$1=1,B5,C5)</f>
        <v>Найменування  груп  товарів</v>
      </c>
      <c r="B5" s="506" t="s">
        <v>0</v>
      </c>
      <c r="C5" s="506" t="s">
        <v>15</v>
      </c>
      <c r="D5" s="17">
        <v>2015</v>
      </c>
      <c r="E5" s="18"/>
      <c r="F5" s="19"/>
      <c r="G5" s="20"/>
      <c r="H5" s="66">
        <v>2016</v>
      </c>
      <c r="I5" s="67"/>
      <c r="J5" s="67"/>
      <c r="K5" s="68"/>
      <c r="L5" s="66">
        <v>2017</v>
      </c>
      <c r="M5" s="69"/>
      <c r="N5" s="69"/>
      <c r="O5" s="69"/>
      <c r="P5" s="66">
        <v>2018</v>
      </c>
      <c r="Q5" s="66"/>
      <c r="R5" s="66"/>
      <c r="S5" s="69"/>
      <c r="T5" s="66">
        <v>2019</v>
      </c>
      <c r="U5" s="85"/>
      <c r="V5" s="82"/>
      <c r="W5" s="82"/>
      <c r="X5" s="82">
        <v>2020</v>
      </c>
      <c r="Y5" s="82"/>
      <c r="Z5" s="82"/>
      <c r="AA5" s="82"/>
      <c r="AB5" s="70">
        <v>2021</v>
      </c>
      <c r="AC5" s="82"/>
      <c r="AD5" s="82"/>
      <c r="AE5" s="82"/>
      <c r="AF5" s="70">
        <v>2022</v>
      </c>
      <c r="AG5" s="82"/>
      <c r="AH5" s="82"/>
      <c r="AI5" s="82"/>
      <c r="AJ5" s="70">
        <v>2023</v>
      </c>
      <c r="AK5" s="82"/>
      <c r="AL5" s="82"/>
      <c r="AM5" s="82"/>
      <c r="AN5" s="70">
        <v>2024</v>
      </c>
      <c r="AO5" s="82"/>
      <c r="AP5" s="82"/>
      <c r="AQ5" s="82"/>
      <c r="AR5" s="98">
        <v>2025</v>
      </c>
      <c r="AS5" s="70"/>
      <c r="AT5" s="70"/>
      <c r="AU5" s="420">
        <v>2023</v>
      </c>
      <c r="AV5" s="420">
        <v>2024</v>
      </c>
      <c r="AW5" s="472">
        <v>2025</v>
      </c>
      <c r="AX5" s="500">
        <v>2015</v>
      </c>
      <c r="AY5" s="500">
        <v>2016</v>
      </c>
      <c r="AZ5" s="500">
        <v>2017</v>
      </c>
      <c r="BA5" s="500">
        <v>2018</v>
      </c>
      <c r="BB5" s="500">
        <v>2019</v>
      </c>
      <c r="BC5" s="500">
        <v>2020</v>
      </c>
      <c r="BD5" s="500">
        <v>2021</v>
      </c>
      <c r="BE5" s="500">
        <v>2022</v>
      </c>
      <c r="BF5" s="498">
        <v>2023</v>
      </c>
      <c r="BG5" s="498">
        <v>2024</v>
      </c>
    </row>
    <row r="6" spans="1:59" s="27" customFormat="1" ht="12.65" customHeight="1">
      <c r="A6" s="505"/>
      <c r="B6" s="507"/>
      <c r="C6" s="507"/>
      <c r="D6" s="22" t="s">
        <v>26</v>
      </c>
      <c r="E6" s="23" t="s">
        <v>27</v>
      </c>
      <c r="F6" s="23" t="s">
        <v>28</v>
      </c>
      <c r="G6" s="22" t="s">
        <v>29</v>
      </c>
      <c r="H6" s="24" t="s">
        <v>30</v>
      </c>
      <c r="I6" s="25" t="s">
        <v>27</v>
      </c>
      <c r="J6" s="23" t="s">
        <v>28</v>
      </c>
      <c r="K6" s="26" t="s">
        <v>29</v>
      </c>
      <c r="L6" s="22" t="s">
        <v>30</v>
      </c>
      <c r="M6" s="23" t="s">
        <v>27</v>
      </c>
      <c r="N6" s="23" t="s">
        <v>28</v>
      </c>
      <c r="O6" s="22" t="s">
        <v>29</v>
      </c>
      <c r="P6" s="22" t="s">
        <v>30</v>
      </c>
      <c r="Q6" s="23" t="s">
        <v>27</v>
      </c>
      <c r="R6" s="23" t="s">
        <v>28</v>
      </c>
      <c r="S6" s="22" t="s">
        <v>29</v>
      </c>
      <c r="T6" s="24" t="s">
        <v>30</v>
      </c>
      <c r="U6" s="25" t="s">
        <v>27</v>
      </c>
      <c r="V6" s="23" t="s">
        <v>28</v>
      </c>
      <c r="W6" s="22" t="s">
        <v>29</v>
      </c>
      <c r="X6" s="22" t="s">
        <v>30</v>
      </c>
      <c r="Y6" s="95" t="s">
        <v>27</v>
      </c>
      <c r="Z6" s="23" t="s">
        <v>28</v>
      </c>
      <c r="AA6" s="95" t="s">
        <v>29</v>
      </c>
      <c r="AB6" s="22" t="s">
        <v>30</v>
      </c>
      <c r="AC6" s="23" t="s">
        <v>27</v>
      </c>
      <c r="AD6" s="23" t="s">
        <v>28</v>
      </c>
      <c r="AE6" s="95" t="s">
        <v>29</v>
      </c>
      <c r="AF6" s="22" t="s">
        <v>30</v>
      </c>
      <c r="AG6" s="23" t="s">
        <v>27</v>
      </c>
      <c r="AH6" s="23" t="s">
        <v>28</v>
      </c>
      <c r="AI6" s="95" t="s">
        <v>29</v>
      </c>
      <c r="AJ6" s="22" t="s">
        <v>30</v>
      </c>
      <c r="AK6" s="23" t="s">
        <v>27</v>
      </c>
      <c r="AL6" s="23" t="s">
        <v>28</v>
      </c>
      <c r="AM6" s="22" t="s">
        <v>29</v>
      </c>
      <c r="AN6" s="22" t="s">
        <v>30</v>
      </c>
      <c r="AO6" s="23" t="s">
        <v>27</v>
      </c>
      <c r="AP6" s="23" t="s">
        <v>28</v>
      </c>
      <c r="AQ6" s="22" t="s">
        <v>29</v>
      </c>
      <c r="AR6" s="22" t="s">
        <v>30</v>
      </c>
      <c r="AS6" s="23" t="s">
        <v>27</v>
      </c>
      <c r="AT6" s="23" t="s">
        <v>28</v>
      </c>
      <c r="AU6" s="474" t="s">
        <v>227</v>
      </c>
      <c r="AV6" s="474" t="s">
        <v>227</v>
      </c>
      <c r="AW6" s="474" t="s">
        <v>227</v>
      </c>
      <c r="AX6" s="501"/>
      <c r="AY6" s="501"/>
      <c r="AZ6" s="501"/>
      <c r="BA6" s="501"/>
      <c r="BB6" s="501"/>
      <c r="BC6" s="501"/>
      <c r="BD6" s="501"/>
      <c r="BE6" s="501"/>
      <c r="BF6" s="499"/>
      <c r="BG6" s="499"/>
    </row>
    <row r="7" spans="1:59" ht="17.899999999999999" customHeight="1">
      <c r="A7" s="28" t="str">
        <f>IF('1'!A1=1,B7,C7)</f>
        <v>УСЬОГО, млн евро</v>
      </c>
      <c r="B7" s="29" t="s">
        <v>37</v>
      </c>
      <c r="C7" s="87" t="s">
        <v>38</v>
      </c>
      <c r="D7" s="31">
        <v>7795</v>
      </c>
      <c r="E7" s="31">
        <v>7696</v>
      </c>
      <c r="F7" s="31">
        <v>8125</v>
      </c>
      <c r="G7" s="31">
        <v>8304</v>
      </c>
      <c r="H7" s="31">
        <v>6385</v>
      </c>
      <c r="I7" s="31">
        <v>7243</v>
      </c>
      <c r="J7" s="31">
        <v>7628</v>
      </c>
      <c r="K7" s="31">
        <v>9090</v>
      </c>
      <c r="L7" s="88">
        <v>9018</v>
      </c>
      <c r="M7" s="88">
        <v>8553</v>
      </c>
      <c r="N7" s="88">
        <v>8274</v>
      </c>
      <c r="O7" s="88">
        <v>9331</v>
      </c>
      <c r="P7" s="88">
        <v>8485</v>
      </c>
      <c r="Q7" s="88">
        <v>9025</v>
      </c>
      <c r="R7" s="88">
        <v>8881</v>
      </c>
      <c r="S7" s="88">
        <v>10339</v>
      </c>
      <c r="T7" s="88">
        <v>9917</v>
      </c>
      <c r="U7" s="88">
        <v>9974</v>
      </c>
      <c r="V7" s="88">
        <v>10462</v>
      </c>
      <c r="W7" s="88">
        <v>10830</v>
      </c>
      <c r="X7" s="88">
        <v>10283.914000000001</v>
      </c>
      <c r="Y7" s="88">
        <v>9043.3129999999983</v>
      </c>
      <c r="Z7" s="88">
        <v>9507.7620000000006</v>
      </c>
      <c r="AA7" s="88">
        <v>11067.563999999998</v>
      </c>
      <c r="AB7" s="88">
        <v>10476.841</v>
      </c>
      <c r="AC7" s="88">
        <v>12519.432000000001</v>
      </c>
      <c r="AD7" s="88">
        <v>14623.210999999999</v>
      </c>
      <c r="AE7" s="88">
        <v>16326.150000000001</v>
      </c>
      <c r="AF7" s="88">
        <v>11335.853000000001</v>
      </c>
      <c r="AG7" s="88">
        <v>7495.4770000000008</v>
      </c>
      <c r="AH7" s="88">
        <v>9722.3870000000006</v>
      </c>
      <c r="AI7" s="88">
        <v>10416.040999999999</v>
      </c>
      <c r="AJ7" s="88">
        <v>9250.7819999999992</v>
      </c>
      <c r="AK7" s="88">
        <v>8099.235999999999</v>
      </c>
      <c r="AL7" s="88">
        <v>6873.152</v>
      </c>
      <c r="AM7" s="88">
        <v>8169.0329999999994</v>
      </c>
      <c r="AN7" s="88">
        <v>9299.348</v>
      </c>
      <c r="AO7" s="88">
        <v>8943.7300000000014</v>
      </c>
      <c r="AP7" s="88">
        <v>8432.8989999999994</v>
      </c>
      <c r="AQ7" s="88">
        <v>9674.6239999999998</v>
      </c>
      <c r="AR7" s="88">
        <v>8962.4650000000001</v>
      </c>
      <c r="AS7" s="88">
        <v>8388.5419999999995</v>
      </c>
      <c r="AT7" s="88">
        <v>7697.5349999999999</v>
      </c>
      <c r="AU7" s="88">
        <f>SUM(AJ7:AL7)</f>
        <v>24223.17</v>
      </c>
      <c r="AV7" s="88">
        <f>SUM(AN7:AP7)</f>
        <v>26675.976999999999</v>
      </c>
      <c r="AW7" s="88">
        <f>SUM(AR7:AT7)</f>
        <v>25048.541999999998</v>
      </c>
      <c r="AX7" s="31">
        <f t="shared" ref="AX7:AX14" si="0">SUM(D7:G7)</f>
        <v>31920</v>
      </c>
      <c r="AY7" s="31">
        <f t="shared" ref="AY7:AY14" si="1">SUM(H7:K7)</f>
        <v>30346</v>
      </c>
      <c r="AZ7" s="31">
        <f t="shared" ref="AZ7:AZ14" si="2">SUM(L7:O7)</f>
        <v>35176</v>
      </c>
      <c r="BA7" s="31">
        <f t="shared" ref="BA7:BA14" si="3">SUM(P7:S7)</f>
        <v>36730</v>
      </c>
      <c r="BB7" s="114">
        <f t="shared" ref="BB7:BB14" si="4">SUM(T7:W7)</f>
        <v>41183</v>
      </c>
      <c r="BC7" s="88">
        <f t="shared" ref="BC7:BC14" si="5">SUM(X7:AA7)</f>
        <v>39902.553</v>
      </c>
      <c r="BD7" s="88">
        <f t="shared" ref="BD7:BD14" si="6">SUM(AB7:AE7)</f>
        <v>53945.633999999998</v>
      </c>
      <c r="BE7" s="88">
        <f t="shared" ref="BE7:BE14" si="7">SUM(AF7:AI7)</f>
        <v>38969.758000000002</v>
      </c>
      <c r="BF7" s="88">
        <f t="shared" ref="BF7:BF14" si="8">SUM(AJ7:AM7)</f>
        <v>32392.202999999998</v>
      </c>
      <c r="BG7" s="88">
        <f>SUM(AN7:AQ7)</f>
        <v>36350.600999999995</v>
      </c>
    </row>
    <row r="8" spans="1:59" s="15" customFormat="1" ht="25.4" customHeight="1">
      <c r="A8" s="33" t="str">
        <f>IF('1'!A1=1,B8,C8)</f>
        <v>Продовольчі товари та сировина для їх виробництва</v>
      </c>
      <c r="B8" s="34" t="s">
        <v>1</v>
      </c>
      <c r="C8" s="84" t="s">
        <v>16</v>
      </c>
      <c r="D8" s="36">
        <v>3043</v>
      </c>
      <c r="E8" s="36">
        <v>2806</v>
      </c>
      <c r="F8" s="36">
        <v>3247</v>
      </c>
      <c r="G8" s="36">
        <v>3959</v>
      </c>
      <c r="H8" s="36">
        <v>2966</v>
      </c>
      <c r="I8" s="36">
        <v>3077</v>
      </c>
      <c r="J8" s="36">
        <v>3236</v>
      </c>
      <c r="K8" s="36">
        <v>4527</v>
      </c>
      <c r="L8" s="32">
        <v>4278</v>
      </c>
      <c r="M8" s="32">
        <v>3749</v>
      </c>
      <c r="N8" s="32">
        <v>3611</v>
      </c>
      <c r="O8" s="32">
        <v>4100</v>
      </c>
      <c r="P8" s="32">
        <v>3532</v>
      </c>
      <c r="Q8" s="32">
        <v>3491</v>
      </c>
      <c r="R8" s="32">
        <v>3679</v>
      </c>
      <c r="S8" s="32">
        <v>5080</v>
      </c>
      <c r="T8" s="32">
        <v>4699</v>
      </c>
      <c r="U8" s="32">
        <v>4283</v>
      </c>
      <c r="V8" s="32">
        <v>4918</v>
      </c>
      <c r="W8" s="32">
        <v>5879</v>
      </c>
      <c r="X8" s="32">
        <v>5114</v>
      </c>
      <c r="Y8" s="32">
        <v>4203</v>
      </c>
      <c r="Z8" s="32">
        <v>4445</v>
      </c>
      <c r="AA8" s="32">
        <v>5630</v>
      </c>
      <c r="AB8" s="32">
        <v>4300</v>
      </c>
      <c r="AC8" s="32">
        <v>4661</v>
      </c>
      <c r="AD8" s="32">
        <v>5971</v>
      </c>
      <c r="AE8" s="32">
        <v>8613</v>
      </c>
      <c r="AF8" s="32">
        <v>5693</v>
      </c>
      <c r="AG8" s="32">
        <v>3390</v>
      </c>
      <c r="AH8" s="32">
        <v>5883</v>
      </c>
      <c r="AI8" s="32">
        <v>7293</v>
      </c>
      <c r="AJ8" s="32">
        <v>6319</v>
      </c>
      <c r="AK8" s="32">
        <v>4660</v>
      </c>
      <c r="AL8" s="32">
        <v>3988</v>
      </c>
      <c r="AM8" s="32">
        <v>5393</v>
      </c>
      <c r="AN8" s="32">
        <v>5972</v>
      </c>
      <c r="AO8" s="32">
        <v>5515</v>
      </c>
      <c r="AP8" s="32">
        <v>5009</v>
      </c>
      <c r="AQ8" s="32">
        <v>6310</v>
      </c>
      <c r="AR8" s="32">
        <v>5492</v>
      </c>
      <c r="AS8" s="32">
        <v>4815</v>
      </c>
      <c r="AT8" s="32">
        <v>4293</v>
      </c>
      <c r="AU8" s="32">
        <f>SUM(AJ8:AL8)</f>
        <v>14967</v>
      </c>
      <c r="AV8" s="32">
        <f>SUM(AN8:AP8)</f>
        <v>16496</v>
      </c>
      <c r="AW8" s="32">
        <f>SUM(AR8:AT8)</f>
        <v>14600</v>
      </c>
      <c r="AX8" s="36">
        <f t="shared" si="0"/>
        <v>13055</v>
      </c>
      <c r="AY8" s="36">
        <f t="shared" si="1"/>
        <v>13806</v>
      </c>
      <c r="AZ8" s="36">
        <f t="shared" si="2"/>
        <v>15738</v>
      </c>
      <c r="BA8" s="36">
        <f t="shared" si="3"/>
        <v>15782</v>
      </c>
      <c r="BB8" s="32">
        <f t="shared" si="4"/>
        <v>19779</v>
      </c>
      <c r="BC8" s="32">
        <f t="shared" si="5"/>
        <v>19392</v>
      </c>
      <c r="BD8" s="32">
        <f t="shared" si="6"/>
        <v>23545</v>
      </c>
      <c r="BE8" s="32">
        <f t="shared" si="7"/>
        <v>22259</v>
      </c>
      <c r="BF8" s="32">
        <f t="shared" si="8"/>
        <v>20360</v>
      </c>
      <c r="BG8" s="32">
        <f>SUM(AN8:AQ8)</f>
        <v>22806</v>
      </c>
    </row>
    <row r="9" spans="1:59" s="15" customFormat="1" ht="22.4" customHeight="1">
      <c r="A9" s="33" t="str">
        <f>IF('1'!A1=1,B9,C9)</f>
        <v>Мінеральні продукти</v>
      </c>
      <c r="B9" s="34" t="s">
        <v>2</v>
      </c>
      <c r="C9" s="84" t="s">
        <v>17</v>
      </c>
      <c r="D9" s="36">
        <v>648</v>
      </c>
      <c r="E9" s="36">
        <v>616</v>
      </c>
      <c r="F9" s="36">
        <v>614</v>
      </c>
      <c r="G9" s="36">
        <v>527</v>
      </c>
      <c r="H9" s="36">
        <v>414</v>
      </c>
      <c r="I9" s="36">
        <v>558</v>
      </c>
      <c r="J9" s="36">
        <v>541</v>
      </c>
      <c r="K9" s="36">
        <v>649</v>
      </c>
      <c r="L9" s="36">
        <v>822</v>
      </c>
      <c r="M9" s="36">
        <v>826</v>
      </c>
      <c r="N9" s="36">
        <v>743</v>
      </c>
      <c r="O9" s="36">
        <v>733</v>
      </c>
      <c r="P9" s="36">
        <v>770</v>
      </c>
      <c r="Q9" s="36">
        <v>781</v>
      </c>
      <c r="R9" s="36">
        <v>848</v>
      </c>
      <c r="S9" s="36">
        <v>893</v>
      </c>
      <c r="T9" s="36">
        <v>901</v>
      </c>
      <c r="U9" s="32">
        <v>1084</v>
      </c>
      <c r="V9" s="32">
        <v>1159</v>
      </c>
      <c r="W9" s="32">
        <v>789</v>
      </c>
      <c r="X9" s="32">
        <v>1033</v>
      </c>
      <c r="Y9" s="32">
        <v>1010</v>
      </c>
      <c r="Z9" s="32">
        <v>1009</v>
      </c>
      <c r="AA9" s="32">
        <v>1285</v>
      </c>
      <c r="AB9" s="32">
        <v>1574</v>
      </c>
      <c r="AC9" s="32">
        <v>2066</v>
      </c>
      <c r="AD9" s="32">
        <v>1930</v>
      </c>
      <c r="AE9" s="32">
        <v>1058</v>
      </c>
      <c r="AF9" s="32">
        <v>1316</v>
      </c>
      <c r="AG9" s="32">
        <v>1097</v>
      </c>
      <c r="AH9" s="32">
        <v>927</v>
      </c>
      <c r="AI9" s="32">
        <v>513</v>
      </c>
      <c r="AJ9" s="32">
        <v>476</v>
      </c>
      <c r="AK9" s="32">
        <v>618</v>
      </c>
      <c r="AL9" s="32">
        <v>490</v>
      </c>
      <c r="AM9" s="32">
        <v>507</v>
      </c>
      <c r="AN9" s="32">
        <v>869</v>
      </c>
      <c r="AO9" s="32">
        <v>766</v>
      </c>
      <c r="AP9" s="32">
        <v>593</v>
      </c>
      <c r="AQ9" s="32">
        <v>681</v>
      </c>
      <c r="AR9" s="32">
        <v>725</v>
      </c>
      <c r="AS9" s="32">
        <v>609</v>
      </c>
      <c r="AT9" s="32">
        <v>610</v>
      </c>
      <c r="AU9" s="32">
        <f t="shared" ref="AU9:AU14" si="9">SUM(AJ9:AL9)</f>
        <v>1584</v>
      </c>
      <c r="AV9" s="32">
        <f t="shared" ref="AV9:AV14" si="10">SUM(AN9:AP9)</f>
        <v>2228</v>
      </c>
      <c r="AW9" s="32">
        <f t="shared" ref="AW9:AW14" si="11">SUM(AR9:AT9)</f>
        <v>1944</v>
      </c>
      <c r="AX9" s="36">
        <f t="shared" si="0"/>
        <v>2405</v>
      </c>
      <c r="AY9" s="36">
        <f t="shared" si="1"/>
        <v>2162</v>
      </c>
      <c r="AZ9" s="36">
        <f t="shared" si="2"/>
        <v>3124</v>
      </c>
      <c r="BA9" s="36">
        <f t="shared" si="3"/>
        <v>3292</v>
      </c>
      <c r="BB9" s="32">
        <f t="shared" si="4"/>
        <v>3933</v>
      </c>
      <c r="BC9" s="32">
        <f t="shared" si="5"/>
        <v>4337</v>
      </c>
      <c r="BD9" s="32">
        <f t="shared" si="6"/>
        <v>6628</v>
      </c>
      <c r="BE9" s="32">
        <f t="shared" si="7"/>
        <v>3853</v>
      </c>
      <c r="BF9" s="32">
        <f t="shared" si="8"/>
        <v>2091</v>
      </c>
      <c r="BG9" s="32">
        <f t="shared" ref="BG9:BG14" si="12">SUM(AN9:AQ9)</f>
        <v>2909</v>
      </c>
    </row>
    <row r="10" spans="1:59" s="15" customFormat="1" ht="32.15" customHeight="1">
      <c r="A10" s="33" t="str">
        <f>IF('1'!A1=1,B10,C10)</f>
        <v>Продукція хімічної та пов'язаних з нею галузей промисловості</v>
      </c>
      <c r="B10" s="34" t="s">
        <v>3</v>
      </c>
      <c r="C10" s="84" t="s">
        <v>18</v>
      </c>
      <c r="D10" s="36">
        <v>574</v>
      </c>
      <c r="E10" s="36">
        <v>611</v>
      </c>
      <c r="F10" s="36">
        <v>519</v>
      </c>
      <c r="G10" s="36">
        <v>491</v>
      </c>
      <c r="H10" s="36">
        <v>362</v>
      </c>
      <c r="I10" s="36">
        <v>400</v>
      </c>
      <c r="J10" s="36">
        <v>443</v>
      </c>
      <c r="K10" s="36">
        <v>451</v>
      </c>
      <c r="L10" s="36">
        <v>366</v>
      </c>
      <c r="M10" s="36">
        <v>446</v>
      </c>
      <c r="N10" s="36">
        <v>465</v>
      </c>
      <c r="O10" s="36">
        <v>532</v>
      </c>
      <c r="P10" s="36">
        <v>419</v>
      </c>
      <c r="Q10" s="36">
        <v>538</v>
      </c>
      <c r="R10" s="36">
        <v>518</v>
      </c>
      <c r="S10" s="36">
        <v>544</v>
      </c>
      <c r="T10" s="36">
        <v>369</v>
      </c>
      <c r="U10" s="36">
        <v>494</v>
      </c>
      <c r="V10" s="36">
        <v>518</v>
      </c>
      <c r="W10" s="36">
        <v>561</v>
      </c>
      <c r="X10" s="36">
        <v>427</v>
      </c>
      <c r="Y10" s="36">
        <v>500</v>
      </c>
      <c r="Z10" s="36">
        <v>539</v>
      </c>
      <c r="AA10" s="36">
        <v>551</v>
      </c>
      <c r="AB10" s="36">
        <v>438</v>
      </c>
      <c r="AC10" s="36">
        <v>641</v>
      </c>
      <c r="AD10" s="36">
        <v>770</v>
      </c>
      <c r="AE10" s="36">
        <v>846</v>
      </c>
      <c r="AF10" s="36">
        <v>449</v>
      </c>
      <c r="AG10" s="36">
        <v>355</v>
      </c>
      <c r="AH10" s="36">
        <v>394</v>
      </c>
      <c r="AI10" s="36">
        <v>380</v>
      </c>
      <c r="AJ10" s="36">
        <v>308</v>
      </c>
      <c r="AK10" s="36">
        <v>318</v>
      </c>
      <c r="AL10" s="36">
        <v>289</v>
      </c>
      <c r="AM10" s="36">
        <v>311</v>
      </c>
      <c r="AN10" s="36">
        <v>293</v>
      </c>
      <c r="AO10" s="36">
        <v>378</v>
      </c>
      <c r="AP10" s="36">
        <v>364</v>
      </c>
      <c r="AQ10" s="36">
        <v>362</v>
      </c>
      <c r="AR10" s="32">
        <v>362</v>
      </c>
      <c r="AS10" s="36">
        <v>381</v>
      </c>
      <c r="AT10" s="36">
        <v>370</v>
      </c>
      <c r="AU10" s="32">
        <f t="shared" si="9"/>
        <v>915</v>
      </c>
      <c r="AV10" s="32">
        <f t="shared" si="10"/>
        <v>1035</v>
      </c>
      <c r="AW10" s="32">
        <f t="shared" si="11"/>
        <v>1113</v>
      </c>
      <c r="AX10" s="36">
        <f t="shared" si="0"/>
        <v>2195</v>
      </c>
      <c r="AY10" s="36">
        <f t="shared" si="1"/>
        <v>1656</v>
      </c>
      <c r="AZ10" s="36">
        <f t="shared" si="2"/>
        <v>1809</v>
      </c>
      <c r="BA10" s="36">
        <f t="shared" si="3"/>
        <v>2019</v>
      </c>
      <c r="BB10" s="32">
        <f t="shared" si="4"/>
        <v>1942</v>
      </c>
      <c r="BC10" s="32">
        <f t="shared" si="5"/>
        <v>2017</v>
      </c>
      <c r="BD10" s="32">
        <f t="shared" si="6"/>
        <v>2695</v>
      </c>
      <c r="BE10" s="32">
        <f t="shared" si="7"/>
        <v>1578</v>
      </c>
      <c r="BF10" s="32">
        <f t="shared" si="8"/>
        <v>1226</v>
      </c>
      <c r="BG10" s="32">
        <f t="shared" si="12"/>
        <v>1397</v>
      </c>
    </row>
    <row r="11" spans="1:59" s="15" customFormat="1" ht="23.75" customHeight="1">
      <c r="A11" s="33" t="str">
        <f>IF('1'!A1=1,B11,C11)</f>
        <v>Деревина та вироби з неї</v>
      </c>
      <c r="B11" s="34" t="s">
        <v>4</v>
      </c>
      <c r="C11" s="84" t="s">
        <v>19</v>
      </c>
      <c r="D11" s="36">
        <v>321</v>
      </c>
      <c r="E11" s="36">
        <v>351</v>
      </c>
      <c r="F11" s="36">
        <v>368</v>
      </c>
      <c r="G11" s="36">
        <v>349</v>
      </c>
      <c r="H11" s="36">
        <v>306</v>
      </c>
      <c r="I11" s="36">
        <v>354</v>
      </c>
      <c r="J11" s="36">
        <v>361</v>
      </c>
      <c r="K11" s="36">
        <v>341</v>
      </c>
      <c r="L11" s="36">
        <v>318</v>
      </c>
      <c r="M11" s="36">
        <v>376</v>
      </c>
      <c r="N11" s="36">
        <v>395</v>
      </c>
      <c r="O11" s="36">
        <v>367</v>
      </c>
      <c r="P11" s="36">
        <v>385</v>
      </c>
      <c r="Q11" s="36">
        <v>437</v>
      </c>
      <c r="R11" s="36">
        <v>445</v>
      </c>
      <c r="S11" s="36">
        <v>396</v>
      </c>
      <c r="T11" s="36">
        <v>402</v>
      </c>
      <c r="U11" s="36">
        <v>424</v>
      </c>
      <c r="V11" s="36">
        <v>400</v>
      </c>
      <c r="W11" s="36">
        <v>365</v>
      </c>
      <c r="X11" s="36">
        <v>375</v>
      </c>
      <c r="Y11" s="36">
        <v>369</v>
      </c>
      <c r="Z11" s="36">
        <v>409</v>
      </c>
      <c r="AA11" s="36">
        <v>389</v>
      </c>
      <c r="AB11" s="36">
        <v>420</v>
      </c>
      <c r="AC11" s="36">
        <v>530</v>
      </c>
      <c r="AD11" s="36">
        <v>620</v>
      </c>
      <c r="AE11" s="36">
        <v>538</v>
      </c>
      <c r="AF11" s="36">
        <v>476</v>
      </c>
      <c r="AG11" s="36">
        <v>561</v>
      </c>
      <c r="AH11" s="36">
        <v>538</v>
      </c>
      <c r="AI11" s="36">
        <v>436</v>
      </c>
      <c r="AJ11" s="36">
        <v>414</v>
      </c>
      <c r="AK11" s="36">
        <v>461</v>
      </c>
      <c r="AL11" s="36">
        <v>400</v>
      </c>
      <c r="AM11" s="36">
        <v>317</v>
      </c>
      <c r="AN11" s="36">
        <v>344</v>
      </c>
      <c r="AO11" s="36">
        <v>414</v>
      </c>
      <c r="AP11" s="36">
        <v>396</v>
      </c>
      <c r="AQ11" s="36">
        <v>380</v>
      </c>
      <c r="AR11" s="32">
        <v>396</v>
      </c>
      <c r="AS11" s="36">
        <v>466</v>
      </c>
      <c r="AT11" s="36">
        <v>446</v>
      </c>
      <c r="AU11" s="32">
        <f t="shared" si="9"/>
        <v>1275</v>
      </c>
      <c r="AV11" s="32">
        <f t="shared" si="10"/>
        <v>1154</v>
      </c>
      <c r="AW11" s="32">
        <f t="shared" si="11"/>
        <v>1308</v>
      </c>
      <c r="AX11" s="36">
        <f t="shared" si="0"/>
        <v>1389</v>
      </c>
      <c r="AY11" s="36">
        <f t="shared" si="1"/>
        <v>1362</v>
      </c>
      <c r="AZ11" s="36">
        <f t="shared" si="2"/>
        <v>1456</v>
      </c>
      <c r="BA11" s="36">
        <f t="shared" si="3"/>
        <v>1663</v>
      </c>
      <c r="BB11" s="32">
        <f t="shared" si="4"/>
        <v>1591</v>
      </c>
      <c r="BC11" s="32">
        <f t="shared" si="5"/>
        <v>1542</v>
      </c>
      <c r="BD11" s="32">
        <f t="shared" si="6"/>
        <v>2108</v>
      </c>
      <c r="BE11" s="32">
        <f t="shared" si="7"/>
        <v>2011</v>
      </c>
      <c r="BF11" s="32">
        <f t="shared" si="8"/>
        <v>1592</v>
      </c>
      <c r="BG11" s="32">
        <f t="shared" si="12"/>
        <v>1534</v>
      </c>
    </row>
    <row r="12" spans="1:59" s="15" customFormat="1" ht="18.649999999999999" customHeight="1">
      <c r="A12" s="33" t="str">
        <f>IF('1'!A1=1,B12,C12)</f>
        <v>Промислові вироби</v>
      </c>
      <c r="B12" s="34" t="s">
        <v>5</v>
      </c>
      <c r="C12" s="84" t="s">
        <v>20</v>
      </c>
      <c r="D12" s="36">
        <v>95</v>
      </c>
      <c r="E12" s="36">
        <v>122</v>
      </c>
      <c r="F12" s="36">
        <v>125</v>
      </c>
      <c r="G12" s="36">
        <v>112</v>
      </c>
      <c r="H12" s="36">
        <v>82</v>
      </c>
      <c r="I12" s="36">
        <v>107</v>
      </c>
      <c r="J12" s="36">
        <v>121</v>
      </c>
      <c r="K12" s="36">
        <v>108</v>
      </c>
      <c r="L12" s="36">
        <v>110</v>
      </c>
      <c r="M12" s="36">
        <v>132</v>
      </c>
      <c r="N12" s="36">
        <v>138</v>
      </c>
      <c r="O12" s="36">
        <v>127</v>
      </c>
      <c r="P12" s="36">
        <v>119</v>
      </c>
      <c r="Q12" s="36">
        <v>137</v>
      </c>
      <c r="R12" s="36">
        <v>153</v>
      </c>
      <c r="S12" s="36">
        <v>141</v>
      </c>
      <c r="T12" s="36">
        <v>144</v>
      </c>
      <c r="U12" s="36">
        <v>159</v>
      </c>
      <c r="V12" s="36">
        <v>165</v>
      </c>
      <c r="W12" s="36">
        <v>155</v>
      </c>
      <c r="X12" s="36">
        <v>162</v>
      </c>
      <c r="Y12" s="36">
        <v>141</v>
      </c>
      <c r="Z12" s="36">
        <v>172</v>
      </c>
      <c r="AA12" s="36">
        <v>157</v>
      </c>
      <c r="AB12" s="36">
        <v>167</v>
      </c>
      <c r="AC12" s="36">
        <v>202</v>
      </c>
      <c r="AD12" s="36">
        <v>221</v>
      </c>
      <c r="AE12" s="36">
        <v>211</v>
      </c>
      <c r="AF12" s="36">
        <v>157</v>
      </c>
      <c r="AG12" s="36">
        <v>128</v>
      </c>
      <c r="AH12" s="36">
        <v>127</v>
      </c>
      <c r="AI12" s="36">
        <v>124</v>
      </c>
      <c r="AJ12" s="36">
        <v>139</v>
      </c>
      <c r="AK12" s="36">
        <v>129</v>
      </c>
      <c r="AL12" s="36">
        <v>128</v>
      </c>
      <c r="AM12" s="36">
        <v>120</v>
      </c>
      <c r="AN12" s="36">
        <v>128</v>
      </c>
      <c r="AO12" s="36">
        <v>138</v>
      </c>
      <c r="AP12" s="36">
        <v>135</v>
      </c>
      <c r="AQ12" s="36">
        <v>132</v>
      </c>
      <c r="AR12" s="32">
        <v>145</v>
      </c>
      <c r="AS12" s="36">
        <v>151</v>
      </c>
      <c r="AT12" s="36">
        <v>158</v>
      </c>
      <c r="AU12" s="32">
        <f t="shared" si="9"/>
        <v>396</v>
      </c>
      <c r="AV12" s="32">
        <f t="shared" si="10"/>
        <v>401</v>
      </c>
      <c r="AW12" s="32">
        <f t="shared" si="11"/>
        <v>454</v>
      </c>
      <c r="AX12" s="36">
        <f t="shared" si="0"/>
        <v>454</v>
      </c>
      <c r="AY12" s="36">
        <f t="shared" si="1"/>
        <v>418</v>
      </c>
      <c r="AZ12" s="36">
        <f t="shared" si="2"/>
        <v>507</v>
      </c>
      <c r="BA12" s="36">
        <f t="shared" si="3"/>
        <v>550</v>
      </c>
      <c r="BB12" s="32">
        <f t="shared" si="4"/>
        <v>623</v>
      </c>
      <c r="BC12" s="32">
        <f t="shared" si="5"/>
        <v>632</v>
      </c>
      <c r="BD12" s="32">
        <f t="shared" si="6"/>
        <v>801</v>
      </c>
      <c r="BE12" s="32">
        <f t="shared" si="7"/>
        <v>536</v>
      </c>
      <c r="BF12" s="32">
        <f t="shared" si="8"/>
        <v>516</v>
      </c>
      <c r="BG12" s="32">
        <f t="shared" si="12"/>
        <v>533</v>
      </c>
    </row>
    <row r="13" spans="1:59" s="15" customFormat="1" ht="29.9" customHeight="1">
      <c r="A13" s="33" t="str">
        <f>IF('1'!A1=1,B13,C13)</f>
        <v>Чорні й кольорові метали та вироби з них</v>
      </c>
      <c r="B13" s="34" t="s">
        <v>6</v>
      </c>
      <c r="C13" s="84" t="s">
        <v>21</v>
      </c>
      <c r="D13" s="36">
        <v>2204</v>
      </c>
      <c r="E13" s="36">
        <v>2166</v>
      </c>
      <c r="F13" s="36">
        <v>2152</v>
      </c>
      <c r="G13" s="36">
        <v>1731</v>
      </c>
      <c r="H13" s="36">
        <v>1503</v>
      </c>
      <c r="I13" s="36">
        <v>1831</v>
      </c>
      <c r="J13" s="36">
        <v>2032</v>
      </c>
      <c r="K13" s="36">
        <v>1946</v>
      </c>
      <c r="L13" s="36">
        <v>2229</v>
      </c>
      <c r="M13" s="36">
        <v>2052</v>
      </c>
      <c r="N13" s="36">
        <v>2048</v>
      </c>
      <c r="O13" s="36">
        <v>2425</v>
      </c>
      <c r="P13" s="36">
        <v>2393</v>
      </c>
      <c r="Q13" s="36">
        <v>2675</v>
      </c>
      <c r="R13" s="36">
        <v>2334</v>
      </c>
      <c r="S13" s="36">
        <v>2237</v>
      </c>
      <c r="T13" s="36">
        <v>2392</v>
      </c>
      <c r="U13" s="36">
        <v>2435</v>
      </c>
      <c r="V13" s="36">
        <v>2193</v>
      </c>
      <c r="W13" s="36">
        <v>1898</v>
      </c>
      <c r="X13" s="36">
        <v>2096</v>
      </c>
      <c r="Y13" s="36">
        <v>1908</v>
      </c>
      <c r="Z13" s="36">
        <v>1816</v>
      </c>
      <c r="AA13" s="36">
        <v>1890</v>
      </c>
      <c r="AB13" s="36">
        <v>2512</v>
      </c>
      <c r="AC13" s="36">
        <v>3239</v>
      </c>
      <c r="AD13" s="36">
        <v>3937</v>
      </c>
      <c r="AE13" s="36">
        <v>3628</v>
      </c>
      <c r="AF13" s="36">
        <v>2383</v>
      </c>
      <c r="AG13" s="36">
        <v>1139</v>
      </c>
      <c r="AH13" s="36">
        <v>1070</v>
      </c>
      <c r="AI13" s="36">
        <v>880</v>
      </c>
      <c r="AJ13" s="36">
        <v>859</v>
      </c>
      <c r="AK13" s="36">
        <v>1092</v>
      </c>
      <c r="AL13" s="36">
        <v>870</v>
      </c>
      <c r="AM13" s="36">
        <v>773</v>
      </c>
      <c r="AN13" s="36">
        <v>982</v>
      </c>
      <c r="AO13" s="36">
        <v>989</v>
      </c>
      <c r="AP13" s="36">
        <v>1163</v>
      </c>
      <c r="AQ13" s="36">
        <v>947</v>
      </c>
      <c r="AR13" s="32">
        <v>1010</v>
      </c>
      <c r="AS13" s="36">
        <v>1057</v>
      </c>
      <c r="AT13" s="36">
        <v>990</v>
      </c>
      <c r="AU13" s="32">
        <f t="shared" si="9"/>
        <v>2821</v>
      </c>
      <c r="AV13" s="32">
        <f t="shared" si="10"/>
        <v>3134</v>
      </c>
      <c r="AW13" s="32">
        <f t="shared" si="11"/>
        <v>3057</v>
      </c>
      <c r="AX13" s="36">
        <f t="shared" si="0"/>
        <v>8253</v>
      </c>
      <c r="AY13" s="36">
        <f t="shared" si="1"/>
        <v>7312</v>
      </c>
      <c r="AZ13" s="36">
        <f t="shared" si="2"/>
        <v>8754</v>
      </c>
      <c r="BA13" s="36">
        <f t="shared" si="3"/>
        <v>9639</v>
      </c>
      <c r="BB13" s="32">
        <f t="shared" si="4"/>
        <v>8918</v>
      </c>
      <c r="BC13" s="32">
        <f t="shared" si="5"/>
        <v>7710</v>
      </c>
      <c r="BD13" s="32">
        <f t="shared" si="6"/>
        <v>13316</v>
      </c>
      <c r="BE13" s="32">
        <f t="shared" si="7"/>
        <v>5472</v>
      </c>
      <c r="BF13" s="32">
        <f t="shared" si="8"/>
        <v>3594</v>
      </c>
      <c r="BG13" s="32">
        <f t="shared" si="12"/>
        <v>4081</v>
      </c>
    </row>
    <row r="14" spans="1:59" s="15" customFormat="1" ht="25.4" customHeight="1">
      <c r="A14" s="33" t="str">
        <f>IF('1'!A1=1,B14,C14)</f>
        <v>Машини, устаткування, транспортні засоби та  прилади</v>
      </c>
      <c r="B14" s="34" t="s">
        <v>7</v>
      </c>
      <c r="C14" s="84" t="s">
        <v>22</v>
      </c>
      <c r="D14" s="36">
        <v>630</v>
      </c>
      <c r="E14" s="36">
        <v>765</v>
      </c>
      <c r="F14" s="36">
        <v>788</v>
      </c>
      <c r="G14" s="36">
        <v>832</v>
      </c>
      <c r="H14" s="36">
        <v>517</v>
      </c>
      <c r="I14" s="36">
        <v>625</v>
      </c>
      <c r="J14" s="36">
        <v>610</v>
      </c>
      <c r="K14" s="36">
        <v>730</v>
      </c>
      <c r="L14" s="36">
        <v>563</v>
      </c>
      <c r="M14" s="36">
        <v>648</v>
      </c>
      <c r="N14" s="36">
        <v>574</v>
      </c>
      <c r="O14" s="36">
        <v>746</v>
      </c>
      <c r="P14" s="36">
        <v>557</v>
      </c>
      <c r="Q14" s="36">
        <v>647</v>
      </c>
      <c r="R14" s="36">
        <v>603</v>
      </c>
      <c r="S14" s="36">
        <v>739</v>
      </c>
      <c r="T14" s="36">
        <v>675</v>
      </c>
      <c r="U14" s="36">
        <v>736</v>
      </c>
      <c r="V14" s="36">
        <v>788</v>
      </c>
      <c r="W14" s="36">
        <v>864</v>
      </c>
      <c r="X14" s="36">
        <v>748</v>
      </c>
      <c r="Y14" s="36">
        <v>680</v>
      </c>
      <c r="Z14" s="36">
        <v>761</v>
      </c>
      <c r="AA14" s="36">
        <v>777</v>
      </c>
      <c r="AB14" s="36">
        <v>701</v>
      </c>
      <c r="AC14" s="36">
        <v>782</v>
      </c>
      <c r="AD14" s="36">
        <v>795</v>
      </c>
      <c r="AE14" s="36">
        <v>957</v>
      </c>
      <c r="AF14" s="36">
        <v>570</v>
      </c>
      <c r="AG14" s="36">
        <v>538</v>
      </c>
      <c r="AH14" s="36">
        <v>536</v>
      </c>
      <c r="AI14" s="36">
        <v>513</v>
      </c>
      <c r="AJ14" s="36">
        <v>503</v>
      </c>
      <c r="AK14" s="36">
        <v>546</v>
      </c>
      <c r="AL14" s="36">
        <v>466</v>
      </c>
      <c r="AM14" s="36">
        <v>474</v>
      </c>
      <c r="AN14" s="36">
        <v>430</v>
      </c>
      <c r="AO14" s="36">
        <v>452</v>
      </c>
      <c r="AP14" s="36">
        <v>468</v>
      </c>
      <c r="AQ14" s="36">
        <v>531</v>
      </c>
      <c r="AR14" s="32">
        <v>459</v>
      </c>
      <c r="AS14" s="36">
        <v>538</v>
      </c>
      <c r="AT14" s="36">
        <v>464</v>
      </c>
      <c r="AU14" s="32">
        <f t="shared" si="9"/>
        <v>1515</v>
      </c>
      <c r="AV14" s="32">
        <f t="shared" si="10"/>
        <v>1350</v>
      </c>
      <c r="AW14" s="32">
        <f t="shared" si="11"/>
        <v>1461</v>
      </c>
      <c r="AX14" s="36">
        <f t="shared" si="0"/>
        <v>3015</v>
      </c>
      <c r="AY14" s="36">
        <f t="shared" si="1"/>
        <v>2482</v>
      </c>
      <c r="AZ14" s="36">
        <f t="shared" si="2"/>
        <v>2531</v>
      </c>
      <c r="BA14" s="36">
        <f t="shared" si="3"/>
        <v>2546</v>
      </c>
      <c r="BB14" s="32">
        <f t="shared" si="4"/>
        <v>3063</v>
      </c>
      <c r="BC14" s="32">
        <f t="shared" si="5"/>
        <v>2966</v>
      </c>
      <c r="BD14" s="32">
        <f t="shared" si="6"/>
        <v>3235</v>
      </c>
      <c r="BE14" s="32">
        <f t="shared" si="7"/>
        <v>2157</v>
      </c>
      <c r="BF14" s="32">
        <f t="shared" si="8"/>
        <v>1989</v>
      </c>
      <c r="BG14" s="32">
        <f t="shared" si="12"/>
        <v>1881</v>
      </c>
    </row>
    <row r="15" spans="1:59" s="15" customFormat="1" ht="19.25" customHeight="1">
      <c r="A15" s="33" t="str">
        <f>IF('1'!A1=1,B15,C15)</f>
        <v>Різне*</v>
      </c>
      <c r="B15" s="34" t="s">
        <v>8</v>
      </c>
      <c r="C15" s="84" t="s">
        <v>23</v>
      </c>
      <c r="D15" s="36">
        <f t="shared" ref="D15:BF15" si="13">D7-D8-D9-D10-D11-D12-D13-D14</f>
        <v>280</v>
      </c>
      <c r="E15" s="36">
        <f t="shared" si="13"/>
        <v>259</v>
      </c>
      <c r="F15" s="36">
        <f t="shared" si="13"/>
        <v>312</v>
      </c>
      <c r="G15" s="36">
        <f t="shared" si="13"/>
        <v>303</v>
      </c>
      <c r="H15" s="36">
        <f t="shared" si="13"/>
        <v>235</v>
      </c>
      <c r="I15" s="36">
        <f t="shared" si="13"/>
        <v>291</v>
      </c>
      <c r="J15" s="36">
        <f t="shared" si="13"/>
        <v>284</v>
      </c>
      <c r="K15" s="36">
        <f t="shared" si="13"/>
        <v>338</v>
      </c>
      <c r="L15" s="36">
        <f t="shared" si="13"/>
        <v>332</v>
      </c>
      <c r="M15" s="36">
        <f t="shared" si="13"/>
        <v>324</v>
      </c>
      <c r="N15" s="36">
        <f t="shared" si="13"/>
        <v>300</v>
      </c>
      <c r="O15" s="36">
        <f t="shared" si="13"/>
        <v>301</v>
      </c>
      <c r="P15" s="36">
        <f t="shared" si="13"/>
        <v>310</v>
      </c>
      <c r="Q15" s="36">
        <f t="shared" si="13"/>
        <v>319</v>
      </c>
      <c r="R15" s="36">
        <f t="shared" si="13"/>
        <v>301</v>
      </c>
      <c r="S15" s="36">
        <f t="shared" si="13"/>
        <v>309</v>
      </c>
      <c r="T15" s="36">
        <f t="shared" si="13"/>
        <v>335</v>
      </c>
      <c r="U15" s="36">
        <f t="shared" si="13"/>
        <v>359</v>
      </c>
      <c r="V15" s="36">
        <f t="shared" si="13"/>
        <v>321</v>
      </c>
      <c r="W15" s="36">
        <f t="shared" si="13"/>
        <v>319</v>
      </c>
      <c r="X15" s="36">
        <f t="shared" si="13"/>
        <v>328.91400000000067</v>
      </c>
      <c r="Y15" s="36">
        <f t="shared" si="13"/>
        <v>232.31299999999828</v>
      </c>
      <c r="Z15" s="36">
        <f t="shared" si="13"/>
        <v>356.76200000000063</v>
      </c>
      <c r="AA15" s="36">
        <f t="shared" si="13"/>
        <v>388.56399999999849</v>
      </c>
      <c r="AB15" s="36">
        <f t="shared" si="13"/>
        <v>364.84100000000035</v>
      </c>
      <c r="AC15" s="36">
        <f t="shared" si="13"/>
        <v>398.4320000000007</v>
      </c>
      <c r="AD15" s="36">
        <f t="shared" si="13"/>
        <v>379.21099999999933</v>
      </c>
      <c r="AE15" s="36">
        <f t="shared" si="13"/>
        <v>475.15000000000146</v>
      </c>
      <c r="AF15" s="36">
        <f t="shared" si="13"/>
        <v>291.85300000000097</v>
      </c>
      <c r="AG15" s="36">
        <f t="shared" si="13"/>
        <v>287.47700000000077</v>
      </c>
      <c r="AH15" s="36">
        <f t="shared" si="13"/>
        <v>247.38700000000063</v>
      </c>
      <c r="AI15" s="36">
        <f t="shared" si="13"/>
        <v>277.04099999999926</v>
      </c>
      <c r="AJ15" s="36">
        <f t="shared" si="13"/>
        <v>232.78199999999924</v>
      </c>
      <c r="AK15" s="36">
        <f t="shared" si="13"/>
        <v>275.23599999999897</v>
      </c>
      <c r="AL15" s="36">
        <f t="shared" si="13"/>
        <v>242.15200000000004</v>
      </c>
      <c r="AM15" s="36">
        <f t="shared" si="13"/>
        <v>274.03299999999945</v>
      </c>
      <c r="AN15" s="36">
        <f t="shared" si="13"/>
        <v>281.34799999999996</v>
      </c>
      <c r="AO15" s="36">
        <f t="shared" si="13"/>
        <v>291.73000000000138</v>
      </c>
      <c r="AP15" s="36">
        <f t="shared" si="13"/>
        <v>304.89899999999943</v>
      </c>
      <c r="AQ15" s="36">
        <f t="shared" si="13"/>
        <v>331.6239999999998</v>
      </c>
      <c r="AR15" s="32">
        <f t="shared" si="13"/>
        <v>373.46500000000015</v>
      </c>
      <c r="AS15" s="36">
        <f t="shared" si="13"/>
        <v>371.54199999999946</v>
      </c>
      <c r="AT15" s="36">
        <f t="shared" si="13"/>
        <v>366.53499999999985</v>
      </c>
      <c r="AU15" s="36">
        <f t="shared" si="13"/>
        <v>750.16999999999825</v>
      </c>
      <c r="AV15" s="36">
        <f t="shared" si="13"/>
        <v>877.97699999999895</v>
      </c>
      <c r="AW15" s="36">
        <f t="shared" si="13"/>
        <v>1111.5419999999976</v>
      </c>
      <c r="AX15" s="36">
        <f t="shared" si="13"/>
        <v>1154</v>
      </c>
      <c r="AY15" s="36">
        <f t="shared" si="13"/>
        <v>1148</v>
      </c>
      <c r="AZ15" s="36">
        <f t="shared" si="13"/>
        <v>1257</v>
      </c>
      <c r="BA15" s="36">
        <f t="shared" si="13"/>
        <v>1239</v>
      </c>
      <c r="BB15" s="36">
        <f t="shared" si="13"/>
        <v>1334</v>
      </c>
      <c r="BC15" s="36">
        <f t="shared" si="13"/>
        <v>1306.5529999999999</v>
      </c>
      <c r="BD15" s="36">
        <f t="shared" si="13"/>
        <v>1617.6339999999982</v>
      </c>
      <c r="BE15" s="36">
        <f t="shared" si="13"/>
        <v>1103.7580000000016</v>
      </c>
      <c r="BF15" s="36">
        <f t="shared" si="13"/>
        <v>1024.2029999999977</v>
      </c>
      <c r="BG15" s="36">
        <f t="shared" ref="BG15" si="14">BG7-BG8-BG9-BG10-BG11-BG12-BG13-BG14</f>
        <v>1209.6009999999951</v>
      </c>
    </row>
    <row r="16" spans="1:59" s="15" customFormat="1" ht="8.4" customHeight="1">
      <c r="A16" s="37"/>
      <c r="B16" s="38"/>
      <c r="C16" s="38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475"/>
      <c r="AS16" s="96"/>
      <c r="AT16" s="96"/>
      <c r="AU16" s="96"/>
      <c r="AV16" s="96"/>
      <c r="AW16" s="96"/>
      <c r="AX16" s="96"/>
      <c r="AY16" s="35"/>
      <c r="AZ16" s="35"/>
      <c r="BA16" s="35"/>
      <c r="BB16" s="35"/>
      <c r="BC16" s="35"/>
      <c r="BD16" s="35"/>
      <c r="BE16" s="35"/>
      <c r="BF16" s="35"/>
      <c r="BG16" s="35"/>
    </row>
    <row r="17" spans="1:59" s="15" customFormat="1" ht="18.649999999999999" customHeight="1">
      <c r="A17" s="39" t="str">
        <f>IF('1'!A1=1,B17,C17)</f>
        <v>Структура, %</v>
      </c>
      <c r="B17" s="40" t="s">
        <v>9</v>
      </c>
      <c r="C17" s="89" t="s">
        <v>24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476"/>
      <c r="AS17" s="35"/>
      <c r="AT17" s="35"/>
      <c r="AU17" s="35"/>
      <c r="AV17" s="35"/>
      <c r="AW17" s="35"/>
      <c r="AX17" s="35"/>
      <c r="AY17" s="30"/>
      <c r="AZ17" s="30"/>
      <c r="BA17" s="30"/>
      <c r="BB17" s="30"/>
      <c r="BC17" s="30"/>
      <c r="BD17" s="30"/>
      <c r="BE17" s="30"/>
      <c r="BF17" s="30"/>
      <c r="BG17" s="30"/>
    </row>
    <row r="18" spans="1:59" s="15" customFormat="1" ht="23.15" customHeight="1">
      <c r="A18" s="41" t="str">
        <f>IF('1'!A1=1,B18,C18)</f>
        <v>УСЬОГО</v>
      </c>
      <c r="B18" s="42" t="s">
        <v>10</v>
      </c>
      <c r="C18" s="90" t="s">
        <v>25</v>
      </c>
      <c r="D18" s="43">
        <f t="shared" ref="D18:BF18" si="15">D19+D20+D21+D22+D23+D24+D25+D26</f>
        <v>100</v>
      </c>
      <c r="E18" s="43">
        <f t="shared" si="15"/>
        <v>100.00000000000001</v>
      </c>
      <c r="F18" s="43">
        <f t="shared" si="15"/>
        <v>100.00000000000003</v>
      </c>
      <c r="G18" s="43">
        <f t="shared" si="15"/>
        <v>99.999999999999986</v>
      </c>
      <c r="H18" s="43">
        <f t="shared" si="15"/>
        <v>100</v>
      </c>
      <c r="I18" s="43">
        <f t="shared" si="15"/>
        <v>100</v>
      </c>
      <c r="J18" s="43">
        <f t="shared" si="15"/>
        <v>100</v>
      </c>
      <c r="K18" s="43">
        <f t="shared" si="15"/>
        <v>100</v>
      </c>
      <c r="L18" s="43">
        <f t="shared" si="15"/>
        <v>100</v>
      </c>
      <c r="M18" s="43">
        <f t="shared" si="15"/>
        <v>100.00000000000001</v>
      </c>
      <c r="N18" s="43">
        <f t="shared" si="15"/>
        <v>100</v>
      </c>
      <c r="O18" s="43">
        <f t="shared" si="15"/>
        <v>100</v>
      </c>
      <c r="P18" s="43">
        <f t="shared" si="15"/>
        <v>100</v>
      </c>
      <c r="Q18" s="43">
        <f t="shared" si="15"/>
        <v>100</v>
      </c>
      <c r="R18" s="43">
        <f t="shared" si="15"/>
        <v>99.999999999999986</v>
      </c>
      <c r="S18" s="43">
        <f t="shared" si="15"/>
        <v>99.999999999999986</v>
      </c>
      <c r="T18" s="43">
        <f t="shared" si="15"/>
        <v>99.999999999999986</v>
      </c>
      <c r="U18" s="43">
        <f t="shared" si="15"/>
        <v>100</v>
      </c>
      <c r="V18" s="43">
        <f t="shared" si="15"/>
        <v>100.00000000000001</v>
      </c>
      <c r="W18" s="43">
        <f t="shared" si="15"/>
        <v>99.999999999999986</v>
      </c>
      <c r="X18" s="43">
        <f t="shared" si="15"/>
        <v>100.00000000000001</v>
      </c>
      <c r="Y18" s="43">
        <f>Y19+Y20+Y21+Y22+Y23+Y24+Y25+Y26</f>
        <v>100.00000000000001</v>
      </c>
      <c r="Z18" s="43">
        <f>Z19+Z20+Z21+Z22+Z23+Z24+Z25+Z26</f>
        <v>100</v>
      </c>
      <c r="AA18" s="43">
        <f>AA19+AA20+AA21+AA22+AA23+AA24+AA25+AA26</f>
        <v>100</v>
      </c>
      <c r="AB18" s="43">
        <f t="shared" ref="AB18:AW18" si="16">AB19+AB20+AB21+AB22+AB23+AB24+AB25+AB26</f>
        <v>100</v>
      </c>
      <c r="AC18" s="43">
        <f t="shared" si="16"/>
        <v>100.00000000000001</v>
      </c>
      <c r="AD18" s="43">
        <f t="shared" si="16"/>
        <v>100</v>
      </c>
      <c r="AE18" s="43">
        <f t="shared" si="16"/>
        <v>100</v>
      </c>
      <c r="AF18" s="43">
        <f t="shared" si="16"/>
        <v>100</v>
      </c>
      <c r="AG18" s="43">
        <f t="shared" si="16"/>
        <v>99.999999999999986</v>
      </c>
      <c r="AH18" s="43">
        <f t="shared" si="16"/>
        <v>100</v>
      </c>
      <c r="AI18" s="43">
        <f t="shared" si="16"/>
        <v>99.999999999999986</v>
      </c>
      <c r="AJ18" s="43">
        <f t="shared" si="16"/>
        <v>100</v>
      </c>
      <c r="AK18" s="43">
        <f t="shared" si="16"/>
        <v>99.999999999999986</v>
      </c>
      <c r="AL18" s="43">
        <f t="shared" si="16"/>
        <v>100</v>
      </c>
      <c r="AM18" s="43">
        <f t="shared" si="16"/>
        <v>100</v>
      </c>
      <c r="AN18" s="43">
        <f t="shared" si="16"/>
        <v>99.999999999999986</v>
      </c>
      <c r="AO18" s="43">
        <f t="shared" si="16"/>
        <v>100.00000000000001</v>
      </c>
      <c r="AP18" s="43">
        <f t="shared" si="16"/>
        <v>99.999999999999986</v>
      </c>
      <c r="AQ18" s="43">
        <f t="shared" si="16"/>
        <v>100</v>
      </c>
      <c r="AR18" s="477">
        <f t="shared" si="16"/>
        <v>100</v>
      </c>
      <c r="AS18" s="43">
        <f t="shared" si="16"/>
        <v>100</v>
      </c>
      <c r="AT18" s="43">
        <f t="shared" si="16"/>
        <v>100</v>
      </c>
      <c r="AU18" s="43">
        <f t="shared" si="16"/>
        <v>100</v>
      </c>
      <c r="AV18" s="43">
        <f t="shared" si="16"/>
        <v>100</v>
      </c>
      <c r="AW18" s="43">
        <f t="shared" si="16"/>
        <v>99.999999999999986</v>
      </c>
      <c r="AX18" s="43">
        <f t="shared" si="15"/>
        <v>100</v>
      </c>
      <c r="AY18" s="43">
        <f t="shared" si="15"/>
        <v>100</v>
      </c>
      <c r="AZ18" s="43">
        <f t="shared" si="15"/>
        <v>100.00000000000001</v>
      </c>
      <c r="BA18" s="43">
        <f t="shared" si="15"/>
        <v>99.999999999999986</v>
      </c>
      <c r="BB18" s="43">
        <f t="shared" si="15"/>
        <v>100.00000000000001</v>
      </c>
      <c r="BC18" s="43">
        <f t="shared" si="15"/>
        <v>100.00000000000003</v>
      </c>
      <c r="BD18" s="43">
        <f t="shared" si="15"/>
        <v>100</v>
      </c>
      <c r="BE18" s="43">
        <f t="shared" si="15"/>
        <v>99.999999999999986</v>
      </c>
      <c r="BF18" s="43">
        <f t="shared" si="15"/>
        <v>100</v>
      </c>
      <c r="BG18" s="43">
        <f t="shared" ref="BG18" si="17">BG19+BG20+BG21+BG22+BG23+BG24+BG25+BG26</f>
        <v>100</v>
      </c>
    </row>
    <row r="19" spans="1:59" s="15" customFormat="1" ht="25.4" customHeight="1">
      <c r="A19" s="44" t="str">
        <f>IF('1'!A1=1,B19,C19)</f>
        <v>Продовольчі товари та сировина для їх виробництва</v>
      </c>
      <c r="B19" s="45" t="s">
        <v>1</v>
      </c>
      <c r="C19" s="91" t="s">
        <v>16</v>
      </c>
      <c r="D19" s="43">
        <f t="shared" ref="D19:BF19" si="18">D8/D7*100</f>
        <v>39.03784477228993</v>
      </c>
      <c r="E19" s="43">
        <f t="shared" si="18"/>
        <v>36.46049896049896</v>
      </c>
      <c r="F19" s="43">
        <f t="shared" si="18"/>
        <v>39.963076923076926</v>
      </c>
      <c r="G19" s="43">
        <f t="shared" si="18"/>
        <v>47.675818882466281</v>
      </c>
      <c r="H19" s="43">
        <f t="shared" si="18"/>
        <v>46.452623335943613</v>
      </c>
      <c r="I19" s="43">
        <f t="shared" si="18"/>
        <v>42.482396796907359</v>
      </c>
      <c r="J19" s="43">
        <f t="shared" si="18"/>
        <v>42.422653382275826</v>
      </c>
      <c r="K19" s="43">
        <f t="shared" si="18"/>
        <v>49.801980198019805</v>
      </c>
      <c r="L19" s="43">
        <f t="shared" si="18"/>
        <v>47.438456420492351</v>
      </c>
      <c r="M19" s="43">
        <f t="shared" si="18"/>
        <v>43.832573366070385</v>
      </c>
      <c r="N19" s="43">
        <f t="shared" si="18"/>
        <v>43.642736282330191</v>
      </c>
      <c r="O19" s="43">
        <f t="shared" si="18"/>
        <v>43.93955631765084</v>
      </c>
      <c r="P19" s="43">
        <f t="shared" si="18"/>
        <v>41.626399528579853</v>
      </c>
      <c r="Q19" s="43">
        <f t="shared" si="18"/>
        <v>38.681440443213297</v>
      </c>
      <c r="R19" s="43">
        <f t="shared" si="18"/>
        <v>41.425515144690912</v>
      </c>
      <c r="S19" s="43">
        <f t="shared" si="18"/>
        <v>49.134345681400518</v>
      </c>
      <c r="T19" s="43">
        <f>T8/$T$7*100</f>
        <v>47.38328123424423</v>
      </c>
      <c r="U19" s="43">
        <f>U8/U7*100</f>
        <v>42.941648285542414</v>
      </c>
      <c r="V19" s="43">
        <f t="shared" ref="V19:W19" si="19">V8/V7*100</f>
        <v>47.008220225578285</v>
      </c>
      <c r="W19" s="43">
        <f t="shared" si="19"/>
        <v>54.284395198522617</v>
      </c>
      <c r="X19" s="43">
        <f>X8/X7*100</f>
        <v>49.728148251725948</v>
      </c>
      <c r="Y19" s="43">
        <f>Y8/Y7*100</f>
        <v>46.476330079474202</v>
      </c>
      <c r="Z19" s="43">
        <f>Z8/Z7*100</f>
        <v>46.75127543158947</v>
      </c>
      <c r="AA19" s="43">
        <f>AA8/AA7*100</f>
        <v>50.869369266805244</v>
      </c>
      <c r="AB19" s="43">
        <f t="shared" ref="AB19:AW19" si="20">AB8/AB7*100</f>
        <v>41.04290596755262</v>
      </c>
      <c r="AC19" s="43">
        <f t="shared" si="20"/>
        <v>37.230123539150981</v>
      </c>
      <c r="AD19" s="43">
        <f t="shared" si="20"/>
        <v>40.832345235256476</v>
      </c>
      <c r="AE19" s="43">
        <f t="shared" si="20"/>
        <v>52.755854870866671</v>
      </c>
      <c r="AF19" s="43">
        <f t="shared" si="20"/>
        <v>50.221187589500317</v>
      </c>
      <c r="AG19" s="43">
        <f t="shared" si="20"/>
        <v>45.227275062014058</v>
      </c>
      <c r="AH19" s="43">
        <f t="shared" si="20"/>
        <v>60.509831587654347</v>
      </c>
      <c r="AI19" s="43">
        <f t="shared" si="20"/>
        <v>70.017005501418438</v>
      </c>
      <c r="AJ19" s="43">
        <f t="shared" si="20"/>
        <v>68.307738740357308</v>
      </c>
      <c r="AK19" s="43">
        <f t="shared" si="20"/>
        <v>57.536291077331249</v>
      </c>
      <c r="AL19" s="43">
        <f t="shared" si="20"/>
        <v>58.022869274533718</v>
      </c>
      <c r="AM19" s="43">
        <f t="shared" si="20"/>
        <v>66.017605755785297</v>
      </c>
      <c r="AN19" s="43">
        <f t="shared" si="20"/>
        <v>64.219556037692101</v>
      </c>
      <c r="AO19" s="43">
        <f t="shared" si="20"/>
        <v>61.663310497968958</v>
      </c>
      <c r="AP19" s="43">
        <f t="shared" si="20"/>
        <v>59.398316047660479</v>
      </c>
      <c r="AQ19" s="43">
        <f t="shared" si="20"/>
        <v>65.222172975404519</v>
      </c>
      <c r="AR19" s="477">
        <f t="shared" si="20"/>
        <v>61.277784627331876</v>
      </c>
      <c r="AS19" s="43">
        <f t="shared" si="20"/>
        <v>57.399724529006356</v>
      </c>
      <c r="AT19" s="43">
        <f t="shared" si="20"/>
        <v>55.771100748486369</v>
      </c>
      <c r="AU19" s="43">
        <f t="shared" si="20"/>
        <v>61.787949306387233</v>
      </c>
      <c r="AV19" s="43">
        <f t="shared" si="20"/>
        <v>61.838409892166283</v>
      </c>
      <c r="AW19" s="43">
        <f t="shared" si="20"/>
        <v>58.286825636398319</v>
      </c>
      <c r="AX19" s="43">
        <f t="shared" si="18"/>
        <v>40.899122807017548</v>
      </c>
      <c r="AY19" s="43">
        <f t="shared" si="18"/>
        <v>45.495287682066831</v>
      </c>
      <c r="AZ19" s="43">
        <f t="shared" si="18"/>
        <v>44.740732317489197</v>
      </c>
      <c r="BA19" s="43">
        <f t="shared" si="18"/>
        <v>42.967601415736453</v>
      </c>
      <c r="BB19" s="43">
        <f t="shared" si="18"/>
        <v>48.027098560085477</v>
      </c>
      <c r="BC19" s="43">
        <f t="shared" si="18"/>
        <v>48.598394192973068</v>
      </c>
      <c r="BD19" s="43">
        <f t="shared" si="18"/>
        <v>43.645793466807717</v>
      </c>
      <c r="BE19" s="43">
        <f t="shared" si="18"/>
        <v>57.118650826623039</v>
      </c>
      <c r="BF19" s="43">
        <f t="shared" si="18"/>
        <v>62.854632023638537</v>
      </c>
      <c r="BG19" s="43">
        <f t="shared" ref="BG19" si="21">BG8/BG7*100</f>
        <v>62.738990202665434</v>
      </c>
    </row>
    <row r="20" spans="1:59" s="15" customFormat="1" ht="25.4" customHeight="1">
      <c r="A20" s="44" t="str">
        <f>IF('1'!A1=1,B20,C20)</f>
        <v>Мінеральні продукти</v>
      </c>
      <c r="B20" s="45" t="s">
        <v>2</v>
      </c>
      <c r="C20" s="91" t="s">
        <v>17</v>
      </c>
      <c r="D20" s="43">
        <f t="shared" ref="D20:BF20" si="22">D9/D7*100</f>
        <v>8.313021167415009</v>
      </c>
      <c r="E20" s="43">
        <f t="shared" si="22"/>
        <v>8.004158004158004</v>
      </c>
      <c r="F20" s="43">
        <f t="shared" si="22"/>
        <v>7.5569230769230762</v>
      </c>
      <c r="G20" s="43">
        <f>G9/G7*100</f>
        <v>6.3463391136801537</v>
      </c>
      <c r="H20" s="43">
        <f t="shared" si="22"/>
        <v>6.4839467501957708</v>
      </c>
      <c r="I20" s="43">
        <f t="shared" si="22"/>
        <v>7.7039900593676656</v>
      </c>
      <c r="J20" s="43">
        <f t="shared" si="22"/>
        <v>7.0922915574200314</v>
      </c>
      <c r="K20" s="43">
        <f t="shared" si="22"/>
        <v>7.1397139713971391</v>
      </c>
      <c r="L20" s="43">
        <f t="shared" si="22"/>
        <v>9.1151031270791751</v>
      </c>
      <c r="M20" s="43">
        <f t="shared" si="22"/>
        <v>9.6574301414708277</v>
      </c>
      <c r="N20" s="43">
        <f t="shared" si="22"/>
        <v>8.9799371525259843</v>
      </c>
      <c r="O20" s="43">
        <f t="shared" si="22"/>
        <v>7.8555353123995282</v>
      </c>
      <c r="P20" s="43">
        <f t="shared" si="22"/>
        <v>9.0748379493223332</v>
      </c>
      <c r="Q20" s="43">
        <f t="shared" si="22"/>
        <v>8.6537396121883656</v>
      </c>
      <c r="R20" s="43">
        <f t="shared" si="22"/>
        <v>9.5484742709154364</v>
      </c>
      <c r="S20" s="43">
        <f t="shared" si="22"/>
        <v>8.6371989554115487</v>
      </c>
      <c r="T20" s="43">
        <f t="shared" ref="T20:T26" si="23">T9/$T$7*100</f>
        <v>9.0854088938186965</v>
      </c>
      <c r="U20" s="43">
        <f t="shared" ref="U20:U26" si="24">U9/$U$7*100</f>
        <v>10.868257469420493</v>
      </c>
      <c r="V20" s="43">
        <f>V9/$V$7*100</f>
        <v>11.078187727012043</v>
      </c>
      <c r="W20" s="43">
        <f>W9/$W$7*100</f>
        <v>7.2853185595567878</v>
      </c>
      <c r="X20" s="43">
        <f>X9/$X$7*100</f>
        <v>10.044813676971627</v>
      </c>
      <c r="Y20" s="43">
        <f>Y9/$Y$7*100</f>
        <v>11.16847332388031</v>
      </c>
      <c r="Z20" s="43">
        <f>Z9/$Z$7*100</f>
        <v>10.612381757136957</v>
      </c>
      <c r="AA20" s="43">
        <f>AA9/$AA$7*100</f>
        <v>11.610504353080769</v>
      </c>
      <c r="AB20" s="43">
        <f>AB9/$AB$7*100</f>
        <v>15.023612556494845</v>
      </c>
      <c r="AC20" s="43">
        <f>AC9/$AC$7*100</f>
        <v>16.502346112826842</v>
      </c>
      <c r="AD20" s="43">
        <f>AD9/AD7*100</f>
        <v>13.198195663045553</v>
      </c>
      <c r="AE20" s="43">
        <f t="shared" ref="AE20:AW20" si="25">AE9/AE7*100</f>
        <v>6.4804010743500449</v>
      </c>
      <c r="AF20" s="43">
        <f t="shared" si="25"/>
        <v>11.609183711186091</v>
      </c>
      <c r="AG20" s="43">
        <f t="shared" si="25"/>
        <v>14.635492844551454</v>
      </c>
      <c r="AH20" s="43">
        <f t="shared" si="25"/>
        <v>9.5346955433886755</v>
      </c>
      <c r="AI20" s="43">
        <f t="shared" si="25"/>
        <v>4.9250958209553897</v>
      </c>
      <c r="AJ20" s="43">
        <f t="shared" si="25"/>
        <v>5.1455109416695803</v>
      </c>
      <c r="AK20" s="43">
        <f t="shared" si="25"/>
        <v>7.6303493317147462</v>
      </c>
      <c r="AL20" s="43">
        <f t="shared" si="25"/>
        <v>7.1291890532902507</v>
      </c>
      <c r="AM20" s="43">
        <f t="shared" si="25"/>
        <v>6.2063649393998048</v>
      </c>
      <c r="AN20" s="43">
        <f t="shared" si="25"/>
        <v>9.3447411581973263</v>
      </c>
      <c r="AO20" s="43">
        <f t="shared" si="25"/>
        <v>8.5646592640878012</v>
      </c>
      <c r="AP20" s="43">
        <f t="shared" si="25"/>
        <v>7.0319827143666735</v>
      </c>
      <c r="AQ20" s="43">
        <f t="shared" si="25"/>
        <v>7.0390332482171916</v>
      </c>
      <c r="AR20" s="477">
        <f t="shared" si="25"/>
        <v>8.0892923989103451</v>
      </c>
      <c r="AS20" s="43">
        <f t="shared" si="25"/>
        <v>7.2599028532014263</v>
      </c>
      <c r="AT20" s="43">
        <f t="shared" si="25"/>
        <v>7.9246148279936364</v>
      </c>
      <c r="AU20" s="43">
        <f t="shared" si="25"/>
        <v>6.5391936728347284</v>
      </c>
      <c r="AV20" s="43">
        <f t="shared" si="25"/>
        <v>8.3520839742814292</v>
      </c>
      <c r="AW20" s="43">
        <f t="shared" si="25"/>
        <v>7.76093075596975</v>
      </c>
      <c r="AX20" s="43">
        <f t="shared" si="22"/>
        <v>7.5344611528822059</v>
      </c>
      <c r="AY20" s="43">
        <f t="shared" si="22"/>
        <v>7.1244974625980353</v>
      </c>
      <c r="AZ20" s="43">
        <f t="shared" si="22"/>
        <v>8.8810552649533783</v>
      </c>
      <c r="BA20" s="43">
        <f t="shared" si="22"/>
        <v>8.9627007895453303</v>
      </c>
      <c r="BB20" s="43">
        <f t="shared" si="22"/>
        <v>9.5500570623801089</v>
      </c>
      <c r="BC20" s="43">
        <f t="shared" si="22"/>
        <v>10.868978734267955</v>
      </c>
      <c r="BD20" s="43">
        <f t="shared" si="22"/>
        <v>12.286443792652433</v>
      </c>
      <c r="BE20" s="43">
        <f t="shared" si="22"/>
        <v>9.8871540336483488</v>
      </c>
      <c r="BF20" s="43">
        <f t="shared" si="22"/>
        <v>6.4552571493825237</v>
      </c>
      <c r="BG20" s="43">
        <f t="shared" ref="BG20" si="26">BG9/BG7*100</f>
        <v>8.0026187187386544</v>
      </c>
    </row>
    <row r="21" spans="1:59" s="15" customFormat="1" ht="25.4" customHeight="1">
      <c r="A21" s="44" t="str">
        <f>IF('1'!A1=1,B21,C21)</f>
        <v>Продукція хімічної та пов'язаних з нею галузей промисловості</v>
      </c>
      <c r="B21" s="45" t="s">
        <v>3</v>
      </c>
      <c r="C21" s="91" t="s">
        <v>18</v>
      </c>
      <c r="D21" s="43">
        <f t="shared" ref="D21:S21" si="27">D10/D7*100</f>
        <v>7.3636946760744078</v>
      </c>
      <c r="E21" s="43">
        <f t="shared" si="27"/>
        <v>7.9391891891891886</v>
      </c>
      <c r="F21" s="43">
        <f t="shared" si="27"/>
        <v>6.3876923076923084</v>
      </c>
      <c r="G21" s="43">
        <f t="shared" si="27"/>
        <v>5.9128131021194603</v>
      </c>
      <c r="H21" s="43">
        <f t="shared" si="27"/>
        <v>5.6695379796397809</v>
      </c>
      <c r="I21" s="43">
        <f t="shared" si="27"/>
        <v>5.522573519259975</v>
      </c>
      <c r="J21" s="43">
        <f t="shared" si="27"/>
        <v>5.8075511274252758</v>
      </c>
      <c r="K21" s="43">
        <f t="shared" si="27"/>
        <v>4.9614961496149617</v>
      </c>
      <c r="L21" s="43">
        <f t="shared" si="27"/>
        <v>4.0585495675316032</v>
      </c>
      <c r="M21" s="43">
        <f t="shared" si="27"/>
        <v>5.214544604232433</v>
      </c>
      <c r="N21" s="43">
        <f t="shared" si="27"/>
        <v>5.620014503263234</v>
      </c>
      <c r="O21" s="43">
        <f t="shared" si="27"/>
        <v>5.7014253563390849</v>
      </c>
      <c r="P21" s="43">
        <f t="shared" si="27"/>
        <v>4.9381261048909844</v>
      </c>
      <c r="Q21" s="43">
        <f t="shared" si="27"/>
        <v>5.9612188365650969</v>
      </c>
      <c r="R21" s="43">
        <f t="shared" si="27"/>
        <v>5.8326765003940997</v>
      </c>
      <c r="S21" s="43">
        <f t="shared" si="27"/>
        <v>5.2616307186381661</v>
      </c>
      <c r="T21" s="43">
        <f t="shared" si="23"/>
        <v>3.7208833316527175</v>
      </c>
      <c r="U21" s="43">
        <f t="shared" si="24"/>
        <v>4.9528774814517753</v>
      </c>
      <c r="V21" s="43">
        <f t="shared" ref="V21:V26" si="28">V10/$V$7*100</f>
        <v>4.9512521506404132</v>
      </c>
      <c r="W21" s="43">
        <f t="shared" ref="W21:W26" si="29">W10/$W$7*100</f>
        <v>5.1800554016620497</v>
      </c>
      <c r="X21" s="43">
        <f t="shared" ref="X21:X26" si="30">X10/$X$7*100</f>
        <v>4.1521156244597144</v>
      </c>
      <c r="Y21" s="43">
        <f t="shared" ref="Y21:Y26" si="31">Y10/$Y$7*100</f>
        <v>5.5289471900397578</v>
      </c>
      <c r="Z21" s="43">
        <f t="shared" ref="Z21:Z26" si="32">Z10/$Z$7*100</f>
        <v>5.6690522964289594</v>
      </c>
      <c r="AA21" s="43">
        <f t="shared" ref="AA21:AA26" si="33">AA10/$AA$7*100</f>
        <v>4.9785119833054514</v>
      </c>
      <c r="AB21" s="43">
        <f t="shared" ref="AB21:AB26" si="34">AB10/$AB$7*100</f>
        <v>4.1806494915786159</v>
      </c>
      <c r="AC21" s="43">
        <f t="shared" ref="AC21:AC26" si="35">AC10/$AC$7*100</f>
        <v>5.1200405897008743</v>
      </c>
      <c r="AD21" s="43">
        <f>AD10/AD7*100</f>
        <v>5.2656013785207643</v>
      </c>
      <c r="AE21" s="43">
        <f t="shared" ref="AE21:AW21" si="36">AE10/AE7*100</f>
        <v>5.18187080236308</v>
      </c>
      <c r="AF21" s="43">
        <f t="shared" si="36"/>
        <v>3.9608841081478383</v>
      </c>
      <c r="AG21" s="43">
        <f t="shared" si="36"/>
        <v>4.7361895713908533</v>
      </c>
      <c r="AH21" s="43">
        <f t="shared" si="36"/>
        <v>4.0525027444391997</v>
      </c>
      <c r="AI21" s="43">
        <f t="shared" si="36"/>
        <v>3.6482191266336219</v>
      </c>
      <c r="AJ21" s="43">
        <f t="shared" si="36"/>
        <v>3.3294482563744343</v>
      </c>
      <c r="AK21" s="43">
        <f t="shared" si="36"/>
        <v>3.9262962580668108</v>
      </c>
      <c r="AL21" s="43">
        <f t="shared" si="36"/>
        <v>4.2047666048997607</v>
      </c>
      <c r="AM21" s="43">
        <f t="shared" si="36"/>
        <v>3.8070601502038248</v>
      </c>
      <c r="AN21" s="43">
        <f t="shared" si="36"/>
        <v>3.1507585262966828</v>
      </c>
      <c r="AO21" s="43">
        <f t="shared" si="36"/>
        <v>4.2264245454636935</v>
      </c>
      <c r="AP21" s="43">
        <f t="shared" si="36"/>
        <v>4.3164278381609931</v>
      </c>
      <c r="AQ21" s="43">
        <f t="shared" si="36"/>
        <v>3.7417474828995942</v>
      </c>
      <c r="AR21" s="477">
        <f t="shared" si="36"/>
        <v>4.0390673771110963</v>
      </c>
      <c r="AS21" s="43">
        <f t="shared" si="36"/>
        <v>4.541909666781188</v>
      </c>
      <c r="AT21" s="43">
        <f t="shared" si="36"/>
        <v>4.8067335841928616</v>
      </c>
      <c r="AU21" s="43">
        <f t="shared" si="36"/>
        <v>3.7773751329821823</v>
      </c>
      <c r="AV21" s="43">
        <f t="shared" si="36"/>
        <v>3.8798953830257088</v>
      </c>
      <c r="AW21" s="43">
        <f t="shared" si="36"/>
        <v>4.4433723926925577</v>
      </c>
      <c r="AX21" s="43">
        <f t="shared" ref="AX21:BF21" si="37">AX10/AX7*100</f>
        <v>6.8765664160401005</v>
      </c>
      <c r="AY21" s="43">
        <f t="shared" si="37"/>
        <v>5.4570618862453042</v>
      </c>
      <c r="AZ21" s="43">
        <f t="shared" si="37"/>
        <v>5.14271093927678</v>
      </c>
      <c r="BA21" s="43">
        <f t="shared" si="37"/>
        <v>5.4968690443778927</v>
      </c>
      <c r="BB21" s="43">
        <f t="shared" si="37"/>
        <v>4.7155379646941702</v>
      </c>
      <c r="BC21" s="43">
        <f t="shared" si="37"/>
        <v>5.0548144125013756</v>
      </c>
      <c r="BD21" s="43">
        <f t="shared" si="37"/>
        <v>4.9957703713334798</v>
      </c>
      <c r="BE21" s="43">
        <f t="shared" si="37"/>
        <v>4.0492938139364369</v>
      </c>
      <c r="BF21" s="43">
        <f t="shared" si="37"/>
        <v>3.7848614371798055</v>
      </c>
      <c r="BG21" s="43">
        <f t="shared" ref="BG21" si="38">BG10/BG7*100</f>
        <v>3.8431276555785145</v>
      </c>
    </row>
    <row r="22" spans="1:59" s="15" customFormat="1" ht="25.4" customHeight="1">
      <c r="A22" s="44" t="str">
        <f>IF('1'!A1=1,B22,C22)</f>
        <v>Деревина та вироби з неї</v>
      </c>
      <c r="B22" s="45" t="s">
        <v>4</v>
      </c>
      <c r="C22" s="91" t="s">
        <v>19</v>
      </c>
      <c r="D22" s="43">
        <f t="shared" ref="D22:BF22" si="39">D11/D7*100</f>
        <v>4.1180243745991021</v>
      </c>
      <c r="E22" s="43">
        <f t="shared" si="39"/>
        <v>4.5608108108108105</v>
      </c>
      <c r="F22" s="43">
        <f t="shared" si="39"/>
        <v>4.5292307692307698</v>
      </c>
      <c r="G22" s="43">
        <f t="shared" si="39"/>
        <v>4.2027938342967248</v>
      </c>
      <c r="H22" s="43">
        <f t="shared" si="39"/>
        <v>4.7924823805794832</v>
      </c>
      <c r="I22" s="43">
        <f t="shared" si="39"/>
        <v>4.8874775645450779</v>
      </c>
      <c r="J22" s="43">
        <f t="shared" si="39"/>
        <v>4.7325642370215002</v>
      </c>
      <c r="K22" s="43">
        <f>K11/K7*100</f>
        <v>3.7513751375137518</v>
      </c>
      <c r="L22" s="43">
        <f>L11/L7*100</f>
        <v>3.5262807717897542</v>
      </c>
      <c r="M22" s="43">
        <f t="shared" si="39"/>
        <v>4.3961183210569388</v>
      </c>
      <c r="N22" s="43">
        <f t="shared" si="39"/>
        <v>4.7739908145999514</v>
      </c>
      <c r="O22" s="43">
        <f t="shared" si="39"/>
        <v>3.9331261386775265</v>
      </c>
      <c r="P22" s="43">
        <f t="shared" si="39"/>
        <v>4.5374189746611666</v>
      </c>
      <c r="Q22" s="43">
        <f t="shared" si="39"/>
        <v>4.8421052631578947</v>
      </c>
      <c r="R22" s="43">
        <f t="shared" si="39"/>
        <v>5.0106969935818038</v>
      </c>
      <c r="S22" s="43">
        <f t="shared" si="39"/>
        <v>3.8301576554792534</v>
      </c>
      <c r="T22" s="43">
        <f t="shared" si="23"/>
        <v>4.0536452556216602</v>
      </c>
      <c r="U22" s="43">
        <f t="shared" si="24"/>
        <v>4.2510527371165026</v>
      </c>
      <c r="V22" s="43">
        <f t="shared" si="28"/>
        <v>3.8233607340852611</v>
      </c>
      <c r="W22" s="43">
        <f t="shared" si="29"/>
        <v>3.3702677746999075</v>
      </c>
      <c r="X22" s="43">
        <f t="shared" si="30"/>
        <v>3.6464715671484611</v>
      </c>
      <c r="Y22" s="43">
        <f t="shared" si="31"/>
        <v>4.0803630262493407</v>
      </c>
      <c r="Z22" s="43">
        <f t="shared" si="32"/>
        <v>4.3017484030416409</v>
      </c>
      <c r="AA22" s="43">
        <f t="shared" si="33"/>
        <v>3.5147752477419609</v>
      </c>
      <c r="AB22" s="43">
        <f t="shared" si="34"/>
        <v>4.0088419782260702</v>
      </c>
      <c r="AC22" s="43">
        <f t="shared" si="35"/>
        <v>4.2334188963205355</v>
      </c>
      <c r="AD22" s="43">
        <f>AD11/AD7*100</f>
        <v>4.2398348762115239</v>
      </c>
      <c r="AE22" s="43">
        <f t="shared" ref="AE22:AW22" si="40">AE11/AE7*100</f>
        <v>3.2953268223065448</v>
      </c>
      <c r="AF22" s="43">
        <f t="shared" si="40"/>
        <v>4.1990664487268843</v>
      </c>
      <c r="AG22" s="43">
        <f t="shared" si="40"/>
        <v>7.484513660704982</v>
      </c>
      <c r="AH22" s="43">
        <f t="shared" si="40"/>
        <v>5.5336204987520041</v>
      </c>
      <c r="AI22" s="43">
        <f t="shared" si="40"/>
        <v>4.1858514189796292</v>
      </c>
      <c r="AJ22" s="43">
        <f t="shared" si="40"/>
        <v>4.4752973316201805</v>
      </c>
      <c r="AK22" s="43">
        <f t="shared" si="40"/>
        <v>5.6918948898389932</v>
      </c>
      <c r="AL22" s="43">
        <f t="shared" si="40"/>
        <v>5.8197461659512255</v>
      </c>
      <c r="AM22" s="43">
        <f t="shared" si="40"/>
        <v>3.8805082559955384</v>
      </c>
      <c r="AN22" s="43">
        <f t="shared" si="40"/>
        <v>3.6991840718295519</v>
      </c>
      <c r="AO22" s="43">
        <f t="shared" si="40"/>
        <v>4.6289411688411874</v>
      </c>
      <c r="AP22" s="43">
        <f t="shared" si="40"/>
        <v>4.6958940217355858</v>
      </c>
      <c r="AQ22" s="43">
        <f t="shared" si="40"/>
        <v>3.9278012251432202</v>
      </c>
      <c r="AR22" s="477">
        <f t="shared" si="40"/>
        <v>4.4184272965082707</v>
      </c>
      <c r="AS22" s="43">
        <f t="shared" si="40"/>
        <v>5.5551966003150488</v>
      </c>
      <c r="AT22" s="43">
        <f t="shared" si="40"/>
        <v>5.7940626447297738</v>
      </c>
      <c r="AU22" s="43">
        <f t="shared" si="40"/>
        <v>5.2635555131718936</v>
      </c>
      <c r="AV22" s="43">
        <f t="shared" si="40"/>
        <v>4.3259896347938822</v>
      </c>
      <c r="AW22" s="43">
        <f t="shared" si="40"/>
        <v>5.2218608172882881</v>
      </c>
      <c r="AX22" s="43">
        <f t="shared" si="39"/>
        <v>4.3515037593984962</v>
      </c>
      <c r="AY22" s="43">
        <f t="shared" si="39"/>
        <v>4.4882356818032028</v>
      </c>
      <c r="AZ22" s="43">
        <f t="shared" si="39"/>
        <v>4.1391858085057995</v>
      </c>
      <c r="BA22" s="43">
        <f t="shared" si="39"/>
        <v>4.5276340865777298</v>
      </c>
      <c r="BB22" s="43">
        <f t="shared" si="39"/>
        <v>3.8632445426510937</v>
      </c>
      <c r="BC22" s="43">
        <f t="shared" si="39"/>
        <v>3.8644143897258907</v>
      </c>
      <c r="BD22" s="43">
        <f t="shared" si="39"/>
        <v>3.9076378266311598</v>
      </c>
      <c r="BE22" s="43">
        <f t="shared" si="39"/>
        <v>5.1604118249849025</v>
      </c>
      <c r="BF22" s="43">
        <f t="shared" si="39"/>
        <v>4.9147629755222271</v>
      </c>
      <c r="BG22" s="43">
        <f t="shared" ref="BG22" si="41">BG11/BG7*100</f>
        <v>4.2200127585235805</v>
      </c>
    </row>
    <row r="23" spans="1:59" s="15" customFormat="1" ht="21.65" customHeight="1">
      <c r="A23" s="44" t="str">
        <f>IF('1'!A1=1,B23,C23)</f>
        <v>Промислові вироби</v>
      </c>
      <c r="B23" s="45" t="s">
        <v>5</v>
      </c>
      <c r="C23" s="91" t="s">
        <v>20</v>
      </c>
      <c r="D23" s="43">
        <f t="shared" ref="D23:BF23" si="42">D12/D7*100</f>
        <v>1.2187299550994226</v>
      </c>
      <c r="E23" s="43">
        <f t="shared" si="42"/>
        <v>1.5852390852390854</v>
      </c>
      <c r="F23" s="43">
        <f t="shared" si="42"/>
        <v>1.5384615384615385</v>
      </c>
      <c r="G23" s="43">
        <f t="shared" si="42"/>
        <v>1.3487475915221581</v>
      </c>
      <c r="H23" s="43">
        <f t="shared" si="42"/>
        <v>1.2842599843382929</v>
      </c>
      <c r="I23" s="43">
        <f t="shared" si="42"/>
        <v>1.4772884164020432</v>
      </c>
      <c r="J23" s="43">
        <f t="shared" si="42"/>
        <v>1.5862611431567908</v>
      </c>
      <c r="K23" s="43">
        <f t="shared" si="42"/>
        <v>1.1881188118811881</v>
      </c>
      <c r="L23" s="43">
        <f t="shared" si="42"/>
        <v>1.2197826569084054</v>
      </c>
      <c r="M23" s="43">
        <f t="shared" si="42"/>
        <v>1.5433181339880744</v>
      </c>
      <c r="N23" s="43">
        <f t="shared" si="42"/>
        <v>1.6678752719361856</v>
      </c>
      <c r="O23" s="43">
        <f t="shared" si="42"/>
        <v>1.3610545493516237</v>
      </c>
      <c r="P23" s="43">
        <f t="shared" si="42"/>
        <v>1.4024749558043605</v>
      </c>
      <c r="Q23" s="43">
        <f t="shared" si="42"/>
        <v>1.5180055401662051</v>
      </c>
      <c r="R23" s="43">
        <f t="shared" si="42"/>
        <v>1.7227789663326203</v>
      </c>
      <c r="S23" s="43">
        <f t="shared" si="42"/>
        <v>1.363768256117613</v>
      </c>
      <c r="T23" s="43">
        <f t="shared" si="23"/>
        <v>1.4520520318644752</v>
      </c>
      <c r="U23" s="43">
        <f t="shared" si="24"/>
        <v>1.5941447764186885</v>
      </c>
      <c r="V23" s="43">
        <f t="shared" si="28"/>
        <v>1.5771363028101701</v>
      </c>
      <c r="W23" s="43">
        <f t="shared" si="29"/>
        <v>1.4312096029547554</v>
      </c>
      <c r="X23" s="43">
        <f t="shared" si="30"/>
        <v>1.5752757170081351</v>
      </c>
      <c r="Y23" s="43">
        <f t="shared" si="31"/>
        <v>1.5591631075912116</v>
      </c>
      <c r="Z23" s="43">
        <f t="shared" si="32"/>
        <v>1.8090482281739908</v>
      </c>
      <c r="AA23" s="43">
        <f t="shared" si="33"/>
        <v>1.4185596758238761</v>
      </c>
      <c r="AB23" s="43">
        <f t="shared" si="34"/>
        <v>1.5939919294375087</v>
      </c>
      <c r="AC23" s="43">
        <f t="shared" si="35"/>
        <v>1.6134917302957512</v>
      </c>
      <c r="AD23" s="43">
        <f>AD12/AD7*100</f>
        <v>1.5112959800689467</v>
      </c>
      <c r="AE23" s="43">
        <f t="shared" ref="AE23:AW23" si="43">AE12/AE7*100</f>
        <v>1.2924051291945742</v>
      </c>
      <c r="AF23" s="43">
        <f t="shared" si="43"/>
        <v>1.3849862026263042</v>
      </c>
      <c r="AG23" s="43">
        <f t="shared" si="43"/>
        <v>1.707696521515575</v>
      </c>
      <c r="AH23" s="43">
        <f t="shared" si="43"/>
        <v>1.3062635749842091</v>
      </c>
      <c r="AI23" s="43">
        <f t="shared" si="43"/>
        <v>1.1904715044804453</v>
      </c>
      <c r="AJ23" s="43">
        <f t="shared" si="43"/>
        <v>1.5025756741430076</v>
      </c>
      <c r="AK23" s="43">
        <f t="shared" si="43"/>
        <v>1.5927428216686117</v>
      </c>
      <c r="AL23" s="43">
        <f t="shared" si="43"/>
        <v>1.8623187731043922</v>
      </c>
      <c r="AM23" s="43">
        <f t="shared" si="43"/>
        <v>1.4689621158342734</v>
      </c>
      <c r="AN23" s="43">
        <f t="shared" si="43"/>
        <v>1.37644058486681</v>
      </c>
      <c r="AO23" s="43">
        <f t="shared" si="43"/>
        <v>1.5429803896137291</v>
      </c>
      <c r="AP23" s="43">
        <f t="shared" si="43"/>
        <v>1.6008729619553135</v>
      </c>
      <c r="AQ23" s="43">
        <f t="shared" si="43"/>
        <v>1.3643941097865921</v>
      </c>
      <c r="AR23" s="477">
        <f t="shared" si="43"/>
        <v>1.6178584797820688</v>
      </c>
      <c r="AS23" s="43">
        <f t="shared" si="43"/>
        <v>1.8000744348660354</v>
      </c>
      <c r="AT23" s="43">
        <f t="shared" si="43"/>
        <v>2.0526051521688435</v>
      </c>
      <c r="AU23" s="43">
        <f t="shared" si="43"/>
        <v>1.6347984182086821</v>
      </c>
      <c r="AV23" s="43">
        <f t="shared" si="43"/>
        <v>1.5032251677230042</v>
      </c>
      <c r="AW23" s="43">
        <f t="shared" si="43"/>
        <v>1.8124807423921123</v>
      </c>
      <c r="AX23" s="43">
        <f t="shared" si="42"/>
        <v>1.4223057644110275</v>
      </c>
      <c r="AY23" s="43">
        <f t="shared" si="42"/>
        <v>1.3774467804653003</v>
      </c>
      <c r="AZ23" s="43">
        <f t="shared" si="42"/>
        <v>1.4413236297475551</v>
      </c>
      <c r="BA23" s="43">
        <f t="shared" si="42"/>
        <v>1.4974135583991288</v>
      </c>
      <c r="BB23" s="43">
        <f t="shared" si="42"/>
        <v>1.5127601194667704</v>
      </c>
      <c r="BC23" s="43">
        <f t="shared" si="42"/>
        <v>1.5838585566191716</v>
      </c>
      <c r="BD23" s="43">
        <f t="shared" si="42"/>
        <v>1.4848282253944778</v>
      </c>
      <c r="BE23" s="43">
        <f t="shared" si="42"/>
        <v>1.3754255286881689</v>
      </c>
      <c r="BF23" s="43">
        <f t="shared" si="42"/>
        <v>1.5929759393024303</v>
      </c>
      <c r="BG23" s="43">
        <f t="shared" ref="BG23" si="44">BG12/BG7*100</f>
        <v>1.4662756194870068</v>
      </c>
    </row>
    <row r="24" spans="1:59" s="15" customFormat="1" ht="34.25" customHeight="1">
      <c r="A24" s="44" t="str">
        <f>IF('1'!A1=1,B24,C24)</f>
        <v>Чорні й кольорові метали та вироби з них</v>
      </c>
      <c r="B24" s="45" t="s">
        <v>6</v>
      </c>
      <c r="C24" s="91" t="s">
        <v>21</v>
      </c>
      <c r="D24" s="43">
        <f t="shared" ref="D24:BF24" si="45">D13/D7*100</f>
        <v>28.274534958306607</v>
      </c>
      <c r="E24" s="43">
        <f t="shared" si="45"/>
        <v>28.144490644490645</v>
      </c>
      <c r="F24" s="43">
        <f t="shared" si="45"/>
        <v>26.486153846153847</v>
      </c>
      <c r="G24" s="43">
        <f t="shared" si="45"/>
        <v>20.845375722543352</v>
      </c>
      <c r="H24" s="43">
        <f t="shared" si="45"/>
        <v>23.539545810493344</v>
      </c>
      <c r="I24" s="43">
        <f t="shared" si="45"/>
        <v>25.279580284412535</v>
      </c>
      <c r="J24" s="43">
        <f t="shared" si="45"/>
        <v>26.638699528054538</v>
      </c>
      <c r="K24" s="43">
        <f t="shared" si="45"/>
        <v>21.40814081408141</v>
      </c>
      <c r="L24" s="43">
        <f t="shared" si="45"/>
        <v>24.717232202262142</v>
      </c>
      <c r="M24" s="43">
        <f t="shared" si="45"/>
        <v>23.99158190108734</v>
      </c>
      <c r="N24" s="43">
        <f t="shared" si="45"/>
        <v>24.75223591974861</v>
      </c>
      <c r="O24" s="43">
        <f t="shared" si="45"/>
        <v>25.988640017147148</v>
      </c>
      <c r="P24" s="43">
        <f t="shared" si="45"/>
        <v>28.202710665880964</v>
      </c>
      <c r="Q24" s="43">
        <f t="shared" si="45"/>
        <v>29.639889196675899</v>
      </c>
      <c r="R24" s="43">
        <f t="shared" si="45"/>
        <v>26.280824231505463</v>
      </c>
      <c r="S24" s="43">
        <f t="shared" si="45"/>
        <v>21.636521907341137</v>
      </c>
      <c r="T24" s="43">
        <f t="shared" si="23"/>
        <v>24.120197640415448</v>
      </c>
      <c r="U24" s="43">
        <f t="shared" si="24"/>
        <v>24.413475035091238</v>
      </c>
      <c r="V24" s="43">
        <f t="shared" si="28"/>
        <v>20.961575224622443</v>
      </c>
      <c r="W24" s="43">
        <f t="shared" si="29"/>
        <v>17.52539242843952</v>
      </c>
      <c r="X24" s="43">
        <f t="shared" si="30"/>
        <v>20.381345079315132</v>
      </c>
      <c r="Y24" s="43">
        <f t="shared" si="31"/>
        <v>21.098462477191717</v>
      </c>
      <c r="Z24" s="43">
        <f t="shared" si="32"/>
        <v>19.100183618395157</v>
      </c>
      <c r="AA24" s="43">
        <f t="shared" si="33"/>
        <v>17.076928581574048</v>
      </c>
      <c r="AB24" s="43">
        <f t="shared" si="34"/>
        <v>23.976692974533069</v>
      </c>
      <c r="AC24" s="43">
        <f t="shared" si="35"/>
        <v>25.871780764494744</v>
      </c>
      <c r="AD24" s="43">
        <f>AD13/AD7*100</f>
        <v>26.922951463943178</v>
      </c>
      <c r="AE24" s="43">
        <f t="shared" ref="AE24:AW24" si="46">AE13/AE7*100</f>
        <v>22.222018050795807</v>
      </c>
      <c r="AF24" s="43">
        <f t="shared" si="46"/>
        <v>21.021796948143205</v>
      </c>
      <c r="AG24" s="43">
        <f t="shared" si="46"/>
        <v>15.195830765673751</v>
      </c>
      <c r="AH24" s="43">
        <f t="shared" si="46"/>
        <v>11.005527757740975</v>
      </c>
      <c r="AI24" s="43">
        <f t="shared" si="46"/>
        <v>8.4485074511515457</v>
      </c>
      <c r="AJ24" s="43">
        <f t="shared" si="46"/>
        <v>9.2857014682650618</v>
      </c>
      <c r="AK24" s="43">
        <f t="shared" si="46"/>
        <v>13.482753188078483</v>
      </c>
      <c r="AL24" s="43">
        <f t="shared" si="46"/>
        <v>12.657947910943918</v>
      </c>
      <c r="AM24" s="43">
        <f t="shared" si="46"/>
        <v>9.4625642961657768</v>
      </c>
      <c r="AN24" s="43">
        <f t="shared" si="46"/>
        <v>10.559880112025057</v>
      </c>
      <c r="AO24" s="43">
        <f t="shared" si="46"/>
        <v>11.058026125565059</v>
      </c>
      <c r="AP24" s="43">
        <f t="shared" si="46"/>
        <v>13.791224109289107</v>
      </c>
      <c r="AQ24" s="43">
        <f t="shared" si="46"/>
        <v>9.7884941058174455</v>
      </c>
      <c r="AR24" s="477">
        <f t="shared" si="46"/>
        <v>11.269221135033721</v>
      </c>
      <c r="AS24" s="43">
        <f t="shared" si="46"/>
        <v>12.600521044062246</v>
      </c>
      <c r="AT24" s="43">
        <f t="shared" si="46"/>
        <v>12.861260130678199</v>
      </c>
      <c r="AU24" s="43">
        <f t="shared" si="46"/>
        <v>11.645874590319929</v>
      </c>
      <c r="AV24" s="43">
        <f t="shared" si="46"/>
        <v>11.748398193625674</v>
      </c>
      <c r="AW24" s="43">
        <f t="shared" si="46"/>
        <v>12.204303148662307</v>
      </c>
      <c r="AX24" s="43">
        <f>AX13/AX7*100</f>
        <v>25.855263157894736</v>
      </c>
      <c r="AY24" s="43">
        <f t="shared" si="45"/>
        <v>24.095432676464775</v>
      </c>
      <c r="AZ24" s="43">
        <f t="shared" si="45"/>
        <v>24.886286104161929</v>
      </c>
      <c r="BA24" s="43">
        <f t="shared" si="45"/>
        <v>26.242853253471278</v>
      </c>
      <c r="BB24" s="43">
        <f t="shared" si="45"/>
        <v>21.654566204501858</v>
      </c>
      <c r="BC24" s="43">
        <f t="shared" si="45"/>
        <v>19.322071948629453</v>
      </c>
      <c r="BD24" s="43">
        <f t="shared" si="45"/>
        <v>24.684110673349398</v>
      </c>
      <c r="BE24" s="43">
        <f t="shared" si="45"/>
        <v>14.041657636159814</v>
      </c>
      <c r="BF24" s="43">
        <f t="shared" si="45"/>
        <v>11.095262647001812</v>
      </c>
      <c r="BG24" s="43">
        <f t="shared" ref="BG24" si="47">BG13/BG7*100</f>
        <v>11.226774489918338</v>
      </c>
    </row>
    <row r="25" spans="1:59" s="15" customFormat="1" ht="27" customHeight="1">
      <c r="A25" s="44" t="str">
        <f>IF('1'!A1=1,B25,C25)</f>
        <v>Машини, устаткування, транспортні засоби та прилади</v>
      </c>
      <c r="B25" s="45" t="s">
        <v>11</v>
      </c>
      <c r="C25" s="91" t="s">
        <v>22</v>
      </c>
      <c r="D25" s="43">
        <f t="shared" ref="D25:BF25" si="48">D14/D7*100</f>
        <v>8.0821039127645928</v>
      </c>
      <c r="E25" s="43">
        <f t="shared" si="48"/>
        <v>9.9402286902286896</v>
      </c>
      <c r="F25" s="43">
        <f t="shared" si="48"/>
        <v>9.6984615384615385</v>
      </c>
      <c r="G25" s="43">
        <f t="shared" si="48"/>
        <v>10.01926782273603</v>
      </c>
      <c r="H25" s="43">
        <f t="shared" si="48"/>
        <v>8.0971025841816751</v>
      </c>
      <c r="I25" s="43">
        <f t="shared" si="48"/>
        <v>8.6290211238437102</v>
      </c>
      <c r="J25" s="43">
        <f t="shared" si="48"/>
        <v>7.9968536969061352</v>
      </c>
      <c r="K25" s="43">
        <f t="shared" si="48"/>
        <v>8.030803080308031</v>
      </c>
      <c r="L25" s="43">
        <f t="shared" si="48"/>
        <v>6.2430694167221112</v>
      </c>
      <c r="M25" s="43">
        <f t="shared" si="48"/>
        <v>7.5762890213960015</v>
      </c>
      <c r="N25" s="43">
        <f t="shared" si="48"/>
        <v>6.9373942470389167</v>
      </c>
      <c r="O25" s="43">
        <f t="shared" si="48"/>
        <v>7.9948558568213475</v>
      </c>
      <c r="P25" s="43">
        <f t="shared" si="48"/>
        <v>6.564525633470832</v>
      </c>
      <c r="Q25" s="43">
        <f t="shared" si="48"/>
        <v>7.1689750692520775</v>
      </c>
      <c r="R25" s="43">
        <f t="shared" si="48"/>
        <v>6.7897759261344444</v>
      </c>
      <c r="S25" s="43">
        <f t="shared" si="48"/>
        <v>7.1476932005029497</v>
      </c>
      <c r="T25" s="43">
        <f t="shared" si="23"/>
        <v>6.8064938993647264</v>
      </c>
      <c r="U25" s="43">
        <f t="shared" si="24"/>
        <v>7.3791858832965715</v>
      </c>
      <c r="V25" s="43">
        <f t="shared" si="28"/>
        <v>7.5320206461479646</v>
      </c>
      <c r="W25" s="43">
        <f t="shared" si="29"/>
        <v>7.9778393351800547</v>
      </c>
      <c r="X25" s="43">
        <f t="shared" si="30"/>
        <v>7.2734952859387967</v>
      </c>
      <c r="Y25" s="43">
        <f t="shared" si="31"/>
        <v>7.5193681784540711</v>
      </c>
      <c r="Z25" s="43">
        <f t="shared" si="32"/>
        <v>8.0039866374442266</v>
      </c>
      <c r="AA25" s="43">
        <f t="shared" si="33"/>
        <v>7.0205150835359982</v>
      </c>
      <c r="AB25" s="43">
        <f t="shared" si="34"/>
        <v>6.6909481588963686</v>
      </c>
      <c r="AC25" s="43">
        <f t="shared" si="35"/>
        <v>6.2462897677786016</v>
      </c>
      <c r="AD25" s="43">
        <f>AD14/AD7*100</f>
        <v>5.436562462238971</v>
      </c>
      <c r="AE25" s="43">
        <f t="shared" ref="AE25:AW25" si="49">AE14/AE7*100</f>
        <v>5.8617616523185196</v>
      </c>
      <c r="AF25" s="43">
        <f t="shared" si="49"/>
        <v>5.0282938566687481</v>
      </c>
      <c r="AG25" s="43">
        <f t="shared" si="49"/>
        <v>7.1776619419951517</v>
      </c>
      <c r="AH25" s="43">
        <f t="shared" si="49"/>
        <v>5.5130494188309926</v>
      </c>
      <c r="AI25" s="43">
        <f t="shared" si="49"/>
        <v>4.9250958209553897</v>
      </c>
      <c r="AJ25" s="43">
        <f t="shared" si="49"/>
        <v>5.4373781589491577</v>
      </c>
      <c r="AK25" s="43">
        <f t="shared" si="49"/>
        <v>6.7413765940392416</v>
      </c>
      <c r="AL25" s="43">
        <f t="shared" si="49"/>
        <v>6.7800042833331782</v>
      </c>
      <c r="AM25" s="43">
        <f t="shared" si="49"/>
        <v>5.8024003575453795</v>
      </c>
      <c r="AN25" s="43">
        <f t="shared" si="49"/>
        <v>4.6239800897869401</v>
      </c>
      <c r="AO25" s="43">
        <f t="shared" si="49"/>
        <v>5.0538198268507655</v>
      </c>
      <c r="AP25" s="43">
        <f t="shared" si="49"/>
        <v>5.5496929347784194</v>
      </c>
      <c r="AQ25" s="43">
        <f t="shared" si="49"/>
        <v>5.4885853961869735</v>
      </c>
      <c r="AR25" s="477">
        <f t="shared" si="49"/>
        <v>5.1213589118618588</v>
      </c>
      <c r="AS25" s="43">
        <f t="shared" si="49"/>
        <v>6.4135102381319671</v>
      </c>
      <c r="AT25" s="43">
        <f t="shared" si="49"/>
        <v>6.0279037380148326</v>
      </c>
      <c r="AU25" s="43">
        <f t="shared" si="49"/>
        <v>6.2543424332983673</v>
      </c>
      <c r="AV25" s="43">
        <f t="shared" si="49"/>
        <v>5.0607331082944036</v>
      </c>
      <c r="AW25" s="43">
        <f t="shared" si="49"/>
        <v>5.8326748119710929</v>
      </c>
      <c r="AX25" s="43">
        <f t="shared" si="48"/>
        <v>9.4454887218045105</v>
      </c>
      <c r="AY25" s="43">
        <f t="shared" si="48"/>
        <v>8.1790021749159703</v>
      </c>
      <c r="AZ25" s="43">
        <f t="shared" si="48"/>
        <v>7.1952467591539682</v>
      </c>
      <c r="BA25" s="43">
        <f t="shared" si="48"/>
        <v>6.9316634903348762</v>
      </c>
      <c r="BB25" s="43">
        <f t="shared" si="48"/>
        <v>7.4375349051793211</v>
      </c>
      <c r="BC25" s="43">
        <f t="shared" si="48"/>
        <v>7.4331083527412396</v>
      </c>
      <c r="BD25" s="43">
        <f t="shared" si="48"/>
        <v>5.9967781637342519</v>
      </c>
      <c r="BE25" s="43">
        <f t="shared" si="48"/>
        <v>5.5350613160081714</v>
      </c>
      <c r="BF25" s="43">
        <f t="shared" si="48"/>
        <v>6.1403665567297168</v>
      </c>
      <c r="BG25" s="43">
        <f t="shared" ref="BG25" si="50">BG14/BG7*100</f>
        <v>5.1746049535742209</v>
      </c>
    </row>
    <row r="26" spans="1:59" s="15" customFormat="1" ht="20.149999999999999" customHeight="1">
      <c r="A26" s="44" t="str">
        <f>IF('1'!A1=1,B26,C26)</f>
        <v>Різне*</v>
      </c>
      <c r="B26" s="45" t="s">
        <v>8</v>
      </c>
      <c r="C26" s="91" t="s">
        <v>23</v>
      </c>
      <c r="D26" s="43">
        <f t="shared" ref="D26:BF26" si="51">D15/D7*100</f>
        <v>3.5920461834509303</v>
      </c>
      <c r="E26" s="43">
        <f t="shared" si="51"/>
        <v>3.3653846153846154</v>
      </c>
      <c r="F26" s="43">
        <f t="shared" si="51"/>
        <v>3.84</v>
      </c>
      <c r="G26" s="43">
        <f t="shared" si="51"/>
        <v>3.648843930635838</v>
      </c>
      <c r="H26" s="43">
        <f t="shared" si="51"/>
        <v>3.6805011746280343</v>
      </c>
      <c r="I26" s="43">
        <f t="shared" si="51"/>
        <v>4.0176722352616316</v>
      </c>
      <c r="J26" s="43">
        <f t="shared" si="51"/>
        <v>3.7231253277399055</v>
      </c>
      <c r="K26" s="43">
        <f t="shared" si="51"/>
        <v>3.7183718371837182</v>
      </c>
      <c r="L26" s="43">
        <f t="shared" si="51"/>
        <v>3.6815258372144597</v>
      </c>
      <c r="M26" s="43">
        <f t="shared" si="51"/>
        <v>3.7881445106980007</v>
      </c>
      <c r="N26" s="43">
        <f t="shared" si="51"/>
        <v>3.6258158085569252</v>
      </c>
      <c r="O26" s="43">
        <f t="shared" si="51"/>
        <v>3.225806451612903</v>
      </c>
      <c r="P26" s="43">
        <f t="shared" si="51"/>
        <v>3.6535061873895112</v>
      </c>
      <c r="Q26" s="43">
        <f t="shared" si="51"/>
        <v>3.5346260387811634</v>
      </c>
      <c r="R26" s="43">
        <f t="shared" si="51"/>
        <v>3.38925796644522</v>
      </c>
      <c r="S26" s="43">
        <f t="shared" si="51"/>
        <v>2.9886836251088114</v>
      </c>
      <c r="T26" s="43">
        <f t="shared" si="23"/>
        <v>3.3780377130180499</v>
      </c>
      <c r="U26" s="43">
        <f t="shared" si="24"/>
        <v>3.5993583316623221</v>
      </c>
      <c r="V26" s="43">
        <f t="shared" si="28"/>
        <v>3.0682469891034221</v>
      </c>
      <c r="W26" s="43">
        <f t="shared" si="29"/>
        <v>2.9455216989843032</v>
      </c>
      <c r="X26" s="43">
        <f t="shared" si="30"/>
        <v>3.1983347974321905</v>
      </c>
      <c r="Y26" s="43">
        <f t="shared" si="31"/>
        <v>2.5688926171193933</v>
      </c>
      <c r="Z26" s="43">
        <f t="shared" si="32"/>
        <v>3.7523236277895959</v>
      </c>
      <c r="AA26" s="43">
        <f t="shared" si="33"/>
        <v>3.5108358081326529</v>
      </c>
      <c r="AB26" s="43">
        <f t="shared" si="34"/>
        <v>3.4823569432809025</v>
      </c>
      <c r="AC26" s="43">
        <f t="shared" si="35"/>
        <v>3.1825085994316731</v>
      </c>
      <c r="AD26" s="43">
        <f>AD15/AD7*100</f>
        <v>2.5932129407145896</v>
      </c>
      <c r="AE26" s="43">
        <f t="shared" ref="AE26:AW26" si="52">AE15/AE7*100</f>
        <v>2.9103615978047577</v>
      </c>
      <c r="AF26" s="43">
        <f t="shared" si="52"/>
        <v>2.5746011350006119</v>
      </c>
      <c r="AG26" s="43">
        <f t="shared" si="52"/>
        <v>3.8353396321541742</v>
      </c>
      <c r="AH26" s="43">
        <f t="shared" si="52"/>
        <v>2.5445088742096011</v>
      </c>
      <c r="AI26" s="43">
        <f t="shared" si="52"/>
        <v>2.6597533554255333</v>
      </c>
      <c r="AJ26" s="43">
        <f t="shared" si="52"/>
        <v>2.5163494286212695</v>
      </c>
      <c r="AK26" s="43">
        <f t="shared" si="52"/>
        <v>3.3982958392618641</v>
      </c>
      <c r="AL26" s="43">
        <f t="shared" si="52"/>
        <v>3.5231579339435535</v>
      </c>
      <c r="AM26" s="43">
        <f t="shared" si="52"/>
        <v>3.3545341290701045</v>
      </c>
      <c r="AN26" s="43">
        <f t="shared" si="52"/>
        <v>3.0254594193055251</v>
      </c>
      <c r="AO26" s="43">
        <f t="shared" si="52"/>
        <v>3.2618381816088067</v>
      </c>
      <c r="AP26" s="43">
        <f t="shared" si="52"/>
        <v>3.6155893720534236</v>
      </c>
      <c r="AQ26" s="43">
        <f t="shared" si="52"/>
        <v>3.4277714565444586</v>
      </c>
      <c r="AR26" s="477">
        <f t="shared" si="52"/>
        <v>4.166989773460763</v>
      </c>
      <c r="AS26" s="43">
        <f t="shared" si="52"/>
        <v>4.4291606336357319</v>
      </c>
      <c r="AT26" s="43">
        <f t="shared" si="52"/>
        <v>4.7617191737354858</v>
      </c>
      <c r="AU26" s="43">
        <f t="shared" si="52"/>
        <v>3.0969109327969804</v>
      </c>
      <c r="AV26" s="43">
        <f t="shared" si="52"/>
        <v>3.2912646460896222</v>
      </c>
      <c r="AW26" s="43">
        <f t="shared" si="52"/>
        <v>4.4375516946255704</v>
      </c>
      <c r="AX26" s="43">
        <f t="shared" si="51"/>
        <v>3.6152882205513786</v>
      </c>
      <c r="AY26" s="43">
        <f t="shared" si="51"/>
        <v>3.7830356554405848</v>
      </c>
      <c r="AZ26" s="43">
        <f>AZ15/AZ7*100</f>
        <v>3.5734591767113937</v>
      </c>
      <c r="BA26" s="43">
        <f t="shared" si="51"/>
        <v>3.3732643615573101</v>
      </c>
      <c r="BB26" s="43">
        <f t="shared" si="51"/>
        <v>3.2392006410412066</v>
      </c>
      <c r="BC26" s="43">
        <f t="shared" si="51"/>
        <v>3.2743594125418487</v>
      </c>
      <c r="BD26" s="43">
        <f t="shared" si="51"/>
        <v>2.9986374800970887</v>
      </c>
      <c r="BE26" s="43">
        <f t="shared" si="51"/>
        <v>2.8323450199511155</v>
      </c>
      <c r="BF26" s="43">
        <f t="shared" si="51"/>
        <v>3.1618812712429523</v>
      </c>
      <c r="BG26" s="43">
        <f t="shared" ref="BG26" si="53">BG15/BG7*100</f>
        <v>3.3275956015142509</v>
      </c>
    </row>
    <row r="27" spans="1:59" s="15" customFormat="1" ht="9.65" customHeight="1">
      <c r="A27" s="46"/>
      <c r="B27" s="47"/>
      <c r="C27" s="47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7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</row>
    <row r="28" spans="1:59" s="15" customFormat="1" ht="27" customHeight="1">
      <c r="A28" s="39" t="str">
        <f>IF('1'!A1=1,B28,C28)</f>
        <v>Темпи зростання до відповідного періоду попереднього року,%</v>
      </c>
      <c r="B28" s="40" t="s">
        <v>12</v>
      </c>
      <c r="C28" s="93" t="s">
        <v>31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7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</row>
    <row r="29" spans="1:59" s="50" customFormat="1" ht="23.15" customHeight="1">
      <c r="A29" s="39" t="str">
        <f>IF('1'!A1=1,B29,C29)</f>
        <v>УСЬОГО</v>
      </c>
      <c r="B29" s="40" t="s">
        <v>10</v>
      </c>
      <c r="C29" s="90" t="s">
        <v>25</v>
      </c>
      <c r="D29" s="49"/>
      <c r="E29" s="49"/>
      <c r="F29" s="49"/>
      <c r="G29" s="49"/>
      <c r="H29" s="49">
        <f t="shared" ref="H29:AC37" si="54">H7/D7*100</f>
        <v>81.91148171905067</v>
      </c>
      <c r="I29" s="49">
        <f t="shared" si="54"/>
        <v>94.11382536382537</v>
      </c>
      <c r="J29" s="49">
        <f t="shared" si="54"/>
        <v>93.883076923076928</v>
      </c>
      <c r="K29" s="49">
        <f t="shared" si="54"/>
        <v>109.46531791907515</v>
      </c>
      <c r="L29" s="49">
        <f t="shared" si="54"/>
        <v>141.23727486296008</v>
      </c>
      <c r="M29" s="49">
        <f t="shared" si="54"/>
        <v>118.08642827557642</v>
      </c>
      <c r="N29" s="49">
        <f t="shared" si="54"/>
        <v>108.46879916098584</v>
      </c>
      <c r="O29" s="49">
        <f t="shared" si="54"/>
        <v>102.65126512651266</v>
      </c>
      <c r="P29" s="49">
        <f t="shared" si="54"/>
        <v>94.089598580616538</v>
      </c>
      <c r="Q29" s="49">
        <f t="shared" si="54"/>
        <v>105.5185315094119</v>
      </c>
      <c r="R29" s="49">
        <f t="shared" si="54"/>
        <v>107.33623398598017</v>
      </c>
      <c r="S29" s="49">
        <f t="shared" si="54"/>
        <v>110.80270067516879</v>
      </c>
      <c r="T29" s="49">
        <f t="shared" si="54"/>
        <v>116.87684148497348</v>
      </c>
      <c r="U29" s="49">
        <f t="shared" si="54"/>
        <v>110.51523545706372</v>
      </c>
      <c r="V29" s="49">
        <f t="shared" si="54"/>
        <v>117.8020493187704</v>
      </c>
      <c r="W29" s="49">
        <f t="shared" si="54"/>
        <v>104.74900860818262</v>
      </c>
      <c r="X29" s="49">
        <f t="shared" si="54"/>
        <v>103.69984874458002</v>
      </c>
      <c r="Y29" s="49">
        <f t="shared" si="54"/>
        <v>90.668869059554822</v>
      </c>
      <c r="Z29" s="49">
        <f t="shared" si="54"/>
        <v>90.879009749569889</v>
      </c>
      <c r="AA29" s="49">
        <f t="shared" si="54"/>
        <v>102.19357340720221</v>
      </c>
      <c r="AB29" s="49">
        <f t="shared" si="54"/>
        <v>101.87600752009401</v>
      </c>
      <c r="AC29" s="49">
        <f t="shared" si="54"/>
        <v>138.43855675458764</v>
      </c>
      <c r="AD29" s="49">
        <f t="shared" ref="AD29:AF36" si="55">AD7/Z7*100</f>
        <v>153.80287180095587</v>
      </c>
      <c r="AE29" s="49">
        <f t="shared" si="55"/>
        <v>147.51349077357946</v>
      </c>
      <c r="AF29" s="49">
        <f t="shared" si="55"/>
        <v>108.19915086999985</v>
      </c>
      <c r="AG29" s="49">
        <f>AG7/AC7*100</f>
        <v>59.870743337237663</v>
      </c>
      <c r="AH29" s="49">
        <f t="shared" ref="AH29:AI37" si="56">AH7/AD7*100</f>
        <v>66.485992713912154</v>
      </c>
      <c r="AI29" s="49">
        <f t="shared" si="56"/>
        <v>63.799738456402757</v>
      </c>
      <c r="AJ29" s="49">
        <f t="shared" ref="AJ29:AJ37" si="57">AJ7/AF7*100</f>
        <v>81.606404035055832</v>
      </c>
      <c r="AK29" s="49">
        <f t="shared" ref="AK29:AK37" si="58">AK7/AG7*100</f>
        <v>108.05497768854468</v>
      </c>
      <c r="AL29" s="49">
        <f t="shared" ref="AL29:AL37" si="59">AL7/AH7*100</f>
        <v>70.694079550628871</v>
      </c>
      <c r="AM29" s="49">
        <f t="shared" ref="AM29:AM37" si="60">AM7/AI7*100</f>
        <v>78.427427465003262</v>
      </c>
      <c r="AN29" s="49">
        <f t="shared" ref="AN29:AN37" si="61">AN7/AJ7*100</f>
        <v>100.52499345460741</v>
      </c>
      <c r="AO29" s="49">
        <f t="shared" ref="AO29:AO37" si="62">AO7/AK7*100</f>
        <v>110.4268353212575</v>
      </c>
      <c r="AP29" s="49">
        <f t="shared" ref="AP29:AP37" si="63">AP7/AL7*100</f>
        <v>122.6933290577598</v>
      </c>
      <c r="AQ29" s="49">
        <f t="shared" ref="AQ29:AQ37" si="64">AQ7/AM7*100</f>
        <v>118.43046784117533</v>
      </c>
      <c r="AR29" s="479">
        <f t="shared" ref="AR29:AR37" si="65">AR7/AN7*100</f>
        <v>96.377348175377463</v>
      </c>
      <c r="AS29" s="49">
        <f t="shared" ref="AS29:AS37" si="66">AS7/AO7*100</f>
        <v>93.792433358341526</v>
      </c>
      <c r="AT29" s="49">
        <f t="shared" ref="AT29:AT37" si="67">AT7/AP7*100</f>
        <v>91.27981966818291</v>
      </c>
      <c r="AU29" s="49"/>
      <c r="AV29" s="49">
        <f>AV7/AU7*100</f>
        <v>110.12587122164442</v>
      </c>
      <c r="AW29" s="49">
        <f>AW7/AV7*100</f>
        <v>93.899248751039181</v>
      </c>
      <c r="AX29" s="49"/>
      <c r="AY29" s="49">
        <f t="shared" ref="AY29:BC37" si="68">AY7/AX7*100</f>
        <v>95.068922305764417</v>
      </c>
      <c r="AZ29" s="49">
        <f t="shared" si="68"/>
        <v>115.9164305015488</v>
      </c>
      <c r="BA29" s="49">
        <f t="shared" si="68"/>
        <v>104.41778485330909</v>
      </c>
      <c r="BB29" s="49">
        <f t="shared" si="68"/>
        <v>112.12360468282058</v>
      </c>
      <c r="BC29" s="49">
        <f t="shared" si="68"/>
        <v>96.890836024573247</v>
      </c>
      <c r="BD29" s="49">
        <f t="shared" ref="BD29:BD37" si="69">BD7/BC7*100</f>
        <v>135.19343987839574</v>
      </c>
      <c r="BE29" s="49">
        <f t="shared" ref="BE29:BG37" si="70">BE7/BD7*100</f>
        <v>72.238947085133901</v>
      </c>
      <c r="BF29" s="49">
        <f t="shared" si="70"/>
        <v>83.121386075838586</v>
      </c>
      <c r="BG29" s="49">
        <f t="shared" si="70"/>
        <v>112.22021855074198</v>
      </c>
    </row>
    <row r="30" spans="1:59" s="15" customFormat="1" ht="25.4" customHeight="1">
      <c r="A30" s="44" t="str">
        <f>IF('1'!A1=1,B30,C30)</f>
        <v>Продовольчі товари та сировина для їх виробництва</v>
      </c>
      <c r="B30" s="45" t="s">
        <v>1</v>
      </c>
      <c r="C30" s="91" t="s">
        <v>16</v>
      </c>
      <c r="D30" s="43"/>
      <c r="E30" s="43"/>
      <c r="F30" s="43"/>
      <c r="G30" s="43"/>
      <c r="H30" s="43">
        <f t="shared" si="54"/>
        <v>97.469602366086093</v>
      </c>
      <c r="I30" s="43">
        <f t="shared" si="54"/>
        <v>109.65787598004277</v>
      </c>
      <c r="J30" s="43">
        <f t="shared" si="54"/>
        <v>99.661225746843243</v>
      </c>
      <c r="K30" s="43">
        <f t="shared" si="54"/>
        <v>114.34705733771153</v>
      </c>
      <c r="L30" s="43">
        <f t="shared" si="54"/>
        <v>144.23465947403912</v>
      </c>
      <c r="M30" s="43">
        <f t="shared" si="54"/>
        <v>121.83945401364966</v>
      </c>
      <c r="N30" s="43">
        <f t="shared" si="54"/>
        <v>111.58838071693449</v>
      </c>
      <c r="O30" s="43">
        <f t="shared" si="54"/>
        <v>90.567704881820191</v>
      </c>
      <c r="P30" s="43">
        <f t="shared" si="54"/>
        <v>82.561944834034591</v>
      </c>
      <c r="Q30" s="43">
        <f t="shared" si="54"/>
        <v>93.118164843958382</v>
      </c>
      <c r="R30" s="43">
        <f t="shared" si="54"/>
        <v>101.88313486568819</v>
      </c>
      <c r="S30" s="43">
        <f t="shared" si="54"/>
        <v>123.90243902439025</v>
      </c>
      <c r="T30" s="43">
        <f t="shared" si="54"/>
        <v>133.04077010192526</v>
      </c>
      <c r="U30" s="43">
        <f t="shared" si="54"/>
        <v>122.68690919507304</v>
      </c>
      <c r="V30" s="43">
        <f t="shared" si="54"/>
        <v>133.67762979070397</v>
      </c>
      <c r="W30" s="43">
        <f t="shared" si="54"/>
        <v>115.72834645669292</v>
      </c>
      <c r="X30" s="43">
        <f t="shared" si="54"/>
        <v>108.83166631198127</v>
      </c>
      <c r="Y30" s="43">
        <f t="shared" si="54"/>
        <v>98.132150361895867</v>
      </c>
      <c r="Z30" s="43">
        <f t="shared" si="54"/>
        <v>90.38226921512809</v>
      </c>
      <c r="AA30" s="43">
        <f t="shared" si="54"/>
        <v>95.764585813913925</v>
      </c>
      <c r="AB30" s="43">
        <f t="shared" si="54"/>
        <v>84.082909659757533</v>
      </c>
      <c r="AC30" s="43">
        <f t="shared" si="54"/>
        <v>110.89697834879848</v>
      </c>
      <c r="AD30" s="43">
        <f t="shared" si="55"/>
        <v>134.33070866141733</v>
      </c>
      <c r="AE30" s="43">
        <f t="shared" ref="AE30:AE37" si="71">AE8/AA8*100</f>
        <v>152.98401420959146</v>
      </c>
      <c r="AF30" s="43">
        <f t="shared" ref="AF30:AG37" si="72">AF8/AB8*100</f>
        <v>132.3953488372093</v>
      </c>
      <c r="AG30" s="43">
        <f t="shared" si="72"/>
        <v>72.73117356790388</v>
      </c>
      <c r="AH30" s="43">
        <f t="shared" si="56"/>
        <v>98.526210015072863</v>
      </c>
      <c r="AI30" s="43">
        <f t="shared" ref="AI30:AI37" si="73">AI8/AE8*100</f>
        <v>84.674329501915707</v>
      </c>
      <c r="AJ30" s="43">
        <f t="shared" si="57"/>
        <v>110.9959599508168</v>
      </c>
      <c r="AK30" s="43">
        <f t="shared" si="58"/>
        <v>137.46312684365782</v>
      </c>
      <c r="AL30" s="43">
        <f t="shared" si="59"/>
        <v>67.788543260241369</v>
      </c>
      <c r="AM30" s="43">
        <f t="shared" si="60"/>
        <v>73.947621006444535</v>
      </c>
      <c r="AN30" s="43">
        <f t="shared" si="61"/>
        <v>94.508624782402279</v>
      </c>
      <c r="AO30" s="43">
        <f t="shared" si="62"/>
        <v>118.34763948497854</v>
      </c>
      <c r="AP30" s="43">
        <f t="shared" si="63"/>
        <v>125.60180541624875</v>
      </c>
      <c r="AQ30" s="43">
        <f t="shared" si="64"/>
        <v>117.00352308548119</v>
      </c>
      <c r="AR30" s="477">
        <f t="shared" si="65"/>
        <v>91.96249162759544</v>
      </c>
      <c r="AS30" s="43">
        <f t="shared" si="66"/>
        <v>87.307343608340886</v>
      </c>
      <c r="AT30" s="43">
        <f t="shared" si="67"/>
        <v>85.705729686564183</v>
      </c>
      <c r="AU30" s="43"/>
      <c r="AV30" s="43">
        <f>AV8/AU8*100</f>
        <v>110.21580811117792</v>
      </c>
      <c r="AW30" s="43">
        <f>AW8/AV8*100</f>
        <v>88.506304558680895</v>
      </c>
      <c r="AX30" s="43"/>
      <c r="AY30" s="43">
        <f t="shared" si="68"/>
        <v>105.75258521639219</v>
      </c>
      <c r="AZ30" s="43">
        <f t="shared" si="68"/>
        <v>113.99391568883095</v>
      </c>
      <c r="BA30" s="43">
        <f t="shared" si="68"/>
        <v>100.27957809124413</v>
      </c>
      <c r="BB30" s="43">
        <f t="shared" si="68"/>
        <v>125.32632112533267</v>
      </c>
      <c r="BC30" s="43">
        <f t="shared" si="68"/>
        <v>98.04337934172608</v>
      </c>
      <c r="BD30" s="43">
        <f t="shared" si="69"/>
        <v>121.41604785478548</v>
      </c>
      <c r="BE30" s="43">
        <f t="shared" si="70"/>
        <v>94.538118496496068</v>
      </c>
      <c r="BF30" s="43">
        <f t="shared" si="70"/>
        <v>91.468619434835347</v>
      </c>
      <c r="BG30" s="43">
        <f t="shared" si="70"/>
        <v>112.01375245579568</v>
      </c>
    </row>
    <row r="31" spans="1:59" s="15" customFormat="1" ht="25.4" customHeight="1">
      <c r="A31" s="44" t="str">
        <f>IF('1'!A1=1,B31,C31)</f>
        <v>Мінеральні продукти</v>
      </c>
      <c r="B31" s="45" t="s">
        <v>2</v>
      </c>
      <c r="C31" s="91" t="s">
        <v>17</v>
      </c>
      <c r="D31" s="43"/>
      <c r="E31" s="43"/>
      <c r="F31" s="43"/>
      <c r="G31" s="43"/>
      <c r="H31" s="43">
        <f t="shared" si="54"/>
        <v>63.888888888888886</v>
      </c>
      <c r="I31" s="43">
        <f t="shared" si="54"/>
        <v>90.584415584415595</v>
      </c>
      <c r="J31" s="43">
        <f t="shared" si="54"/>
        <v>88.110749185667743</v>
      </c>
      <c r="K31" s="43">
        <f t="shared" si="54"/>
        <v>123.14990512333965</v>
      </c>
      <c r="L31" s="43">
        <f t="shared" si="54"/>
        <v>198.55072463768116</v>
      </c>
      <c r="M31" s="43">
        <f t="shared" si="54"/>
        <v>148.02867383512546</v>
      </c>
      <c r="N31" s="43">
        <f t="shared" si="54"/>
        <v>137.33826247689464</v>
      </c>
      <c r="O31" s="43">
        <f t="shared" si="54"/>
        <v>112.94298921417565</v>
      </c>
      <c r="P31" s="43">
        <f t="shared" si="54"/>
        <v>93.673965936739663</v>
      </c>
      <c r="Q31" s="43">
        <f t="shared" si="54"/>
        <v>94.552058111380148</v>
      </c>
      <c r="R31" s="43">
        <f t="shared" si="54"/>
        <v>114.13189771197847</v>
      </c>
      <c r="S31" s="43">
        <f t="shared" si="54"/>
        <v>121.8281036834925</v>
      </c>
      <c r="T31" s="43">
        <f t="shared" si="54"/>
        <v>117.01298701298701</v>
      </c>
      <c r="U31" s="43">
        <f t="shared" si="54"/>
        <v>138.79641485275289</v>
      </c>
      <c r="V31" s="43">
        <f t="shared" si="54"/>
        <v>136.6745283018868</v>
      </c>
      <c r="W31" s="43">
        <f t="shared" si="54"/>
        <v>88.353863381858901</v>
      </c>
      <c r="X31" s="43">
        <f t="shared" si="54"/>
        <v>114.65038845726968</v>
      </c>
      <c r="Y31" s="43">
        <f t="shared" si="54"/>
        <v>93.173431734317347</v>
      </c>
      <c r="Z31" s="43">
        <f t="shared" si="54"/>
        <v>87.057808455565151</v>
      </c>
      <c r="AA31" s="43">
        <f t="shared" si="54"/>
        <v>162.86438529784536</v>
      </c>
      <c r="AB31" s="43">
        <f t="shared" si="54"/>
        <v>152.37173281703775</v>
      </c>
      <c r="AC31" s="43">
        <f t="shared" si="54"/>
        <v>204.55445544554456</v>
      </c>
      <c r="AD31" s="43">
        <f t="shared" si="55"/>
        <v>191.27849355797818</v>
      </c>
      <c r="AE31" s="43">
        <f t="shared" si="71"/>
        <v>82.334630350194544</v>
      </c>
      <c r="AF31" s="43">
        <f t="shared" si="72"/>
        <v>83.608640406607364</v>
      </c>
      <c r="AG31" s="43">
        <f t="shared" si="72"/>
        <v>53.097773475314611</v>
      </c>
      <c r="AH31" s="43">
        <f t="shared" si="56"/>
        <v>48.031088082901555</v>
      </c>
      <c r="AI31" s="43">
        <f t="shared" si="73"/>
        <v>48.487712665406427</v>
      </c>
      <c r="AJ31" s="43">
        <f t="shared" si="57"/>
        <v>36.170212765957451</v>
      </c>
      <c r="AK31" s="43">
        <f t="shared" si="58"/>
        <v>56.335460346399266</v>
      </c>
      <c r="AL31" s="43">
        <f t="shared" si="59"/>
        <v>52.858683926645092</v>
      </c>
      <c r="AM31" s="43">
        <f t="shared" si="60"/>
        <v>98.830409356725141</v>
      </c>
      <c r="AN31" s="43">
        <f t="shared" si="61"/>
        <v>182.56302521008402</v>
      </c>
      <c r="AO31" s="43">
        <f t="shared" si="62"/>
        <v>123.94822006472492</v>
      </c>
      <c r="AP31" s="43">
        <f t="shared" si="63"/>
        <v>121.02040816326532</v>
      </c>
      <c r="AQ31" s="43">
        <f t="shared" si="64"/>
        <v>134.31952662721892</v>
      </c>
      <c r="AR31" s="477">
        <f t="shared" si="65"/>
        <v>83.429228998849254</v>
      </c>
      <c r="AS31" s="43">
        <f t="shared" si="66"/>
        <v>79.503916449086162</v>
      </c>
      <c r="AT31" s="43">
        <f t="shared" si="67"/>
        <v>102.86677908937605</v>
      </c>
      <c r="AU31" s="43"/>
      <c r="AV31" s="43">
        <f t="shared" ref="AV31:AW37" si="74">AV9/AU9*100</f>
        <v>140.65656565656565</v>
      </c>
      <c r="AW31" s="43">
        <f t="shared" si="74"/>
        <v>87.253141831238779</v>
      </c>
      <c r="AX31" s="43"/>
      <c r="AY31" s="43">
        <f t="shared" si="68"/>
        <v>89.896049896049902</v>
      </c>
      <c r="AZ31" s="43">
        <f t="shared" si="68"/>
        <v>144.49583718778908</v>
      </c>
      <c r="BA31" s="43">
        <f t="shared" si="68"/>
        <v>105.37772087067863</v>
      </c>
      <c r="BB31" s="43">
        <f t="shared" si="68"/>
        <v>119.47144592952613</v>
      </c>
      <c r="BC31" s="43">
        <f t="shared" si="68"/>
        <v>110.27205695397915</v>
      </c>
      <c r="BD31" s="43">
        <f t="shared" si="69"/>
        <v>152.82453308738758</v>
      </c>
      <c r="BE31" s="43">
        <f t="shared" si="70"/>
        <v>58.132166566083285</v>
      </c>
      <c r="BF31" s="43">
        <f t="shared" si="70"/>
        <v>54.269400467168438</v>
      </c>
      <c r="BG31" s="43">
        <f t="shared" si="70"/>
        <v>139.12003825920613</v>
      </c>
    </row>
    <row r="32" spans="1:59" s="15" customFormat="1" ht="30.65" customHeight="1">
      <c r="A32" s="44" t="str">
        <f>IF('1'!A1=1,B32,C32)</f>
        <v>Продукція хімічної та пов'язаних з нею галузей промисловості</v>
      </c>
      <c r="B32" s="45" t="s">
        <v>3</v>
      </c>
      <c r="C32" s="91" t="s">
        <v>18</v>
      </c>
      <c r="D32" s="43"/>
      <c r="E32" s="43"/>
      <c r="F32" s="43"/>
      <c r="G32" s="43"/>
      <c r="H32" s="43">
        <f t="shared" si="54"/>
        <v>63.066202090592341</v>
      </c>
      <c r="I32" s="43">
        <f t="shared" si="54"/>
        <v>65.466448445171849</v>
      </c>
      <c r="J32" s="43">
        <f t="shared" si="54"/>
        <v>85.356454720616568</v>
      </c>
      <c r="K32" s="43">
        <f t="shared" si="54"/>
        <v>91.853360488798373</v>
      </c>
      <c r="L32" s="43">
        <f t="shared" si="54"/>
        <v>101.10497237569061</v>
      </c>
      <c r="M32" s="43">
        <f t="shared" si="54"/>
        <v>111.5</v>
      </c>
      <c r="N32" s="43">
        <f t="shared" si="54"/>
        <v>104.96613995485326</v>
      </c>
      <c r="O32" s="43">
        <f t="shared" si="54"/>
        <v>117.96008869179602</v>
      </c>
      <c r="P32" s="43">
        <f t="shared" si="54"/>
        <v>114.48087431693989</v>
      </c>
      <c r="Q32" s="43">
        <f t="shared" si="54"/>
        <v>120.62780269058295</v>
      </c>
      <c r="R32" s="43">
        <f t="shared" si="54"/>
        <v>111.3978494623656</v>
      </c>
      <c r="S32" s="43">
        <f t="shared" si="54"/>
        <v>102.25563909774435</v>
      </c>
      <c r="T32" s="43">
        <f t="shared" si="54"/>
        <v>88.066825775656326</v>
      </c>
      <c r="U32" s="43">
        <f t="shared" si="54"/>
        <v>91.821561338289953</v>
      </c>
      <c r="V32" s="43">
        <f t="shared" si="54"/>
        <v>100</v>
      </c>
      <c r="W32" s="43">
        <f t="shared" si="54"/>
        <v>103.125</v>
      </c>
      <c r="X32" s="43">
        <f t="shared" si="54"/>
        <v>115.71815718157181</v>
      </c>
      <c r="Y32" s="43">
        <f t="shared" si="54"/>
        <v>101.21457489878543</v>
      </c>
      <c r="Z32" s="43">
        <f t="shared" si="54"/>
        <v>104.05405405405406</v>
      </c>
      <c r="AA32" s="43">
        <f t="shared" si="54"/>
        <v>98.217468805704101</v>
      </c>
      <c r="AB32" s="43">
        <f t="shared" si="54"/>
        <v>102.57611241217799</v>
      </c>
      <c r="AC32" s="43">
        <f t="shared" si="54"/>
        <v>128.19999999999999</v>
      </c>
      <c r="AD32" s="43">
        <f t="shared" si="55"/>
        <v>142.85714285714286</v>
      </c>
      <c r="AE32" s="43">
        <f t="shared" si="71"/>
        <v>153.53901996370237</v>
      </c>
      <c r="AF32" s="43">
        <f t="shared" si="72"/>
        <v>102.51141552511416</v>
      </c>
      <c r="AG32" s="43">
        <f t="shared" si="72"/>
        <v>55.382215288611548</v>
      </c>
      <c r="AH32" s="43">
        <f t="shared" si="56"/>
        <v>51.168831168831161</v>
      </c>
      <c r="AI32" s="43">
        <f t="shared" si="73"/>
        <v>44.917257683215126</v>
      </c>
      <c r="AJ32" s="43">
        <f t="shared" si="57"/>
        <v>68.596881959910917</v>
      </c>
      <c r="AK32" s="43">
        <f t="shared" si="58"/>
        <v>89.577464788732399</v>
      </c>
      <c r="AL32" s="43">
        <f t="shared" si="59"/>
        <v>73.350253807106597</v>
      </c>
      <c r="AM32" s="43">
        <f t="shared" si="60"/>
        <v>81.84210526315789</v>
      </c>
      <c r="AN32" s="43">
        <f t="shared" si="61"/>
        <v>95.129870129870127</v>
      </c>
      <c r="AO32" s="43">
        <f t="shared" si="62"/>
        <v>118.86792452830188</v>
      </c>
      <c r="AP32" s="43">
        <f t="shared" si="63"/>
        <v>125.95155709342561</v>
      </c>
      <c r="AQ32" s="43">
        <f t="shared" si="64"/>
        <v>116.39871382636655</v>
      </c>
      <c r="AR32" s="477">
        <f t="shared" si="65"/>
        <v>123.54948805460751</v>
      </c>
      <c r="AS32" s="43">
        <f t="shared" si="66"/>
        <v>100.79365079365078</v>
      </c>
      <c r="AT32" s="43">
        <f t="shared" si="67"/>
        <v>101.64835164835165</v>
      </c>
      <c r="AU32" s="43"/>
      <c r="AV32" s="43">
        <f t="shared" si="74"/>
        <v>113.11475409836065</v>
      </c>
      <c r="AW32" s="43">
        <f t="shared" si="74"/>
        <v>107.53623188405797</v>
      </c>
      <c r="AX32" s="43"/>
      <c r="AY32" s="43">
        <f t="shared" si="68"/>
        <v>75.444191343963553</v>
      </c>
      <c r="AZ32" s="43">
        <f t="shared" si="68"/>
        <v>109.23913043478262</v>
      </c>
      <c r="BA32" s="43">
        <f t="shared" si="68"/>
        <v>111.60862354892205</v>
      </c>
      <c r="BB32" s="43">
        <f t="shared" si="68"/>
        <v>96.186230807330361</v>
      </c>
      <c r="BC32" s="43">
        <f t="shared" si="68"/>
        <v>103.86199794026776</v>
      </c>
      <c r="BD32" s="43">
        <f t="shared" si="69"/>
        <v>133.61427863163112</v>
      </c>
      <c r="BE32" s="43">
        <f t="shared" si="70"/>
        <v>58.552875695732844</v>
      </c>
      <c r="BF32" s="43">
        <f t="shared" si="70"/>
        <v>77.693282636248412</v>
      </c>
      <c r="BG32" s="43">
        <f t="shared" si="70"/>
        <v>113.94779771615009</v>
      </c>
    </row>
    <row r="33" spans="1:59" s="15" customFormat="1" ht="25.4" customHeight="1">
      <c r="A33" s="44" t="str">
        <f>IF('1'!A1=1,B33,C33)</f>
        <v>Деревина та вироби з неї</v>
      </c>
      <c r="B33" s="45" t="s">
        <v>4</v>
      </c>
      <c r="C33" s="91" t="s">
        <v>19</v>
      </c>
      <c r="D33" s="43"/>
      <c r="E33" s="43"/>
      <c r="F33" s="43"/>
      <c r="G33" s="43"/>
      <c r="H33" s="43">
        <f t="shared" si="54"/>
        <v>95.327102803738313</v>
      </c>
      <c r="I33" s="43">
        <f t="shared" si="54"/>
        <v>100.85470085470085</v>
      </c>
      <c r="J33" s="43">
        <f t="shared" si="54"/>
        <v>98.097826086956516</v>
      </c>
      <c r="K33" s="43">
        <f t="shared" si="54"/>
        <v>97.707736389684811</v>
      </c>
      <c r="L33" s="43">
        <f t="shared" si="54"/>
        <v>103.92156862745099</v>
      </c>
      <c r="M33" s="43">
        <f t="shared" si="54"/>
        <v>106.21468926553672</v>
      </c>
      <c r="N33" s="43">
        <f t="shared" si="54"/>
        <v>109.41828254847645</v>
      </c>
      <c r="O33" s="43">
        <f t="shared" si="54"/>
        <v>107.62463343108504</v>
      </c>
      <c r="P33" s="43">
        <f t="shared" si="54"/>
        <v>121.06918238993711</v>
      </c>
      <c r="Q33" s="43">
        <f t="shared" si="54"/>
        <v>116.22340425531914</v>
      </c>
      <c r="R33" s="43">
        <f t="shared" si="54"/>
        <v>112.65822784810126</v>
      </c>
      <c r="S33" s="43">
        <f t="shared" si="54"/>
        <v>107.90190735694823</v>
      </c>
      <c r="T33" s="43">
        <f t="shared" si="54"/>
        <v>104.41558441558441</v>
      </c>
      <c r="U33" s="43">
        <f t="shared" si="54"/>
        <v>97.025171624713963</v>
      </c>
      <c r="V33" s="43">
        <f t="shared" si="54"/>
        <v>89.887640449438194</v>
      </c>
      <c r="W33" s="43">
        <f t="shared" si="54"/>
        <v>92.171717171717177</v>
      </c>
      <c r="X33" s="43">
        <f t="shared" si="54"/>
        <v>93.28358208955224</v>
      </c>
      <c r="Y33" s="43">
        <f t="shared" si="54"/>
        <v>87.028301886792448</v>
      </c>
      <c r="Z33" s="43">
        <f t="shared" si="54"/>
        <v>102.25</v>
      </c>
      <c r="AA33" s="43">
        <f t="shared" si="54"/>
        <v>106.57534246575342</v>
      </c>
      <c r="AB33" s="43">
        <f t="shared" si="54"/>
        <v>112.00000000000001</v>
      </c>
      <c r="AC33" s="43">
        <f t="shared" si="54"/>
        <v>143.63143631436316</v>
      </c>
      <c r="AD33" s="43">
        <f t="shared" si="55"/>
        <v>151.58924205378975</v>
      </c>
      <c r="AE33" s="43">
        <f t="shared" si="71"/>
        <v>138.3033419023136</v>
      </c>
      <c r="AF33" s="43">
        <f t="shared" si="72"/>
        <v>113.33333333333333</v>
      </c>
      <c r="AG33" s="43">
        <f t="shared" si="72"/>
        <v>105.84905660377359</v>
      </c>
      <c r="AH33" s="43">
        <f t="shared" si="56"/>
        <v>86.774193548387103</v>
      </c>
      <c r="AI33" s="43">
        <f t="shared" si="73"/>
        <v>81.040892193308551</v>
      </c>
      <c r="AJ33" s="43">
        <f t="shared" si="57"/>
        <v>86.974789915966383</v>
      </c>
      <c r="AK33" s="43">
        <f t="shared" si="58"/>
        <v>82.174688057040996</v>
      </c>
      <c r="AL33" s="43">
        <f t="shared" si="59"/>
        <v>74.34944237918215</v>
      </c>
      <c r="AM33" s="43">
        <f t="shared" si="60"/>
        <v>72.706422018348633</v>
      </c>
      <c r="AN33" s="43">
        <f t="shared" si="61"/>
        <v>83.091787439613526</v>
      </c>
      <c r="AO33" s="43">
        <f t="shared" si="62"/>
        <v>89.804772234273315</v>
      </c>
      <c r="AP33" s="43">
        <f t="shared" si="63"/>
        <v>99</v>
      </c>
      <c r="AQ33" s="43">
        <f t="shared" si="64"/>
        <v>119.87381703470032</v>
      </c>
      <c r="AR33" s="477">
        <f t="shared" si="65"/>
        <v>115.11627906976744</v>
      </c>
      <c r="AS33" s="43">
        <f t="shared" si="66"/>
        <v>112.56038647342994</v>
      </c>
      <c r="AT33" s="43">
        <f t="shared" si="67"/>
        <v>112.62626262626263</v>
      </c>
      <c r="AU33" s="43"/>
      <c r="AV33" s="43">
        <f t="shared" si="74"/>
        <v>90.509803921568633</v>
      </c>
      <c r="AW33" s="43">
        <f t="shared" si="74"/>
        <v>113.34488734835355</v>
      </c>
      <c r="AX33" s="43"/>
      <c r="AY33" s="43">
        <f t="shared" si="68"/>
        <v>98.056155507559396</v>
      </c>
      <c r="AZ33" s="43">
        <f t="shared" si="68"/>
        <v>106.90161527165934</v>
      </c>
      <c r="BA33" s="43">
        <f t="shared" si="68"/>
        <v>114.21703296703296</v>
      </c>
      <c r="BB33" s="43">
        <f t="shared" si="68"/>
        <v>95.670475045099224</v>
      </c>
      <c r="BC33" s="43">
        <f t="shared" si="68"/>
        <v>96.920175989943431</v>
      </c>
      <c r="BD33" s="43">
        <f t="shared" si="69"/>
        <v>136.70557717250324</v>
      </c>
      <c r="BE33" s="43">
        <f t="shared" si="70"/>
        <v>95.398481973434528</v>
      </c>
      <c r="BF33" s="43">
        <f t="shared" si="70"/>
        <v>79.164594728990551</v>
      </c>
      <c r="BG33" s="43">
        <f t="shared" si="70"/>
        <v>96.356783919597987</v>
      </c>
    </row>
    <row r="34" spans="1:59" s="15" customFormat="1" ht="20.9" customHeight="1">
      <c r="A34" s="44" t="str">
        <f>IF('1'!A1=1,B34,C34)</f>
        <v>Промислові вироби</v>
      </c>
      <c r="B34" s="45" t="s">
        <v>5</v>
      </c>
      <c r="C34" s="91" t="s">
        <v>20</v>
      </c>
      <c r="D34" s="43"/>
      <c r="E34" s="43"/>
      <c r="F34" s="43"/>
      <c r="G34" s="43"/>
      <c r="H34" s="43">
        <f t="shared" si="54"/>
        <v>86.31578947368422</v>
      </c>
      <c r="I34" s="43">
        <f t="shared" si="54"/>
        <v>87.704918032786878</v>
      </c>
      <c r="J34" s="43">
        <f t="shared" si="54"/>
        <v>96.8</v>
      </c>
      <c r="K34" s="43">
        <f t="shared" si="54"/>
        <v>96.428571428571431</v>
      </c>
      <c r="L34" s="43">
        <f t="shared" si="54"/>
        <v>134.14634146341464</v>
      </c>
      <c r="M34" s="43">
        <f t="shared" si="54"/>
        <v>123.36448598130841</v>
      </c>
      <c r="N34" s="43">
        <f t="shared" si="54"/>
        <v>114.0495867768595</v>
      </c>
      <c r="O34" s="43">
        <f t="shared" si="54"/>
        <v>117.59259259259258</v>
      </c>
      <c r="P34" s="43">
        <f t="shared" si="54"/>
        <v>108.18181818181817</v>
      </c>
      <c r="Q34" s="43">
        <f t="shared" si="54"/>
        <v>103.78787878787878</v>
      </c>
      <c r="R34" s="43">
        <f t="shared" si="54"/>
        <v>110.86956521739131</v>
      </c>
      <c r="S34" s="43">
        <f t="shared" si="54"/>
        <v>111.0236220472441</v>
      </c>
      <c r="T34" s="43">
        <f t="shared" si="54"/>
        <v>121.00840336134453</v>
      </c>
      <c r="U34" s="43">
        <f t="shared" si="54"/>
        <v>116.05839416058394</v>
      </c>
      <c r="V34" s="43">
        <f t="shared" si="54"/>
        <v>107.84313725490196</v>
      </c>
      <c r="W34" s="43">
        <f t="shared" si="54"/>
        <v>109.92907801418438</v>
      </c>
      <c r="X34" s="43">
        <f t="shared" si="54"/>
        <v>112.5</v>
      </c>
      <c r="Y34" s="43">
        <f t="shared" si="54"/>
        <v>88.679245283018872</v>
      </c>
      <c r="Z34" s="43">
        <f t="shared" si="54"/>
        <v>104.24242424242425</v>
      </c>
      <c r="AA34" s="43">
        <f t="shared" si="54"/>
        <v>101.29032258064517</v>
      </c>
      <c r="AB34" s="43">
        <f t="shared" si="54"/>
        <v>103.08641975308642</v>
      </c>
      <c r="AC34" s="43">
        <f t="shared" si="54"/>
        <v>143.26241134751774</v>
      </c>
      <c r="AD34" s="43">
        <f t="shared" si="55"/>
        <v>128.48837209302326</v>
      </c>
      <c r="AE34" s="43">
        <f t="shared" si="71"/>
        <v>134.39490445859872</v>
      </c>
      <c r="AF34" s="43">
        <f t="shared" si="72"/>
        <v>94.011976047904184</v>
      </c>
      <c r="AG34" s="43">
        <f t="shared" si="72"/>
        <v>63.366336633663366</v>
      </c>
      <c r="AH34" s="43">
        <f t="shared" si="56"/>
        <v>57.466063348416284</v>
      </c>
      <c r="AI34" s="43">
        <f t="shared" si="73"/>
        <v>58.767772511848335</v>
      </c>
      <c r="AJ34" s="43">
        <f t="shared" si="57"/>
        <v>88.535031847133766</v>
      </c>
      <c r="AK34" s="43">
        <f t="shared" si="58"/>
        <v>100.78125</v>
      </c>
      <c r="AL34" s="43">
        <f t="shared" si="59"/>
        <v>100.78740157480314</v>
      </c>
      <c r="AM34" s="43">
        <f t="shared" si="60"/>
        <v>96.774193548387103</v>
      </c>
      <c r="AN34" s="43">
        <f t="shared" si="61"/>
        <v>92.086330935251809</v>
      </c>
      <c r="AO34" s="43">
        <f t="shared" si="62"/>
        <v>106.9767441860465</v>
      </c>
      <c r="AP34" s="43">
        <f t="shared" si="63"/>
        <v>105.46875</v>
      </c>
      <c r="AQ34" s="43">
        <f t="shared" si="64"/>
        <v>110.00000000000001</v>
      </c>
      <c r="AR34" s="477">
        <f t="shared" si="65"/>
        <v>113.28125</v>
      </c>
      <c r="AS34" s="43">
        <f t="shared" si="66"/>
        <v>109.42028985507247</v>
      </c>
      <c r="AT34" s="43">
        <f t="shared" si="67"/>
        <v>117.03703703703702</v>
      </c>
      <c r="AU34" s="43"/>
      <c r="AV34" s="43">
        <f t="shared" si="74"/>
        <v>101.26262626262626</v>
      </c>
      <c r="AW34" s="43">
        <f t="shared" si="74"/>
        <v>113.21695760598504</v>
      </c>
      <c r="AX34" s="43"/>
      <c r="AY34" s="43">
        <f t="shared" si="68"/>
        <v>92.070484581497809</v>
      </c>
      <c r="AZ34" s="43">
        <f t="shared" si="68"/>
        <v>121.29186602870814</v>
      </c>
      <c r="BA34" s="43">
        <f t="shared" si="68"/>
        <v>108.48126232741618</v>
      </c>
      <c r="BB34" s="43">
        <f t="shared" si="68"/>
        <v>113.27272727272728</v>
      </c>
      <c r="BC34" s="43">
        <f t="shared" si="68"/>
        <v>101.44462279293739</v>
      </c>
      <c r="BD34" s="43">
        <f t="shared" si="69"/>
        <v>126.74050632911393</v>
      </c>
      <c r="BE34" s="43">
        <f t="shared" si="70"/>
        <v>66.916354556803995</v>
      </c>
      <c r="BF34" s="43">
        <f t="shared" si="70"/>
        <v>96.268656716417908</v>
      </c>
      <c r="BG34" s="43">
        <f t="shared" si="70"/>
        <v>103.29457364341086</v>
      </c>
    </row>
    <row r="35" spans="1:59" s="15" customFormat="1" ht="25.4" customHeight="1">
      <c r="A35" s="44" t="str">
        <f>IF('1'!A1=1,B35,C35)</f>
        <v>Чорні й кольорові метали та вироби з них</v>
      </c>
      <c r="B35" s="45" t="s">
        <v>6</v>
      </c>
      <c r="C35" s="91" t="s">
        <v>21</v>
      </c>
      <c r="D35" s="43"/>
      <c r="E35" s="43"/>
      <c r="F35" s="43"/>
      <c r="G35" s="43"/>
      <c r="H35" s="43">
        <f t="shared" si="54"/>
        <v>68.194192377495469</v>
      </c>
      <c r="I35" s="43">
        <f t="shared" si="54"/>
        <v>84.533702677747002</v>
      </c>
      <c r="J35" s="43">
        <f t="shared" si="54"/>
        <v>94.423791821561338</v>
      </c>
      <c r="K35" s="43">
        <f t="shared" si="54"/>
        <v>112.42056614673599</v>
      </c>
      <c r="L35" s="43">
        <f t="shared" si="54"/>
        <v>148.30339321357286</v>
      </c>
      <c r="M35" s="43">
        <f t="shared" si="54"/>
        <v>112.06990715456035</v>
      </c>
      <c r="N35" s="43">
        <f t="shared" si="54"/>
        <v>100.78740157480314</v>
      </c>
      <c r="O35" s="43">
        <f t="shared" si="54"/>
        <v>124.61459403905447</v>
      </c>
      <c r="P35" s="43">
        <f t="shared" si="54"/>
        <v>107.35755944369672</v>
      </c>
      <c r="Q35" s="43">
        <f t="shared" si="54"/>
        <v>130.36062378167642</v>
      </c>
      <c r="R35" s="43">
        <f t="shared" si="54"/>
        <v>113.96484375</v>
      </c>
      <c r="S35" s="43">
        <f t="shared" si="54"/>
        <v>92.24742268041237</v>
      </c>
      <c r="T35" s="43">
        <f t="shared" si="54"/>
        <v>99.958211450062677</v>
      </c>
      <c r="U35" s="43">
        <f t="shared" si="54"/>
        <v>91.028037383177576</v>
      </c>
      <c r="V35" s="43">
        <f t="shared" si="54"/>
        <v>93.958868894601551</v>
      </c>
      <c r="W35" s="43">
        <f t="shared" si="54"/>
        <v>84.845775592311128</v>
      </c>
      <c r="X35" s="43">
        <f t="shared" si="54"/>
        <v>87.625418060200673</v>
      </c>
      <c r="Y35" s="43">
        <f t="shared" si="54"/>
        <v>78.357289527720738</v>
      </c>
      <c r="Z35" s="43">
        <f t="shared" si="54"/>
        <v>82.808937528499769</v>
      </c>
      <c r="AA35" s="43">
        <f t="shared" si="54"/>
        <v>99.578503688092738</v>
      </c>
      <c r="AB35" s="43">
        <f t="shared" si="54"/>
        <v>119.84732824427482</v>
      </c>
      <c r="AC35" s="43">
        <f t="shared" si="54"/>
        <v>169.75890985324949</v>
      </c>
      <c r="AD35" s="43">
        <f t="shared" si="55"/>
        <v>216.79515418502203</v>
      </c>
      <c r="AE35" s="43">
        <f t="shared" si="71"/>
        <v>191.95767195767195</v>
      </c>
      <c r="AF35" s="43">
        <f t="shared" si="72"/>
        <v>94.864649681528661</v>
      </c>
      <c r="AG35" s="43">
        <f t="shared" si="72"/>
        <v>35.165174436554494</v>
      </c>
      <c r="AH35" s="43">
        <f t="shared" si="56"/>
        <v>27.17805435610871</v>
      </c>
      <c r="AI35" s="43">
        <f t="shared" si="73"/>
        <v>24.255788313120178</v>
      </c>
      <c r="AJ35" s="43">
        <f t="shared" si="57"/>
        <v>36.04699958036089</v>
      </c>
      <c r="AK35" s="43">
        <f t="shared" si="58"/>
        <v>95.873573309920985</v>
      </c>
      <c r="AL35" s="43">
        <f t="shared" si="59"/>
        <v>81.308411214953267</v>
      </c>
      <c r="AM35" s="43">
        <f t="shared" si="60"/>
        <v>87.840909090909093</v>
      </c>
      <c r="AN35" s="43">
        <f t="shared" si="61"/>
        <v>114.31897555296857</v>
      </c>
      <c r="AO35" s="43">
        <f t="shared" si="62"/>
        <v>90.567765567765562</v>
      </c>
      <c r="AP35" s="43">
        <f>AP13/AL13*100</f>
        <v>133.67816091954023</v>
      </c>
      <c r="AQ35" s="43">
        <f t="shared" si="64"/>
        <v>122.50970245795601</v>
      </c>
      <c r="AR35" s="43">
        <f t="shared" si="65"/>
        <v>102.85132382892057</v>
      </c>
      <c r="AS35" s="43">
        <f t="shared" si="66"/>
        <v>106.87563195146612</v>
      </c>
      <c r="AT35" s="43">
        <f t="shared" si="67"/>
        <v>85.124677558039551</v>
      </c>
      <c r="AU35" s="43"/>
      <c r="AV35" s="43">
        <f t="shared" si="74"/>
        <v>111.09535625664657</v>
      </c>
      <c r="AW35" s="43">
        <f t="shared" si="74"/>
        <v>97.543075941289089</v>
      </c>
      <c r="AX35" s="43"/>
      <c r="AY35" s="43">
        <f t="shared" si="68"/>
        <v>88.598085544650431</v>
      </c>
      <c r="AZ35" s="43">
        <f t="shared" si="68"/>
        <v>119.72100656455143</v>
      </c>
      <c r="BA35" s="43">
        <f t="shared" si="68"/>
        <v>110.10966415352981</v>
      </c>
      <c r="BB35" s="43">
        <f t="shared" si="68"/>
        <v>92.519970951343495</v>
      </c>
      <c r="BC35" s="43">
        <f t="shared" si="68"/>
        <v>86.454361964566047</v>
      </c>
      <c r="BD35" s="43">
        <f t="shared" si="69"/>
        <v>172.71076523994813</v>
      </c>
      <c r="BE35" s="43">
        <f>BE13/BD13*100</f>
        <v>41.093421447882243</v>
      </c>
      <c r="BF35" s="43">
        <f>BF13/BE13*100</f>
        <v>65.679824561403507</v>
      </c>
      <c r="BG35" s="43">
        <f>BG13/BF13*100</f>
        <v>113.55036171396773</v>
      </c>
    </row>
    <row r="36" spans="1:59" s="15" customFormat="1" ht="30" customHeight="1">
      <c r="A36" s="44" t="str">
        <f>IF('1'!A1=1,B36,C36)</f>
        <v>Машини, устаткування, транспортні засоби та прилади</v>
      </c>
      <c r="B36" s="45" t="s">
        <v>11</v>
      </c>
      <c r="C36" s="91" t="s">
        <v>22</v>
      </c>
      <c r="D36" s="43"/>
      <c r="E36" s="43"/>
      <c r="F36" s="43"/>
      <c r="G36" s="43"/>
      <c r="H36" s="43">
        <f t="shared" si="54"/>
        <v>82.063492063492063</v>
      </c>
      <c r="I36" s="43">
        <f t="shared" si="54"/>
        <v>81.699346405228752</v>
      </c>
      <c r="J36" s="43">
        <f t="shared" si="54"/>
        <v>77.411167512690355</v>
      </c>
      <c r="K36" s="43">
        <f t="shared" si="54"/>
        <v>87.740384615384613</v>
      </c>
      <c r="L36" s="43">
        <f t="shared" si="54"/>
        <v>108.89748549323018</v>
      </c>
      <c r="M36" s="43">
        <f t="shared" si="54"/>
        <v>103.67999999999999</v>
      </c>
      <c r="N36" s="43">
        <f t="shared" si="54"/>
        <v>94.098360655737707</v>
      </c>
      <c r="O36" s="43">
        <f t="shared" si="54"/>
        <v>102.1917808219178</v>
      </c>
      <c r="P36" s="43">
        <f t="shared" si="54"/>
        <v>98.93428063943162</v>
      </c>
      <c r="Q36" s="43">
        <f t="shared" si="54"/>
        <v>99.845679012345684</v>
      </c>
      <c r="R36" s="43">
        <f t="shared" si="54"/>
        <v>105.05226480836237</v>
      </c>
      <c r="S36" s="43">
        <f t="shared" si="54"/>
        <v>99.061662198391417</v>
      </c>
      <c r="T36" s="43">
        <f t="shared" si="54"/>
        <v>121.18491921005385</v>
      </c>
      <c r="U36" s="43">
        <f t="shared" si="54"/>
        <v>113.75579598145286</v>
      </c>
      <c r="V36" s="43">
        <f t="shared" si="54"/>
        <v>130.67993366500829</v>
      </c>
      <c r="W36" s="43">
        <f t="shared" si="54"/>
        <v>116.914749661705</v>
      </c>
      <c r="X36" s="43">
        <f t="shared" si="54"/>
        <v>110.81481481481481</v>
      </c>
      <c r="Y36" s="43">
        <f t="shared" si="54"/>
        <v>92.391304347826093</v>
      </c>
      <c r="Z36" s="43">
        <f t="shared" si="54"/>
        <v>96.573604060913709</v>
      </c>
      <c r="AA36" s="43">
        <f t="shared" si="54"/>
        <v>89.930555555555557</v>
      </c>
      <c r="AB36" s="43">
        <f t="shared" si="54"/>
        <v>93.716577540106954</v>
      </c>
      <c r="AC36" s="43">
        <f t="shared" si="54"/>
        <v>114.99999999999999</v>
      </c>
      <c r="AD36" s="43">
        <f t="shared" si="55"/>
        <v>104.46780551905388</v>
      </c>
      <c r="AE36" s="43">
        <f t="shared" si="71"/>
        <v>123.16602316602317</v>
      </c>
      <c r="AF36" s="43">
        <f t="shared" si="72"/>
        <v>81.312410841654781</v>
      </c>
      <c r="AG36" s="43">
        <f t="shared" si="72"/>
        <v>68.797953964194363</v>
      </c>
      <c r="AH36" s="43">
        <f t="shared" si="56"/>
        <v>67.421383647798734</v>
      </c>
      <c r="AI36" s="43">
        <f t="shared" si="73"/>
        <v>53.605015673981192</v>
      </c>
      <c r="AJ36" s="43">
        <f t="shared" si="57"/>
        <v>88.245614035087712</v>
      </c>
      <c r="AK36" s="43">
        <f t="shared" si="58"/>
        <v>101.48698884758365</v>
      </c>
      <c r="AL36" s="43">
        <f t="shared" si="59"/>
        <v>86.940298507462686</v>
      </c>
      <c r="AM36" s="43">
        <f t="shared" si="60"/>
        <v>92.397660818713447</v>
      </c>
      <c r="AN36" s="43">
        <f t="shared" si="61"/>
        <v>85.487077534791254</v>
      </c>
      <c r="AO36" s="43">
        <f t="shared" si="62"/>
        <v>82.783882783882774</v>
      </c>
      <c r="AP36" s="43">
        <f t="shared" si="63"/>
        <v>100.42918454935624</v>
      </c>
      <c r="AQ36" s="43">
        <f t="shared" si="64"/>
        <v>112.0253164556962</v>
      </c>
      <c r="AR36" s="43">
        <f t="shared" si="65"/>
        <v>106.74418604651163</v>
      </c>
      <c r="AS36" s="43">
        <f t="shared" si="66"/>
        <v>119.02654867256636</v>
      </c>
      <c r="AT36" s="43">
        <f t="shared" si="67"/>
        <v>99.145299145299148</v>
      </c>
      <c r="AU36" s="43"/>
      <c r="AV36" s="43">
        <f t="shared" si="74"/>
        <v>89.10891089108911</v>
      </c>
      <c r="AW36" s="43">
        <f t="shared" si="74"/>
        <v>108.22222222222221</v>
      </c>
      <c r="AX36" s="43"/>
      <c r="AY36" s="43">
        <f t="shared" si="68"/>
        <v>82.321724709784419</v>
      </c>
      <c r="AZ36" s="43">
        <f t="shared" si="68"/>
        <v>101.97421434327157</v>
      </c>
      <c r="BA36" s="43">
        <f t="shared" si="68"/>
        <v>100.59265112603714</v>
      </c>
      <c r="BB36" s="43">
        <f t="shared" si="68"/>
        <v>120.30636292223096</v>
      </c>
      <c r="BC36" s="43">
        <f t="shared" si="68"/>
        <v>96.833170094678422</v>
      </c>
      <c r="BD36" s="43">
        <f t="shared" si="69"/>
        <v>109.06945380984492</v>
      </c>
      <c r="BE36" s="43">
        <f t="shared" si="70"/>
        <v>66.676970633693983</v>
      </c>
      <c r="BF36" s="43">
        <f t="shared" si="70"/>
        <v>92.211404728789987</v>
      </c>
      <c r="BG36" s="43">
        <f t="shared" si="70"/>
        <v>94.570135746606326</v>
      </c>
    </row>
    <row r="37" spans="1:59" s="15" customFormat="1" ht="21" customHeight="1">
      <c r="A37" s="44" t="str">
        <f>IF('1'!A1=1,B37,C37)</f>
        <v>Різне*</v>
      </c>
      <c r="B37" s="45" t="s">
        <v>8</v>
      </c>
      <c r="C37" s="91" t="s">
        <v>23</v>
      </c>
      <c r="D37" s="43"/>
      <c r="E37" s="43"/>
      <c r="F37" s="43"/>
      <c r="G37" s="43"/>
      <c r="H37" s="43">
        <f t="shared" si="54"/>
        <v>83.928571428571431</v>
      </c>
      <c r="I37" s="43">
        <f t="shared" si="54"/>
        <v>112.35521235521236</v>
      </c>
      <c r="J37" s="43">
        <f t="shared" si="54"/>
        <v>91.025641025641022</v>
      </c>
      <c r="K37" s="43">
        <f t="shared" si="54"/>
        <v>111.55115511551155</v>
      </c>
      <c r="L37" s="43">
        <f t="shared" si="54"/>
        <v>141.27659574468086</v>
      </c>
      <c r="M37" s="43">
        <f t="shared" si="54"/>
        <v>111.34020618556701</v>
      </c>
      <c r="N37" s="43">
        <f t="shared" si="54"/>
        <v>105.63380281690141</v>
      </c>
      <c r="O37" s="43">
        <f t="shared" ref="O37:AB37" si="75">O15/K15*100</f>
        <v>89.053254437869825</v>
      </c>
      <c r="P37" s="43">
        <f t="shared" si="75"/>
        <v>93.373493975903614</v>
      </c>
      <c r="Q37" s="43">
        <f t="shared" si="75"/>
        <v>98.456790123456798</v>
      </c>
      <c r="R37" s="43">
        <f t="shared" si="75"/>
        <v>100.33333333333334</v>
      </c>
      <c r="S37" s="43">
        <f t="shared" si="75"/>
        <v>102.65780730897009</v>
      </c>
      <c r="T37" s="43">
        <f t="shared" si="75"/>
        <v>108.06451612903226</v>
      </c>
      <c r="U37" s="43">
        <f t="shared" si="75"/>
        <v>112.53918495297806</v>
      </c>
      <c r="V37" s="43">
        <f t="shared" si="75"/>
        <v>106.64451827242524</v>
      </c>
      <c r="W37" s="43">
        <f t="shared" si="75"/>
        <v>103.23624595469256</v>
      </c>
      <c r="X37" s="43">
        <f t="shared" si="75"/>
        <v>98.183283582089757</v>
      </c>
      <c r="Y37" s="43">
        <f t="shared" si="75"/>
        <v>64.711142061280853</v>
      </c>
      <c r="Z37" s="43">
        <f t="shared" si="75"/>
        <v>111.14080996884755</v>
      </c>
      <c r="AA37" s="43">
        <f t="shared" si="75"/>
        <v>121.80689655172365</v>
      </c>
      <c r="AB37" s="43">
        <f t="shared" si="75"/>
        <v>110.92291602060101</v>
      </c>
      <c r="AC37" s="43">
        <f>AC15/Y15*100</f>
        <v>171.50654504913788</v>
      </c>
      <c r="AD37" s="43">
        <f>AD15/Z15*100</f>
        <v>106.29243024761567</v>
      </c>
      <c r="AE37" s="43">
        <f t="shared" si="71"/>
        <v>122.28358777447301</v>
      </c>
      <c r="AF37" s="43">
        <f t="shared" si="72"/>
        <v>79.994572978366108</v>
      </c>
      <c r="AG37" s="43">
        <f t="shared" si="72"/>
        <v>72.152086177817111</v>
      </c>
      <c r="AH37" s="43">
        <f t="shared" si="56"/>
        <v>65.237295331623045</v>
      </c>
      <c r="AI37" s="43">
        <f t="shared" si="73"/>
        <v>58.306008628853711</v>
      </c>
      <c r="AJ37" s="43">
        <f t="shared" si="57"/>
        <v>79.760016172524686</v>
      </c>
      <c r="AK37" s="43">
        <f t="shared" si="58"/>
        <v>95.741920223182447</v>
      </c>
      <c r="AL37" s="43">
        <f t="shared" si="59"/>
        <v>97.883882338198617</v>
      </c>
      <c r="AM37" s="43">
        <f t="shared" si="60"/>
        <v>98.914240130522259</v>
      </c>
      <c r="AN37" s="43">
        <f t="shared" si="61"/>
        <v>120.86329699031751</v>
      </c>
      <c r="AO37" s="43">
        <f t="shared" si="62"/>
        <v>105.99267537676846</v>
      </c>
      <c r="AP37" s="43">
        <f t="shared" si="63"/>
        <v>125.91223694208571</v>
      </c>
      <c r="AQ37" s="43">
        <f t="shared" si="64"/>
        <v>121.01608200472222</v>
      </c>
      <c r="AR37" s="43">
        <f t="shared" si="65"/>
        <v>132.74130258612118</v>
      </c>
      <c r="AS37" s="43">
        <f t="shared" si="66"/>
        <v>127.35817365372012</v>
      </c>
      <c r="AT37" s="43">
        <f t="shared" si="67"/>
        <v>120.21521881016355</v>
      </c>
      <c r="AU37" s="43"/>
      <c r="AV37" s="43">
        <f t="shared" si="74"/>
        <v>117.03707159710478</v>
      </c>
      <c r="AW37" s="43">
        <f t="shared" si="74"/>
        <v>126.60263309858904</v>
      </c>
      <c r="AX37" s="43"/>
      <c r="AY37" s="43">
        <f t="shared" si="68"/>
        <v>99.480069324090124</v>
      </c>
      <c r="AZ37" s="43">
        <f t="shared" si="68"/>
        <v>109.49477351916377</v>
      </c>
      <c r="BA37" s="43">
        <f t="shared" si="68"/>
        <v>98.56801909307876</v>
      </c>
      <c r="BB37" s="43">
        <f t="shared" si="68"/>
        <v>107.66747376916868</v>
      </c>
      <c r="BC37" s="43">
        <f>BC15/BB15*100</f>
        <v>97.94250374812593</v>
      </c>
      <c r="BD37" s="43">
        <f t="shared" si="69"/>
        <v>123.80929055308114</v>
      </c>
      <c r="BE37" s="43">
        <f t="shared" si="70"/>
        <v>68.232863552571402</v>
      </c>
      <c r="BF37" s="43">
        <f t="shared" si="70"/>
        <v>92.792351221916064</v>
      </c>
      <c r="BG37" s="43">
        <f t="shared" si="70"/>
        <v>118.10168491988384</v>
      </c>
    </row>
    <row r="38" spans="1:59" ht="10.4" customHeight="1">
      <c r="A38" s="51"/>
      <c r="B38" s="52"/>
      <c r="C38" s="52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</row>
    <row r="39" spans="1:59" ht="15" customHeight="1">
      <c r="A39" s="54" t="str">
        <f>IF('1'!A1=1,B39,C39)</f>
        <v>*З урахуванням неформальної торгівлі.</v>
      </c>
      <c r="B39" s="55" t="s">
        <v>13</v>
      </c>
      <c r="C39" s="55" t="s">
        <v>32</v>
      </c>
    </row>
    <row r="40" spans="1:59" ht="15.65" customHeight="1">
      <c r="A40" s="380" t="str">
        <f>IF('1'!$A$1=1,B40,C40)</f>
        <v>Примітка:</v>
      </c>
      <c r="B40" s="57" t="s">
        <v>35</v>
      </c>
      <c r="C40" s="58" t="s">
        <v>36</v>
      </c>
    </row>
    <row r="41" spans="1:59" ht="19.75" customHeight="1">
      <c r="A41" s="264" t="str">
        <f>IF('1'!$A$1=1,B41,C41)</f>
        <v xml:space="preserve"> З 2014 року дані подаються без урахування тимчасово окупованої російською федерацією території України.</v>
      </c>
      <c r="B41" s="264" t="s">
        <v>146</v>
      </c>
      <c r="C41" s="267" t="s">
        <v>149</v>
      </c>
    </row>
    <row r="42" spans="1:59">
      <c r="AF42" s="377"/>
      <c r="AG42" s="377"/>
      <c r="AH42" s="377"/>
      <c r="AI42" s="377"/>
      <c r="AJ42" s="377"/>
      <c r="AK42" s="377"/>
      <c r="AL42" s="377"/>
      <c r="AM42" s="377"/>
      <c r="AN42" s="377"/>
      <c r="AO42" s="377"/>
      <c r="AP42" s="377"/>
      <c r="AQ42" s="377"/>
      <c r="AR42" s="377"/>
      <c r="AS42" s="377"/>
      <c r="AT42" s="377"/>
      <c r="AU42" s="377"/>
      <c r="AV42" s="377"/>
      <c r="AW42" s="377"/>
    </row>
    <row r="43" spans="1:59">
      <c r="AF43" s="377"/>
      <c r="AG43" s="377"/>
      <c r="AH43" s="377"/>
      <c r="AI43" s="377"/>
      <c r="AJ43" s="377"/>
      <c r="AK43" s="377"/>
      <c r="AL43" s="377"/>
      <c r="AM43" s="377"/>
      <c r="AN43" s="377"/>
      <c r="AO43" s="377"/>
      <c r="AP43" s="377"/>
      <c r="AQ43" s="377"/>
      <c r="AR43" s="377"/>
      <c r="AS43" s="377"/>
      <c r="AT43" s="377"/>
      <c r="AU43" s="377"/>
      <c r="AV43" s="377"/>
      <c r="AW43" s="377"/>
    </row>
    <row r="44" spans="1:59">
      <c r="AF44" s="377"/>
      <c r="AG44" s="377"/>
      <c r="AH44" s="377"/>
      <c r="AI44" s="377"/>
      <c r="AJ44" s="377"/>
      <c r="AK44" s="377"/>
      <c r="AL44" s="377"/>
      <c r="AM44" s="377"/>
      <c r="AN44" s="377"/>
      <c r="AO44" s="377"/>
      <c r="AP44" s="377"/>
      <c r="AQ44" s="377"/>
      <c r="AR44" s="377"/>
      <c r="AS44" s="377"/>
      <c r="AT44" s="377"/>
      <c r="AU44" s="377"/>
      <c r="AV44" s="377"/>
      <c r="AW44" s="377"/>
    </row>
    <row r="45" spans="1:59">
      <c r="AF45" s="377"/>
      <c r="AG45" s="377"/>
      <c r="AH45" s="377"/>
      <c r="AI45" s="377"/>
      <c r="AJ45" s="377"/>
      <c r="AK45" s="377"/>
      <c r="AL45" s="377"/>
      <c r="AM45" s="377"/>
      <c r="AN45" s="377"/>
      <c r="AO45" s="377"/>
      <c r="AP45" s="377"/>
      <c r="AQ45" s="377"/>
      <c r="AR45" s="377"/>
      <c r="AS45" s="377"/>
      <c r="AT45" s="377"/>
      <c r="AU45" s="377"/>
      <c r="AV45" s="377"/>
      <c r="AW45" s="377"/>
    </row>
    <row r="46" spans="1:59">
      <c r="AF46" s="377"/>
      <c r="AG46" s="377"/>
      <c r="AH46" s="377"/>
      <c r="AI46" s="377"/>
      <c r="AJ46" s="377"/>
      <c r="AK46" s="377"/>
      <c r="AL46" s="377"/>
      <c r="AM46" s="377"/>
      <c r="AN46" s="377"/>
      <c r="AO46" s="377"/>
      <c r="AP46" s="377"/>
      <c r="AQ46" s="377"/>
      <c r="AR46" s="377"/>
      <c r="AS46" s="377"/>
      <c r="AT46" s="377"/>
      <c r="AU46" s="377"/>
      <c r="AV46" s="377"/>
      <c r="AW46" s="377"/>
    </row>
    <row r="47" spans="1:59">
      <c r="AF47" s="377"/>
      <c r="AG47" s="377"/>
      <c r="AH47" s="377"/>
      <c r="AI47" s="377"/>
      <c r="AJ47" s="377"/>
      <c r="AK47" s="377"/>
      <c r="AL47" s="377"/>
      <c r="AM47" s="377"/>
      <c r="AN47" s="377"/>
      <c r="AO47" s="377"/>
      <c r="AP47" s="377"/>
      <c r="AQ47" s="377"/>
      <c r="AR47" s="377"/>
      <c r="AS47" s="377"/>
      <c r="AT47" s="377"/>
      <c r="AU47" s="377"/>
      <c r="AV47" s="377"/>
      <c r="AW47" s="377"/>
    </row>
    <row r="48" spans="1:59">
      <c r="AF48" s="377"/>
      <c r="AG48" s="377"/>
      <c r="AH48" s="377"/>
      <c r="AI48" s="377"/>
      <c r="AJ48" s="377"/>
      <c r="AK48" s="377"/>
      <c r="AL48" s="377"/>
      <c r="AM48" s="377"/>
      <c r="AN48" s="377"/>
      <c r="AO48" s="377"/>
      <c r="AP48" s="377"/>
      <c r="AQ48" s="377"/>
      <c r="AR48" s="377"/>
      <c r="AS48" s="377"/>
      <c r="AT48" s="377"/>
      <c r="AU48" s="377"/>
      <c r="AV48" s="377"/>
      <c r="AW48" s="377"/>
    </row>
    <row r="49" spans="1:49">
      <c r="A49" s="54"/>
      <c r="AF49" s="377"/>
      <c r="AG49" s="377"/>
      <c r="AH49" s="377"/>
      <c r="AI49" s="377"/>
      <c r="AJ49" s="377"/>
      <c r="AK49" s="377"/>
      <c r="AL49" s="377"/>
      <c r="AM49" s="377"/>
      <c r="AN49" s="377"/>
      <c r="AO49" s="377"/>
      <c r="AP49" s="377"/>
      <c r="AQ49" s="377"/>
      <c r="AR49" s="377"/>
      <c r="AS49" s="377"/>
      <c r="AT49" s="377"/>
      <c r="AU49" s="377"/>
      <c r="AV49" s="377"/>
      <c r="AW49" s="377"/>
    </row>
  </sheetData>
  <mergeCells count="14">
    <mergeCell ref="BG5:BG6"/>
    <mergeCell ref="BA5:BA6"/>
    <mergeCell ref="A2:AY2"/>
    <mergeCell ref="A5:A6"/>
    <mergeCell ref="B5:B6"/>
    <mergeCell ref="C5:C6"/>
    <mergeCell ref="AX5:AX6"/>
    <mergeCell ref="AY5:AY6"/>
    <mergeCell ref="AZ5:AZ6"/>
    <mergeCell ref="BB5:BB6"/>
    <mergeCell ref="BC5:BC6"/>
    <mergeCell ref="BD5:BD6"/>
    <mergeCell ref="BE5:BE6"/>
    <mergeCell ref="BF5:BF6"/>
  </mergeCells>
  <hyperlinks>
    <hyperlink ref="A1" location="'1'!A1" display="to title"/>
  </hyperlinks>
  <printOptions horizontalCentered="1" verticalCentered="1"/>
  <pageMargins left="0.23622047244094491" right="0.23622047244094491" top="0.59055118110236227" bottom="0.27559055118110237" header="0.31496062992125984" footer="0.19685039370078741"/>
  <pageSetup paperSize="9" scale="54" orientation="landscape" r:id="rId1"/>
  <headerFooter alignWithMargins="0">
    <oddHeader xml:space="preserve">&amp;L&amp;9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"/>
  <dimension ref="A1:BL120"/>
  <sheetViews>
    <sheetView zoomScale="70" zoomScaleNormal="70" workbookViewId="0">
      <selection activeCell="BH11" sqref="BH11"/>
    </sheetView>
  </sheetViews>
  <sheetFormatPr defaultColWidth="9.453125" defaultRowHeight="12.5" outlineLevelCol="2"/>
  <cols>
    <col min="1" max="1" width="39.08984375" style="16" customWidth="1"/>
    <col min="2" max="3" width="35.453125" style="16" hidden="1" customWidth="1" outlineLevel="2"/>
    <col min="4" max="4" width="8.54296875" style="16" hidden="1" customWidth="1" outlineLevel="1" collapsed="1"/>
    <col min="5" max="19" width="8.54296875" style="16" hidden="1" customWidth="1" outlineLevel="1"/>
    <col min="20" max="20" width="8.54296875" style="16" customWidth="1" collapsed="1"/>
    <col min="21" max="46" width="8.54296875" style="16" customWidth="1"/>
    <col min="47" max="47" width="8.54296875" style="16" hidden="1" customWidth="1"/>
    <col min="48" max="48" width="8.54296875" style="16" customWidth="1"/>
    <col min="49" max="49" width="7" style="16" customWidth="1"/>
    <col min="50" max="51" width="7.54296875" style="16" hidden="1" customWidth="1"/>
    <col min="52" max="53" width="7.453125" style="16" hidden="1" customWidth="1"/>
    <col min="54" max="57" width="7" style="16" hidden="1" customWidth="1"/>
    <col min="58" max="59" width="7" style="16" customWidth="1"/>
    <col min="60" max="16384" width="9.453125" style="16"/>
  </cols>
  <sheetData>
    <row r="1" spans="1:61" s="79" customFormat="1" ht="13">
      <c r="A1" s="61" t="str">
        <f>IF('1'!$A$1=1,"до змісту","to title")</f>
        <v>до змісту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</row>
    <row r="2" spans="1:61" s="63" customFormat="1" ht="13">
      <c r="A2" s="102" t="str">
        <f>IF('1'!$A$1=1,"1.2 Динаміка товарної структури імпорту","1.2 Dynamics of the Commodity Composition of Imports")</f>
        <v>1.2 Динаміка товарної структури імпорту</v>
      </c>
      <c r="B2" s="102"/>
      <c r="C2" s="102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BB2" s="80"/>
      <c r="BC2" s="80"/>
      <c r="BD2" s="80"/>
      <c r="BE2" s="80"/>
      <c r="BF2" s="80"/>
      <c r="BG2" s="80"/>
    </row>
    <row r="3" spans="1:61" s="13" customFormat="1" ht="13">
      <c r="A3" s="64" t="str">
        <f>IF('1'!$A$1=1,"(відповідно до КПБ6)","(according to BPM6 methodology)")</f>
        <v>(відповідно до КПБ6)</v>
      </c>
      <c r="B3" s="64"/>
      <c r="C3" s="64"/>
      <c r="D3" s="481"/>
      <c r="E3" s="481"/>
      <c r="F3" s="481"/>
      <c r="G3" s="481"/>
      <c r="H3" s="481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482"/>
      <c r="T3" s="483"/>
      <c r="U3" s="483"/>
      <c r="V3" s="483"/>
      <c r="W3" s="483"/>
      <c r="X3" s="483"/>
      <c r="Y3" s="483"/>
      <c r="Z3" s="483"/>
      <c r="AA3" s="483"/>
      <c r="AB3" s="483"/>
      <c r="AC3" s="483"/>
      <c r="AD3" s="483"/>
      <c r="AE3" s="483"/>
      <c r="AF3" s="483"/>
      <c r="AG3" s="483"/>
      <c r="AH3" s="483"/>
      <c r="AI3" s="483"/>
      <c r="AJ3" s="483"/>
      <c r="AK3" s="483"/>
      <c r="AL3" s="483"/>
      <c r="AM3" s="483"/>
      <c r="AN3" s="483"/>
      <c r="AO3" s="483"/>
      <c r="AP3" s="483"/>
      <c r="AQ3" s="483"/>
      <c r="AR3" s="483"/>
      <c r="AS3" s="483"/>
      <c r="AT3" s="483"/>
      <c r="AU3" s="107"/>
      <c r="AV3" s="107"/>
      <c r="AW3" s="107"/>
      <c r="AX3" s="480"/>
      <c r="AY3" s="480"/>
      <c r="AZ3" s="480"/>
      <c r="BA3" s="480"/>
      <c r="BB3" s="480"/>
      <c r="BC3" s="480"/>
      <c r="BD3" s="480"/>
      <c r="BE3" s="480"/>
      <c r="BF3" s="480"/>
      <c r="BG3" s="480"/>
    </row>
    <row r="4" spans="1:61" ht="6" customHeight="1">
      <c r="A4" s="13"/>
      <c r="B4" s="13"/>
      <c r="C4" s="13"/>
    </row>
    <row r="5" spans="1:61" s="71" customFormat="1" ht="13.4" customHeight="1">
      <c r="A5" s="508" t="str">
        <f>IF('1'!A1=1,B5,C5)</f>
        <v>Найменування  груп  товарів</v>
      </c>
      <c r="B5" s="510" t="s">
        <v>0</v>
      </c>
      <c r="C5" s="506" t="s">
        <v>15</v>
      </c>
      <c r="D5" s="17">
        <v>2015</v>
      </c>
      <c r="E5" s="18"/>
      <c r="F5" s="19"/>
      <c r="G5" s="20"/>
      <c r="H5" s="66">
        <v>2016</v>
      </c>
      <c r="I5" s="67"/>
      <c r="J5" s="67"/>
      <c r="K5" s="68"/>
      <c r="L5" s="66">
        <v>2017</v>
      </c>
      <c r="M5" s="69"/>
      <c r="N5" s="69"/>
      <c r="O5" s="69"/>
      <c r="P5" s="513">
        <v>2018</v>
      </c>
      <c r="Q5" s="514"/>
      <c r="R5" s="514"/>
      <c r="S5" s="515"/>
      <c r="T5" s="66">
        <v>2019</v>
      </c>
      <c r="U5" s="66"/>
      <c r="V5" s="66"/>
      <c r="W5" s="98"/>
      <c r="X5" s="82">
        <v>2020</v>
      </c>
      <c r="Y5" s="82"/>
      <c r="Z5" s="82"/>
      <c r="AA5" s="82"/>
      <c r="AB5" s="70">
        <v>2021</v>
      </c>
      <c r="AC5" s="82"/>
      <c r="AD5" s="82"/>
      <c r="AE5" s="82"/>
      <c r="AF5" s="98">
        <v>2022</v>
      </c>
      <c r="AG5" s="98"/>
      <c r="AH5" s="98"/>
      <c r="AI5" s="98"/>
      <c r="AJ5" s="98">
        <v>2023</v>
      </c>
      <c r="AK5" s="98"/>
      <c r="AL5" s="98"/>
      <c r="AM5" s="98"/>
      <c r="AN5" s="70">
        <v>2024</v>
      </c>
      <c r="AO5" s="82"/>
      <c r="AP5" s="82"/>
      <c r="AQ5" s="82"/>
      <c r="AR5" s="98">
        <v>2025</v>
      </c>
      <c r="AS5" s="70"/>
      <c r="AT5" s="70"/>
      <c r="AU5" s="420">
        <v>2023</v>
      </c>
      <c r="AV5" s="420">
        <v>2024</v>
      </c>
      <c r="AW5" s="472">
        <v>2025</v>
      </c>
      <c r="AX5" s="500">
        <v>2015</v>
      </c>
      <c r="AY5" s="500">
        <v>2016</v>
      </c>
      <c r="AZ5" s="500">
        <v>2017</v>
      </c>
      <c r="BA5" s="500">
        <v>2018</v>
      </c>
      <c r="BB5" s="500">
        <v>2019</v>
      </c>
      <c r="BC5" s="500">
        <v>2020</v>
      </c>
      <c r="BD5" s="500">
        <v>2021</v>
      </c>
      <c r="BE5" s="500">
        <v>2022</v>
      </c>
      <c r="BF5" s="498">
        <v>2023</v>
      </c>
      <c r="BG5" s="498">
        <v>2024</v>
      </c>
    </row>
    <row r="6" spans="1:61" s="27" customFormat="1" ht="12.5" customHeight="1">
      <c r="A6" s="509"/>
      <c r="B6" s="511"/>
      <c r="C6" s="512"/>
      <c r="D6" s="22" t="s">
        <v>30</v>
      </c>
      <c r="E6" s="23" t="s">
        <v>27</v>
      </c>
      <c r="F6" s="23" t="s">
        <v>28</v>
      </c>
      <c r="G6" s="22" t="s">
        <v>29</v>
      </c>
      <c r="H6" s="24" t="s">
        <v>30</v>
      </c>
      <c r="I6" s="25" t="s">
        <v>27</v>
      </c>
      <c r="J6" s="23" t="s">
        <v>28</v>
      </c>
      <c r="K6" s="26" t="s">
        <v>29</v>
      </c>
      <c r="L6" s="22" t="s">
        <v>30</v>
      </c>
      <c r="M6" s="23" t="s">
        <v>27</v>
      </c>
      <c r="N6" s="23" t="s">
        <v>28</v>
      </c>
      <c r="O6" s="22" t="s">
        <v>29</v>
      </c>
      <c r="P6" s="22" t="s">
        <v>30</v>
      </c>
      <c r="Q6" s="23" t="s">
        <v>27</v>
      </c>
      <c r="R6" s="23" t="s">
        <v>28</v>
      </c>
      <c r="S6" s="22" t="s">
        <v>29</v>
      </c>
      <c r="T6" s="22" t="s">
        <v>30</v>
      </c>
      <c r="U6" s="95" t="s">
        <v>27</v>
      </c>
      <c r="V6" s="23" t="s">
        <v>28</v>
      </c>
      <c r="W6" s="26" t="s">
        <v>29</v>
      </c>
      <c r="X6" s="22" t="s">
        <v>30</v>
      </c>
      <c r="Y6" s="95" t="s">
        <v>27</v>
      </c>
      <c r="Z6" s="23" t="s">
        <v>28</v>
      </c>
      <c r="AA6" s="95" t="s">
        <v>29</v>
      </c>
      <c r="AB6" s="22" t="s">
        <v>30</v>
      </c>
      <c r="AC6" s="23" t="s">
        <v>27</v>
      </c>
      <c r="AD6" s="23" t="s">
        <v>28</v>
      </c>
      <c r="AE6" s="95" t="s">
        <v>29</v>
      </c>
      <c r="AF6" s="22" t="s">
        <v>30</v>
      </c>
      <c r="AG6" s="23" t="s">
        <v>27</v>
      </c>
      <c r="AH6" s="23" t="s">
        <v>28</v>
      </c>
      <c r="AI6" s="95" t="s">
        <v>29</v>
      </c>
      <c r="AJ6" s="22" t="s">
        <v>30</v>
      </c>
      <c r="AK6" s="23" t="s">
        <v>27</v>
      </c>
      <c r="AL6" s="23" t="s">
        <v>28</v>
      </c>
      <c r="AM6" s="22" t="s">
        <v>29</v>
      </c>
      <c r="AN6" s="22" t="s">
        <v>30</v>
      </c>
      <c r="AO6" s="23" t="s">
        <v>27</v>
      </c>
      <c r="AP6" s="23" t="s">
        <v>28</v>
      </c>
      <c r="AQ6" s="22" t="s">
        <v>29</v>
      </c>
      <c r="AR6" s="22" t="s">
        <v>30</v>
      </c>
      <c r="AS6" s="23" t="s">
        <v>27</v>
      </c>
      <c r="AT6" s="23" t="s">
        <v>28</v>
      </c>
      <c r="AU6" s="474" t="s">
        <v>227</v>
      </c>
      <c r="AV6" s="474" t="s">
        <v>227</v>
      </c>
      <c r="AW6" s="474" t="s">
        <v>227</v>
      </c>
      <c r="AX6" s="501"/>
      <c r="AY6" s="501"/>
      <c r="AZ6" s="501"/>
      <c r="BA6" s="501"/>
      <c r="BB6" s="501"/>
      <c r="BC6" s="501"/>
      <c r="BD6" s="501"/>
      <c r="BE6" s="501"/>
      <c r="BF6" s="499"/>
      <c r="BG6" s="499"/>
    </row>
    <row r="7" spans="1:61" ht="23.15" customHeight="1">
      <c r="A7" s="28" t="str">
        <f>IF('1'!A1=1,B7,C7)</f>
        <v>УСЬОГО, млн евро</v>
      </c>
      <c r="B7" s="29" t="s">
        <v>37</v>
      </c>
      <c r="C7" s="87" t="s">
        <v>38</v>
      </c>
      <c r="D7" s="31">
        <v>8798</v>
      </c>
      <c r="E7" s="31">
        <v>8148</v>
      </c>
      <c r="F7" s="31">
        <v>8745</v>
      </c>
      <c r="G7" s="31">
        <v>9321</v>
      </c>
      <c r="H7" s="31">
        <v>8129</v>
      </c>
      <c r="I7" s="31">
        <v>7832</v>
      </c>
      <c r="J7" s="31">
        <v>9532</v>
      </c>
      <c r="K7" s="31">
        <v>11157</v>
      </c>
      <c r="L7" s="88">
        <v>10434</v>
      </c>
      <c r="M7" s="88">
        <v>10357</v>
      </c>
      <c r="N7" s="88">
        <v>10751</v>
      </c>
      <c r="O7" s="88">
        <v>12100</v>
      </c>
      <c r="P7" s="88">
        <v>10187</v>
      </c>
      <c r="Q7" s="88">
        <v>10924</v>
      </c>
      <c r="R7" s="88">
        <v>12777</v>
      </c>
      <c r="S7" s="88">
        <v>13690</v>
      </c>
      <c r="T7" s="88">
        <v>11896</v>
      </c>
      <c r="U7" s="88">
        <v>12850</v>
      </c>
      <c r="V7" s="88">
        <v>14468</v>
      </c>
      <c r="W7" s="88">
        <v>14740</v>
      </c>
      <c r="X7" s="88">
        <v>12075.857</v>
      </c>
      <c r="Y7" s="88">
        <v>9751.2170000000006</v>
      </c>
      <c r="Z7" s="88">
        <v>11523.743999999999</v>
      </c>
      <c r="AA7" s="88">
        <v>13310.558999999999</v>
      </c>
      <c r="AB7" s="88">
        <v>12195.588</v>
      </c>
      <c r="AC7" s="88">
        <v>13081.133999999998</v>
      </c>
      <c r="AD7" s="88">
        <v>16177.023999999999</v>
      </c>
      <c r="AE7" s="88">
        <v>19518.118999999999</v>
      </c>
      <c r="AF7" s="88">
        <v>12353.204</v>
      </c>
      <c r="AG7" s="88">
        <v>10850.124</v>
      </c>
      <c r="AH7" s="88">
        <v>14013.096000000001</v>
      </c>
      <c r="AI7" s="88">
        <v>16504.468000000001</v>
      </c>
      <c r="AJ7" s="88">
        <v>15115.942999999999</v>
      </c>
      <c r="AK7" s="88">
        <v>13845.18</v>
      </c>
      <c r="AL7" s="88">
        <v>15194.196</v>
      </c>
      <c r="AM7" s="88">
        <v>16329.343999999997</v>
      </c>
      <c r="AN7" s="88">
        <v>15001.237999999999</v>
      </c>
      <c r="AO7" s="88">
        <v>16401.241000000002</v>
      </c>
      <c r="AP7" s="88">
        <v>16617.338000000003</v>
      </c>
      <c r="AQ7" s="88">
        <v>18865.682000000001</v>
      </c>
      <c r="AR7" s="88">
        <v>18537.325000000001</v>
      </c>
      <c r="AS7" s="88">
        <v>18710.025999999998</v>
      </c>
      <c r="AT7" s="88">
        <v>19325.222000000002</v>
      </c>
      <c r="AU7" s="88">
        <f>SUM(AJ7:AL7)</f>
        <v>44155.319000000003</v>
      </c>
      <c r="AV7" s="88">
        <f>SUM(AN7:AP7)</f>
        <v>48019.817000000003</v>
      </c>
      <c r="AW7" s="88">
        <f>SUM(AR7:AT7)</f>
        <v>56572.572999999997</v>
      </c>
      <c r="AX7" s="31">
        <f t="shared" ref="AX7:AX14" si="0">SUM(D7:G7)</f>
        <v>35012</v>
      </c>
      <c r="AY7" s="31">
        <f t="shared" ref="AY7:AY14" si="1">SUM(H7:K7)</f>
        <v>36650</v>
      </c>
      <c r="AZ7" s="31">
        <f t="shared" ref="AZ7:AZ14" si="2">SUM(L7:O7)</f>
        <v>43642</v>
      </c>
      <c r="BA7" s="31">
        <f t="shared" ref="BA7:BA14" si="3">SUM(P7:S7)</f>
        <v>47578</v>
      </c>
      <c r="BB7" s="88">
        <f t="shared" ref="BB7:BB14" si="4">SUM(T7:W7)</f>
        <v>53954</v>
      </c>
      <c r="BC7" s="88">
        <f t="shared" ref="BC7:BC14" si="5">SUM(X7:AA7)</f>
        <v>46661.377</v>
      </c>
      <c r="BD7" s="88">
        <f t="shared" ref="BD7:BD14" si="6">SUM(AB7:AE7)</f>
        <v>60971.864999999998</v>
      </c>
      <c r="BE7" s="88">
        <f>SUM(AF7:AI7)</f>
        <v>53720.892</v>
      </c>
      <c r="BF7" s="88">
        <f>SUM(AJ7:AM7)</f>
        <v>60484.663</v>
      </c>
      <c r="BG7" s="88">
        <f>SUM(AN7:AQ7)</f>
        <v>66885.499000000011</v>
      </c>
    </row>
    <row r="8" spans="1:61" s="15" customFormat="1" ht="25.4" customHeight="1">
      <c r="A8" s="33" t="str">
        <f>IF('1'!A1=1,B8,C8)</f>
        <v>Продовольчі товари та сировина для їх виробництва</v>
      </c>
      <c r="B8" s="34" t="s">
        <v>1</v>
      </c>
      <c r="C8" s="84" t="s">
        <v>16</v>
      </c>
      <c r="D8" s="36">
        <v>925</v>
      </c>
      <c r="E8" s="36">
        <v>635</v>
      </c>
      <c r="F8" s="36">
        <v>649</v>
      </c>
      <c r="G8" s="36">
        <v>863</v>
      </c>
      <c r="H8" s="36">
        <v>1012</v>
      </c>
      <c r="I8" s="36">
        <v>720</v>
      </c>
      <c r="J8" s="36">
        <v>744</v>
      </c>
      <c r="K8" s="36">
        <v>1023</v>
      </c>
      <c r="L8" s="36">
        <v>1017</v>
      </c>
      <c r="M8" s="36">
        <v>800</v>
      </c>
      <c r="N8" s="36">
        <v>824</v>
      </c>
      <c r="O8" s="36">
        <v>1135</v>
      </c>
      <c r="P8" s="36">
        <v>1087</v>
      </c>
      <c r="Q8" s="36">
        <v>909</v>
      </c>
      <c r="R8" s="36">
        <v>959</v>
      </c>
      <c r="S8" s="36">
        <v>1298</v>
      </c>
      <c r="T8" s="36">
        <v>1256</v>
      </c>
      <c r="U8" s="36">
        <v>1078</v>
      </c>
      <c r="V8" s="36">
        <v>1112</v>
      </c>
      <c r="W8" s="36">
        <v>1647</v>
      </c>
      <c r="X8" s="36">
        <v>1524</v>
      </c>
      <c r="Y8" s="36">
        <v>1215</v>
      </c>
      <c r="Z8" s="36">
        <v>1237</v>
      </c>
      <c r="AA8" s="36">
        <v>1678</v>
      </c>
      <c r="AB8" s="36">
        <v>1557</v>
      </c>
      <c r="AC8" s="36">
        <v>1436</v>
      </c>
      <c r="AD8" s="36">
        <v>1485</v>
      </c>
      <c r="AE8" s="36">
        <v>2024</v>
      </c>
      <c r="AF8" s="36">
        <v>1307</v>
      </c>
      <c r="AG8" s="36">
        <v>1229</v>
      </c>
      <c r="AH8" s="36">
        <v>1492</v>
      </c>
      <c r="AI8" s="36">
        <v>1698</v>
      </c>
      <c r="AJ8" s="36">
        <v>1666</v>
      </c>
      <c r="AK8" s="36">
        <v>1535</v>
      </c>
      <c r="AL8" s="36">
        <v>1440</v>
      </c>
      <c r="AM8" s="36">
        <v>1769</v>
      </c>
      <c r="AN8" s="32">
        <v>1789</v>
      </c>
      <c r="AO8" s="32">
        <v>1661</v>
      </c>
      <c r="AP8" s="32">
        <v>1536</v>
      </c>
      <c r="AQ8" s="32">
        <v>2065</v>
      </c>
      <c r="AR8" s="32">
        <v>1974</v>
      </c>
      <c r="AS8" s="32">
        <v>1826</v>
      </c>
      <c r="AT8" s="32">
        <v>1770</v>
      </c>
      <c r="AU8" s="32">
        <f>SUM(AJ8:AL8)</f>
        <v>4641</v>
      </c>
      <c r="AV8" s="32">
        <f>SUM(AN8:AP8)</f>
        <v>4986</v>
      </c>
      <c r="AW8" s="32">
        <f>SUM(AR8:AT8)</f>
        <v>5570</v>
      </c>
      <c r="AX8" s="36">
        <f t="shared" si="0"/>
        <v>3072</v>
      </c>
      <c r="AY8" s="36">
        <f t="shared" si="1"/>
        <v>3499</v>
      </c>
      <c r="AZ8" s="36">
        <f t="shared" si="2"/>
        <v>3776</v>
      </c>
      <c r="BA8" s="36">
        <f t="shared" si="3"/>
        <v>4253</v>
      </c>
      <c r="BB8" s="32">
        <f t="shared" si="4"/>
        <v>5093</v>
      </c>
      <c r="BC8" s="36">
        <f t="shared" si="5"/>
        <v>5654</v>
      </c>
      <c r="BD8" s="36">
        <f t="shared" si="6"/>
        <v>6502</v>
      </c>
      <c r="BE8" s="36">
        <f t="shared" ref="BE8:BE14" si="7">SUM(AF8:AI8)</f>
        <v>5726</v>
      </c>
      <c r="BF8" s="36">
        <f>SUM(AJ8:AM8)</f>
        <v>6410</v>
      </c>
      <c r="BG8" s="36">
        <f>SUM(AN8:AQ8)</f>
        <v>7051</v>
      </c>
      <c r="BI8" s="450"/>
    </row>
    <row r="9" spans="1:61" s="15" customFormat="1" ht="25.4" customHeight="1">
      <c r="A9" s="33" t="str">
        <f>IF('1'!A1=1,B9,C9)</f>
        <v>Мінеральні продукти</v>
      </c>
      <c r="B9" s="34" t="s">
        <v>2</v>
      </c>
      <c r="C9" s="84" t="s">
        <v>17</v>
      </c>
      <c r="D9" s="36">
        <v>2886</v>
      </c>
      <c r="E9" s="36">
        <v>2600</v>
      </c>
      <c r="F9" s="36">
        <v>2225</v>
      </c>
      <c r="G9" s="36">
        <v>2342</v>
      </c>
      <c r="H9" s="36">
        <v>1469</v>
      </c>
      <c r="I9" s="36">
        <v>1247</v>
      </c>
      <c r="J9" s="36">
        <v>1949</v>
      </c>
      <c r="K9" s="36">
        <v>2659</v>
      </c>
      <c r="L9" s="36">
        <v>2606</v>
      </c>
      <c r="M9" s="36">
        <v>2369</v>
      </c>
      <c r="N9" s="36">
        <v>2618</v>
      </c>
      <c r="O9" s="36">
        <v>2986</v>
      </c>
      <c r="P9" s="36">
        <v>2226</v>
      </c>
      <c r="Q9" s="36">
        <v>2655</v>
      </c>
      <c r="R9" s="36">
        <v>3339</v>
      </c>
      <c r="S9" s="36">
        <v>3335</v>
      </c>
      <c r="T9" s="36">
        <v>2313</v>
      </c>
      <c r="U9" s="32">
        <v>2938</v>
      </c>
      <c r="V9" s="32">
        <v>3192</v>
      </c>
      <c r="W9" s="32">
        <v>2856</v>
      </c>
      <c r="X9" s="97">
        <v>2166</v>
      </c>
      <c r="Y9" s="97">
        <v>1440</v>
      </c>
      <c r="Z9" s="97">
        <v>1465</v>
      </c>
      <c r="AA9" s="97">
        <v>1858</v>
      </c>
      <c r="AB9" s="97">
        <v>2099</v>
      </c>
      <c r="AC9" s="97">
        <v>1960</v>
      </c>
      <c r="AD9" s="97">
        <v>3499</v>
      </c>
      <c r="AE9" s="97">
        <v>4354</v>
      </c>
      <c r="AF9" s="97">
        <v>3339</v>
      </c>
      <c r="AG9" s="97">
        <v>2298</v>
      </c>
      <c r="AH9" s="97">
        <v>3212</v>
      </c>
      <c r="AI9" s="97">
        <v>3184</v>
      </c>
      <c r="AJ9" s="97">
        <v>3522</v>
      </c>
      <c r="AK9" s="97">
        <v>1894</v>
      </c>
      <c r="AL9" s="97">
        <v>1943</v>
      </c>
      <c r="AM9" s="97">
        <v>2253</v>
      </c>
      <c r="AN9" s="97">
        <v>1860</v>
      </c>
      <c r="AO9" s="97">
        <v>2073</v>
      </c>
      <c r="AP9" s="97">
        <v>2302</v>
      </c>
      <c r="AQ9" s="97">
        <v>2015</v>
      </c>
      <c r="AR9" s="97">
        <v>2427</v>
      </c>
      <c r="AS9" s="97">
        <v>2279</v>
      </c>
      <c r="AT9" s="97">
        <v>2133</v>
      </c>
      <c r="AU9" s="32">
        <f t="shared" ref="AU9:AU14" si="8">SUM(AJ9:AL9)</f>
        <v>7359</v>
      </c>
      <c r="AV9" s="32">
        <f t="shared" ref="AV9:AV14" si="9">SUM(AN9:AP9)</f>
        <v>6235</v>
      </c>
      <c r="AW9" s="32">
        <f t="shared" ref="AW9:AW14" si="10">SUM(AR9:AT9)</f>
        <v>6839</v>
      </c>
      <c r="AX9" s="36">
        <f t="shared" si="0"/>
        <v>10053</v>
      </c>
      <c r="AY9" s="36">
        <f t="shared" si="1"/>
        <v>7324</v>
      </c>
      <c r="AZ9" s="36">
        <f t="shared" si="2"/>
        <v>10579</v>
      </c>
      <c r="BA9" s="36">
        <f t="shared" si="3"/>
        <v>11555</v>
      </c>
      <c r="BB9" s="32">
        <f t="shared" si="4"/>
        <v>11299</v>
      </c>
      <c r="BC9" s="36">
        <f t="shared" si="5"/>
        <v>6929</v>
      </c>
      <c r="BD9" s="36">
        <f t="shared" si="6"/>
        <v>11912</v>
      </c>
      <c r="BE9" s="36">
        <f t="shared" si="7"/>
        <v>12033</v>
      </c>
      <c r="BF9" s="36">
        <f t="shared" ref="BF9:BF14" si="11">SUM(AJ9:AM9)</f>
        <v>9612</v>
      </c>
      <c r="BG9" s="36">
        <f t="shared" ref="BG9:BG14" si="12">SUM(AN9:AQ9)</f>
        <v>8250</v>
      </c>
      <c r="BI9" s="450"/>
    </row>
    <row r="10" spans="1:61" s="15" customFormat="1" ht="30.65" customHeight="1">
      <c r="A10" s="33" t="str">
        <f>IF('1'!A1=1,B10,C10)</f>
        <v>Продукція хімічної та пов'язаних з нею галузей промисловості</v>
      </c>
      <c r="B10" s="34" t="s">
        <v>3</v>
      </c>
      <c r="C10" s="84" t="s">
        <v>18</v>
      </c>
      <c r="D10" s="36">
        <v>1631</v>
      </c>
      <c r="E10" s="36">
        <v>1587</v>
      </c>
      <c r="F10" s="36">
        <v>1793</v>
      </c>
      <c r="G10" s="36">
        <v>1787</v>
      </c>
      <c r="H10" s="36">
        <v>1893</v>
      </c>
      <c r="I10" s="36">
        <v>1714</v>
      </c>
      <c r="J10" s="36">
        <v>1871</v>
      </c>
      <c r="K10" s="36">
        <v>2022</v>
      </c>
      <c r="L10" s="36">
        <v>2127</v>
      </c>
      <c r="M10" s="36">
        <v>2079</v>
      </c>
      <c r="N10" s="36">
        <v>2036</v>
      </c>
      <c r="O10" s="36">
        <v>2239</v>
      </c>
      <c r="P10" s="36">
        <v>2163</v>
      </c>
      <c r="Q10" s="103">
        <v>2061</v>
      </c>
      <c r="R10" s="36">
        <v>2244</v>
      </c>
      <c r="S10" s="36">
        <v>2370</v>
      </c>
      <c r="T10" s="36">
        <v>2454</v>
      </c>
      <c r="U10" s="36">
        <v>2436</v>
      </c>
      <c r="V10" s="36">
        <v>2447</v>
      </c>
      <c r="W10" s="36">
        <v>2373</v>
      </c>
      <c r="X10" s="36">
        <v>2521</v>
      </c>
      <c r="Y10" s="36">
        <v>2011</v>
      </c>
      <c r="Z10" s="36">
        <v>2269</v>
      </c>
      <c r="AA10" s="36">
        <v>2538</v>
      </c>
      <c r="AB10" s="36">
        <v>2521</v>
      </c>
      <c r="AC10" s="36">
        <v>2686</v>
      </c>
      <c r="AD10" s="36">
        <v>3208</v>
      </c>
      <c r="AE10" s="36">
        <v>3798</v>
      </c>
      <c r="AF10" s="36">
        <v>2417</v>
      </c>
      <c r="AG10" s="36">
        <v>1631</v>
      </c>
      <c r="AH10" s="36">
        <v>2427</v>
      </c>
      <c r="AI10" s="36">
        <v>2396</v>
      </c>
      <c r="AJ10" s="36">
        <v>2628</v>
      </c>
      <c r="AK10" s="36">
        <v>2475</v>
      </c>
      <c r="AL10" s="36">
        <v>2684</v>
      </c>
      <c r="AM10" s="36">
        <v>2526</v>
      </c>
      <c r="AN10" s="32">
        <v>2787</v>
      </c>
      <c r="AO10" s="32">
        <v>2745</v>
      </c>
      <c r="AP10" s="32">
        <v>2645</v>
      </c>
      <c r="AQ10" s="32">
        <v>2840</v>
      </c>
      <c r="AR10" s="32">
        <v>3093</v>
      </c>
      <c r="AS10" s="32">
        <v>2760</v>
      </c>
      <c r="AT10" s="32">
        <v>2773</v>
      </c>
      <c r="AU10" s="32">
        <f t="shared" si="8"/>
        <v>7787</v>
      </c>
      <c r="AV10" s="32">
        <f t="shared" si="9"/>
        <v>8177</v>
      </c>
      <c r="AW10" s="32">
        <f t="shared" si="10"/>
        <v>8626</v>
      </c>
      <c r="AX10" s="36">
        <f t="shared" si="0"/>
        <v>6798</v>
      </c>
      <c r="AY10" s="36">
        <f t="shared" si="1"/>
        <v>7500</v>
      </c>
      <c r="AZ10" s="36">
        <f t="shared" si="2"/>
        <v>8481</v>
      </c>
      <c r="BA10" s="36">
        <f t="shared" si="3"/>
        <v>8838</v>
      </c>
      <c r="BB10" s="32">
        <f t="shared" si="4"/>
        <v>9710</v>
      </c>
      <c r="BC10" s="36">
        <f t="shared" si="5"/>
        <v>9339</v>
      </c>
      <c r="BD10" s="36">
        <f t="shared" si="6"/>
        <v>12213</v>
      </c>
      <c r="BE10" s="36">
        <f t="shared" si="7"/>
        <v>8871</v>
      </c>
      <c r="BF10" s="36">
        <f t="shared" si="11"/>
        <v>10313</v>
      </c>
      <c r="BG10" s="36">
        <f t="shared" si="12"/>
        <v>11017</v>
      </c>
    </row>
    <row r="11" spans="1:61" s="15" customFormat="1" ht="23.75" customHeight="1">
      <c r="A11" s="33" t="str">
        <f>IF('1'!A1=1,B11,C11)</f>
        <v>Деревина та вироби з неї</v>
      </c>
      <c r="B11" s="34" t="s">
        <v>4</v>
      </c>
      <c r="C11" s="84" t="s">
        <v>19</v>
      </c>
      <c r="D11" s="36">
        <v>190</v>
      </c>
      <c r="E11" s="36">
        <v>195</v>
      </c>
      <c r="F11" s="36">
        <v>228</v>
      </c>
      <c r="G11" s="36">
        <v>230</v>
      </c>
      <c r="H11" s="36">
        <v>208</v>
      </c>
      <c r="I11" s="36">
        <v>226</v>
      </c>
      <c r="J11" s="36">
        <v>244</v>
      </c>
      <c r="K11" s="36">
        <v>255</v>
      </c>
      <c r="L11" s="36">
        <v>226</v>
      </c>
      <c r="M11" s="36">
        <v>255</v>
      </c>
      <c r="N11" s="36">
        <v>256</v>
      </c>
      <c r="O11" s="36">
        <v>277</v>
      </c>
      <c r="P11" s="36">
        <v>246</v>
      </c>
      <c r="Q11" s="36">
        <v>275</v>
      </c>
      <c r="R11" s="36">
        <v>296</v>
      </c>
      <c r="S11" s="36">
        <v>303</v>
      </c>
      <c r="T11" s="36">
        <v>255</v>
      </c>
      <c r="U11" s="36">
        <v>285</v>
      </c>
      <c r="V11" s="36">
        <v>287</v>
      </c>
      <c r="W11" s="36">
        <v>293</v>
      </c>
      <c r="X11" s="36">
        <v>257</v>
      </c>
      <c r="Y11" s="36">
        <v>223</v>
      </c>
      <c r="Z11" s="36">
        <v>286</v>
      </c>
      <c r="AA11" s="36">
        <v>407</v>
      </c>
      <c r="AB11" s="36">
        <v>243</v>
      </c>
      <c r="AC11" s="36">
        <v>305</v>
      </c>
      <c r="AD11" s="36">
        <v>326</v>
      </c>
      <c r="AE11" s="36">
        <v>385</v>
      </c>
      <c r="AF11" s="36">
        <v>233</v>
      </c>
      <c r="AG11" s="36">
        <v>121</v>
      </c>
      <c r="AH11" s="36">
        <v>248</v>
      </c>
      <c r="AI11" s="36">
        <v>261</v>
      </c>
      <c r="AJ11" s="36">
        <v>212</v>
      </c>
      <c r="AK11" s="36">
        <v>221</v>
      </c>
      <c r="AL11" s="36">
        <v>238</v>
      </c>
      <c r="AM11" s="36">
        <v>226</v>
      </c>
      <c r="AN11" s="36">
        <v>243</v>
      </c>
      <c r="AO11" s="36">
        <v>268</v>
      </c>
      <c r="AP11" s="36">
        <v>244</v>
      </c>
      <c r="AQ11" s="36">
        <v>266</v>
      </c>
      <c r="AR11" s="32">
        <v>244</v>
      </c>
      <c r="AS11" s="36">
        <v>244</v>
      </c>
      <c r="AT11" s="36">
        <v>252</v>
      </c>
      <c r="AU11" s="32">
        <f t="shared" si="8"/>
        <v>671</v>
      </c>
      <c r="AV11" s="32">
        <f t="shared" si="9"/>
        <v>755</v>
      </c>
      <c r="AW11" s="32">
        <f t="shared" si="10"/>
        <v>740</v>
      </c>
      <c r="AX11" s="36">
        <f t="shared" si="0"/>
        <v>843</v>
      </c>
      <c r="AY11" s="36">
        <f t="shared" si="1"/>
        <v>933</v>
      </c>
      <c r="AZ11" s="36">
        <f t="shared" si="2"/>
        <v>1014</v>
      </c>
      <c r="BA11" s="36">
        <f t="shared" si="3"/>
        <v>1120</v>
      </c>
      <c r="BB11" s="32">
        <f t="shared" si="4"/>
        <v>1120</v>
      </c>
      <c r="BC11" s="36">
        <f t="shared" si="5"/>
        <v>1173</v>
      </c>
      <c r="BD11" s="36">
        <f t="shared" si="6"/>
        <v>1259</v>
      </c>
      <c r="BE11" s="36">
        <f t="shared" si="7"/>
        <v>863</v>
      </c>
      <c r="BF11" s="36">
        <f t="shared" si="11"/>
        <v>897</v>
      </c>
      <c r="BG11" s="36">
        <f t="shared" si="12"/>
        <v>1021</v>
      </c>
    </row>
    <row r="12" spans="1:61" s="15" customFormat="1" ht="24.65" customHeight="1">
      <c r="A12" s="33" t="str">
        <f>IF('1'!A1=1,B12,C12)</f>
        <v>Промислові вироби</v>
      </c>
      <c r="B12" s="34" t="s">
        <v>5</v>
      </c>
      <c r="C12" s="84" t="s">
        <v>20</v>
      </c>
      <c r="D12" s="36">
        <v>388</v>
      </c>
      <c r="E12" s="36">
        <v>313</v>
      </c>
      <c r="F12" s="36">
        <v>447</v>
      </c>
      <c r="G12" s="36">
        <v>429</v>
      </c>
      <c r="H12" s="36">
        <v>393</v>
      </c>
      <c r="I12" s="36">
        <v>371</v>
      </c>
      <c r="J12" s="36">
        <v>507</v>
      </c>
      <c r="K12" s="36">
        <v>497</v>
      </c>
      <c r="L12" s="36">
        <v>463</v>
      </c>
      <c r="M12" s="36">
        <v>432</v>
      </c>
      <c r="N12" s="36">
        <v>507</v>
      </c>
      <c r="O12" s="36">
        <v>479</v>
      </c>
      <c r="P12" s="36">
        <v>450</v>
      </c>
      <c r="Q12" s="36">
        <v>442</v>
      </c>
      <c r="R12" s="36">
        <v>683</v>
      </c>
      <c r="S12" s="36">
        <v>614</v>
      </c>
      <c r="T12" s="36">
        <v>571</v>
      </c>
      <c r="U12" s="36">
        <v>561</v>
      </c>
      <c r="V12" s="36">
        <v>881</v>
      </c>
      <c r="W12" s="36">
        <v>768</v>
      </c>
      <c r="X12" s="36">
        <v>716</v>
      </c>
      <c r="Y12" s="36">
        <v>488</v>
      </c>
      <c r="Z12" s="36">
        <v>740</v>
      </c>
      <c r="AA12" s="36">
        <v>685</v>
      </c>
      <c r="AB12" s="36">
        <v>673</v>
      </c>
      <c r="AC12" s="36">
        <v>644</v>
      </c>
      <c r="AD12" s="36">
        <v>900</v>
      </c>
      <c r="AE12" s="36">
        <v>894</v>
      </c>
      <c r="AF12" s="36">
        <v>548</v>
      </c>
      <c r="AG12" s="36">
        <v>576</v>
      </c>
      <c r="AH12" s="36">
        <v>852</v>
      </c>
      <c r="AI12" s="36">
        <v>1184</v>
      </c>
      <c r="AJ12" s="36">
        <v>688</v>
      </c>
      <c r="AK12" s="36">
        <v>674</v>
      </c>
      <c r="AL12" s="36">
        <v>870</v>
      </c>
      <c r="AM12" s="36">
        <v>717</v>
      </c>
      <c r="AN12" s="36">
        <v>687</v>
      </c>
      <c r="AO12" s="36">
        <v>713</v>
      </c>
      <c r="AP12" s="36">
        <v>837</v>
      </c>
      <c r="AQ12" s="36">
        <v>750</v>
      </c>
      <c r="AR12" s="32">
        <v>747</v>
      </c>
      <c r="AS12" s="36">
        <v>674</v>
      </c>
      <c r="AT12" s="36">
        <v>843</v>
      </c>
      <c r="AU12" s="32">
        <f t="shared" si="8"/>
        <v>2232</v>
      </c>
      <c r="AV12" s="32">
        <f t="shared" si="9"/>
        <v>2237</v>
      </c>
      <c r="AW12" s="32">
        <f t="shared" si="10"/>
        <v>2264</v>
      </c>
      <c r="AX12" s="36">
        <f t="shared" si="0"/>
        <v>1577</v>
      </c>
      <c r="AY12" s="36">
        <f t="shared" si="1"/>
        <v>1768</v>
      </c>
      <c r="AZ12" s="36">
        <f t="shared" si="2"/>
        <v>1881</v>
      </c>
      <c r="BA12" s="36">
        <f t="shared" si="3"/>
        <v>2189</v>
      </c>
      <c r="BB12" s="32">
        <f t="shared" si="4"/>
        <v>2781</v>
      </c>
      <c r="BC12" s="36">
        <f t="shared" si="5"/>
        <v>2629</v>
      </c>
      <c r="BD12" s="36">
        <f t="shared" si="6"/>
        <v>3111</v>
      </c>
      <c r="BE12" s="36">
        <f t="shared" si="7"/>
        <v>3160</v>
      </c>
      <c r="BF12" s="36">
        <f t="shared" si="11"/>
        <v>2949</v>
      </c>
      <c r="BG12" s="36">
        <f t="shared" si="12"/>
        <v>2987</v>
      </c>
    </row>
    <row r="13" spans="1:61" s="15" customFormat="1" ht="32.75" customHeight="1">
      <c r="A13" s="33" t="str">
        <f>IF('1'!A1=1,B13,C13)</f>
        <v>Чорні й кольорові метали та вироби з них</v>
      </c>
      <c r="B13" s="34" t="s">
        <v>6</v>
      </c>
      <c r="C13" s="84" t="s">
        <v>21</v>
      </c>
      <c r="D13" s="36">
        <v>361</v>
      </c>
      <c r="E13" s="36">
        <v>417</v>
      </c>
      <c r="F13" s="36">
        <v>485</v>
      </c>
      <c r="G13" s="36">
        <v>448</v>
      </c>
      <c r="H13" s="36">
        <v>405</v>
      </c>
      <c r="I13" s="36">
        <v>469</v>
      </c>
      <c r="J13" s="36">
        <v>552</v>
      </c>
      <c r="K13" s="36">
        <v>554</v>
      </c>
      <c r="L13" s="36">
        <v>536</v>
      </c>
      <c r="M13" s="36">
        <v>657</v>
      </c>
      <c r="N13" s="36">
        <v>664</v>
      </c>
      <c r="O13" s="36">
        <v>684</v>
      </c>
      <c r="P13" s="36">
        <v>582</v>
      </c>
      <c r="Q13" s="36">
        <v>679</v>
      </c>
      <c r="R13" s="36">
        <v>823</v>
      </c>
      <c r="S13" s="36">
        <v>830</v>
      </c>
      <c r="T13" s="36">
        <v>658</v>
      </c>
      <c r="U13" s="36">
        <v>811</v>
      </c>
      <c r="V13" s="36">
        <v>885</v>
      </c>
      <c r="W13" s="36">
        <v>789</v>
      </c>
      <c r="X13" s="36">
        <v>620</v>
      </c>
      <c r="Y13" s="36">
        <v>596</v>
      </c>
      <c r="Z13" s="36">
        <v>709</v>
      </c>
      <c r="AA13" s="36">
        <v>706</v>
      </c>
      <c r="AB13" s="36">
        <v>612</v>
      </c>
      <c r="AC13" s="36">
        <v>811</v>
      </c>
      <c r="AD13" s="36">
        <v>1041</v>
      </c>
      <c r="AE13" s="36">
        <v>1120</v>
      </c>
      <c r="AF13" s="36">
        <v>592</v>
      </c>
      <c r="AG13" s="36">
        <v>364</v>
      </c>
      <c r="AH13" s="36">
        <v>696</v>
      </c>
      <c r="AI13" s="36">
        <v>717</v>
      </c>
      <c r="AJ13" s="36">
        <v>615</v>
      </c>
      <c r="AK13" s="36">
        <v>708</v>
      </c>
      <c r="AL13" s="36">
        <v>841</v>
      </c>
      <c r="AM13" s="36">
        <v>862</v>
      </c>
      <c r="AN13" s="36">
        <v>791</v>
      </c>
      <c r="AO13" s="36">
        <v>946</v>
      </c>
      <c r="AP13" s="36">
        <v>893</v>
      </c>
      <c r="AQ13" s="36">
        <v>878</v>
      </c>
      <c r="AR13" s="32">
        <v>873</v>
      </c>
      <c r="AS13" s="36">
        <v>987</v>
      </c>
      <c r="AT13" s="36">
        <v>1063</v>
      </c>
      <c r="AU13" s="32">
        <f t="shared" si="8"/>
        <v>2164</v>
      </c>
      <c r="AV13" s="32">
        <f t="shared" si="9"/>
        <v>2630</v>
      </c>
      <c r="AW13" s="32">
        <f t="shared" si="10"/>
        <v>2923</v>
      </c>
      <c r="AX13" s="36">
        <f t="shared" si="0"/>
        <v>1711</v>
      </c>
      <c r="AY13" s="36">
        <f t="shared" si="1"/>
        <v>1980</v>
      </c>
      <c r="AZ13" s="36">
        <f t="shared" si="2"/>
        <v>2541</v>
      </c>
      <c r="BA13" s="36">
        <f t="shared" si="3"/>
        <v>2914</v>
      </c>
      <c r="BB13" s="32">
        <f t="shared" si="4"/>
        <v>3143</v>
      </c>
      <c r="BC13" s="36">
        <f t="shared" si="5"/>
        <v>2631</v>
      </c>
      <c r="BD13" s="36">
        <f t="shared" si="6"/>
        <v>3584</v>
      </c>
      <c r="BE13" s="36">
        <f t="shared" si="7"/>
        <v>2369</v>
      </c>
      <c r="BF13" s="36">
        <f t="shared" si="11"/>
        <v>3026</v>
      </c>
      <c r="BG13" s="36">
        <f t="shared" si="12"/>
        <v>3508</v>
      </c>
    </row>
    <row r="14" spans="1:61" s="15" customFormat="1" ht="30" customHeight="1">
      <c r="A14" s="33" t="str">
        <f>IF('1'!$A$1=1,B14,C14)</f>
        <v>Машини, устаткування, транспортні засоби та  прилади</v>
      </c>
      <c r="B14" s="34" t="s">
        <v>7</v>
      </c>
      <c r="C14" s="84" t="s">
        <v>22</v>
      </c>
      <c r="D14" s="36">
        <v>1386</v>
      </c>
      <c r="E14" s="36">
        <v>1420</v>
      </c>
      <c r="F14" s="36">
        <v>1890</v>
      </c>
      <c r="G14" s="36">
        <v>2077</v>
      </c>
      <c r="H14" s="36">
        <v>1798</v>
      </c>
      <c r="I14" s="36">
        <v>2116</v>
      </c>
      <c r="J14" s="36">
        <v>2554</v>
      </c>
      <c r="K14" s="36">
        <v>2896</v>
      </c>
      <c r="L14" s="36">
        <v>2668</v>
      </c>
      <c r="M14" s="36">
        <v>2958</v>
      </c>
      <c r="N14" s="36">
        <v>3012</v>
      </c>
      <c r="O14" s="36">
        <v>3347</v>
      </c>
      <c r="P14" s="36">
        <v>2665</v>
      </c>
      <c r="Q14" s="36">
        <v>3071</v>
      </c>
      <c r="R14" s="36">
        <v>3636</v>
      </c>
      <c r="S14" s="36">
        <v>4220</v>
      </c>
      <c r="T14" s="36">
        <v>3599</v>
      </c>
      <c r="U14" s="36">
        <v>3850</v>
      </c>
      <c r="V14" s="36">
        <v>4789</v>
      </c>
      <c r="W14" s="36">
        <v>5078</v>
      </c>
      <c r="X14" s="36">
        <v>3508</v>
      </c>
      <c r="Y14" s="36">
        <v>3150</v>
      </c>
      <c r="Z14" s="36">
        <v>4010</v>
      </c>
      <c r="AA14" s="36">
        <v>4516</v>
      </c>
      <c r="AB14" s="36">
        <v>3685</v>
      </c>
      <c r="AC14" s="36">
        <v>4417</v>
      </c>
      <c r="AD14" s="36">
        <v>4766</v>
      </c>
      <c r="AE14" s="36">
        <v>5657</v>
      </c>
      <c r="AF14" s="36">
        <v>2976</v>
      </c>
      <c r="AG14" s="36">
        <v>2856</v>
      </c>
      <c r="AH14" s="36">
        <v>3616</v>
      </c>
      <c r="AI14" s="36">
        <v>4673</v>
      </c>
      <c r="AJ14" s="36">
        <v>3964</v>
      </c>
      <c r="AK14" s="36">
        <v>4024</v>
      </c>
      <c r="AL14" s="36">
        <v>4745</v>
      </c>
      <c r="AM14" s="36">
        <v>5384</v>
      </c>
      <c r="AN14" s="36">
        <v>4810</v>
      </c>
      <c r="AO14" s="36">
        <v>5590</v>
      </c>
      <c r="AP14" s="36">
        <v>5564</v>
      </c>
      <c r="AQ14" s="36">
        <v>6762</v>
      </c>
      <c r="AR14" s="32">
        <v>6361</v>
      </c>
      <c r="AS14" s="36">
        <v>7102</v>
      </c>
      <c r="AT14" s="36">
        <v>7564</v>
      </c>
      <c r="AU14" s="32">
        <f t="shared" si="8"/>
        <v>12733</v>
      </c>
      <c r="AV14" s="32">
        <f t="shared" si="9"/>
        <v>15964</v>
      </c>
      <c r="AW14" s="32">
        <f t="shared" si="10"/>
        <v>21027</v>
      </c>
      <c r="AX14" s="36">
        <f t="shared" si="0"/>
        <v>6773</v>
      </c>
      <c r="AY14" s="36">
        <f t="shared" si="1"/>
        <v>9364</v>
      </c>
      <c r="AZ14" s="36">
        <f t="shared" si="2"/>
        <v>11985</v>
      </c>
      <c r="BA14" s="36">
        <f t="shared" si="3"/>
        <v>13592</v>
      </c>
      <c r="BB14" s="32">
        <f t="shared" si="4"/>
        <v>17316</v>
      </c>
      <c r="BC14" s="36">
        <f t="shared" si="5"/>
        <v>15184</v>
      </c>
      <c r="BD14" s="36">
        <f t="shared" si="6"/>
        <v>18525</v>
      </c>
      <c r="BE14" s="36">
        <f t="shared" si="7"/>
        <v>14121</v>
      </c>
      <c r="BF14" s="36">
        <f t="shared" si="11"/>
        <v>18117</v>
      </c>
      <c r="BG14" s="36">
        <f t="shared" si="12"/>
        <v>22726</v>
      </c>
    </row>
    <row r="15" spans="1:61" s="15" customFormat="1" ht="25.4" customHeight="1">
      <c r="A15" s="37" t="str">
        <f>IF('1'!$A$1=1,B15,C15)</f>
        <v>Різне*</v>
      </c>
      <c r="B15" s="72" t="s">
        <v>8</v>
      </c>
      <c r="C15" s="38" t="s">
        <v>23</v>
      </c>
      <c r="D15" s="36">
        <f t="shared" ref="D15:AA15" si="13">D7-D8-D9-D10-D11-D12-D13-D14</f>
        <v>1031</v>
      </c>
      <c r="E15" s="36">
        <f t="shared" si="13"/>
        <v>981</v>
      </c>
      <c r="F15" s="36">
        <f t="shared" si="13"/>
        <v>1028</v>
      </c>
      <c r="G15" s="36">
        <f t="shared" si="13"/>
        <v>1145</v>
      </c>
      <c r="H15" s="36">
        <f t="shared" si="13"/>
        <v>951</v>
      </c>
      <c r="I15" s="36">
        <f t="shared" si="13"/>
        <v>969</v>
      </c>
      <c r="J15" s="36">
        <f t="shared" si="13"/>
        <v>1111</v>
      </c>
      <c r="K15" s="36">
        <f t="shared" si="13"/>
        <v>1251</v>
      </c>
      <c r="L15" s="36">
        <f t="shared" si="13"/>
        <v>791</v>
      </c>
      <c r="M15" s="36">
        <f t="shared" si="13"/>
        <v>807</v>
      </c>
      <c r="N15" s="36">
        <f t="shared" si="13"/>
        <v>834</v>
      </c>
      <c r="O15" s="36">
        <f t="shared" si="13"/>
        <v>953</v>
      </c>
      <c r="P15" s="36">
        <f t="shared" si="13"/>
        <v>768</v>
      </c>
      <c r="Q15" s="36">
        <f t="shared" si="13"/>
        <v>832</v>
      </c>
      <c r="R15" s="36">
        <f t="shared" si="13"/>
        <v>797</v>
      </c>
      <c r="S15" s="36">
        <f t="shared" si="13"/>
        <v>720</v>
      </c>
      <c r="T15" s="36">
        <f t="shared" si="13"/>
        <v>790</v>
      </c>
      <c r="U15" s="36">
        <f t="shared" si="13"/>
        <v>891</v>
      </c>
      <c r="V15" s="36">
        <f t="shared" si="13"/>
        <v>875</v>
      </c>
      <c r="W15" s="36">
        <f t="shared" si="13"/>
        <v>936</v>
      </c>
      <c r="X15" s="36">
        <f t="shared" si="13"/>
        <v>763.85699999999997</v>
      </c>
      <c r="Y15" s="36">
        <f t="shared" si="13"/>
        <v>628.21700000000055</v>
      </c>
      <c r="Z15" s="36">
        <f t="shared" si="13"/>
        <v>807.74399999999878</v>
      </c>
      <c r="AA15" s="36">
        <f t="shared" si="13"/>
        <v>922.55899999999929</v>
      </c>
      <c r="AB15" s="36">
        <f t="shared" ref="AB15:BA15" si="14">AB7-AB8-AB9-AB10-AB11-AB12-AB13-AB14</f>
        <v>805.58799999999974</v>
      </c>
      <c r="AC15" s="36">
        <f t="shared" si="14"/>
        <v>822.1339999999982</v>
      </c>
      <c r="AD15" s="36">
        <f t="shared" si="14"/>
        <v>952.02399999999943</v>
      </c>
      <c r="AE15" s="36">
        <f t="shared" si="14"/>
        <v>1286.1189999999988</v>
      </c>
      <c r="AF15" s="36">
        <f t="shared" si="14"/>
        <v>941.20399999999972</v>
      </c>
      <c r="AG15" s="36">
        <f t="shared" si="14"/>
        <v>1775.1239999999998</v>
      </c>
      <c r="AH15" s="36">
        <f t="shared" si="14"/>
        <v>1470.0960000000014</v>
      </c>
      <c r="AI15" s="36">
        <f t="shared" si="14"/>
        <v>2391.4680000000008</v>
      </c>
      <c r="AJ15" s="36">
        <f t="shared" si="14"/>
        <v>1820.9429999999993</v>
      </c>
      <c r="AK15" s="36">
        <f t="shared" si="14"/>
        <v>2314.1800000000003</v>
      </c>
      <c r="AL15" s="36">
        <f t="shared" si="14"/>
        <v>2433.1959999999999</v>
      </c>
      <c r="AM15" s="36">
        <f t="shared" si="14"/>
        <v>2592.3439999999973</v>
      </c>
      <c r="AN15" s="36">
        <f t="shared" si="14"/>
        <v>2034.2379999999994</v>
      </c>
      <c r="AO15" s="36">
        <f t="shared" si="14"/>
        <v>2405.2410000000018</v>
      </c>
      <c r="AP15" s="36">
        <f t="shared" si="14"/>
        <v>2596.3380000000034</v>
      </c>
      <c r="AQ15" s="36">
        <f t="shared" si="14"/>
        <v>3289.6820000000007</v>
      </c>
      <c r="AR15" s="32">
        <f t="shared" si="14"/>
        <v>2818.3250000000007</v>
      </c>
      <c r="AS15" s="36">
        <f t="shared" si="14"/>
        <v>2838.025999999998</v>
      </c>
      <c r="AT15" s="36">
        <f t="shared" si="14"/>
        <v>2927.2220000000016</v>
      </c>
      <c r="AU15" s="36">
        <f t="shared" si="14"/>
        <v>6568.3190000000031</v>
      </c>
      <c r="AV15" s="36">
        <f t="shared" si="14"/>
        <v>7035.8170000000027</v>
      </c>
      <c r="AW15" s="36">
        <f t="shared" si="14"/>
        <v>8583.5729999999967</v>
      </c>
      <c r="AX15" s="36">
        <f t="shared" si="14"/>
        <v>4185</v>
      </c>
      <c r="AY15" s="36">
        <f t="shared" si="14"/>
        <v>4282</v>
      </c>
      <c r="AZ15" s="36">
        <f t="shared" si="14"/>
        <v>3385</v>
      </c>
      <c r="BA15" s="36">
        <f t="shared" si="14"/>
        <v>3117</v>
      </c>
      <c r="BB15" s="36">
        <f t="shared" ref="BB15:BG15" si="15">BB7-BB8-BB9-BB10-BB11-BB12-BB13-BB14</f>
        <v>3492</v>
      </c>
      <c r="BC15" s="36">
        <f t="shared" si="15"/>
        <v>3122.3770000000004</v>
      </c>
      <c r="BD15" s="36">
        <f t="shared" si="15"/>
        <v>3865.864999999998</v>
      </c>
      <c r="BE15" s="36">
        <f t="shared" si="15"/>
        <v>6577.8919999999998</v>
      </c>
      <c r="BF15" s="36">
        <f t="shared" si="15"/>
        <v>9160.6630000000005</v>
      </c>
      <c r="BG15" s="36">
        <f t="shared" si="15"/>
        <v>10325.499000000011</v>
      </c>
    </row>
    <row r="16" spans="1:61" s="15" customFormat="1" ht="18" customHeight="1">
      <c r="A16" s="73" t="str">
        <f>IF('1'!$A$1=1,B16,C16)</f>
        <v>Структура, %</v>
      </c>
      <c r="B16" s="74" t="s">
        <v>9</v>
      </c>
      <c r="C16" s="89" t="s">
        <v>24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75"/>
      <c r="AY16" s="75"/>
      <c r="AZ16" s="75"/>
      <c r="BA16" s="75"/>
      <c r="BB16" s="86"/>
      <c r="BC16" s="86"/>
      <c r="BD16" s="86"/>
      <c r="BE16" s="86"/>
      <c r="BF16" s="86"/>
      <c r="BG16" s="86"/>
    </row>
    <row r="17" spans="1:64" s="15" customFormat="1" ht="21" customHeight="1">
      <c r="A17" s="41" t="str">
        <f>IF('1'!$A$1=1,B17,C17)</f>
        <v>УСЬОГО</v>
      </c>
      <c r="B17" s="42" t="s">
        <v>10</v>
      </c>
      <c r="C17" s="90" t="s">
        <v>25</v>
      </c>
      <c r="D17" s="43">
        <f t="shared" ref="D17:BF17" si="16">D18+D19+D20+D21+D22+D23+D24+D25</f>
        <v>100.00000000000001</v>
      </c>
      <c r="E17" s="43">
        <f t="shared" si="16"/>
        <v>100</v>
      </c>
      <c r="F17" s="43">
        <f t="shared" si="16"/>
        <v>100</v>
      </c>
      <c r="G17" s="43">
        <f t="shared" si="16"/>
        <v>100</v>
      </c>
      <c r="H17" s="43">
        <f t="shared" si="16"/>
        <v>100.00000000000001</v>
      </c>
      <c r="I17" s="43">
        <f t="shared" si="16"/>
        <v>100</v>
      </c>
      <c r="J17" s="43">
        <f t="shared" si="16"/>
        <v>100.00000000000001</v>
      </c>
      <c r="K17" s="43">
        <f t="shared" si="16"/>
        <v>100</v>
      </c>
      <c r="L17" s="43">
        <f t="shared" si="16"/>
        <v>100.00000000000001</v>
      </c>
      <c r="M17" s="43">
        <f t="shared" si="16"/>
        <v>99.999999999999986</v>
      </c>
      <c r="N17" s="43">
        <f t="shared" si="16"/>
        <v>99.999999999999986</v>
      </c>
      <c r="O17" s="43">
        <f t="shared" si="16"/>
        <v>100</v>
      </c>
      <c r="P17" s="43">
        <f t="shared" si="16"/>
        <v>100</v>
      </c>
      <c r="Q17" s="43">
        <f t="shared" si="16"/>
        <v>99.999999999999986</v>
      </c>
      <c r="R17" s="43">
        <f t="shared" si="16"/>
        <v>100</v>
      </c>
      <c r="S17" s="43">
        <f t="shared" si="16"/>
        <v>100</v>
      </c>
      <c r="T17" s="43">
        <f t="shared" si="16"/>
        <v>99.999999999999986</v>
      </c>
      <c r="U17" s="43">
        <f t="shared" si="16"/>
        <v>99.999999999999986</v>
      </c>
      <c r="V17" s="43">
        <f t="shared" si="16"/>
        <v>99.999999999999986</v>
      </c>
      <c r="W17" s="43">
        <f t="shared" si="16"/>
        <v>99.999999999999986</v>
      </c>
      <c r="X17" s="43">
        <f t="shared" si="16"/>
        <v>100.00000000000001</v>
      </c>
      <c r="Y17" s="43">
        <f t="shared" si="16"/>
        <v>100</v>
      </c>
      <c r="Z17" s="43">
        <f t="shared" si="16"/>
        <v>100</v>
      </c>
      <c r="AA17" s="43">
        <f t="shared" si="16"/>
        <v>100</v>
      </c>
      <c r="AB17" s="43">
        <f t="shared" si="16"/>
        <v>100</v>
      </c>
      <c r="AC17" s="43">
        <f t="shared" si="16"/>
        <v>100</v>
      </c>
      <c r="AD17" s="43">
        <f t="shared" si="16"/>
        <v>100</v>
      </c>
      <c r="AE17" s="43">
        <f t="shared" si="16"/>
        <v>100</v>
      </c>
      <c r="AF17" s="43">
        <f t="shared" si="16"/>
        <v>100</v>
      </c>
      <c r="AG17" s="43">
        <f t="shared" si="16"/>
        <v>100</v>
      </c>
      <c r="AH17" s="43">
        <f t="shared" si="16"/>
        <v>100</v>
      </c>
      <c r="AI17" s="43">
        <f t="shared" si="16"/>
        <v>100</v>
      </c>
      <c r="AJ17" s="43">
        <f t="shared" si="16"/>
        <v>100.00000000000001</v>
      </c>
      <c r="AK17" s="43">
        <f t="shared" si="16"/>
        <v>100</v>
      </c>
      <c r="AL17" s="43">
        <f t="shared" si="16"/>
        <v>100</v>
      </c>
      <c r="AM17" s="43">
        <f t="shared" si="16"/>
        <v>100</v>
      </c>
      <c r="AN17" s="43">
        <f t="shared" si="16"/>
        <v>99.999999999999986</v>
      </c>
      <c r="AO17" s="43">
        <f t="shared" si="16"/>
        <v>100</v>
      </c>
      <c r="AP17" s="43">
        <f t="shared" si="16"/>
        <v>100</v>
      </c>
      <c r="AQ17" s="43">
        <f t="shared" si="16"/>
        <v>100</v>
      </c>
      <c r="AR17" s="477">
        <f t="shared" si="16"/>
        <v>99.999999999999986</v>
      </c>
      <c r="AS17" s="43">
        <f t="shared" si="16"/>
        <v>100</v>
      </c>
      <c r="AT17" s="43">
        <f t="shared" si="16"/>
        <v>100.00000000000001</v>
      </c>
      <c r="AU17" s="43">
        <f t="shared" si="16"/>
        <v>100</v>
      </c>
      <c r="AV17" s="43">
        <f t="shared" si="16"/>
        <v>100</v>
      </c>
      <c r="AW17" s="43">
        <f t="shared" si="16"/>
        <v>99.999999999999986</v>
      </c>
      <c r="AX17" s="43">
        <f t="shared" si="16"/>
        <v>100.00000000000001</v>
      </c>
      <c r="AY17" s="43">
        <f t="shared" si="16"/>
        <v>100</v>
      </c>
      <c r="AZ17" s="43">
        <f t="shared" si="16"/>
        <v>100</v>
      </c>
      <c r="BA17" s="43">
        <f t="shared" si="16"/>
        <v>100</v>
      </c>
      <c r="BB17" s="43">
        <f t="shared" si="16"/>
        <v>99.999999999999986</v>
      </c>
      <c r="BC17" s="43">
        <f t="shared" si="16"/>
        <v>99.999999999999986</v>
      </c>
      <c r="BD17" s="43">
        <f t="shared" si="16"/>
        <v>100</v>
      </c>
      <c r="BE17" s="43">
        <f t="shared" si="16"/>
        <v>99.999999999999986</v>
      </c>
      <c r="BF17" s="43">
        <f t="shared" si="16"/>
        <v>100</v>
      </c>
      <c r="BG17" s="43">
        <f t="shared" ref="BG17" si="17">BG18+BG19+BG20+BG21+BG22+BG23+BG24+BG25</f>
        <v>100</v>
      </c>
      <c r="BK17" s="378"/>
      <c r="BL17" s="378"/>
    </row>
    <row r="18" spans="1:64" s="15" customFormat="1" ht="29.75" customHeight="1">
      <c r="A18" s="44" t="str">
        <f>IF('1'!$A$1=1,B18,C18)</f>
        <v>Продовольчі товари та сировина для їх виробництва</v>
      </c>
      <c r="B18" s="45" t="s">
        <v>1</v>
      </c>
      <c r="C18" s="91" t="s">
        <v>16</v>
      </c>
      <c r="D18" s="43">
        <f t="shared" ref="D18:BF18" si="18">D8/D7*100</f>
        <v>10.513753125710389</v>
      </c>
      <c r="E18" s="43">
        <f t="shared" si="18"/>
        <v>7.7933235149729994</v>
      </c>
      <c r="F18" s="43">
        <f t="shared" si="18"/>
        <v>7.4213836477987423</v>
      </c>
      <c r="G18" s="43">
        <f t="shared" si="18"/>
        <v>9.2586632335586305</v>
      </c>
      <c r="H18" s="43">
        <f t="shared" si="18"/>
        <v>12.449255751014885</v>
      </c>
      <c r="I18" s="43">
        <f t="shared" si="18"/>
        <v>9.1930541368743608</v>
      </c>
      <c r="J18" s="43">
        <f t="shared" si="18"/>
        <v>7.8052874527906004</v>
      </c>
      <c r="K18" s="43">
        <f t="shared" si="18"/>
        <v>9.1691314869588609</v>
      </c>
      <c r="L18" s="43">
        <f t="shared" si="18"/>
        <v>9.7469810235767689</v>
      </c>
      <c r="M18" s="43">
        <f t="shared" si="18"/>
        <v>7.7242444723375492</v>
      </c>
      <c r="N18" s="43">
        <f t="shared" si="18"/>
        <v>7.6644033113198766</v>
      </c>
      <c r="O18" s="43">
        <f t="shared" si="18"/>
        <v>9.3801652892561975</v>
      </c>
      <c r="P18" s="43">
        <f t="shared" si="18"/>
        <v>10.670462353980563</v>
      </c>
      <c r="Q18" s="43">
        <f t="shared" si="18"/>
        <v>8.3211277920175757</v>
      </c>
      <c r="R18" s="43">
        <f t="shared" si="18"/>
        <v>7.505674258433122</v>
      </c>
      <c r="S18" s="43">
        <f t="shared" si="18"/>
        <v>9.4813732651570497</v>
      </c>
      <c r="T18" s="43">
        <f t="shared" si="18"/>
        <v>10.558170813718897</v>
      </c>
      <c r="U18" s="43">
        <f t="shared" si="18"/>
        <v>8.3891050583657591</v>
      </c>
      <c r="V18" s="43">
        <f t="shared" si="18"/>
        <v>7.6859275642797904</v>
      </c>
      <c r="W18" s="43">
        <f t="shared" si="18"/>
        <v>11.173677069199456</v>
      </c>
      <c r="X18" s="43">
        <f t="shared" si="18"/>
        <v>12.620222316312624</v>
      </c>
      <c r="Y18" s="43">
        <f t="shared" si="18"/>
        <v>12.459983200045697</v>
      </c>
      <c r="Z18" s="43">
        <f t="shared" si="18"/>
        <v>10.734358555691625</v>
      </c>
      <c r="AA18" s="43">
        <f t="shared" si="18"/>
        <v>12.606532903689471</v>
      </c>
      <c r="AB18" s="43">
        <f t="shared" si="18"/>
        <v>12.7669120996872</v>
      </c>
      <c r="AC18" s="43">
        <f t="shared" si="18"/>
        <v>10.977641540863354</v>
      </c>
      <c r="AD18" s="43">
        <f t="shared" si="18"/>
        <v>9.1796859545983231</v>
      </c>
      <c r="AE18" s="43">
        <f t="shared" si="18"/>
        <v>10.369851725978309</v>
      </c>
      <c r="AF18" s="43">
        <f t="shared" si="18"/>
        <v>10.580251083038862</v>
      </c>
      <c r="AG18" s="43">
        <f t="shared" si="18"/>
        <v>11.327059487983732</v>
      </c>
      <c r="AH18" s="43">
        <f t="shared" si="18"/>
        <v>10.647183177793115</v>
      </c>
      <c r="AI18" s="43">
        <f t="shared" si="18"/>
        <v>10.288123191853259</v>
      </c>
      <c r="AJ18" s="43">
        <f t="shared" si="18"/>
        <v>11.021475802072024</v>
      </c>
      <c r="AK18" s="43">
        <f t="shared" si="18"/>
        <v>11.086890889103644</v>
      </c>
      <c r="AL18" s="43">
        <f t="shared" si="18"/>
        <v>9.477303043872805</v>
      </c>
      <c r="AM18" s="43">
        <f t="shared" si="18"/>
        <v>10.833258212944747</v>
      </c>
      <c r="AN18" s="43">
        <f t="shared" si="18"/>
        <v>11.925682400345892</v>
      </c>
      <c r="AO18" s="43">
        <f t="shared" si="18"/>
        <v>10.12728244161524</v>
      </c>
      <c r="AP18" s="43">
        <f t="shared" si="18"/>
        <v>9.2433577508022022</v>
      </c>
      <c r="AQ18" s="43">
        <f t="shared" si="18"/>
        <v>10.945800952226376</v>
      </c>
      <c r="AR18" s="477">
        <f t="shared" si="18"/>
        <v>10.648785625757762</v>
      </c>
      <c r="AS18" s="43">
        <f t="shared" si="18"/>
        <v>9.7594733433294021</v>
      </c>
      <c r="AT18" s="43">
        <f t="shared" si="18"/>
        <v>9.1590150943673496</v>
      </c>
      <c r="AU18" s="43">
        <f t="shared" si="18"/>
        <v>10.510625005336276</v>
      </c>
      <c r="AV18" s="43">
        <f t="shared" si="18"/>
        <v>10.383213247147525</v>
      </c>
      <c r="AW18" s="43">
        <f t="shared" si="18"/>
        <v>9.8457604182153791</v>
      </c>
      <c r="AX18" s="43">
        <f t="shared" si="18"/>
        <v>8.7741345824288821</v>
      </c>
      <c r="AY18" s="43">
        <f t="shared" si="18"/>
        <v>9.5470668485675301</v>
      </c>
      <c r="AZ18" s="43">
        <f t="shared" si="18"/>
        <v>8.6522157554649191</v>
      </c>
      <c r="BA18" s="43">
        <f t="shared" si="18"/>
        <v>8.9390054226743452</v>
      </c>
      <c r="BB18" s="43">
        <f t="shared" si="18"/>
        <v>9.439522556251621</v>
      </c>
      <c r="BC18" s="43">
        <f t="shared" si="18"/>
        <v>12.11708775761161</v>
      </c>
      <c r="BD18" s="43">
        <f t="shared" si="18"/>
        <v>10.663934914898864</v>
      </c>
      <c r="BE18" s="43">
        <f t="shared" si="18"/>
        <v>10.658795464528028</v>
      </c>
      <c r="BF18" s="43">
        <f t="shared" si="18"/>
        <v>10.59772789012646</v>
      </c>
      <c r="BG18" s="43">
        <f t="shared" ref="BG18" si="19">BG8/BG7*100</f>
        <v>10.541896383250425</v>
      </c>
      <c r="BK18" s="378"/>
      <c r="BL18" s="378"/>
    </row>
    <row r="19" spans="1:64" s="15" customFormat="1" ht="29.75" customHeight="1">
      <c r="A19" s="44" t="str">
        <f>IF('1'!$A$1=1,B19,C19)</f>
        <v>Мінеральні продукти</v>
      </c>
      <c r="B19" s="45" t="s">
        <v>2</v>
      </c>
      <c r="C19" s="91" t="s">
        <v>17</v>
      </c>
      <c r="D19" s="43">
        <f t="shared" ref="D19:BF19" si="20">D9/D7*100</f>
        <v>32.802909752216415</v>
      </c>
      <c r="E19" s="43">
        <f t="shared" si="20"/>
        <v>31.909671084928814</v>
      </c>
      <c r="F19" s="43">
        <f t="shared" si="20"/>
        <v>25.443110348770727</v>
      </c>
      <c r="G19" s="43">
        <f t="shared" si="20"/>
        <v>25.126059435682869</v>
      </c>
      <c r="H19" s="43">
        <f t="shared" si="20"/>
        <v>18.071103456759747</v>
      </c>
      <c r="I19" s="43">
        <f t="shared" si="20"/>
        <v>15.921859039836567</v>
      </c>
      <c r="J19" s="43">
        <f t="shared" si="20"/>
        <v>20.446915652538816</v>
      </c>
      <c r="K19" s="43">
        <f t="shared" si="20"/>
        <v>23.832571479788474</v>
      </c>
      <c r="L19" s="43">
        <f t="shared" si="20"/>
        <v>24.976039869656891</v>
      </c>
      <c r="M19" s="43">
        <f t="shared" si="20"/>
        <v>22.87341894370957</v>
      </c>
      <c r="N19" s="43">
        <f t="shared" si="20"/>
        <v>24.351223142033298</v>
      </c>
      <c r="O19" s="43">
        <f t="shared" si="20"/>
        <v>24.677685950413224</v>
      </c>
      <c r="P19" s="43">
        <f t="shared" si="20"/>
        <v>21.851379208795525</v>
      </c>
      <c r="Q19" s="43">
        <f t="shared" si="20"/>
        <v>24.30428414500183</v>
      </c>
      <c r="R19" s="43">
        <f t="shared" si="20"/>
        <v>26.132895045785396</v>
      </c>
      <c r="S19" s="43">
        <f t="shared" si="20"/>
        <v>24.360847333820306</v>
      </c>
      <c r="T19" s="43">
        <f t="shared" si="20"/>
        <v>19.443510423671821</v>
      </c>
      <c r="U19" s="43">
        <f t="shared" si="20"/>
        <v>22.863813229571981</v>
      </c>
      <c r="V19" s="43">
        <f t="shared" si="20"/>
        <v>22.062482720486589</v>
      </c>
      <c r="W19" s="43">
        <f t="shared" si="20"/>
        <v>19.375848032564448</v>
      </c>
      <c r="X19" s="43">
        <f t="shared" si="20"/>
        <v>17.936615181845895</v>
      </c>
      <c r="Y19" s="43">
        <f t="shared" si="20"/>
        <v>14.767387496350453</v>
      </c>
      <c r="Z19" s="43">
        <f t="shared" si="20"/>
        <v>12.712882202173184</v>
      </c>
      <c r="AA19" s="43">
        <f t="shared" si="20"/>
        <v>13.958842750330772</v>
      </c>
      <c r="AB19" s="43">
        <f t="shared" si="20"/>
        <v>17.211142258987429</v>
      </c>
      <c r="AC19" s="43">
        <f t="shared" si="20"/>
        <v>14.983410459674218</v>
      </c>
      <c r="AD19" s="43">
        <f t="shared" si="20"/>
        <v>21.62944185531282</v>
      </c>
      <c r="AE19" s="43">
        <f t="shared" si="20"/>
        <v>22.307477477722113</v>
      </c>
      <c r="AF19" s="43">
        <f t="shared" si="20"/>
        <v>27.02942491680701</v>
      </c>
      <c r="AG19" s="43">
        <f t="shared" si="20"/>
        <v>21.179481451087565</v>
      </c>
      <c r="AH19" s="43">
        <f t="shared" si="20"/>
        <v>22.92141579562432</v>
      </c>
      <c r="AI19" s="43">
        <f t="shared" si="20"/>
        <v>19.29174572606642</v>
      </c>
      <c r="AJ19" s="43">
        <f t="shared" si="20"/>
        <v>23.299902625988999</v>
      </c>
      <c r="AK19" s="43">
        <f t="shared" si="20"/>
        <v>13.679851038411925</v>
      </c>
      <c r="AL19" s="43">
        <f t="shared" si="20"/>
        <v>12.787777648781153</v>
      </c>
      <c r="AM19" s="43">
        <f t="shared" si="20"/>
        <v>13.797247458317985</v>
      </c>
      <c r="AN19" s="43">
        <f t="shared" si="20"/>
        <v>12.398976671125411</v>
      </c>
      <c r="AO19" s="43">
        <f t="shared" si="20"/>
        <v>12.639287478307281</v>
      </c>
      <c r="AP19" s="43">
        <f t="shared" si="20"/>
        <v>13.853001004131945</v>
      </c>
      <c r="AQ19" s="43">
        <f t="shared" si="20"/>
        <v>10.680769452172468</v>
      </c>
      <c r="AR19" s="477">
        <f t="shared" si="20"/>
        <v>13.09250390765658</v>
      </c>
      <c r="AS19" s="43">
        <f t="shared" si="20"/>
        <v>12.180635131132368</v>
      </c>
      <c r="AT19" s="43">
        <f t="shared" si="20"/>
        <v>11.037389376432518</v>
      </c>
      <c r="AU19" s="43">
        <f t="shared" si="20"/>
        <v>16.666168802902316</v>
      </c>
      <c r="AV19" s="43">
        <f t="shared" si="20"/>
        <v>12.984222742873008</v>
      </c>
      <c r="AW19" s="43">
        <f t="shared" si="20"/>
        <v>12.088896858200176</v>
      </c>
      <c r="AX19" s="43">
        <f t="shared" si="20"/>
        <v>28.71301268136639</v>
      </c>
      <c r="AY19" s="43">
        <f t="shared" si="20"/>
        <v>19.983628922237383</v>
      </c>
      <c r="AZ19" s="43">
        <f t="shared" si="20"/>
        <v>24.240410613629074</v>
      </c>
      <c r="BA19" s="43">
        <f t="shared" si="20"/>
        <v>24.286434906889738</v>
      </c>
      <c r="BB19" s="43">
        <f t="shared" si="20"/>
        <v>20.941913481854911</v>
      </c>
      <c r="BC19" s="43">
        <f t="shared" si="20"/>
        <v>14.849540338254483</v>
      </c>
      <c r="BD19" s="43">
        <f t="shared" si="20"/>
        <v>19.536879837938368</v>
      </c>
      <c r="BE19" s="43">
        <f t="shared" si="20"/>
        <v>22.399106850273448</v>
      </c>
      <c r="BF19" s="43">
        <f t="shared" si="20"/>
        <v>15.891631900139711</v>
      </c>
      <c r="BG19" s="43">
        <f t="shared" ref="BG19" si="21">BG9/BG7*100</f>
        <v>12.334512148888953</v>
      </c>
      <c r="BK19" s="378"/>
      <c r="BL19" s="378"/>
    </row>
    <row r="20" spans="1:64" s="15" customFormat="1" ht="32.75" customHeight="1">
      <c r="A20" s="44" t="str">
        <f>IF('1'!$A$1=1,B20,C20)</f>
        <v>Продукція хімічної та пов'язаних з нею галузей промисловості</v>
      </c>
      <c r="B20" s="45" t="s">
        <v>3</v>
      </c>
      <c r="C20" s="91" t="s">
        <v>18</v>
      </c>
      <c r="D20" s="43">
        <f t="shared" ref="D20:AY20" si="22">D10/D7*100</f>
        <v>18.538304160036372</v>
      </c>
      <c r="E20" s="43">
        <f t="shared" si="22"/>
        <v>19.47717231222386</v>
      </c>
      <c r="F20" s="43">
        <f t="shared" si="22"/>
        <v>20.50314465408805</v>
      </c>
      <c r="G20" s="43">
        <f t="shared" si="22"/>
        <v>19.171762686407039</v>
      </c>
      <c r="H20" s="43">
        <f t="shared" si="22"/>
        <v>23.286997170623692</v>
      </c>
      <c r="I20" s="43">
        <f t="shared" si="22"/>
        <v>21.884576098059245</v>
      </c>
      <c r="J20" s="43">
        <f t="shared" si="22"/>
        <v>19.6286193873269</v>
      </c>
      <c r="K20" s="43">
        <f t="shared" si="22"/>
        <v>18.123151384780854</v>
      </c>
      <c r="L20" s="43">
        <f t="shared" si="22"/>
        <v>20.385278895917196</v>
      </c>
      <c r="M20" s="43">
        <f t="shared" si="22"/>
        <v>20.073380322487207</v>
      </c>
      <c r="N20" s="43">
        <f t="shared" si="22"/>
        <v>18.937773230397173</v>
      </c>
      <c r="O20" s="43">
        <f t="shared" si="22"/>
        <v>18.504132231404959</v>
      </c>
      <c r="P20" s="43">
        <f t="shared" si="22"/>
        <v>21.232943948169236</v>
      </c>
      <c r="Q20" s="43">
        <f t="shared" si="22"/>
        <v>18.866715488831932</v>
      </c>
      <c r="R20" s="43">
        <f t="shared" si="22"/>
        <v>17.562808170932144</v>
      </c>
      <c r="S20" s="43">
        <f t="shared" si="22"/>
        <v>17.311906501095688</v>
      </c>
      <c r="T20" s="43">
        <f t="shared" si="22"/>
        <v>20.628782784129118</v>
      </c>
      <c r="U20" s="43">
        <f t="shared" si="22"/>
        <v>18.957198443579767</v>
      </c>
      <c r="V20" s="43">
        <f t="shared" si="22"/>
        <v>16.913187724633673</v>
      </c>
      <c r="W20" s="43">
        <f t="shared" si="22"/>
        <v>16.099050203527813</v>
      </c>
      <c r="X20" s="43">
        <f t="shared" si="22"/>
        <v>20.876365130855724</v>
      </c>
      <c r="Y20" s="43">
        <f t="shared" si="22"/>
        <v>20.623066843861643</v>
      </c>
      <c r="Z20" s="43">
        <f t="shared" si="22"/>
        <v>19.68978137660816</v>
      </c>
      <c r="AA20" s="43">
        <f t="shared" si="22"/>
        <v>19.067568837642355</v>
      </c>
      <c r="AB20" s="43">
        <f t="shared" si="22"/>
        <v>20.671410021394625</v>
      </c>
      <c r="AC20" s="43">
        <f t="shared" si="22"/>
        <v>20.53338800749232</v>
      </c>
      <c r="AD20" s="43">
        <f t="shared" si="22"/>
        <v>19.830594304613754</v>
      </c>
      <c r="AE20" s="43">
        <f t="shared" si="22"/>
        <v>19.458842319795263</v>
      </c>
      <c r="AF20" s="43">
        <f t="shared" si="22"/>
        <v>19.565774191051975</v>
      </c>
      <c r="AG20" s="43">
        <f t="shared" si="22"/>
        <v>15.032086269244479</v>
      </c>
      <c r="AH20" s="43">
        <f t="shared" si="22"/>
        <v>17.319513118300193</v>
      </c>
      <c r="AI20" s="43">
        <f t="shared" si="22"/>
        <v>14.517281017479631</v>
      </c>
      <c r="AJ20" s="43">
        <f t="shared" si="22"/>
        <v>17.385617291623817</v>
      </c>
      <c r="AK20" s="43">
        <f t="shared" si="22"/>
        <v>17.876257296763207</v>
      </c>
      <c r="AL20" s="43">
        <f t="shared" si="22"/>
        <v>17.66463984010737</v>
      </c>
      <c r="AM20" s="43">
        <f t="shared" si="22"/>
        <v>15.469084367381816</v>
      </c>
      <c r="AN20" s="43">
        <f t="shared" si="22"/>
        <v>18.578466657218559</v>
      </c>
      <c r="AO20" s="43">
        <f t="shared" si="22"/>
        <v>16.736538411940899</v>
      </c>
      <c r="AP20" s="43">
        <f t="shared" si="22"/>
        <v>15.91711018936968</v>
      </c>
      <c r="AQ20" s="43">
        <f t="shared" si="22"/>
        <v>15.053789203061941</v>
      </c>
      <c r="AR20" s="477">
        <f t="shared" si="22"/>
        <v>16.685255288991264</v>
      </c>
      <c r="AS20" s="43">
        <f t="shared" si="22"/>
        <v>14.751449303170396</v>
      </c>
      <c r="AT20" s="43">
        <f t="shared" si="22"/>
        <v>14.349123647842182</v>
      </c>
      <c r="AU20" s="43">
        <f t="shared" si="22"/>
        <v>17.635474448729493</v>
      </c>
      <c r="AV20" s="43">
        <f t="shared" si="22"/>
        <v>17.028386426378926</v>
      </c>
      <c r="AW20" s="43">
        <f t="shared" si="22"/>
        <v>15.247671340668914</v>
      </c>
      <c r="AX20" s="43">
        <f t="shared" si="22"/>
        <v>19.416200159945163</v>
      </c>
      <c r="AY20" s="43">
        <f t="shared" si="22"/>
        <v>20.463847203274216</v>
      </c>
      <c r="AZ20" s="43">
        <f>AZ10/AZ7*100</f>
        <v>19.433114889326795</v>
      </c>
      <c r="BA20" s="43">
        <f>BA10/BA7*100</f>
        <v>18.575812350245911</v>
      </c>
      <c r="BB20" s="43">
        <f>BB10/BB7*100</f>
        <v>17.996812099195612</v>
      </c>
      <c r="BC20" s="43">
        <f t="shared" ref="BC20:BF20" si="23">BC10/BC7*100</f>
        <v>20.014411490685326</v>
      </c>
      <c r="BD20" s="43">
        <f t="shared" si="23"/>
        <v>20.030550156207294</v>
      </c>
      <c r="BE20" s="43">
        <f t="shared" si="23"/>
        <v>16.513128635317521</v>
      </c>
      <c r="BF20" s="43">
        <f t="shared" si="23"/>
        <v>17.050603390151981</v>
      </c>
      <c r="BG20" s="43">
        <f t="shared" ref="BG20" si="24">BG10/BG7*100</f>
        <v>16.471432769007222</v>
      </c>
      <c r="BK20" s="378"/>
      <c r="BL20" s="378"/>
    </row>
    <row r="21" spans="1:64" s="15" customFormat="1" ht="25.4" customHeight="1">
      <c r="A21" s="44" t="str">
        <f>IF('1'!$A$1=1,B21,C21)</f>
        <v>Деревина та вироби з неї</v>
      </c>
      <c r="B21" s="45" t="s">
        <v>4</v>
      </c>
      <c r="C21" s="91" t="s">
        <v>19</v>
      </c>
      <c r="D21" s="43">
        <f>D11/D7*100</f>
        <v>2.1595817231188907</v>
      </c>
      <c r="E21" s="43">
        <f t="shared" ref="E21:BF21" si="25">E11/E7*100</f>
        <v>2.3932253313696616</v>
      </c>
      <c r="F21" s="43">
        <f t="shared" si="25"/>
        <v>2.6072041166380791</v>
      </c>
      <c r="G21" s="43">
        <f t="shared" si="25"/>
        <v>2.4675464006007939</v>
      </c>
      <c r="H21" s="43">
        <f t="shared" si="25"/>
        <v>2.5587403124615573</v>
      </c>
      <c r="I21" s="43">
        <f t="shared" si="25"/>
        <v>2.8855975485188967</v>
      </c>
      <c r="J21" s="43">
        <f t="shared" si="25"/>
        <v>2.5597985732270248</v>
      </c>
      <c r="K21" s="43">
        <f t="shared" si="25"/>
        <v>2.2855606345791877</v>
      </c>
      <c r="L21" s="43">
        <f t="shared" si="25"/>
        <v>2.1659957830170598</v>
      </c>
      <c r="M21" s="43">
        <f t="shared" si="25"/>
        <v>2.4621029255575939</v>
      </c>
      <c r="N21" s="43">
        <f t="shared" si="25"/>
        <v>2.3811738442935542</v>
      </c>
      <c r="O21" s="43">
        <f t="shared" si="25"/>
        <v>2.2892561983471076</v>
      </c>
      <c r="P21" s="43">
        <f t="shared" si="25"/>
        <v>2.4148424462550309</v>
      </c>
      <c r="Q21" s="43">
        <f t="shared" si="25"/>
        <v>2.5173928963749543</v>
      </c>
      <c r="R21" s="43">
        <f t="shared" si="25"/>
        <v>2.3166627533849886</v>
      </c>
      <c r="S21" s="43">
        <f t="shared" si="25"/>
        <v>2.2132943754565377</v>
      </c>
      <c r="T21" s="43">
        <f t="shared" si="25"/>
        <v>2.1435776731674512</v>
      </c>
      <c r="U21" s="43">
        <f t="shared" si="25"/>
        <v>2.217898832684825</v>
      </c>
      <c r="V21" s="43">
        <f t="shared" si="25"/>
        <v>1.9836881393419961</v>
      </c>
      <c r="W21" s="43">
        <f t="shared" si="25"/>
        <v>1.9877883310719131</v>
      </c>
      <c r="X21" s="43">
        <f t="shared" si="25"/>
        <v>2.1282133433676798</v>
      </c>
      <c r="Y21" s="43">
        <f t="shared" si="25"/>
        <v>2.2868940358931606</v>
      </c>
      <c r="Z21" s="43">
        <f t="shared" si="25"/>
        <v>2.4818322933935364</v>
      </c>
      <c r="AA21" s="43">
        <f t="shared" si="25"/>
        <v>3.0577228199056101</v>
      </c>
      <c r="AB21" s="43">
        <f t="shared" si="25"/>
        <v>1.9925238537084067</v>
      </c>
      <c r="AC21" s="43">
        <f t="shared" si="25"/>
        <v>2.3316021378574674</v>
      </c>
      <c r="AD21" s="43">
        <f t="shared" si="25"/>
        <v>2.0152037853192284</v>
      </c>
      <c r="AE21" s="43">
        <f t="shared" si="25"/>
        <v>1.9725261435284827</v>
      </c>
      <c r="AF21" s="43">
        <f t="shared" si="25"/>
        <v>1.8861503460964459</v>
      </c>
      <c r="AG21" s="43">
        <f t="shared" si="25"/>
        <v>1.1151946281904244</v>
      </c>
      <c r="AH21" s="43">
        <f t="shared" si="25"/>
        <v>1.7697730751291503</v>
      </c>
      <c r="AI21" s="43">
        <f t="shared" si="25"/>
        <v>1.5813899605852184</v>
      </c>
      <c r="AJ21" s="43">
        <f t="shared" si="25"/>
        <v>1.402492719111206</v>
      </c>
      <c r="AK21" s="43">
        <f t="shared" si="25"/>
        <v>1.5962233788220883</v>
      </c>
      <c r="AL21" s="43">
        <f t="shared" si="25"/>
        <v>1.5663875864178662</v>
      </c>
      <c r="AM21" s="43">
        <f t="shared" si="25"/>
        <v>1.3840115071370904</v>
      </c>
      <c r="AN21" s="43">
        <f t="shared" si="25"/>
        <v>1.6198663070341262</v>
      </c>
      <c r="AO21" s="43">
        <f t="shared" si="25"/>
        <v>1.6340226937705506</v>
      </c>
      <c r="AP21" s="43">
        <f t="shared" si="25"/>
        <v>1.4683458927055582</v>
      </c>
      <c r="AQ21" s="43">
        <f t="shared" si="25"/>
        <v>1.4099675802867873</v>
      </c>
      <c r="AR21" s="477">
        <f t="shared" si="25"/>
        <v>1.3162632688373321</v>
      </c>
      <c r="AS21" s="43">
        <f t="shared" si="25"/>
        <v>1.3041136340483974</v>
      </c>
      <c r="AT21" s="43">
        <f t="shared" si="25"/>
        <v>1.303995369367555</v>
      </c>
      <c r="AU21" s="43">
        <f t="shared" si="25"/>
        <v>1.5196357204440081</v>
      </c>
      <c r="AV21" s="43">
        <f t="shared" si="25"/>
        <v>1.5722675494577583</v>
      </c>
      <c r="AW21" s="43">
        <f t="shared" si="25"/>
        <v>1.3080543464056338</v>
      </c>
      <c r="AX21" s="43">
        <f t="shared" si="25"/>
        <v>2.4077459156860508</v>
      </c>
      <c r="AY21" s="43">
        <f t="shared" si="25"/>
        <v>2.5457025920873124</v>
      </c>
      <c r="AZ21" s="43">
        <f t="shared" si="25"/>
        <v>2.3234498877228358</v>
      </c>
      <c r="BA21" s="43">
        <f t="shared" si="25"/>
        <v>2.3540291731472531</v>
      </c>
      <c r="BB21" s="43">
        <f t="shared" si="25"/>
        <v>2.075842384253253</v>
      </c>
      <c r="BC21" s="43">
        <f t="shared" si="25"/>
        <v>2.5138563741914433</v>
      </c>
      <c r="BD21" s="43">
        <f t="shared" si="25"/>
        <v>2.064886812958731</v>
      </c>
      <c r="BE21" s="43">
        <f t="shared" si="25"/>
        <v>1.6064513597428725</v>
      </c>
      <c r="BF21" s="43">
        <f t="shared" si="25"/>
        <v>1.4830205799443736</v>
      </c>
      <c r="BG21" s="43">
        <f t="shared" ref="BG21" si="26">BG11/BG7*100</f>
        <v>1.5264893216988631</v>
      </c>
      <c r="BK21" s="378"/>
      <c r="BL21" s="378"/>
    </row>
    <row r="22" spans="1:64" s="15" customFormat="1" ht="21.65" customHeight="1">
      <c r="A22" s="44" t="str">
        <f>IF('1'!$A$1=1,B22,C22)</f>
        <v>Промислові вироби</v>
      </c>
      <c r="B22" s="45" t="s">
        <v>5</v>
      </c>
      <c r="C22" s="91" t="s">
        <v>20</v>
      </c>
      <c r="D22" s="43">
        <f>D12/D7*100</f>
        <v>4.4100932030006819</v>
      </c>
      <c r="E22" s="43">
        <f t="shared" ref="E22:BF22" si="27">E12/E7*100</f>
        <v>3.8414334806087385</v>
      </c>
      <c r="F22" s="43">
        <f t="shared" si="27"/>
        <v>5.1114922813036019</v>
      </c>
      <c r="G22" s="43">
        <f t="shared" si="27"/>
        <v>4.6025104602510458</v>
      </c>
      <c r="H22" s="43">
        <f t="shared" si="27"/>
        <v>4.8345429942182312</v>
      </c>
      <c r="I22" s="43">
        <f t="shared" si="27"/>
        <v>4.7369765066394276</v>
      </c>
      <c r="J22" s="43">
        <f t="shared" si="27"/>
        <v>5.3189257238774656</v>
      </c>
      <c r="K22" s="43">
        <f t="shared" si="27"/>
        <v>4.4546024917092408</v>
      </c>
      <c r="L22" s="43">
        <f t="shared" si="27"/>
        <v>4.4374161395437994</v>
      </c>
      <c r="M22" s="43">
        <f t="shared" si="27"/>
        <v>4.1710920150622766</v>
      </c>
      <c r="N22" s="43">
        <f t="shared" si="27"/>
        <v>4.7158403869407497</v>
      </c>
      <c r="O22" s="43">
        <f t="shared" si="27"/>
        <v>3.9586776859504131</v>
      </c>
      <c r="P22" s="43">
        <f t="shared" si="27"/>
        <v>4.4173947187592031</v>
      </c>
      <c r="Q22" s="43">
        <f t="shared" si="27"/>
        <v>4.0461369461735623</v>
      </c>
      <c r="R22" s="43">
        <f t="shared" si="27"/>
        <v>5.3455427721687405</v>
      </c>
      <c r="S22" s="43">
        <f t="shared" si="27"/>
        <v>4.4850255661066472</v>
      </c>
      <c r="T22" s="43">
        <f t="shared" si="27"/>
        <v>4.7999327505043707</v>
      </c>
      <c r="U22" s="43">
        <f t="shared" si="27"/>
        <v>4.3657587548638137</v>
      </c>
      <c r="V22" s="43">
        <f t="shared" si="27"/>
        <v>6.0893005252972072</v>
      </c>
      <c r="W22" s="43">
        <f t="shared" si="27"/>
        <v>5.2103120759837172</v>
      </c>
      <c r="X22" s="43">
        <f t="shared" si="27"/>
        <v>5.9291858126508128</v>
      </c>
      <c r="Y22" s="43">
        <f t="shared" si="27"/>
        <v>5.0045035404298766</v>
      </c>
      <c r="Z22" s="43">
        <f t="shared" si="27"/>
        <v>6.4215241157734857</v>
      </c>
      <c r="AA22" s="43">
        <f t="shared" si="27"/>
        <v>5.1462902497182874</v>
      </c>
      <c r="AB22" s="43">
        <f t="shared" si="27"/>
        <v>5.5183891092418014</v>
      </c>
      <c r="AC22" s="43">
        <f t="shared" si="27"/>
        <v>4.9231205796072421</v>
      </c>
      <c r="AD22" s="43">
        <f t="shared" si="27"/>
        <v>5.5634460330898934</v>
      </c>
      <c r="AE22" s="43">
        <f t="shared" si="27"/>
        <v>4.580359408608996</v>
      </c>
      <c r="AF22" s="43">
        <f t="shared" si="27"/>
        <v>4.4360960929650322</v>
      </c>
      <c r="AG22" s="43">
        <f t="shared" si="27"/>
        <v>5.3086950895676406</v>
      </c>
      <c r="AH22" s="43">
        <f t="shared" si="27"/>
        <v>6.0800268548791783</v>
      </c>
      <c r="AI22" s="43">
        <f t="shared" si="27"/>
        <v>7.1738149936126385</v>
      </c>
      <c r="AJ22" s="43">
        <f t="shared" si="27"/>
        <v>4.5514858054174994</v>
      </c>
      <c r="AK22" s="43">
        <f t="shared" si="27"/>
        <v>4.8681201688963238</v>
      </c>
      <c r="AL22" s="43">
        <f t="shared" si="27"/>
        <v>5.7258705890064858</v>
      </c>
      <c r="AM22" s="43">
        <f t="shared" si="27"/>
        <v>4.3908683655632466</v>
      </c>
      <c r="AN22" s="43">
        <f t="shared" si="27"/>
        <v>4.5796220285285782</v>
      </c>
      <c r="AO22" s="43">
        <f t="shared" si="27"/>
        <v>4.3472320173820984</v>
      </c>
      <c r="AP22" s="43">
        <f t="shared" si="27"/>
        <v>5.0369078368629188</v>
      </c>
      <c r="AQ22" s="43">
        <f t="shared" si="27"/>
        <v>3.9754725008086114</v>
      </c>
      <c r="AR22" s="477">
        <f t="shared" si="27"/>
        <v>4.0297076304159312</v>
      </c>
      <c r="AS22" s="43">
        <f t="shared" si="27"/>
        <v>3.6023466776582782</v>
      </c>
      <c r="AT22" s="43">
        <f t="shared" si="27"/>
        <v>4.3621749856224152</v>
      </c>
      <c r="AU22" s="43">
        <f t="shared" si="27"/>
        <v>5.0548836483323782</v>
      </c>
      <c r="AV22" s="43">
        <f t="shared" si="27"/>
        <v>4.6584933882609336</v>
      </c>
      <c r="AW22" s="43">
        <f t="shared" si="27"/>
        <v>4.0019392435977768</v>
      </c>
      <c r="AX22" s="43">
        <f t="shared" si="27"/>
        <v>4.5041699988575346</v>
      </c>
      <c r="AY22" s="43">
        <f t="shared" si="27"/>
        <v>4.8240109140518417</v>
      </c>
      <c r="AZ22" s="43">
        <f t="shared" si="27"/>
        <v>4.3100682828467987</v>
      </c>
      <c r="BA22" s="43">
        <f t="shared" si="27"/>
        <v>4.6008659464458361</v>
      </c>
      <c r="BB22" s="43">
        <f t="shared" si="27"/>
        <v>5.1543907773288353</v>
      </c>
      <c r="BC22" s="43">
        <f t="shared" si="27"/>
        <v>5.6342100662824421</v>
      </c>
      <c r="BD22" s="43">
        <f t="shared" si="27"/>
        <v>5.1023533559290009</v>
      </c>
      <c r="BE22" s="43">
        <f t="shared" si="27"/>
        <v>5.8822552685834033</v>
      </c>
      <c r="BF22" s="43">
        <f t="shared" si="27"/>
        <v>4.8756161541315031</v>
      </c>
      <c r="BG22" s="43">
        <f t="shared" ref="BG22" si="28">BG12/BG7*100</f>
        <v>4.4658409440886428</v>
      </c>
      <c r="BK22" s="378"/>
      <c r="BL22" s="378"/>
    </row>
    <row r="23" spans="1:64" s="15" customFormat="1" ht="30" customHeight="1">
      <c r="A23" s="44" t="str">
        <f>IF('1'!$A$1=1,B23,C23)</f>
        <v>Чорні й кольорові метали та вироби з них</v>
      </c>
      <c r="B23" s="45" t="s">
        <v>6</v>
      </c>
      <c r="C23" s="91" t="s">
        <v>21</v>
      </c>
      <c r="D23" s="43">
        <f t="shared" ref="D23:AY23" si="29">D13/D7*100</f>
        <v>4.1032052739258926</v>
      </c>
      <c r="E23" s="43">
        <f t="shared" si="29"/>
        <v>5.1178203240058906</v>
      </c>
      <c r="F23" s="43">
        <f t="shared" si="29"/>
        <v>5.5460263007432822</v>
      </c>
      <c r="G23" s="43">
        <f t="shared" si="29"/>
        <v>4.8063512498658945</v>
      </c>
      <c r="H23" s="43">
        <f t="shared" si="29"/>
        <v>4.9821626276294744</v>
      </c>
      <c r="I23" s="43">
        <f t="shared" si="29"/>
        <v>5.9882533197139942</v>
      </c>
      <c r="J23" s="43">
        <f t="shared" si="29"/>
        <v>5.791019723038187</v>
      </c>
      <c r="K23" s="43">
        <f t="shared" si="29"/>
        <v>4.9654925159092942</v>
      </c>
      <c r="L23" s="43">
        <f t="shared" si="29"/>
        <v>5.1370519455625843</v>
      </c>
      <c r="M23" s="43">
        <f t="shared" si="29"/>
        <v>6.3435357729072122</v>
      </c>
      <c r="N23" s="43">
        <f t="shared" si="29"/>
        <v>6.1761696586364057</v>
      </c>
      <c r="O23" s="43">
        <f t="shared" si="29"/>
        <v>5.6528925619834709</v>
      </c>
      <c r="P23" s="43">
        <f t="shared" si="29"/>
        <v>5.7131638362619022</v>
      </c>
      <c r="Q23" s="43">
        <f t="shared" si="29"/>
        <v>6.2156719150494322</v>
      </c>
      <c r="R23" s="43">
        <f t="shared" si="29"/>
        <v>6.441261642012992</v>
      </c>
      <c r="S23" s="43">
        <f t="shared" si="29"/>
        <v>6.0628195763330899</v>
      </c>
      <c r="T23" s="43">
        <f t="shared" si="29"/>
        <v>5.5312710154673841</v>
      </c>
      <c r="U23" s="43">
        <f t="shared" si="29"/>
        <v>6.3112840466926068</v>
      </c>
      <c r="V23" s="43">
        <f t="shared" si="29"/>
        <v>6.1169477467514515</v>
      </c>
      <c r="W23" s="43">
        <f t="shared" si="29"/>
        <v>5.3527815468113982</v>
      </c>
      <c r="X23" s="43">
        <f t="shared" si="29"/>
        <v>5.1342111785523796</v>
      </c>
      <c r="Y23" s="43">
        <f t="shared" si="29"/>
        <v>6.1120576026561606</v>
      </c>
      <c r="Z23" s="43">
        <f t="shared" si="29"/>
        <v>6.1525143217343263</v>
      </c>
      <c r="AA23" s="43">
        <f t="shared" si="29"/>
        <v>5.30405973182644</v>
      </c>
      <c r="AB23" s="43">
        <f t="shared" si="29"/>
        <v>5.0182082241545061</v>
      </c>
      <c r="AC23" s="43">
        <f t="shared" si="29"/>
        <v>6.1997683075488723</v>
      </c>
      <c r="AD23" s="43">
        <f t="shared" si="29"/>
        <v>6.4350525782739769</v>
      </c>
      <c r="AE23" s="43">
        <f t="shared" si="29"/>
        <v>5.7382578720828583</v>
      </c>
      <c r="AF23" s="43">
        <f t="shared" si="29"/>
        <v>4.7922789909403258</v>
      </c>
      <c r="AG23" s="43">
        <f t="shared" si="29"/>
        <v>3.3548003691017723</v>
      </c>
      <c r="AH23" s="43">
        <f t="shared" si="29"/>
        <v>4.9667825011689057</v>
      </c>
      <c r="AI23" s="43">
        <f t="shared" si="29"/>
        <v>4.3442781675846804</v>
      </c>
      <c r="AJ23" s="43">
        <f t="shared" si="29"/>
        <v>4.0685519917612814</v>
      </c>
      <c r="AK23" s="43">
        <f t="shared" si="29"/>
        <v>5.1136929964074138</v>
      </c>
      <c r="AL23" s="43">
        <f t="shared" si="29"/>
        <v>5.5350082360396033</v>
      </c>
      <c r="AM23" s="43">
        <f t="shared" si="29"/>
        <v>5.2788403502308494</v>
      </c>
      <c r="AN23" s="43">
        <f t="shared" si="29"/>
        <v>5.2728981434732258</v>
      </c>
      <c r="AO23" s="43">
        <f t="shared" si="29"/>
        <v>5.7678562250258985</v>
      </c>
      <c r="AP23" s="43">
        <f t="shared" si="29"/>
        <v>5.3739052548609161</v>
      </c>
      <c r="AQ23" s="43">
        <f t="shared" si="29"/>
        <v>4.6539531409466139</v>
      </c>
      <c r="AR23" s="477">
        <f t="shared" si="29"/>
        <v>4.7094173512089794</v>
      </c>
      <c r="AS23" s="43">
        <f t="shared" si="29"/>
        <v>5.2752465442859355</v>
      </c>
      <c r="AT23" s="43">
        <f t="shared" si="29"/>
        <v>5.5005836414194871</v>
      </c>
      <c r="AU23" s="43">
        <f t="shared" si="29"/>
        <v>4.9008818167523591</v>
      </c>
      <c r="AV23" s="43">
        <f t="shared" si="29"/>
        <v>5.4769055034091441</v>
      </c>
      <c r="AW23" s="43">
        <f t="shared" si="29"/>
        <v>5.1668146683022531</v>
      </c>
      <c r="AX23" s="43">
        <f t="shared" si="29"/>
        <v>4.886895921398378</v>
      </c>
      <c r="AY23" s="43">
        <f t="shared" si="29"/>
        <v>5.4024556616643933</v>
      </c>
      <c r="AZ23" s="43">
        <f>AZ13/AZ7*100</f>
        <v>5.8223729434947993</v>
      </c>
      <c r="BA23" s="43">
        <f>BA13/BA7*100</f>
        <v>6.124679473706335</v>
      </c>
      <c r="BB23" s="43">
        <f>BB13/BB7*100</f>
        <v>5.8253326908106899</v>
      </c>
      <c r="BC23" s="43">
        <f t="shared" ref="BC23:BF23" si="30">BC13/BC7*100</f>
        <v>5.6384962664089402</v>
      </c>
      <c r="BD23" s="43">
        <f t="shared" si="30"/>
        <v>5.8781209989230279</v>
      </c>
      <c r="BE23" s="43">
        <f t="shared" si="30"/>
        <v>4.4098299782512917</v>
      </c>
      <c r="BF23" s="43">
        <f t="shared" si="30"/>
        <v>5.0029211537476863</v>
      </c>
      <c r="BG23" s="43">
        <f t="shared" ref="BG23" si="31">BG13/BG7*100</f>
        <v>5.2447840749457502</v>
      </c>
      <c r="BK23" s="378"/>
      <c r="BL23" s="378"/>
    </row>
    <row r="24" spans="1:64" s="15" customFormat="1" ht="31.4" customHeight="1">
      <c r="A24" s="44" t="str">
        <f>IF('1'!$A$1=1,B24,C24)</f>
        <v>Машини, устаткування, транспортні засоби та прилади</v>
      </c>
      <c r="B24" s="45" t="s">
        <v>11</v>
      </c>
      <c r="C24" s="91" t="s">
        <v>22</v>
      </c>
      <c r="D24" s="43">
        <f t="shared" ref="D24:AX24" si="32">D14/D7*100</f>
        <v>15.75358035917254</v>
      </c>
      <c r="E24" s="43">
        <f t="shared" si="32"/>
        <v>17.427589592538045</v>
      </c>
      <c r="F24" s="43">
        <f t="shared" si="32"/>
        <v>21.612349914236706</v>
      </c>
      <c r="G24" s="43">
        <f t="shared" si="32"/>
        <v>22.283016843686298</v>
      </c>
      <c r="H24" s="43">
        <f t="shared" si="32"/>
        <v>22.118341739451346</v>
      </c>
      <c r="I24" s="43">
        <f t="shared" si="32"/>
        <v>27.017364657814095</v>
      </c>
      <c r="J24" s="43">
        <f t="shared" si="32"/>
        <v>26.793957196810741</v>
      </c>
      <c r="K24" s="43">
        <f t="shared" si="32"/>
        <v>25.956798422515014</v>
      </c>
      <c r="L24" s="43">
        <f t="shared" si="32"/>
        <v>25.570251102165997</v>
      </c>
      <c r="M24" s="43">
        <f t="shared" si="32"/>
        <v>28.560393936468088</v>
      </c>
      <c r="N24" s="43">
        <f t="shared" si="32"/>
        <v>28.015998511766348</v>
      </c>
      <c r="O24" s="43">
        <f t="shared" si="32"/>
        <v>27.661157024793386</v>
      </c>
      <c r="P24" s="43">
        <f t="shared" si="32"/>
        <v>26.160793167762836</v>
      </c>
      <c r="Q24" s="43">
        <f t="shared" si="32"/>
        <v>28.112413035518124</v>
      </c>
      <c r="R24" s="43">
        <f t="shared" si="32"/>
        <v>28.457384362526415</v>
      </c>
      <c r="S24" s="43">
        <f t="shared" si="32"/>
        <v>30.825420014609207</v>
      </c>
      <c r="T24" s="43">
        <f t="shared" si="32"/>
        <v>30.253866845998655</v>
      </c>
      <c r="U24" s="43">
        <f t="shared" si="32"/>
        <v>29.961089494163424</v>
      </c>
      <c r="V24" s="43">
        <f t="shared" si="32"/>
        <v>33.10063588609345</v>
      </c>
      <c r="W24" s="43">
        <f t="shared" si="32"/>
        <v>34.450474898236095</v>
      </c>
      <c r="X24" s="43">
        <f t="shared" si="32"/>
        <v>29.049698087680238</v>
      </c>
      <c r="Y24" s="43">
        <f t="shared" si="32"/>
        <v>32.303660148266623</v>
      </c>
      <c r="Z24" s="43">
        <f t="shared" si="32"/>
        <v>34.797718519259021</v>
      </c>
      <c r="AA24" s="43">
        <f t="shared" si="32"/>
        <v>33.927951485733999</v>
      </c>
      <c r="AB24" s="43">
        <f t="shared" si="32"/>
        <v>30.215845271257113</v>
      </c>
      <c r="AC24" s="43">
        <f t="shared" si="32"/>
        <v>33.766185714480116</v>
      </c>
      <c r="AD24" s="43">
        <f t="shared" si="32"/>
        <v>29.461537548562706</v>
      </c>
      <c r="AE24" s="43">
        <f t="shared" si="32"/>
        <v>28.98332569854708</v>
      </c>
      <c r="AF24" s="43">
        <f t="shared" si="32"/>
        <v>24.090916008510828</v>
      </c>
      <c r="AG24" s="43">
        <f t="shared" si="32"/>
        <v>26.322279819106214</v>
      </c>
      <c r="AH24" s="43">
        <f t="shared" si="32"/>
        <v>25.80443322446374</v>
      </c>
      <c r="AI24" s="43">
        <f t="shared" si="32"/>
        <v>28.313545156378261</v>
      </c>
      <c r="AJ24" s="43">
        <f t="shared" si="32"/>
        <v>26.223967634701985</v>
      </c>
      <c r="AK24" s="43">
        <f t="shared" si="32"/>
        <v>29.06426640895965</v>
      </c>
      <c r="AL24" s="43">
        <f t="shared" si="32"/>
        <v>31.229029821650318</v>
      </c>
      <c r="AM24" s="43">
        <f t="shared" si="32"/>
        <v>32.971318382416349</v>
      </c>
      <c r="AN24" s="43">
        <f t="shared" si="32"/>
        <v>32.064020316189904</v>
      </c>
      <c r="AO24" s="43">
        <f t="shared" si="32"/>
        <v>34.082786784243943</v>
      </c>
      <c r="AP24" s="43">
        <f t="shared" si="32"/>
        <v>33.483100602515272</v>
      </c>
      <c r="AQ24" s="43">
        <f t="shared" si="32"/>
        <v>35.842860067290438</v>
      </c>
      <c r="AR24" s="477">
        <f t="shared" si="32"/>
        <v>34.314551856861762</v>
      </c>
      <c r="AS24" s="43">
        <f t="shared" si="32"/>
        <v>37.958258315621798</v>
      </c>
      <c r="AT24" s="43">
        <f t="shared" si="32"/>
        <v>39.140559420222957</v>
      </c>
      <c r="AU24" s="43">
        <f t="shared" si="32"/>
        <v>28.8368429633585</v>
      </c>
      <c r="AV24" s="43">
        <f t="shared" si="32"/>
        <v>33.244608158335964</v>
      </c>
      <c r="AW24" s="43">
        <f t="shared" si="32"/>
        <v>37.168187489015217</v>
      </c>
      <c r="AX24" s="43">
        <f t="shared" si="32"/>
        <v>19.344796069918885</v>
      </c>
      <c r="AY24" s="43">
        <f>AY14/AY7*100</f>
        <v>25.549795361527966</v>
      </c>
      <c r="AZ24" s="43">
        <f>AZ14/AZ7*100</f>
        <v>27.462077814948906</v>
      </c>
      <c r="BA24" s="43">
        <f>BA14/BA7*100</f>
        <v>28.567825465551305</v>
      </c>
      <c r="BB24" s="43">
        <f>BB14/BB7*100</f>
        <v>32.094006005115467</v>
      </c>
      <c r="BC24" s="43">
        <f t="shared" ref="BC24:BF24" si="33">BC14/BC7*100</f>
        <v>32.540831360377553</v>
      </c>
      <c r="BD24" s="43">
        <f t="shared" si="33"/>
        <v>30.382865933328429</v>
      </c>
      <c r="BE24" s="43">
        <f t="shared" si="33"/>
        <v>26.285862863185518</v>
      </c>
      <c r="BF24" s="43">
        <f t="shared" si="33"/>
        <v>29.95304776683636</v>
      </c>
      <c r="BG24" s="43">
        <f t="shared" ref="BG24" si="34">BG14/BG7*100</f>
        <v>33.977469466139432</v>
      </c>
      <c r="BK24" s="378"/>
      <c r="BL24" s="378"/>
    </row>
    <row r="25" spans="1:64" s="15" customFormat="1" ht="25.4" customHeight="1">
      <c r="A25" s="44" t="str">
        <f>IF('1'!$A$1=1,B25,C25)</f>
        <v>Різне*</v>
      </c>
      <c r="B25" s="45" t="s">
        <v>8</v>
      </c>
      <c r="C25" s="92" t="s">
        <v>23</v>
      </c>
      <c r="D25" s="43">
        <f t="shared" ref="D25:AY25" si="35">D15/D7*100</f>
        <v>11.718572402818822</v>
      </c>
      <c r="E25" s="43">
        <f t="shared" si="35"/>
        <v>12.039764359351988</v>
      </c>
      <c r="F25" s="43">
        <f t="shared" si="35"/>
        <v>11.755288736420813</v>
      </c>
      <c r="G25" s="43">
        <f t="shared" si="35"/>
        <v>12.284089689947431</v>
      </c>
      <c r="H25" s="43">
        <f t="shared" si="35"/>
        <v>11.698855947841063</v>
      </c>
      <c r="I25" s="43">
        <f t="shared" si="35"/>
        <v>12.372318692543411</v>
      </c>
      <c r="J25" s="43">
        <f t="shared" si="35"/>
        <v>11.655476290390263</v>
      </c>
      <c r="K25" s="43">
        <f t="shared" si="35"/>
        <v>11.212691583759076</v>
      </c>
      <c r="L25" s="43">
        <f t="shared" si="35"/>
        <v>7.5809852405597082</v>
      </c>
      <c r="M25" s="43">
        <f>M15/M7*100</f>
        <v>7.7918316114705028</v>
      </c>
      <c r="N25" s="43">
        <f t="shared" ref="N25:AW25" si="36">N15/N7*100</f>
        <v>7.7574179146125939</v>
      </c>
      <c r="O25" s="43">
        <f t="shared" si="36"/>
        <v>7.8760330578512399</v>
      </c>
      <c r="P25" s="43">
        <f t="shared" si="36"/>
        <v>7.5390203200157062</v>
      </c>
      <c r="Q25" s="43">
        <f t="shared" si="36"/>
        <v>7.6162577810325889</v>
      </c>
      <c r="R25" s="43">
        <f t="shared" si="36"/>
        <v>6.2377709947562021</v>
      </c>
      <c r="S25" s="43">
        <f t="shared" si="36"/>
        <v>5.2593133674214751</v>
      </c>
      <c r="T25" s="43">
        <f t="shared" si="36"/>
        <v>6.6408876933422993</v>
      </c>
      <c r="U25" s="43">
        <f t="shared" si="36"/>
        <v>6.9338521400778212</v>
      </c>
      <c r="V25" s="43">
        <f t="shared" si="36"/>
        <v>6.0478296931158422</v>
      </c>
      <c r="W25" s="43">
        <f t="shared" si="36"/>
        <v>6.3500678426051564</v>
      </c>
      <c r="X25" s="43">
        <f t="shared" si="36"/>
        <v>6.3254889487346535</v>
      </c>
      <c r="Y25" s="43">
        <f t="shared" si="36"/>
        <v>6.4424471324963903</v>
      </c>
      <c r="Z25" s="43">
        <f t="shared" si="36"/>
        <v>7.0093886153666629</v>
      </c>
      <c r="AA25" s="43">
        <f t="shared" si="36"/>
        <v>6.9310312211530665</v>
      </c>
      <c r="AB25" s="43">
        <f t="shared" si="36"/>
        <v>6.6055691615689192</v>
      </c>
      <c r="AC25" s="43">
        <f t="shared" si="36"/>
        <v>6.2848832524764155</v>
      </c>
      <c r="AD25" s="43">
        <f t="shared" si="36"/>
        <v>5.8850379402293003</v>
      </c>
      <c r="AE25" s="43">
        <f t="shared" si="36"/>
        <v>6.5893593537368984</v>
      </c>
      <c r="AF25" s="43">
        <f t="shared" si="36"/>
        <v>7.6191083705895224</v>
      </c>
      <c r="AG25" s="43">
        <f t="shared" si="36"/>
        <v>16.36040288571817</v>
      </c>
      <c r="AH25" s="43">
        <f t="shared" si="36"/>
        <v>10.490872252641395</v>
      </c>
      <c r="AI25" s="43">
        <f t="shared" si="36"/>
        <v>14.489821786439894</v>
      </c>
      <c r="AJ25" s="43">
        <f t="shared" si="36"/>
        <v>12.046506129323188</v>
      </c>
      <c r="AK25" s="43">
        <f t="shared" si="36"/>
        <v>16.714697822635749</v>
      </c>
      <c r="AL25" s="43">
        <f t="shared" si="36"/>
        <v>16.0139832341244</v>
      </c>
      <c r="AM25" s="43">
        <f t="shared" si="36"/>
        <v>15.875371356007919</v>
      </c>
      <c r="AN25" s="43">
        <f t="shared" si="36"/>
        <v>13.560467476084304</v>
      </c>
      <c r="AO25" s="43">
        <f t="shared" si="36"/>
        <v>14.664993947714089</v>
      </c>
      <c r="AP25" s="43">
        <f t="shared" si="36"/>
        <v>15.624271468751511</v>
      </c>
      <c r="AQ25" s="43">
        <f t="shared" si="36"/>
        <v>17.437387103206767</v>
      </c>
      <c r="AR25" s="477">
        <f t="shared" si="36"/>
        <v>15.20351507027039</v>
      </c>
      <c r="AS25" s="43">
        <f t="shared" si="36"/>
        <v>15.16847705075342</v>
      </c>
      <c r="AT25" s="43">
        <f t="shared" si="36"/>
        <v>15.147158464725536</v>
      </c>
      <c r="AU25" s="43">
        <f t="shared" si="36"/>
        <v>14.875487594144666</v>
      </c>
      <c r="AV25" s="43">
        <f t="shared" si="36"/>
        <v>14.651902984136742</v>
      </c>
      <c r="AW25" s="43">
        <f t="shared" si="36"/>
        <v>15.172675635594649</v>
      </c>
      <c r="AX25" s="43">
        <f t="shared" si="35"/>
        <v>11.95304467039872</v>
      </c>
      <c r="AY25" s="43">
        <f t="shared" si="35"/>
        <v>11.683492496589359</v>
      </c>
      <c r="AZ25" s="43">
        <f>AZ15/AZ7*100</f>
        <v>7.7562898125658766</v>
      </c>
      <c r="BA25" s="43">
        <f>BA15/BA7*100</f>
        <v>6.5513472613392745</v>
      </c>
      <c r="BB25" s="43">
        <f>BB15/BB7*100</f>
        <v>6.472180005189605</v>
      </c>
      <c r="BC25" s="43">
        <f t="shared" ref="BC25:BF25" si="37">BC15/BC7*100</f>
        <v>6.691566346188198</v>
      </c>
      <c r="BD25" s="43">
        <f t="shared" si="37"/>
        <v>6.340407989816284</v>
      </c>
      <c r="BE25" s="43">
        <f t="shared" si="37"/>
        <v>12.244569580117917</v>
      </c>
      <c r="BF25" s="43">
        <f t="shared" si="37"/>
        <v>15.145431164921924</v>
      </c>
      <c r="BG25" s="43">
        <f t="shared" ref="BG25" si="38">BG15/BG7*100</f>
        <v>15.437574891980709</v>
      </c>
      <c r="BK25" s="378"/>
      <c r="BL25" s="378"/>
    </row>
    <row r="26" spans="1:64" s="15" customFormat="1" ht="8.15" customHeight="1">
      <c r="A26" s="46"/>
      <c r="B26" s="76"/>
      <c r="C26" s="47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77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K26" s="378"/>
      <c r="BL26" s="378"/>
    </row>
    <row r="27" spans="1:64" s="15" customFormat="1" ht="32.4" customHeight="1">
      <c r="A27" s="39" t="str">
        <f>IF('1'!$A$1=1,B27,C27)</f>
        <v>Темпи зростання до відповідного періоду попереднього року,%</v>
      </c>
      <c r="B27" s="40" t="s">
        <v>12</v>
      </c>
      <c r="C27" s="93" t="s">
        <v>31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K27" s="378"/>
      <c r="BL27" s="378"/>
    </row>
    <row r="28" spans="1:64" s="50" customFormat="1" ht="21" customHeight="1">
      <c r="A28" s="39" t="str">
        <f>IF('1'!$A$1=1,B28,C28)</f>
        <v>УСЬОГО</v>
      </c>
      <c r="B28" s="40" t="s">
        <v>10</v>
      </c>
      <c r="C28" s="90" t="s">
        <v>25</v>
      </c>
      <c r="D28" s="49"/>
      <c r="E28" s="49"/>
      <c r="F28" s="49"/>
      <c r="G28" s="49"/>
      <c r="H28" s="49">
        <f>H7/D7*100</f>
        <v>92.395999090702432</v>
      </c>
      <c r="I28" s="49">
        <f>I7/E7*100</f>
        <v>96.12174766813942</v>
      </c>
      <c r="J28" s="49">
        <f>J7/F7*100</f>
        <v>108.99942824471127</v>
      </c>
      <c r="K28" s="49">
        <f>K7/G7*100</f>
        <v>119.69745735436112</v>
      </c>
      <c r="L28" s="49">
        <f t="shared" ref="H28:AC36" si="39">L7/H7*100</f>
        <v>128.3552712510764</v>
      </c>
      <c r="M28" s="49">
        <f t="shared" si="39"/>
        <v>132.23953013278856</v>
      </c>
      <c r="N28" s="49">
        <f t="shared" si="39"/>
        <v>112.78850188837599</v>
      </c>
      <c r="O28" s="49">
        <f t="shared" si="39"/>
        <v>108.45209285650263</v>
      </c>
      <c r="P28" s="49">
        <f t="shared" si="39"/>
        <v>97.632739122100816</v>
      </c>
      <c r="Q28" s="49">
        <f t="shared" si="39"/>
        <v>105.47455826976923</v>
      </c>
      <c r="R28" s="49">
        <f t="shared" si="39"/>
        <v>118.84475862710447</v>
      </c>
      <c r="S28" s="49">
        <f t="shared" si="39"/>
        <v>113.14049586776859</v>
      </c>
      <c r="T28" s="49">
        <f t="shared" si="39"/>
        <v>116.77628349857663</v>
      </c>
      <c r="U28" s="49">
        <f t="shared" si="39"/>
        <v>117.63090443061151</v>
      </c>
      <c r="V28" s="49">
        <f t="shared" si="39"/>
        <v>113.23471863504734</v>
      </c>
      <c r="W28" s="49">
        <f t="shared" si="39"/>
        <v>107.66983199415631</v>
      </c>
      <c r="X28" s="49">
        <f t="shared" si="39"/>
        <v>101.51191156691324</v>
      </c>
      <c r="Y28" s="49">
        <f t="shared" si="39"/>
        <v>75.884957198443587</v>
      </c>
      <c r="Z28" s="49">
        <f t="shared" si="39"/>
        <v>79.649875587503445</v>
      </c>
      <c r="AA28" s="49">
        <f t="shared" si="39"/>
        <v>90.30229986431479</v>
      </c>
      <c r="AB28" s="49">
        <f t="shared" si="39"/>
        <v>100.99149070745041</v>
      </c>
      <c r="AC28" s="49">
        <f t="shared" si="39"/>
        <v>134.14873240950331</v>
      </c>
      <c r="AD28" s="49">
        <f t="shared" ref="AD28:AD35" si="40">AD7/Z7*100</f>
        <v>140.37993207763034</v>
      </c>
      <c r="AE28" s="49">
        <f t="shared" ref="AE28:AE36" si="41">AE7/AA7*100</f>
        <v>146.63635839787042</v>
      </c>
      <c r="AF28" s="49">
        <f t="shared" ref="AF28:AH36" si="42">AF7/AB7*100</f>
        <v>101.29240180957244</v>
      </c>
      <c r="AG28" s="49">
        <f t="shared" si="42"/>
        <v>82.944827260388905</v>
      </c>
      <c r="AH28" s="49">
        <f t="shared" si="42"/>
        <v>86.623448169453184</v>
      </c>
      <c r="AI28" s="49">
        <f t="shared" ref="AI28:AI36" si="43">AI7/AE7*100</f>
        <v>84.559726272803246</v>
      </c>
      <c r="AJ28" s="49">
        <f t="shared" ref="AJ28:AJ36" si="44">AJ7/AF7*100</f>
        <v>122.36455416748562</v>
      </c>
      <c r="AK28" s="49">
        <f t="shared" ref="AK28:AK36" si="45">AK7/AG7*100</f>
        <v>127.60388729197933</v>
      </c>
      <c r="AL28" s="49">
        <f t="shared" ref="AL28:AL36" si="46">AL7/AH7*100</f>
        <v>108.42854427030258</v>
      </c>
      <c r="AM28" s="49">
        <f t="shared" ref="AM28:AM36" si="47">AM7/AI7*100</f>
        <v>98.93892974920486</v>
      </c>
      <c r="AN28" s="49">
        <f t="shared" ref="AN28:AN36" si="48">AN7/AJ7*100</f>
        <v>99.241165437048821</v>
      </c>
      <c r="AO28" s="49">
        <f t="shared" ref="AO28:AO36" si="49">AO7/AK7*100</f>
        <v>118.46173903120076</v>
      </c>
      <c r="AP28" s="49">
        <f t="shared" ref="AP28:AP36" si="50">AP7/AL7*100</f>
        <v>109.36635278365505</v>
      </c>
      <c r="AQ28" s="49">
        <f t="shared" ref="AQ28:AQ36" si="51">AQ7/AM7*100</f>
        <v>115.53239370791628</v>
      </c>
      <c r="AR28" s="49">
        <f t="shared" ref="AR28:AR36" si="52">AR7/AN7*100</f>
        <v>123.57196786025261</v>
      </c>
      <c r="AS28" s="49">
        <f t="shared" ref="AS28:AS36" si="53">AS7/AO7*100</f>
        <v>114.07689210834715</v>
      </c>
      <c r="AT28" s="49">
        <f t="shared" ref="AT28:AT36" si="54">AT7/AP7*100</f>
        <v>116.29553421853727</v>
      </c>
      <c r="AU28" s="49"/>
      <c r="AV28" s="49">
        <f>AV7/AU7*100</f>
        <v>108.75205544319586</v>
      </c>
      <c r="AW28" s="49">
        <f>AW7/AV7*100</f>
        <v>117.81088836719222</v>
      </c>
      <c r="AX28" s="49"/>
      <c r="AY28" s="49">
        <f t="shared" ref="AY28:BC36" si="55">AY7/AX7*100</f>
        <v>104.67839597852165</v>
      </c>
      <c r="AZ28" s="49">
        <f t="shared" si="55"/>
        <v>119.07776261937244</v>
      </c>
      <c r="BA28" s="49">
        <f t="shared" si="55"/>
        <v>109.01883506713716</v>
      </c>
      <c r="BB28" s="49">
        <f t="shared" si="55"/>
        <v>113.40115179284543</v>
      </c>
      <c r="BC28" s="49">
        <f t="shared" si="55"/>
        <v>86.483628646624894</v>
      </c>
      <c r="BD28" s="49">
        <f t="shared" ref="BD28:BD36" si="56">BD7/BC7*100</f>
        <v>130.66880773792852</v>
      </c>
      <c r="BE28" s="49">
        <f t="shared" ref="BE28:BE36" si="57">BE7/BD7*100</f>
        <v>88.107673924686409</v>
      </c>
      <c r="BF28" s="49">
        <f t="shared" ref="BF28:BG36" si="58">BF7/BE7*100</f>
        <v>112.59057835450686</v>
      </c>
      <c r="BG28" s="49">
        <f t="shared" si="58"/>
        <v>110.58257694186047</v>
      </c>
      <c r="BK28" s="378"/>
      <c r="BL28" s="378"/>
    </row>
    <row r="29" spans="1:64" s="15" customFormat="1" ht="25.4" customHeight="1">
      <c r="A29" s="44" t="str">
        <f>IF('1'!$A$1=1,B29,C29)</f>
        <v>Продовольчі товари та сировина для їх виробництва</v>
      </c>
      <c r="B29" s="45" t="s">
        <v>1</v>
      </c>
      <c r="C29" s="91" t="s">
        <v>16</v>
      </c>
      <c r="D29" s="43"/>
      <c r="E29" s="43"/>
      <c r="F29" s="43"/>
      <c r="G29" s="43"/>
      <c r="H29" s="43">
        <f>H8/D8*100</f>
        <v>109.4054054054054</v>
      </c>
      <c r="I29" s="43">
        <f t="shared" si="39"/>
        <v>113.38582677165354</v>
      </c>
      <c r="J29" s="43">
        <f t="shared" si="39"/>
        <v>114.63790446841293</v>
      </c>
      <c r="K29" s="43">
        <f t="shared" si="39"/>
        <v>118.53997682502897</v>
      </c>
      <c r="L29" s="43">
        <f t="shared" si="39"/>
        <v>100.49407114624506</v>
      </c>
      <c r="M29" s="43">
        <f t="shared" si="39"/>
        <v>111.11111111111111</v>
      </c>
      <c r="N29" s="43">
        <f t="shared" si="39"/>
        <v>110.75268817204301</v>
      </c>
      <c r="O29" s="43">
        <f t="shared" si="39"/>
        <v>110.94819159335287</v>
      </c>
      <c r="P29" s="43">
        <f t="shared" si="39"/>
        <v>106.88298918387413</v>
      </c>
      <c r="Q29" s="43">
        <f t="shared" si="39"/>
        <v>113.625</v>
      </c>
      <c r="R29" s="43">
        <f t="shared" si="39"/>
        <v>116.38349514563106</v>
      </c>
      <c r="S29" s="43">
        <f t="shared" si="39"/>
        <v>114.36123348017621</v>
      </c>
      <c r="T29" s="43">
        <f t="shared" si="39"/>
        <v>115.5473781048758</v>
      </c>
      <c r="U29" s="43">
        <f t="shared" si="39"/>
        <v>118.59185918591859</v>
      </c>
      <c r="V29" s="43">
        <f t="shared" si="39"/>
        <v>115.9541188738269</v>
      </c>
      <c r="W29" s="43">
        <f t="shared" si="39"/>
        <v>126.88751926040061</v>
      </c>
      <c r="X29" s="43">
        <f t="shared" si="39"/>
        <v>121.33757961783441</v>
      </c>
      <c r="Y29" s="43">
        <f t="shared" si="39"/>
        <v>112.708719851577</v>
      </c>
      <c r="Z29" s="43">
        <f t="shared" si="39"/>
        <v>111.24100719424462</v>
      </c>
      <c r="AA29" s="43">
        <f t="shared" si="39"/>
        <v>101.88221007893139</v>
      </c>
      <c r="AB29" s="43">
        <f t="shared" si="39"/>
        <v>102.16535433070865</v>
      </c>
      <c r="AC29" s="43">
        <f t="shared" si="39"/>
        <v>118.18930041152262</v>
      </c>
      <c r="AD29" s="43">
        <f t="shared" si="40"/>
        <v>120.04850444624091</v>
      </c>
      <c r="AE29" s="43">
        <f t="shared" si="41"/>
        <v>120.61978545887962</v>
      </c>
      <c r="AF29" s="43">
        <f t="shared" si="42"/>
        <v>83.94348105330765</v>
      </c>
      <c r="AG29" s="43">
        <f t="shared" si="42"/>
        <v>85.584958217270184</v>
      </c>
      <c r="AH29" s="43">
        <f t="shared" ref="AH29" si="59">AH8/AD8*100</f>
        <v>100.47138047138047</v>
      </c>
      <c r="AI29" s="43">
        <f t="shared" si="43"/>
        <v>83.893280632411077</v>
      </c>
      <c r="AJ29" s="43">
        <f t="shared" si="44"/>
        <v>127.46748278500381</v>
      </c>
      <c r="AK29" s="43">
        <f t="shared" si="45"/>
        <v>124.89829129373476</v>
      </c>
      <c r="AL29" s="43">
        <f t="shared" si="46"/>
        <v>96.514745308310992</v>
      </c>
      <c r="AM29" s="43">
        <f t="shared" si="47"/>
        <v>104.18138987043581</v>
      </c>
      <c r="AN29" s="43">
        <f t="shared" si="48"/>
        <v>107.38295318127251</v>
      </c>
      <c r="AO29" s="43">
        <f t="shared" si="49"/>
        <v>108.20846905537461</v>
      </c>
      <c r="AP29" s="43">
        <f t="shared" si="50"/>
        <v>106.66666666666667</v>
      </c>
      <c r="AQ29" s="43">
        <f t="shared" si="51"/>
        <v>116.73261729790842</v>
      </c>
      <c r="AR29" s="43">
        <f t="shared" si="52"/>
        <v>110.34097261039686</v>
      </c>
      <c r="AS29" s="43">
        <f t="shared" si="53"/>
        <v>109.93377483443709</v>
      </c>
      <c r="AT29" s="43">
        <f t="shared" si="54"/>
        <v>115.234375</v>
      </c>
      <c r="AU29" s="43"/>
      <c r="AV29" s="43">
        <f>AV8/AU8*100</f>
        <v>107.43374272786038</v>
      </c>
      <c r="AW29" s="43">
        <f>AW8/AV8*100</f>
        <v>111.7127958283193</v>
      </c>
      <c r="AX29" s="43"/>
      <c r="AY29" s="43">
        <f t="shared" si="55"/>
        <v>113.89973958333333</v>
      </c>
      <c r="AZ29" s="43">
        <f t="shared" si="55"/>
        <v>107.91654758502429</v>
      </c>
      <c r="BA29" s="43">
        <f t="shared" si="55"/>
        <v>112.63241525423729</v>
      </c>
      <c r="BB29" s="43">
        <f t="shared" si="55"/>
        <v>119.75076416647073</v>
      </c>
      <c r="BC29" s="43">
        <f t="shared" si="55"/>
        <v>111.01511879049677</v>
      </c>
      <c r="BD29" s="43">
        <f>BD8/BC8*100</f>
        <v>114.9982313406438</v>
      </c>
      <c r="BE29" s="43">
        <f t="shared" si="57"/>
        <v>88.065210704398638</v>
      </c>
      <c r="BF29" s="43">
        <f t="shared" si="58"/>
        <v>111.94551170101292</v>
      </c>
      <c r="BG29" s="43">
        <f t="shared" si="58"/>
        <v>110.00000000000001</v>
      </c>
      <c r="BK29" s="378"/>
      <c r="BL29" s="378"/>
    </row>
    <row r="30" spans="1:64" s="15" customFormat="1" ht="27.65" customHeight="1">
      <c r="A30" s="44" t="str">
        <f>IF('1'!$A$1=1,B30,C30)</f>
        <v>Мінеральні продукти</v>
      </c>
      <c r="B30" s="45" t="s">
        <v>2</v>
      </c>
      <c r="C30" s="91" t="s">
        <v>17</v>
      </c>
      <c r="D30" s="43"/>
      <c r="E30" s="43"/>
      <c r="F30" s="43"/>
      <c r="G30" s="43"/>
      <c r="H30" s="43">
        <f t="shared" si="39"/>
        <v>50.900900900900901</v>
      </c>
      <c r="I30" s="43">
        <f t="shared" si="39"/>
        <v>47.96153846153846</v>
      </c>
      <c r="J30" s="43">
        <f t="shared" si="39"/>
        <v>87.595505617977537</v>
      </c>
      <c r="K30" s="43">
        <f t="shared" si="39"/>
        <v>113.53543979504697</v>
      </c>
      <c r="L30" s="43">
        <f t="shared" si="39"/>
        <v>177.39959155888357</v>
      </c>
      <c r="M30" s="43">
        <f t="shared" si="39"/>
        <v>189.97594226142743</v>
      </c>
      <c r="N30" s="43">
        <f t="shared" si="39"/>
        <v>134.32529502308876</v>
      </c>
      <c r="O30" s="43">
        <f t="shared" si="39"/>
        <v>112.29785633696878</v>
      </c>
      <c r="P30" s="43">
        <f t="shared" si="39"/>
        <v>85.418265541059085</v>
      </c>
      <c r="Q30" s="43">
        <f t="shared" si="39"/>
        <v>112.07260447446178</v>
      </c>
      <c r="R30" s="43">
        <f t="shared" si="39"/>
        <v>127.54010695187165</v>
      </c>
      <c r="S30" s="43">
        <f t="shared" si="39"/>
        <v>111.68787675820495</v>
      </c>
      <c r="T30" s="43">
        <f t="shared" si="39"/>
        <v>103.90835579514825</v>
      </c>
      <c r="U30" s="43">
        <f t="shared" si="39"/>
        <v>110.65913370998118</v>
      </c>
      <c r="V30" s="43">
        <f t="shared" si="39"/>
        <v>95.59748427672956</v>
      </c>
      <c r="W30" s="43">
        <f t="shared" si="39"/>
        <v>85.637181409295351</v>
      </c>
      <c r="X30" s="43">
        <f t="shared" si="39"/>
        <v>93.644617380025934</v>
      </c>
      <c r="Y30" s="43">
        <f t="shared" si="39"/>
        <v>49.012933968686177</v>
      </c>
      <c r="Z30" s="43">
        <f t="shared" si="39"/>
        <v>45.895989974937343</v>
      </c>
      <c r="AA30" s="43">
        <f t="shared" si="39"/>
        <v>65.056022408963585</v>
      </c>
      <c r="AB30" s="43">
        <f t="shared" si="39"/>
        <v>96.906740535549403</v>
      </c>
      <c r="AC30" s="43">
        <f t="shared" si="39"/>
        <v>136.11111111111111</v>
      </c>
      <c r="AD30" s="43">
        <f>AD9/Z9*100</f>
        <v>238.83959044368601</v>
      </c>
      <c r="AE30" s="43">
        <f t="shared" si="41"/>
        <v>234.33799784714745</v>
      </c>
      <c r="AF30" s="43">
        <f t="shared" si="42"/>
        <v>159.07575035731301</v>
      </c>
      <c r="AG30" s="43">
        <f t="shared" si="42"/>
        <v>117.24489795918367</v>
      </c>
      <c r="AH30" s="43">
        <f t="shared" si="42"/>
        <v>91.797656473278082</v>
      </c>
      <c r="AI30" s="43">
        <f t="shared" si="43"/>
        <v>73.128158015617828</v>
      </c>
      <c r="AJ30" s="43">
        <f t="shared" si="44"/>
        <v>105.4806828391734</v>
      </c>
      <c r="AK30" s="43">
        <f t="shared" si="45"/>
        <v>82.419495213228899</v>
      </c>
      <c r="AL30" s="43">
        <f t="shared" si="46"/>
        <v>60.491905354919048</v>
      </c>
      <c r="AM30" s="43">
        <f t="shared" si="47"/>
        <v>70.760050251256274</v>
      </c>
      <c r="AN30" s="43">
        <f t="shared" si="48"/>
        <v>52.810902896081771</v>
      </c>
      <c r="AO30" s="43">
        <f t="shared" si="49"/>
        <v>109.45089757127772</v>
      </c>
      <c r="AP30" s="43">
        <f t="shared" si="50"/>
        <v>118.47658260422027</v>
      </c>
      <c r="AQ30" s="43">
        <f t="shared" si="51"/>
        <v>89.436307146027517</v>
      </c>
      <c r="AR30" s="43">
        <f t="shared" si="52"/>
        <v>130.48387096774195</v>
      </c>
      <c r="AS30" s="43">
        <f t="shared" si="53"/>
        <v>109.93728895320791</v>
      </c>
      <c r="AT30" s="43">
        <f t="shared" si="54"/>
        <v>92.6585577758471</v>
      </c>
      <c r="AU30" s="43"/>
      <c r="AV30" s="43">
        <f t="shared" ref="AV30:AW36" si="60">AV9/AU9*100</f>
        <v>84.726185623046618</v>
      </c>
      <c r="AW30" s="43">
        <f t="shared" si="60"/>
        <v>109.68724939855655</v>
      </c>
      <c r="AX30" s="43"/>
      <c r="AY30" s="43">
        <f t="shared" si="55"/>
        <v>72.853874465333732</v>
      </c>
      <c r="AZ30" s="43">
        <f t="shared" si="55"/>
        <v>144.44292736209721</v>
      </c>
      <c r="BA30" s="43">
        <f t="shared" si="55"/>
        <v>109.22582474714055</v>
      </c>
      <c r="BB30" s="43">
        <f t="shared" si="55"/>
        <v>97.784508870618779</v>
      </c>
      <c r="BC30" s="43">
        <f t="shared" si="55"/>
        <v>61.324010974422514</v>
      </c>
      <c r="BD30" s="43">
        <f t="shared" si="56"/>
        <v>171.9151392697359</v>
      </c>
      <c r="BE30" s="43">
        <f t="shared" si="57"/>
        <v>101.01578240429818</v>
      </c>
      <c r="BF30" s="43">
        <f t="shared" si="58"/>
        <v>79.880329094988781</v>
      </c>
      <c r="BG30" s="43">
        <f t="shared" si="58"/>
        <v>85.830212234706622</v>
      </c>
      <c r="BK30" s="378"/>
      <c r="BL30" s="378"/>
    </row>
    <row r="31" spans="1:64" s="15" customFormat="1" ht="29.15" customHeight="1">
      <c r="A31" s="44" t="str">
        <f>IF('1'!$A$1=1,B31,C31)</f>
        <v>Продукція хімічної та пов'язаних з нею галузей промисловості</v>
      </c>
      <c r="B31" s="45" t="s">
        <v>3</v>
      </c>
      <c r="C31" s="91" t="s">
        <v>18</v>
      </c>
      <c r="D31" s="43"/>
      <c r="E31" s="43"/>
      <c r="F31" s="43"/>
      <c r="G31" s="43"/>
      <c r="H31" s="43">
        <f t="shared" si="39"/>
        <v>116.06376456161864</v>
      </c>
      <c r="I31" s="43">
        <f t="shared" si="39"/>
        <v>108.00252047889099</v>
      </c>
      <c r="J31" s="43">
        <f t="shared" si="39"/>
        <v>104.35025097601785</v>
      </c>
      <c r="K31" s="43">
        <f t="shared" si="39"/>
        <v>113.15053161723559</v>
      </c>
      <c r="L31" s="43">
        <f t="shared" si="39"/>
        <v>112.36133122028527</v>
      </c>
      <c r="M31" s="43">
        <f t="shared" si="39"/>
        <v>121.29521586931156</v>
      </c>
      <c r="N31" s="43">
        <f t="shared" si="39"/>
        <v>108.8188134687333</v>
      </c>
      <c r="O31" s="43">
        <f t="shared" si="39"/>
        <v>110.73194856577646</v>
      </c>
      <c r="P31" s="43">
        <f t="shared" si="39"/>
        <v>101.69252468265162</v>
      </c>
      <c r="Q31" s="43">
        <f t="shared" si="39"/>
        <v>99.134199134199136</v>
      </c>
      <c r="R31" s="43">
        <f t="shared" si="39"/>
        <v>110.21611001964638</v>
      </c>
      <c r="S31" s="43">
        <f t="shared" si="39"/>
        <v>105.85082626172397</v>
      </c>
      <c r="T31" s="43">
        <f t="shared" si="39"/>
        <v>113.45353675450762</v>
      </c>
      <c r="U31" s="43">
        <f t="shared" si="39"/>
        <v>118.19505094614264</v>
      </c>
      <c r="V31" s="43">
        <f t="shared" si="39"/>
        <v>109.04634581105171</v>
      </c>
      <c r="W31" s="43">
        <f t="shared" si="39"/>
        <v>100.12658227848101</v>
      </c>
      <c r="X31" s="43">
        <f t="shared" si="39"/>
        <v>102.73023634881827</v>
      </c>
      <c r="Y31" s="43">
        <f t="shared" si="39"/>
        <v>82.553366174055824</v>
      </c>
      <c r="Z31" s="43">
        <f t="shared" si="39"/>
        <v>92.725786677564358</v>
      </c>
      <c r="AA31" s="43">
        <f t="shared" si="39"/>
        <v>106.95322376738305</v>
      </c>
      <c r="AB31" s="43">
        <f t="shared" si="39"/>
        <v>100</v>
      </c>
      <c r="AC31" s="43">
        <f t="shared" si="39"/>
        <v>133.56539035305818</v>
      </c>
      <c r="AD31" s="43">
        <f t="shared" si="40"/>
        <v>141.38386954605554</v>
      </c>
      <c r="AE31" s="43">
        <f t="shared" si="41"/>
        <v>149.64539007092199</v>
      </c>
      <c r="AF31" s="43">
        <f>AF10/AB10*100</f>
        <v>95.874652915509714</v>
      </c>
      <c r="AG31" s="43">
        <f>AG10/AC10*100</f>
        <v>60.722263588979899</v>
      </c>
      <c r="AH31" s="43">
        <f t="shared" si="42"/>
        <v>75.654613466334169</v>
      </c>
      <c r="AI31" s="43">
        <f t="shared" si="43"/>
        <v>63.085834649815695</v>
      </c>
      <c r="AJ31" s="43">
        <f t="shared" si="44"/>
        <v>108.72983036822508</v>
      </c>
      <c r="AK31" s="43">
        <f t="shared" si="45"/>
        <v>151.7473942366646</v>
      </c>
      <c r="AL31" s="43">
        <f t="shared" si="46"/>
        <v>110.58920477956325</v>
      </c>
      <c r="AM31" s="43">
        <f t="shared" si="47"/>
        <v>105.42570951585977</v>
      </c>
      <c r="AN31" s="43">
        <f t="shared" si="48"/>
        <v>106.05022831050228</v>
      </c>
      <c r="AO31" s="43">
        <f t="shared" si="49"/>
        <v>110.90909090909091</v>
      </c>
      <c r="AP31" s="43">
        <f t="shared" si="50"/>
        <v>98.546944858420275</v>
      </c>
      <c r="AQ31" s="43">
        <f t="shared" si="51"/>
        <v>112.43072050673</v>
      </c>
      <c r="AR31" s="43">
        <f t="shared" si="52"/>
        <v>110.97954790096878</v>
      </c>
      <c r="AS31" s="43">
        <f t="shared" si="53"/>
        <v>100.5464480874317</v>
      </c>
      <c r="AT31" s="43">
        <f t="shared" si="54"/>
        <v>104.83931947069945</v>
      </c>
      <c r="AU31" s="43"/>
      <c r="AV31" s="43">
        <f t="shared" si="60"/>
        <v>105.00834724540901</v>
      </c>
      <c r="AW31" s="43">
        <f t="shared" si="60"/>
        <v>105.49101137336432</v>
      </c>
      <c r="AX31" s="43"/>
      <c r="AY31" s="43">
        <f t="shared" si="55"/>
        <v>110.32656663724624</v>
      </c>
      <c r="AZ31" s="43">
        <f t="shared" si="55"/>
        <v>113.08</v>
      </c>
      <c r="BA31" s="43">
        <f t="shared" si="55"/>
        <v>104.20940926777502</v>
      </c>
      <c r="BB31" s="43">
        <f t="shared" si="55"/>
        <v>109.86648563023309</v>
      </c>
      <c r="BC31" s="43">
        <f t="shared" si="55"/>
        <v>96.179196704428421</v>
      </c>
      <c r="BD31" s="43">
        <f t="shared" si="56"/>
        <v>130.7741728236428</v>
      </c>
      <c r="BE31" s="43">
        <f t="shared" si="57"/>
        <v>72.635716040284947</v>
      </c>
      <c r="BF31" s="43">
        <f t="shared" si="58"/>
        <v>116.25521361740503</v>
      </c>
      <c r="BG31" s="43">
        <f t="shared" si="58"/>
        <v>106.82633569281489</v>
      </c>
      <c r="BK31" s="378"/>
      <c r="BL31" s="378"/>
    </row>
    <row r="32" spans="1:64" s="15" customFormat="1" ht="25.4" customHeight="1">
      <c r="A32" s="44" t="str">
        <f>IF('1'!$A$1=1,B32,C32)</f>
        <v>Деревина та вироби з неї</v>
      </c>
      <c r="B32" s="45" t="s">
        <v>4</v>
      </c>
      <c r="C32" s="91" t="s">
        <v>19</v>
      </c>
      <c r="D32" s="43"/>
      <c r="E32" s="43"/>
      <c r="F32" s="43"/>
      <c r="G32" s="43"/>
      <c r="H32" s="43">
        <f t="shared" si="39"/>
        <v>109.47368421052633</v>
      </c>
      <c r="I32" s="43">
        <f t="shared" si="39"/>
        <v>115.89743589743591</v>
      </c>
      <c r="J32" s="43">
        <f t="shared" si="39"/>
        <v>107.01754385964912</v>
      </c>
      <c r="K32" s="43">
        <f t="shared" si="39"/>
        <v>110.86956521739131</v>
      </c>
      <c r="L32" s="43">
        <f t="shared" si="39"/>
        <v>108.65384615384615</v>
      </c>
      <c r="M32" s="43">
        <f t="shared" si="39"/>
        <v>112.83185840707965</v>
      </c>
      <c r="N32" s="43">
        <f t="shared" si="39"/>
        <v>104.91803278688525</v>
      </c>
      <c r="O32" s="43">
        <f t="shared" si="39"/>
        <v>108.62745098039215</v>
      </c>
      <c r="P32" s="43">
        <f t="shared" si="39"/>
        <v>108.84955752212389</v>
      </c>
      <c r="Q32" s="43">
        <f t="shared" si="39"/>
        <v>107.84313725490196</v>
      </c>
      <c r="R32" s="43">
        <f t="shared" si="39"/>
        <v>115.625</v>
      </c>
      <c r="S32" s="43">
        <f t="shared" si="39"/>
        <v>109.38628158844766</v>
      </c>
      <c r="T32" s="43">
        <f t="shared" si="39"/>
        <v>103.65853658536585</v>
      </c>
      <c r="U32" s="43">
        <f t="shared" si="39"/>
        <v>103.63636363636364</v>
      </c>
      <c r="V32" s="43">
        <f t="shared" si="39"/>
        <v>96.959459459459467</v>
      </c>
      <c r="W32" s="43">
        <f t="shared" si="39"/>
        <v>96.699669966996709</v>
      </c>
      <c r="X32" s="43">
        <f t="shared" si="39"/>
        <v>100.78431372549019</v>
      </c>
      <c r="Y32" s="43">
        <f t="shared" si="39"/>
        <v>78.245614035087712</v>
      </c>
      <c r="Z32" s="43">
        <f t="shared" si="39"/>
        <v>99.651567944250871</v>
      </c>
      <c r="AA32" s="43">
        <f t="shared" si="39"/>
        <v>138.90784982935153</v>
      </c>
      <c r="AB32" s="43">
        <f t="shared" si="39"/>
        <v>94.552529182879368</v>
      </c>
      <c r="AC32" s="43">
        <f t="shared" si="39"/>
        <v>136.77130044843048</v>
      </c>
      <c r="AD32" s="43">
        <f t="shared" si="40"/>
        <v>113.98601398601397</v>
      </c>
      <c r="AE32" s="43">
        <f t="shared" si="41"/>
        <v>94.594594594594597</v>
      </c>
      <c r="AF32" s="43">
        <f>AF11/AB11*100</f>
        <v>95.884773662551439</v>
      </c>
      <c r="AG32" s="43">
        <f>AG11/AC11*100</f>
        <v>39.672131147540988</v>
      </c>
      <c r="AH32" s="43">
        <f t="shared" si="42"/>
        <v>76.073619631901849</v>
      </c>
      <c r="AI32" s="43">
        <f t="shared" si="43"/>
        <v>67.79220779220779</v>
      </c>
      <c r="AJ32" s="43">
        <f t="shared" si="44"/>
        <v>90.987124463519308</v>
      </c>
      <c r="AK32" s="43">
        <f t="shared" si="45"/>
        <v>182.64462809917353</v>
      </c>
      <c r="AL32" s="43">
        <f t="shared" si="46"/>
        <v>95.967741935483872</v>
      </c>
      <c r="AM32" s="43">
        <f t="shared" si="47"/>
        <v>86.59003831417624</v>
      </c>
      <c r="AN32" s="43">
        <f t="shared" si="48"/>
        <v>114.62264150943395</v>
      </c>
      <c r="AO32" s="43">
        <f t="shared" si="49"/>
        <v>121.26696832579185</v>
      </c>
      <c r="AP32" s="43">
        <f t="shared" si="50"/>
        <v>102.52100840336134</v>
      </c>
      <c r="AQ32" s="43">
        <f t="shared" si="51"/>
        <v>117.69911504424779</v>
      </c>
      <c r="AR32" s="43">
        <f t="shared" si="52"/>
        <v>100.41152263374487</v>
      </c>
      <c r="AS32" s="43">
        <f t="shared" si="53"/>
        <v>91.044776119402982</v>
      </c>
      <c r="AT32" s="43">
        <f t="shared" si="54"/>
        <v>103.27868852459017</v>
      </c>
      <c r="AU32" s="43"/>
      <c r="AV32" s="43">
        <f t="shared" si="60"/>
        <v>112.51862891207153</v>
      </c>
      <c r="AW32" s="43">
        <f t="shared" si="60"/>
        <v>98.013245033112582</v>
      </c>
      <c r="AX32" s="43"/>
      <c r="AY32" s="43">
        <f t="shared" si="55"/>
        <v>110.6761565836299</v>
      </c>
      <c r="AZ32" s="43">
        <f t="shared" si="55"/>
        <v>108.68167202572347</v>
      </c>
      <c r="BA32" s="43">
        <f t="shared" si="55"/>
        <v>110.45364891518739</v>
      </c>
      <c r="BB32" s="43">
        <f t="shared" si="55"/>
        <v>100</v>
      </c>
      <c r="BC32" s="43">
        <f>BC11/BB11*100</f>
        <v>104.73214285714285</v>
      </c>
      <c r="BD32" s="43">
        <f t="shared" si="56"/>
        <v>107.33162830349532</v>
      </c>
      <c r="BE32" s="43">
        <f t="shared" si="57"/>
        <v>68.54646544876887</v>
      </c>
      <c r="BF32" s="43">
        <f t="shared" si="58"/>
        <v>103.93974507531864</v>
      </c>
      <c r="BG32" s="43">
        <f t="shared" si="58"/>
        <v>113.82385730211817</v>
      </c>
      <c r="BK32" s="378"/>
      <c r="BL32" s="378"/>
    </row>
    <row r="33" spans="1:64" s="15" customFormat="1" ht="21.65" customHeight="1">
      <c r="A33" s="44" t="str">
        <f>IF('1'!$A$1=1,B33,C33)</f>
        <v>Промислові вироби</v>
      </c>
      <c r="B33" s="45" t="s">
        <v>5</v>
      </c>
      <c r="C33" s="91" t="s">
        <v>20</v>
      </c>
      <c r="D33" s="43"/>
      <c r="E33" s="43"/>
      <c r="F33" s="43"/>
      <c r="G33" s="43"/>
      <c r="H33" s="43">
        <f t="shared" si="39"/>
        <v>101.28865979381443</v>
      </c>
      <c r="I33" s="43">
        <f t="shared" si="39"/>
        <v>118.53035143769968</v>
      </c>
      <c r="J33" s="43">
        <f t="shared" si="39"/>
        <v>113.42281879194631</v>
      </c>
      <c r="K33" s="43">
        <f t="shared" si="39"/>
        <v>115.85081585081585</v>
      </c>
      <c r="L33" s="43">
        <f t="shared" si="39"/>
        <v>117.81170483460559</v>
      </c>
      <c r="M33" s="43">
        <f t="shared" si="39"/>
        <v>116.44204851752022</v>
      </c>
      <c r="N33" s="43">
        <f t="shared" si="39"/>
        <v>100</v>
      </c>
      <c r="O33" s="43">
        <f t="shared" si="39"/>
        <v>96.378269617706238</v>
      </c>
      <c r="P33" s="43">
        <f t="shared" si="39"/>
        <v>97.192224622030238</v>
      </c>
      <c r="Q33" s="43">
        <f t="shared" si="39"/>
        <v>102.31481481481481</v>
      </c>
      <c r="R33" s="43">
        <f t="shared" si="39"/>
        <v>134.71400394477317</v>
      </c>
      <c r="S33" s="43">
        <f t="shared" si="39"/>
        <v>128.18371607515658</v>
      </c>
      <c r="T33" s="43">
        <f t="shared" si="39"/>
        <v>126.8888888888889</v>
      </c>
      <c r="U33" s="43">
        <f t="shared" si="39"/>
        <v>126.92307692307692</v>
      </c>
      <c r="V33" s="43">
        <f t="shared" si="39"/>
        <v>128.98975109809663</v>
      </c>
      <c r="W33" s="43">
        <f t="shared" si="39"/>
        <v>125.08143322475568</v>
      </c>
      <c r="X33" s="43">
        <f t="shared" si="39"/>
        <v>125.39404553415061</v>
      </c>
      <c r="Y33" s="43">
        <f t="shared" si="39"/>
        <v>86.987522281639926</v>
      </c>
      <c r="Z33" s="43">
        <f t="shared" si="39"/>
        <v>83.995459704880815</v>
      </c>
      <c r="AA33" s="43">
        <f t="shared" si="39"/>
        <v>89.192708333333343</v>
      </c>
      <c r="AB33" s="43">
        <f t="shared" si="39"/>
        <v>93.994413407821227</v>
      </c>
      <c r="AC33" s="43">
        <f t="shared" si="39"/>
        <v>131.96721311475409</v>
      </c>
      <c r="AD33" s="43">
        <f t="shared" si="40"/>
        <v>121.62162162162163</v>
      </c>
      <c r="AE33" s="43">
        <f t="shared" si="41"/>
        <v>130.51094890510947</v>
      </c>
      <c r="AF33" s="43">
        <f t="shared" si="42"/>
        <v>81.426448736998509</v>
      </c>
      <c r="AG33" s="43">
        <f t="shared" si="42"/>
        <v>89.440993788819881</v>
      </c>
      <c r="AH33" s="43">
        <f t="shared" si="42"/>
        <v>94.666666666666671</v>
      </c>
      <c r="AI33" s="43">
        <f t="shared" si="43"/>
        <v>132.43847874720359</v>
      </c>
      <c r="AJ33" s="43">
        <f t="shared" si="44"/>
        <v>125.54744525547446</v>
      </c>
      <c r="AK33" s="43">
        <f t="shared" si="45"/>
        <v>117.01388888888889</v>
      </c>
      <c r="AL33" s="43">
        <f t="shared" si="46"/>
        <v>102.11267605633803</v>
      </c>
      <c r="AM33" s="43">
        <f t="shared" si="47"/>
        <v>60.557432432432435</v>
      </c>
      <c r="AN33" s="43">
        <f t="shared" si="48"/>
        <v>99.854651162790702</v>
      </c>
      <c r="AO33" s="43">
        <f t="shared" si="49"/>
        <v>105.78635014836794</v>
      </c>
      <c r="AP33" s="43">
        <f t="shared" si="50"/>
        <v>96.206896551724142</v>
      </c>
      <c r="AQ33" s="43">
        <f t="shared" si="51"/>
        <v>104.60251046025104</v>
      </c>
      <c r="AR33" s="43">
        <f t="shared" si="52"/>
        <v>108.73362445414847</v>
      </c>
      <c r="AS33" s="43">
        <f t="shared" si="53"/>
        <v>94.530154277699864</v>
      </c>
      <c r="AT33" s="43">
        <f t="shared" si="54"/>
        <v>100.71684587813621</v>
      </c>
      <c r="AU33" s="43"/>
      <c r="AV33" s="43">
        <f t="shared" si="60"/>
        <v>100.22401433691756</v>
      </c>
      <c r="AW33" s="43">
        <f t="shared" si="60"/>
        <v>101.20697362539116</v>
      </c>
      <c r="AX33" s="43"/>
      <c r="AY33" s="43">
        <f t="shared" si="55"/>
        <v>112.11160431198479</v>
      </c>
      <c r="AZ33" s="43">
        <f t="shared" si="55"/>
        <v>106.39140271493213</v>
      </c>
      <c r="BA33" s="43">
        <f t="shared" si="55"/>
        <v>116.37426900584795</v>
      </c>
      <c r="BB33" s="43">
        <f t="shared" si="55"/>
        <v>127.04431247144814</v>
      </c>
      <c r="BC33" s="43">
        <f t="shared" si="55"/>
        <v>94.534340165408125</v>
      </c>
      <c r="BD33" s="43">
        <f t="shared" si="56"/>
        <v>118.33396728794219</v>
      </c>
      <c r="BE33" s="43">
        <f t="shared" si="57"/>
        <v>101.57505625200901</v>
      </c>
      <c r="BF33" s="43">
        <f t="shared" si="58"/>
        <v>93.322784810126578</v>
      </c>
      <c r="BG33" s="43">
        <f t="shared" si="58"/>
        <v>101.28857239742285</v>
      </c>
      <c r="BK33" s="378"/>
      <c r="BL33" s="378"/>
    </row>
    <row r="34" spans="1:64" s="15" customFormat="1" ht="32.75" customHeight="1">
      <c r="A34" s="44" t="str">
        <f>IF('1'!$A$1=1,B34,C34)</f>
        <v>Чорні й кольорові метали та вироби з них</v>
      </c>
      <c r="B34" s="45" t="s">
        <v>6</v>
      </c>
      <c r="C34" s="91" t="s">
        <v>21</v>
      </c>
      <c r="D34" s="43"/>
      <c r="E34" s="43"/>
      <c r="F34" s="43"/>
      <c r="G34" s="43"/>
      <c r="H34" s="43">
        <f t="shared" si="39"/>
        <v>112.18836565096953</v>
      </c>
      <c r="I34" s="43">
        <f t="shared" si="39"/>
        <v>112.47002398081534</v>
      </c>
      <c r="J34" s="43">
        <f t="shared" si="39"/>
        <v>113.81443298969072</v>
      </c>
      <c r="K34" s="43">
        <f t="shared" si="39"/>
        <v>123.66071428571428</v>
      </c>
      <c r="L34" s="43">
        <f t="shared" si="39"/>
        <v>132.3456790123457</v>
      </c>
      <c r="M34" s="43">
        <f t="shared" si="39"/>
        <v>140.08528784648189</v>
      </c>
      <c r="N34" s="43">
        <f t="shared" si="39"/>
        <v>120.28985507246377</v>
      </c>
      <c r="O34" s="43">
        <f t="shared" si="39"/>
        <v>123.46570397111914</v>
      </c>
      <c r="P34" s="43">
        <f t="shared" si="39"/>
        <v>108.5820895522388</v>
      </c>
      <c r="Q34" s="43">
        <f t="shared" si="39"/>
        <v>103.34855403348556</v>
      </c>
      <c r="R34" s="43">
        <f t="shared" si="39"/>
        <v>123.94578313253012</v>
      </c>
      <c r="S34" s="43">
        <f t="shared" si="39"/>
        <v>121.34502923976609</v>
      </c>
      <c r="T34" s="43">
        <f t="shared" si="39"/>
        <v>113.05841924398625</v>
      </c>
      <c r="U34" s="43">
        <f t="shared" si="39"/>
        <v>119.44035346097202</v>
      </c>
      <c r="V34" s="43">
        <f t="shared" si="39"/>
        <v>107.53341433778859</v>
      </c>
      <c r="W34" s="43">
        <f t="shared" si="39"/>
        <v>95.060240963855421</v>
      </c>
      <c r="X34" s="43">
        <f t="shared" si="39"/>
        <v>94.224924012158056</v>
      </c>
      <c r="Y34" s="43">
        <f t="shared" si="39"/>
        <v>73.489519112207148</v>
      </c>
      <c r="Z34" s="43">
        <f t="shared" si="39"/>
        <v>80.112994350282491</v>
      </c>
      <c r="AA34" s="43">
        <f t="shared" si="39"/>
        <v>89.480354879594429</v>
      </c>
      <c r="AB34" s="43">
        <f t="shared" si="39"/>
        <v>98.709677419354833</v>
      </c>
      <c r="AC34" s="43">
        <f t="shared" si="39"/>
        <v>136.07382550335569</v>
      </c>
      <c r="AD34" s="43">
        <f t="shared" si="40"/>
        <v>146.8265162200282</v>
      </c>
      <c r="AE34" s="43">
        <f t="shared" si="41"/>
        <v>158.64022662889519</v>
      </c>
      <c r="AF34" s="43">
        <f t="shared" si="42"/>
        <v>96.732026143790847</v>
      </c>
      <c r="AG34" s="43">
        <f t="shared" si="42"/>
        <v>44.882860665844639</v>
      </c>
      <c r="AH34" s="43">
        <f t="shared" si="42"/>
        <v>66.858789625360231</v>
      </c>
      <c r="AI34" s="43">
        <f t="shared" si="43"/>
        <v>64.017857142857139</v>
      </c>
      <c r="AJ34" s="43">
        <f t="shared" si="44"/>
        <v>103.88513513513513</v>
      </c>
      <c r="AK34" s="43">
        <f t="shared" si="45"/>
        <v>194.50549450549451</v>
      </c>
      <c r="AL34" s="43">
        <f t="shared" si="46"/>
        <v>120.83333333333333</v>
      </c>
      <c r="AM34" s="43">
        <f t="shared" si="47"/>
        <v>120.22315202231519</v>
      </c>
      <c r="AN34" s="43">
        <f t="shared" si="48"/>
        <v>128.6178861788618</v>
      </c>
      <c r="AO34" s="43">
        <f t="shared" si="49"/>
        <v>133.61581920903956</v>
      </c>
      <c r="AP34" s="43">
        <f t="shared" si="50"/>
        <v>106.18311533888227</v>
      </c>
      <c r="AQ34" s="43">
        <f t="shared" si="51"/>
        <v>101.85614849187937</v>
      </c>
      <c r="AR34" s="43">
        <f t="shared" si="52"/>
        <v>110.36662452591656</v>
      </c>
      <c r="AS34" s="43">
        <f t="shared" si="53"/>
        <v>104.33403805496827</v>
      </c>
      <c r="AT34" s="43">
        <f t="shared" si="54"/>
        <v>119.03695408734603</v>
      </c>
      <c r="AU34" s="43"/>
      <c r="AV34" s="43">
        <f t="shared" si="60"/>
        <v>121.53419593345656</v>
      </c>
      <c r="AW34" s="43">
        <f t="shared" si="60"/>
        <v>111.1406844106464</v>
      </c>
      <c r="AX34" s="43"/>
      <c r="AY34" s="43">
        <f t="shared" si="55"/>
        <v>115.72180011689071</v>
      </c>
      <c r="AZ34" s="43">
        <f t="shared" si="55"/>
        <v>128.33333333333334</v>
      </c>
      <c r="BA34" s="43">
        <f t="shared" si="55"/>
        <v>114.67926013380558</v>
      </c>
      <c r="BB34" s="43">
        <f t="shared" si="55"/>
        <v>107.85861358956761</v>
      </c>
      <c r="BC34" s="43">
        <f t="shared" si="55"/>
        <v>83.709831371301306</v>
      </c>
      <c r="BD34" s="43">
        <f t="shared" si="56"/>
        <v>136.22196883314328</v>
      </c>
      <c r="BE34" s="43">
        <f t="shared" si="57"/>
        <v>66.099330357142861</v>
      </c>
      <c r="BF34" s="43">
        <f t="shared" si="58"/>
        <v>127.73322076825664</v>
      </c>
      <c r="BG34" s="43">
        <f t="shared" si="58"/>
        <v>115.92861863846662</v>
      </c>
      <c r="BK34" s="378"/>
      <c r="BL34" s="378"/>
    </row>
    <row r="35" spans="1:64" s="15" customFormat="1" ht="31.4" customHeight="1">
      <c r="A35" s="44" t="str">
        <f>IF('1'!$A$1=1,B35,C35)</f>
        <v>Машини, устаткування, транспортні засоби та прилади</v>
      </c>
      <c r="B35" s="45" t="s">
        <v>11</v>
      </c>
      <c r="C35" s="91" t="s">
        <v>22</v>
      </c>
      <c r="D35" s="43"/>
      <c r="E35" s="43"/>
      <c r="F35" s="43"/>
      <c r="G35" s="43"/>
      <c r="H35" s="43">
        <f t="shared" si="39"/>
        <v>129.72582972582973</v>
      </c>
      <c r="I35" s="43">
        <f t="shared" si="39"/>
        <v>149.01408450704224</v>
      </c>
      <c r="J35" s="43">
        <f t="shared" si="39"/>
        <v>135.13227513227514</v>
      </c>
      <c r="K35" s="43">
        <f t="shared" si="39"/>
        <v>139.43187289359653</v>
      </c>
      <c r="L35" s="43">
        <f t="shared" si="39"/>
        <v>148.38709677419354</v>
      </c>
      <c r="M35" s="43">
        <f>M14/I14*100</f>
        <v>139.79206049149337</v>
      </c>
      <c r="N35" s="43">
        <f t="shared" si="39"/>
        <v>117.93265465935787</v>
      </c>
      <c r="O35" s="43">
        <f t="shared" si="39"/>
        <v>115.57320441988949</v>
      </c>
      <c r="P35" s="43">
        <f t="shared" si="39"/>
        <v>99.887556221889056</v>
      </c>
      <c r="Q35" s="43">
        <f t="shared" si="39"/>
        <v>103.82014874915484</v>
      </c>
      <c r="R35" s="43">
        <f t="shared" si="39"/>
        <v>120.7171314741036</v>
      </c>
      <c r="S35" s="43">
        <f t="shared" si="39"/>
        <v>126.08305945622946</v>
      </c>
      <c r="T35" s="43">
        <f t="shared" si="39"/>
        <v>135.046904315197</v>
      </c>
      <c r="U35" s="43">
        <f>U14/Q14*100</f>
        <v>125.3663301856073</v>
      </c>
      <c r="V35" s="43">
        <f t="shared" si="39"/>
        <v>131.71067106710672</v>
      </c>
      <c r="W35" s="43">
        <f t="shared" si="39"/>
        <v>120.33175355450237</v>
      </c>
      <c r="X35" s="43">
        <f t="shared" si="39"/>
        <v>97.47151986662962</v>
      </c>
      <c r="Y35" s="43">
        <f t="shared" si="39"/>
        <v>81.818181818181827</v>
      </c>
      <c r="Z35" s="43">
        <f t="shared" si="39"/>
        <v>83.733556065984544</v>
      </c>
      <c r="AA35" s="43">
        <f t="shared" si="39"/>
        <v>88.932650649862154</v>
      </c>
      <c r="AB35" s="43">
        <f t="shared" si="39"/>
        <v>105.04561003420751</v>
      </c>
      <c r="AC35" s="43">
        <f t="shared" si="39"/>
        <v>140.22222222222223</v>
      </c>
      <c r="AD35" s="43">
        <f t="shared" si="40"/>
        <v>118.85286783042395</v>
      </c>
      <c r="AE35" s="43">
        <f t="shared" si="41"/>
        <v>125.26572187776794</v>
      </c>
      <c r="AF35" s="43">
        <f t="shared" si="42"/>
        <v>80.759837177747627</v>
      </c>
      <c r="AG35" s="43">
        <f t="shared" si="42"/>
        <v>64.659270998415224</v>
      </c>
      <c r="AH35" s="43">
        <f t="shared" si="42"/>
        <v>75.87075115400755</v>
      </c>
      <c r="AI35" s="43">
        <f t="shared" si="43"/>
        <v>82.6056213540746</v>
      </c>
      <c r="AJ35" s="43">
        <f t="shared" si="44"/>
        <v>133.19892473118279</v>
      </c>
      <c r="AK35" s="43">
        <f t="shared" si="45"/>
        <v>140.89635854341736</v>
      </c>
      <c r="AL35" s="43">
        <f t="shared" si="46"/>
        <v>131.22234513274336</v>
      </c>
      <c r="AM35" s="43">
        <f t="shared" si="47"/>
        <v>115.21506526856409</v>
      </c>
      <c r="AN35" s="43">
        <f t="shared" si="48"/>
        <v>121.3420787083754</v>
      </c>
      <c r="AO35" s="43">
        <f t="shared" si="49"/>
        <v>138.91650099403577</v>
      </c>
      <c r="AP35" s="43">
        <f t="shared" si="50"/>
        <v>117.26027397260275</v>
      </c>
      <c r="AQ35" s="43">
        <f t="shared" si="51"/>
        <v>125.59435364041605</v>
      </c>
      <c r="AR35" s="43">
        <f t="shared" si="52"/>
        <v>132.24532224532223</v>
      </c>
      <c r="AS35" s="43">
        <f t="shared" si="53"/>
        <v>127.04830053667263</v>
      </c>
      <c r="AT35" s="43">
        <f t="shared" si="54"/>
        <v>135.94536304816677</v>
      </c>
      <c r="AU35" s="43"/>
      <c r="AV35" s="43">
        <f t="shared" si="60"/>
        <v>125.37500981701091</v>
      </c>
      <c r="AW35" s="43">
        <f t="shared" si="60"/>
        <v>131.71510899523929</v>
      </c>
      <c r="AX35" s="43"/>
      <c r="AY35" s="43">
        <f t="shared" si="55"/>
        <v>138.2548353757567</v>
      </c>
      <c r="AZ35" s="43">
        <f>AZ14/AY14*100</f>
        <v>127.99017513882956</v>
      </c>
      <c r="BA35" s="43">
        <f>BA14/AZ14*100</f>
        <v>113.4084272006675</v>
      </c>
      <c r="BB35" s="43">
        <f>BB14/BA14*100</f>
        <v>127.39846968805179</v>
      </c>
      <c r="BC35" s="43">
        <f>BC14/BB14*100</f>
        <v>87.687687687687685</v>
      </c>
      <c r="BD35" s="43">
        <f t="shared" si="56"/>
        <v>122.00342465753424</v>
      </c>
      <c r="BE35" s="43">
        <f t="shared" si="57"/>
        <v>76.226720647773277</v>
      </c>
      <c r="BF35" s="43">
        <f t="shared" si="58"/>
        <v>128.29827915869981</v>
      </c>
      <c r="BG35" s="43">
        <f t="shared" si="58"/>
        <v>125.44019429265332</v>
      </c>
      <c r="BK35" s="378"/>
      <c r="BL35" s="378"/>
    </row>
    <row r="36" spans="1:64" s="15" customFormat="1" ht="25.4" customHeight="1">
      <c r="A36" s="44" t="str">
        <f>IF('1'!$A$1=1,B36,C36)</f>
        <v>Різне*</v>
      </c>
      <c r="B36" s="45" t="s">
        <v>8</v>
      </c>
      <c r="C36" s="92" t="s">
        <v>23</v>
      </c>
      <c r="D36" s="43"/>
      <c r="E36" s="43"/>
      <c r="F36" s="43"/>
      <c r="G36" s="43"/>
      <c r="H36" s="43">
        <f t="shared" si="39"/>
        <v>92.240543161978664</v>
      </c>
      <c r="I36" s="43">
        <f t="shared" si="39"/>
        <v>98.776758409785941</v>
      </c>
      <c r="J36" s="43">
        <f t="shared" si="39"/>
        <v>108.07392996108949</v>
      </c>
      <c r="K36" s="43">
        <f>K15/G15*100</f>
        <v>109.25764192139738</v>
      </c>
      <c r="L36" s="43">
        <f>L15/H15*100</f>
        <v>83.175604626708733</v>
      </c>
      <c r="M36" s="43">
        <f>M15/I15*100</f>
        <v>83.28173374613003</v>
      </c>
      <c r="N36" s="43">
        <f>N15/J15*100</f>
        <v>75.067506750675079</v>
      </c>
      <c r="O36" s="43">
        <f>O15/K15*100</f>
        <v>76.179056754596317</v>
      </c>
      <c r="P36" s="43">
        <f>P15/L15*100</f>
        <v>97.092288242730717</v>
      </c>
      <c r="Q36" s="43">
        <f>Q15/M15*100</f>
        <v>103.09789343246591</v>
      </c>
      <c r="R36" s="43">
        <f>R15/N15*100</f>
        <v>95.563549160671471</v>
      </c>
      <c r="S36" s="43">
        <f t="shared" si="39"/>
        <v>75.550891920251843</v>
      </c>
      <c r="T36" s="43">
        <f t="shared" si="39"/>
        <v>102.86458333333333</v>
      </c>
      <c r="U36" s="43">
        <f t="shared" si="39"/>
        <v>107.09134615384615</v>
      </c>
      <c r="V36" s="43">
        <f t="shared" si="39"/>
        <v>109.78670012547052</v>
      </c>
      <c r="W36" s="43">
        <f t="shared" si="39"/>
        <v>130</v>
      </c>
      <c r="X36" s="43">
        <f t="shared" ref="X36:AC36" si="61">X15/T15*100</f>
        <v>96.690759493670882</v>
      </c>
      <c r="Y36" s="43">
        <f t="shared" si="61"/>
        <v>70.506958473625204</v>
      </c>
      <c r="Z36" s="43">
        <f t="shared" si="61"/>
        <v>92.313599999999866</v>
      </c>
      <c r="AA36" s="43">
        <f t="shared" si="61"/>
        <v>98.563995726495648</v>
      </c>
      <c r="AB36" s="43">
        <f t="shared" si="61"/>
        <v>105.46319533629982</v>
      </c>
      <c r="AC36" s="43">
        <f t="shared" si="61"/>
        <v>130.86783706903785</v>
      </c>
      <c r="AD36" s="43">
        <f>AD15/Z15*100</f>
        <v>117.86209492116325</v>
      </c>
      <c r="AE36" s="43">
        <f t="shared" si="41"/>
        <v>139.40777771394565</v>
      </c>
      <c r="AF36" s="43">
        <f t="shared" si="42"/>
        <v>116.83441163473141</v>
      </c>
      <c r="AG36" s="43">
        <f t="shared" si="42"/>
        <v>215.91662672994957</v>
      </c>
      <c r="AH36" s="43">
        <f t="shared" si="42"/>
        <v>154.41795584985277</v>
      </c>
      <c r="AI36" s="43">
        <f t="shared" si="43"/>
        <v>185.94453545900521</v>
      </c>
      <c r="AJ36" s="43">
        <f t="shared" si="44"/>
        <v>193.46953476610807</v>
      </c>
      <c r="AK36" s="43">
        <f t="shared" si="45"/>
        <v>130.367230683603</v>
      </c>
      <c r="AL36" s="43">
        <f t="shared" si="46"/>
        <v>165.51272842045674</v>
      </c>
      <c r="AM36" s="43">
        <f t="shared" si="47"/>
        <v>108.39969424637907</v>
      </c>
      <c r="AN36" s="43">
        <f t="shared" si="48"/>
        <v>111.7134363898266</v>
      </c>
      <c r="AO36" s="43">
        <f t="shared" si="49"/>
        <v>103.93491431090069</v>
      </c>
      <c r="AP36" s="43">
        <f t="shared" si="50"/>
        <v>106.70484416380775</v>
      </c>
      <c r="AQ36" s="43">
        <f t="shared" si="51"/>
        <v>126.89990217347713</v>
      </c>
      <c r="AR36" s="43">
        <f t="shared" si="52"/>
        <v>138.54450659165749</v>
      </c>
      <c r="AS36" s="43">
        <f t="shared" si="53"/>
        <v>117.99341521286209</v>
      </c>
      <c r="AT36" s="43">
        <f t="shared" si="54"/>
        <v>112.74425748881684</v>
      </c>
      <c r="AU36" s="43"/>
      <c r="AV36" s="43">
        <f t="shared" si="60"/>
        <v>107.11746795489073</v>
      </c>
      <c r="AW36" s="43">
        <f t="shared" si="60"/>
        <v>121.9982412845586</v>
      </c>
      <c r="AX36" s="43"/>
      <c r="AY36" s="43">
        <f t="shared" si="55"/>
        <v>102.31780167264037</v>
      </c>
      <c r="AZ36" s="43">
        <f t="shared" si="55"/>
        <v>79.051844932274633</v>
      </c>
      <c r="BA36" s="43">
        <f t="shared" si="55"/>
        <v>92.082717872968971</v>
      </c>
      <c r="BB36" s="43">
        <f>BB15/BA15*100</f>
        <v>112.03079884504331</v>
      </c>
      <c r="BC36" s="43">
        <f>BC15/BB15*100</f>
        <v>89.415148911798397</v>
      </c>
      <c r="BD36" s="43">
        <f t="shared" si="56"/>
        <v>123.81160250667993</v>
      </c>
      <c r="BE36" s="43">
        <f t="shared" si="57"/>
        <v>170.1531739985748</v>
      </c>
      <c r="BF36" s="43">
        <f t="shared" si="58"/>
        <v>139.26441784085236</v>
      </c>
      <c r="BG36" s="43">
        <f t="shared" si="58"/>
        <v>112.71562986216183</v>
      </c>
      <c r="BK36" s="378"/>
      <c r="BL36" s="378"/>
    </row>
    <row r="37" spans="1:64" ht="6" customHeight="1">
      <c r="A37" s="77"/>
      <c r="B37" s="78"/>
      <c r="C37" s="9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L37" s="378"/>
    </row>
    <row r="38" spans="1:64" ht="18" customHeight="1">
      <c r="A38" s="54" t="str">
        <f>IF('1'!$A$1=1,B38,C38)</f>
        <v>*З урахуванням неформальної торгівлі.</v>
      </c>
      <c r="B38" s="55" t="s">
        <v>13</v>
      </c>
      <c r="C38" s="55" t="s">
        <v>32</v>
      </c>
      <c r="BL38" s="378"/>
    </row>
    <row r="39" spans="1:64" s="59" customFormat="1" ht="15" customHeight="1">
      <c r="A39" s="56" t="str">
        <f>IF('1'!$A$1=1,B39,C39)</f>
        <v>Примітка:</v>
      </c>
      <c r="B39" s="57" t="s">
        <v>35</v>
      </c>
      <c r="C39" s="58" t="s">
        <v>36</v>
      </c>
      <c r="BL39" s="378"/>
    </row>
    <row r="40" spans="1:64" s="60" customFormat="1" ht="16.75" customHeight="1">
      <c r="A40" s="337" t="str">
        <f>IF('1'!$A$1=1,B40,C40)</f>
        <v xml:space="preserve"> З 2014 року дані подаються без урахування тимчасово окупованої російською федерацією території України.</v>
      </c>
      <c r="B40" s="267" t="s">
        <v>146</v>
      </c>
      <c r="C40" s="267" t="s">
        <v>149</v>
      </c>
      <c r="D40" s="267"/>
      <c r="E40" s="267"/>
      <c r="F40" s="267"/>
      <c r="G40" s="267"/>
      <c r="H40" s="267"/>
      <c r="I40" s="267"/>
      <c r="J40" s="267"/>
      <c r="K40" s="267"/>
      <c r="L40" s="267"/>
      <c r="M40" s="267"/>
      <c r="N40" s="267"/>
      <c r="O40" s="267"/>
      <c r="P40" s="267"/>
      <c r="Q40" s="267"/>
      <c r="R40" s="267"/>
      <c r="S40" s="267"/>
      <c r="T40" s="267"/>
      <c r="U40" s="267"/>
      <c r="AE40" s="375"/>
      <c r="AF40" s="375"/>
      <c r="AG40" s="375"/>
      <c r="AH40" s="375"/>
      <c r="AI40" s="375"/>
      <c r="AJ40" s="375"/>
      <c r="AK40" s="375"/>
      <c r="AL40" s="375"/>
      <c r="BL40" s="378"/>
    </row>
    <row r="41" spans="1:64" ht="13">
      <c r="A41" s="13"/>
      <c r="B41" s="13"/>
      <c r="C41" s="13"/>
      <c r="AE41" s="376"/>
      <c r="AF41" s="376"/>
      <c r="AG41" s="376"/>
      <c r="AH41" s="376"/>
      <c r="AI41" s="376"/>
      <c r="AJ41" s="376"/>
      <c r="AK41" s="376"/>
      <c r="AL41" s="376"/>
    </row>
    <row r="42" spans="1:64" ht="13">
      <c r="A42" s="13"/>
      <c r="B42" s="13"/>
      <c r="C42" s="13"/>
      <c r="AE42" s="376"/>
      <c r="AF42" s="376"/>
      <c r="AG42" s="376"/>
      <c r="AH42" s="376"/>
      <c r="AI42" s="376"/>
      <c r="AJ42" s="376"/>
      <c r="AK42" s="376"/>
      <c r="AL42" s="376"/>
    </row>
    <row r="43" spans="1:64" ht="13">
      <c r="A43" s="13"/>
      <c r="B43" s="13"/>
      <c r="C43" s="13"/>
      <c r="AE43" s="376"/>
      <c r="AF43" s="376"/>
      <c r="AG43" s="376"/>
      <c r="AH43" s="376"/>
      <c r="AI43" s="376"/>
      <c r="AJ43" s="376"/>
      <c r="AK43" s="376"/>
      <c r="AL43" s="376"/>
    </row>
    <row r="44" spans="1:64" ht="13">
      <c r="A44" s="13"/>
      <c r="B44" s="13"/>
      <c r="C44" s="13"/>
      <c r="AE44" s="376"/>
      <c r="AF44" s="376"/>
      <c r="AG44" s="376"/>
      <c r="AH44" s="376"/>
      <c r="AI44" s="376"/>
      <c r="AJ44" s="376"/>
      <c r="AK44" s="376"/>
      <c r="AL44" s="376"/>
    </row>
    <row r="45" spans="1:64" ht="13">
      <c r="A45" s="13"/>
      <c r="B45" s="13"/>
      <c r="C45" s="13"/>
      <c r="AE45" s="376"/>
      <c r="AF45" s="376"/>
      <c r="AG45" s="376"/>
      <c r="AH45" s="376"/>
      <c r="AI45" s="376"/>
      <c r="AJ45" s="376"/>
      <c r="AK45" s="376"/>
      <c r="AL45" s="376"/>
    </row>
    <row r="46" spans="1:64" ht="13">
      <c r="A46" s="13"/>
      <c r="B46" s="13"/>
      <c r="C46" s="13"/>
      <c r="AE46" s="376"/>
      <c r="AF46" s="376"/>
      <c r="AG46" s="376"/>
      <c r="AH46" s="376"/>
      <c r="AI46" s="376"/>
      <c r="AJ46" s="376"/>
      <c r="AK46" s="376"/>
      <c r="AL46" s="376"/>
    </row>
    <row r="47" spans="1:64" ht="13">
      <c r="A47" s="13"/>
      <c r="B47" s="13"/>
      <c r="C47" s="13"/>
    </row>
    <row r="48" spans="1:64" ht="13">
      <c r="A48" s="13"/>
      <c r="B48" s="13"/>
      <c r="C48" s="13"/>
      <c r="AE48" s="376"/>
      <c r="AF48" s="376"/>
      <c r="AG48" s="376"/>
      <c r="AH48" s="376"/>
      <c r="AI48" s="376"/>
      <c r="AJ48" s="376"/>
      <c r="AK48" s="376"/>
      <c r="AL48" s="376"/>
      <c r="AM48" s="376"/>
      <c r="AN48" s="376"/>
      <c r="AO48" s="376"/>
      <c r="AP48" s="376"/>
      <c r="AQ48" s="376"/>
      <c r="AR48" s="376"/>
      <c r="AS48" s="376"/>
      <c r="AT48" s="376"/>
      <c r="AU48" s="376"/>
      <c r="AV48" s="376"/>
      <c r="AW48" s="376"/>
    </row>
    <row r="49" spans="1:49" ht="13">
      <c r="A49" s="13"/>
      <c r="B49" s="13"/>
      <c r="C49" s="13"/>
      <c r="AE49" s="376"/>
      <c r="AF49" s="376"/>
      <c r="AG49" s="376"/>
      <c r="AH49" s="376"/>
      <c r="AI49" s="376"/>
      <c r="AJ49" s="376"/>
      <c r="AK49" s="376"/>
      <c r="AL49" s="376"/>
      <c r="AM49" s="376"/>
      <c r="AN49" s="376"/>
      <c r="AO49" s="376"/>
      <c r="AP49" s="376"/>
      <c r="AQ49" s="376"/>
      <c r="AR49" s="376"/>
      <c r="AS49" s="376"/>
      <c r="AT49" s="376"/>
      <c r="AU49" s="376"/>
      <c r="AV49" s="376"/>
      <c r="AW49" s="376"/>
    </row>
    <row r="50" spans="1:49" ht="13">
      <c r="A50" s="13"/>
      <c r="B50" s="13"/>
      <c r="C50" s="13"/>
      <c r="AE50" s="376"/>
      <c r="AF50" s="376"/>
      <c r="AG50" s="376"/>
      <c r="AH50" s="376"/>
      <c r="AI50" s="376"/>
      <c r="AJ50" s="376"/>
      <c r="AK50" s="376"/>
      <c r="AL50" s="376"/>
      <c r="AM50" s="376"/>
      <c r="AN50" s="376"/>
      <c r="AO50" s="376"/>
      <c r="AP50" s="376"/>
      <c r="AQ50" s="376"/>
      <c r="AR50" s="376"/>
      <c r="AS50" s="376"/>
      <c r="AT50" s="376"/>
      <c r="AU50" s="376"/>
      <c r="AV50" s="376"/>
      <c r="AW50" s="376"/>
    </row>
    <row r="51" spans="1:49" ht="13">
      <c r="A51" s="13"/>
      <c r="B51" s="13"/>
      <c r="C51" s="13"/>
      <c r="AE51" s="376"/>
      <c r="AF51" s="376"/>
      <c r="AG51" s="376"/>
      <c r="AH51" s="376"/>
      <c r="AI51" s="376"/>
      <c r="AJ51" s="376"/>
      <c r="AK51" s="376"/>
      <c r="AL51" s="376"/>
      <c r="AM51" s="376"/>
      <c r="AN51" s="376"/>
      <c r="AO51" s="376"/>
      <c r="AP51" s="376"/>
      <c r="AQ51" s="376"/>
      <c r="AR51" s="376"/>
      <c r="AS51" s="376"/>
      <c r="AT51" s="376"/>
      <c r="AU51" s="376"/>
      <c r="AV51" s="376"/>
      <c r="AW51" s="376"/>
    </row>
    <row r="52" spans="1:49" ht="13">
      <c r="A52" s="13"/>
      <c r="B52" s="13"/>
      <c r="C52" s="13"/>
      <c r="AE52" s="376"/>
      <c r="AF52" s="376"/>
      <c r="AG52" s="376"/>
      <c r="AH52" s="376"/>
      <c r="AI52" s="376"/>
      <c r="AJ52" s="376"/>
      <c r="AK52" s="376"/>
      <c r="AL52" s="376"/>
      <c r="AM52" s="376"/>
      <c r="AN52" s="376"/>
      <c r="AO52" s="376"/>
      <c r="AP52" s="376"/>
      <c r="AQ52" s="376"/>
      <c r="AR52" s="376"/>
      <c r="AS52" s="376"/>
      <c r="AT52" s="376"/>
      <c r="AU52" s="376"/>
      <c r="AV52" s="376"/>
      <c r="AW52" s="376"/>
    </row>
    <row r="53" spans="1:49">
      <c r="AE53" s="376"/>
      <c r="AF53" s="376"/>
      <c r="AG53" s="376"/>
      <c r="AH53" s="376"/>
      <c r="AI53" s="376"/>
      <c r="AJ53" s="376"/>
      <c r="AK53" s="376"/>
      <c r="AL53" s="376"/>
      <c r="AM53" s="376"/>
      <c r="AN53" s="376"/>
      <c r="AO53" s="376"/>
      <c r="AP53" s="376"/>
      <c r="AQ53" s="376"/>
      <c r="AR53" s="376"/>
      <c r="AS53" s="376"/>
      <c r="AT53" s="376"/>
      <c r="AU53" s="376"/>
      <c r="AV53" s="376"/>
      <c r="AW53" s="376"/>
    </row>
    <row r="54" spans="1:49" ht="13">
      <c r="A54" s="13"/>
      <c r="B54" s="13"/>
      <c r="C54" s="13"/>
      <c r="AE54" s="376"/>
      <c r="AF54" s="376"/>
      <c r="AG54" s="376"/>
      <c r="AH54" s="376"/>
      <c r="AI54" s="376"/>
      <c r="AJ54" s="376"/>
      <c r="AK54" s="376"/>
      <c r="AL54" s="376"/>
      <c r="AM54" s="376"/>
      <c r="AN54" s="376"/>
      <c r="AO54" s="376"/>
      <c r="AP54" s="376"/>
      <c r="AQ54" s="376"/>
      <c r="AR54" s="376"/>
      <c r="AS54" s="376"/>
      <c r="AT54" s="376"/>
      <c r="AU54" s="376"/>
      <c r="AV54" s="376"/>
      <c r="AW54" s="376"/>
    </row>
    <row r="55" spans="1:49" ht="13">
      <c r="A55" s="13"/>
      <c r="B55" s="13"/>
      <c r="C55" s="13"/>
      <c r="AE55" s="376"/>
      <c r="AF55" s="376"/>
      <c r="AG55" s="376"/>
      <c r="AH55" s="376"/>
      <c r="AI55" s="376"/>
      <c r="AJ55" s="376"/>
      <c r="AK55" s="376"/>
      <c r="AL55" s="376"/>
      <c r="AM55" s="376"/>
      <c r="AN55" s="376"/>
      <c r="AO55" s="376"/>
      <c r="AP55" s="376"/>
      <c r="AQ55" s="376"/>
      <c r="AR55" s="376"/>
      <c r="AS55" s="376"/>
      <c r="AT55" s="376"/>
      <c r="AU55" s="376"/>
      <c r="AV55" s="376"/>
      <c r="AW55" s="376"/>
    </row>
    <row r="56" spans="1:49" ht="13">
      <c r="A56" s="13"/>
      <c r="B56" s="13"/>
      <c r="C56" s="13"/>
      <c r="AE56" s="376"/>
      <c r="AF56" s="376"/>
      <c r="AG56" s="376"/>
      <c r="AH56" s="376"/>
      <c r="AI56" s="376"/>
      <c r="AJ56" s="376"/>
      <c r="AK56" s="376"/>
      <c r="AL56" s="376"/>
      <c r="AM56" s="376"/>
      <c r="AN56" s="376"/>
      <c r="AO56" s="376"/>
      <c r="AP56" s="376"/>
      <c r="AQ56" s="376"/>
      <c r="AR56" s="376"/>
      <c r="AS56" s="376"/>
      <c r="AT56" s="376"/>
      <c r="AU56" s="376"/>
      <c r="AV56" s="376"/>
      <c r="AW56" s="376"/>
    </row>
    <row r="57" spans="1:49" ht="13">
      <c r="A57" s="13"/>
      <c r="B57" s="13"/>
      <c r="C57" s="13"/>
      <c r="AE57" s="376"/>
      <c r="AF57" s="376"/>
      <c r="AG57" s="376"/>
      <c r="AH57" s="376"/>
      <c r="AI57" s="376"/>
      <c r="AJ57" s="376"/>
      <c r="AK57" s="376"/>
      <c r="AL57" s="376"/>
      <c r="AM57" s="376"/>
      <c r="AN57" s="376"/>
      <c r="AO57" s="376"/>
      <c r="AP57" s="376"/>
      <c r="AQ57" s="376"/>
      <c r="AR57" s="376"/>
      <c r="AS57" s="376"/>
      <c r="AT57" s="376"/>
      <c r="AU57" s="376"/>
      <c r="AV57" s="376"/>
      <c r="AW57" s="376"/>
    </row>
    <row r="58" spans="1:49" ht="13">
      <c r="A58" s="13"/>
      <c r="B58" s="13"/>
      <c r="C58" s="13"/>
    </row>
    <row r="59" spans="1:49" ht="13">
      <c r="A59" s="13"/>
      <c r="B59" s="13"/>
      <c r="C59" s="13"/>
    </row>
    <row r="60" spans="1:49" ht="13">
      <c r="A60" s="13"/>
      <c r="B60" s="13"/>
      <c r="C60" s="13"/>
    </row>
    <row r="62" spans="1:49" ht="13">
      <c r="A62" s="13"/>
      <c r="B62" s="13"/>
      <c r="C62" s="13"/>
    </row>
    <row r="63" spans="1:49" ht="13">
      <c r="A63" s="13"/>
      <c r="B63" s="13"/>
      <c r="C63" s="13"/>
    </row>
    <row r="64" spans="1:49" ht="13">
      <c r="A64" s="13"/>
      <c r="B64" s="13"/>
      <c r="C64" s="13"/>
    </row>
    <row r="65" spans="1:3" ht="13">
      <c r="A65" s="13"/>
      <c r="B65" s="13"/>
      <c r="C65" s="13"/>
    </row>
    <row r="66" spans="1:3" ht="13">
      <c r="A66" s="13"/>
      <c r="B66" s="13"/>
      <c r="C66" s="13"/>
    </row>
    <row r="67" spans="1:3" ht="13">
      <c r="A67" s="13"/>
      <c r="B67" s="13"/>
      <c r="C67" s="13"/>
    </row>
    <row r="68" spans="1:3" ht="13">
      <c r="A68" s="13"/>
      <c r="B68" s="13"/>
      <c r="C68" s="13"/>
    </row>
    <row r="69" spans="1:3" ht="13">
      <c r="A69" s="13"/>
      <c r="B69" s="13"/>
      <c r="C69" s="13"/>
    </row>
    <row r="70" spans="1:3" ht="13">
      <c r="A70" s="13"/>
      <c r="B70" s="13"/>
      <c r="C70" s="13"/>
    </row>
    <row r="71" spans="1:3" ht="13">
      <c r="A71" s="13"/>
      <c r="B71" s="13"/>
      <c r="C71" s="13"/>
    </row>
    <row r="72" spans="1:3" ht="13">
      <c r="A72" s="13"/>
      <c r="B72" s="13"/>
      <c r="C72" s="13"/>
    </row>
    <row r="73" spans="1:3" ht="13">
      <c r="A73" s="13"/>
      <c r="B73" s="13"/>
      <c r="C73" s="13"/>
    </row>
    <row r="74" spans="1:3" ht="13">
      <c r="A74" s="13"/>
      <c r="B74" s="13"/>
      <c r="C74" s="13"/>
    </row>
    <row r="75" spans="1:3" ht="13">
      <c r="A75" s="13"/>
      <c r="B75" s="13"/>
      <c r="C75" s="13"/>
    </row>
    <row r="76" spans="1:3" ht="13">
      <c r="A76" s="13"/>
      <c r="B76" s="13"/>
      <c r="C76" s="13"/>
    </row>
    <row r="77" spans="1:3" ht="13">
      <c r="A77" s="13"/>
      <c r="B77" s="13"/>
      <c r="C77" s="13"/>
    </row>
    <row r="78" spans="1:3" ht="13">
      <c r="A78" s="13"/>
      <c r="B78" s="13"/>
      <c r="C78" s="13"/>
    </row>
    <row r="79" spans="1:3" ht="13">
      <c r="A79" s="13"/>
      <c r="B79" s="13"/>
      <c r="C79" s="13"/>
    </row>
    <row r="80" spans="1:3" ht="13">
      <c r="A80" s="13"/>
      <c r="B80" s="13"/>
      <c r="C80" s="13"/>
    </row>
    <row r="81" spans="1:3" ht="13">
      <c r="A81" s="13"/>
      <c r="B81" s="13"/>
      <c r="C81" s="13"/>
    </row>
    <row r="82" spans="1:3" ht="13">
      <c r="A82" s="13"/>
      <c r="B82" s="13"/>
      <c r="C82" s="13"/>
    </row>
    <row r="83" spans="1:3" ht="13">
      <c r="A83" s="13"/>
      <c r="B83" s="13"/>
      <c r="C83" s="13"/>
    </row>
    <row r="85" spans="1:3" ht="13">
      <c r="A85" s="13"/>
      <c r="B85" s="13"/>
      <c r="C85" s="13"/>
    </row>
    <row r="86" spans="1:3" ht="13">
      <c r="A86" s="13"/>
      <c r="B86" s="13"/>
      <c r="C86" s="13"/>
    </row>
    <row r="87" spans="1:3" ht="13">
      <c r="A87" s="13"/>
      <c r="B87" s="13"/>
      <c r="C87" s="13"/>
    </row>
    <row r="88" spans="1:3" ht="13">
      <c r="A88" s="13"/>
      <c r="B88" s="13"/>
      <c r="C88" s="13"/>
    </row>
    <row r="89" spans="1:3" ht="13">
      <c r="A89" s="13"/>
      <c r="B89" s="13"/>
      <c r="C89" s="13"/>
    </row>
    <row r="90" spans="1:3" ht="13">
      <c r="A90" s="13"/>
      <c r="B90" s="13"/>
      <c r="C90" s="13"/>
    </row>
    <row r="91" spans="1:3" ht="13">
      <c r="A91" s="13"/>
      <c r="B91" s="13"/>
      <c r="C91" s="13"/>
    </row>
    <row r="92" spans="1:3" ht="13">
      <c r="A92" s="13"/>
      <c r="B92" s="13"/>
      <c r="C92" s="13"/>
    </row>
    <row r="93" spans="1:3" ht="13">
      <c r="A93" s="13"/>
      <c r="B93" s="13"/>
      <c r="C93" s="13"/>
    </row>
    <row r="94" spans="1:3" ht="13">
      <c r="A94" s="13"/>
      <c r="B94" s="13"/>
      <c r="C94" s="13"/>
    </row>
    <row r="95" spans="1:3" ht="13">
      <c r="A95" s="13"/>
      <c r="B95" s="13"/>
      <c r="C95" s="13"/>
    </row>
    <row r="96" spans="1:3" ht="13">
      <c r="A96" s="13"/>
      <c r="B96" s="13"/>
      <c r="C96" s="13"/>
    </row>
    <row r="98" spans="1:3" ht="13">
      <c r="A98" s="13"/>
      <c r="B98" s="13"/>
      <c r="C98" s="13"/>
    </row>
    <row r="99" spans="1:3" ht="13">
      <c r="A99" s="13"/>
      <c r="B99" s="13"/>
      <c r="C99" s="13"/>
    </row>
    <row r="100" spans="1:3" ht="13">
      <c r="A100" s="13"/>
      <c r="B100" s="13"/>
      <c r="C100" s="13"/>
    </row>
    <row r="101" spans="1:3" ht="13">
      <c r="A101" s="13"/>
      <c r="B101" s="13"/>
      <c r="C101" s="13"/>
    </row>
    <row r="102" spans="1:3" ht="13">
      <c r="A102" s="13"/>
      <c r="B102" s="13"/>
      <c r="C102" s="13"/>
    </row>
    <row r="103" spans="1:3" ht="13">
      <c r="A103" s="13"/>
      <c r="B103" s="13"/>
      <c r="C103" s="13"/>
    </row>
    <row r="104" spans="1:3" ht="13">
      <c r="A104" s="13"/>
      <c r="B104" s="13"/>
      <c r="C104" s="13"/>
    </row>
    <row r="105" spans="1:3" ht="13">
      <c r="A105" s="13"/>
      <c r="B105" s="13"/>
      <c r="C105" s="13"/>
    </row>
    <row r="107" spans="1:3" ht="13">
      <c r="A107" s="13"/>
      <c r="B107" s="13"/>
      <c r="C107" s="13"/>
    </row>
    <row r="108" spans="1:3" ht="13">
      <c r="A108" s="13"/>
      <c r="B108" s="13"/>
      <c r="C108" s="13"/>
    </row>
    <row r="109" spans="1:3" ht="13">
      <c r="A109" s="13"/>
      <c r="B109" s="13"/>
      <c r="C109" s="13"/>
    </row>
    <row r="110" spans="1:3" ht="13">
      <c r="A110" s="13"/>
      <c r="B110" s="13"/>
      <c r="C110" s="13"/>
    </row>
    <row r="111" spans="1:3" ht="13">
      <c r="A111" s="13"/>
      <c r="B111" s="13"/>
      <c r="C111" s="13"/>
    </row>
    <row r="112" spans="1:3" ht="13">
      <c r="A112" s="13"/>
      <c r="B112" s="13"/>
      <c r="C112" s="13"/>
    </row>
    <row r="113" spans="1:3" ht="13">
      <c r="A113" s="13"/>
      <c r="B113" s="13"/>
      <c r="C113" s="13"/>
    </row>
    <row r="114" spans="1:3" ht="13">
      <c r="A114" s="13"/>
      <c r="B114" s="13"/>
      <c r="C114" s="13"/>
    </row>
    <row r="115" spans="1:3" ht="13">
      <c r="A115" s="13"/>
      <c r="B115" s="13"/>
      <c r="C115" s="13"/>
    </row>
    <row r="116" spans="1:3" ht="13">
      <c r="A116" s="13"/>
      <c r="B116" s="13"/>
      <c r="C116" s="13"/>
    </row>
    <row r="117" spans="1:3" ht="13">
      <c r="A117" s="13"/>
      <c r="B117" s="13"/>
      <c r="C117" s="13"/>
    </row>
    <row r="119" spans="1:3" ht="13">
      <c r="A119" s="13"/>
      <c r="B119" s="13"/>
      <c r="C119" s="13"/>
    </row>
    <row r="120" spans="1:3" ht="13">
      <c r="A120" s="13"/>
      <c r="B120" s="13"/>
      <c r="C120" s="13"/>
    </row>
  </sheetData>
  <mergeCells count="14">
    <mergeCell ref="BG5:BG6"/>
    <mergeCell ref="BA5:BA6"/>
    <mergeCell ref="A5:A6"/>
    <mergeCell ref="B5:B6"/>
    <mergeCell ref="C5:C6"/>
    <mergeCell ref="P5:S5"/>
    <mergeCell ref="AX5:AX6"/>
    <mergeCell ref="AY5:AY6"/>
    <mergeCell ref="AZ5:AZ6"/>
    <mergeCell ref="BB5:BB6"/>
    <mergeCell ref="BC5:BC6"/>
    <mergeCell ref="BD5:BD6"/>
    <mergeCell ref="BE5:BE6"/>
    <mergeCell ref="BF5:BF6"/>
  </mergeCells>
  <hyperlinks>
    <hyperlink ref="A1" location="'1'!A1" display="to title"/>
  </hyperlinks>
  <printOptions horizontalCentered="1" verticalCentered="1"/>
  <pageMargins left="0.15748031496062992" right="0.15748031496062992" top="0.47244094488188981" bottom="0.23622047244094491" header="0.27559055118110237" footer="0.15748031496062992"/>
  <pageSetup paperSize="9" scale="47" orientation="landscape" r:id="rId1"/>
  <headerFooter alignWithMargins="0">
    <oddHeader xml:space="preserve">&amp;L&amp;9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7"/>
  <sheetViews>
    <sheetView zoomScale="70" zoomScaleNormal="70" workbookViewId="0">
      <selection activeCell="B48" sqref="B48"/>
    </sheetView>
  </sheetViews>
  <sheetFormatPr defaultColWidth="6.6328125" defaultRowHeight="13" outlineLevelCol="1"/>
  <cols>
    <col min="1" max="1" width="6.453125" style="329" customWidth="1"/>
    <col min="2" max="2" width="38.54296875" style="121" customWidth="1"/>
    <col min="3" max="3" width="6.453125" style="121" hidden="1" customWidth="1" outlineLevel="1"/>
    <col min="4" max="4" width="23" style="121" hidden="1" customWidth="1" outlineLevel="1"/>
    <col min="5" max="5" width="11.6328125" style="121" hidden="1" customWidth="1" outlineLevel="1"/>
    <col min="6" max="6" width="23.90625" style="121" hidden="1" customWidth="1" outlineLevel="1"/>
    <col min="7" max="7" width="15.54296875" style="121" customWidth="1" collapsed="1"/>
    <col min="8" max="8" width="16.453125" style="130" customWidth="1"/>
    <col min="9" max="9" width="9.81640625" style="328" customWidth="1"/>
    <col min="10" max="10" width="9.81640625" style="329" customWidth="1"/>
    <col min="11" max="11" width="9.81640625" style="121" customWidth="1"/>
    <col min="12" max="16" width="6.6328125" style="382"/>
    <col min="17" max="18" width="6.6328125" style="381"/>
    <col min="19" max="40" width="6.6328125" style="387"/>
    <col min="41" max="16384" width="6.6328125" style="121"/>
  </cols>
  <sheetData>
    <row r="1" spans="1:40" ht="15.75" customHeight="1">
      <c r="A1" s="276" t="str">
        <f>IF('1'!A1=1,"до змісту","to title")</f>
        <v>до змісту</v>
      </c>
      <c r="H1" s="122"/>
      <c r="J1" s="332"/>
      <c r="R1" s="399"/>
      <c r="S1" s="386" t="s">
        <v>211</v>
      </c>
    </row>
    <row r="2" spans="1:40" s="125" customFormat="1" ht="21" customHeight="1">
      <c r="A2" s="324" t="str">
        <f>IF('1'!$A$1=1,"1.3 Питома вага країн - основних торговельних партнерів України в загальному обсязі товарообороту у III кварталі 2025 року*"," 1.3 Shares of Ukraine's Top Trading Partners in the Total Goods Turnover in the III quarter of 2025*" )</f>
        <v>1.3 Питома вага країн - основних торговельних партнерів України в загальному обсязі товарообороту у III кварталі 2025 року*</v>
      </c>
      <c r="B2" s="126"/>
      <c r="C2" s="126"/>
      <c r="D2" s="126"/>
      <c r="E2" s="126"/>
      <c r="F2" s="126"/>
      <c r="G2" s="127"/>
      <c r="H2" s="128"/>
      <c r="I2" s="324"/>
      <c r="J2" s="324"/>
      <c r="L2" s="384"/>
      <c r="M2" s="384"/>
      <c r="N2" s="384"/>
      <c r="O2" s="384"/>
      <c r="P2" s="384"/>
      <c r="Q2" s="403"/>
      <c r="R2" s="383"/>
      <c r="S2" s="388"/>
      <c r="T2" s="388"/>
      <c r="U2" s="388"/>
      <c r="V2" s="388"/>
      <c r="W2" s="388"/>
      <c r="X2" s="388"/>
      <c r="Y2" s="388"/>
      <c r="Z2" s="388"/>
      <c r="AA2" s="388"/>
      <c r="AB2" s="388"/>
      <c r="AC2" s="388"/>
      <c r="AD2" s="388"/>
      <c r="AE2" s="388"/>
      <c r="AF2" s="388"/>
      <c r="AG2" s="388"/>
      <c r="AH2" s="388"/>
      <c r="AI2" s="388"/>
      <c r="AJ2" s="388"/>
      <c r="AK2" s="388"/>
      <c r="AL2" s="388"/>
      <c r="AM2" s="388"/>
      <c r="AN2" s="388"/>
    </row>
    <row r="3" spans="1:40" s="125" customFormat="1" ht="15" customHeight="1">
      <c r="A3" s="288" t="str">
        <f>IF('1'!A1=1,"(відповідно до КПБ6)","(according to BPM6 methodology)")</f>
        <v>(відповідно до КПБ6)</v>
      </c>
      <c r="B3" s="126"/>
      <c r="C3" s="126"/>
      <c r="D3" s="126"/>
      <c r="E3" s="126"/>
      <c r="F3" s="126"/>
      <c r="G3" s="127"/>
      <c r="H3" s="128"/>
      <c r="I3" s="324"/>
      <c r="J3" s="324"/>
      <c r="L3" s="384"/>
      <c r="M3" s="384"/>
      <c r="N3" s="384"/>
      <c r="O3" s="384"/>
      <c r="P3" s="384"/>
      <c r="Q3" s="383"/>
      <c r="R3" s="383"/>
      <c r="S3" s="388"/>
      <c r="T3" s="388"/>
      <c r="U3" s="388"/>
      <c r="V3" s="388"/>
      <c r="W3" s="388"/>
      <c r="X3" s="388"/>
      <c r="Y3" s="388"/>
      <c r="Z3" s="388"/>
      <c r="AA3" s="388"/>
      <c r="AB3" s="388"/>
      <c r="AC3" s="388"/>
      <c r="AD3" s="388"/>
      <c r="AE3" s="388"/>
      <c r="AF3" s="388"/>
      <c r="AG3" s="388"/>
      <c r="AH3" s="388"/>
      <c r="AI3" s="388"/>
      <c r="AJ3" s="388"/>
      <c r="AK3" s="388"/>
      <c r="AL3" s="388"/>
      <c r="AM3" s="388"/>
      <c r="AN3" s="388"/>
    </row>
    <row r="4" spans="1:40" ht="16.399999999999999" customHeight="1">
      <c r="A4" s="326" t="str">
        <f>IF('1'!$A$1=1,"Млн Євро"," EUR мillion")</f>
        <v>Млн Євро</v>
      </c>
      <c r="B4" s="129"/>
      <c r="C4" s="129"/>
      <c r="D4" s="129"/>
      <c r="E4" s="129"/>
      <c r="F4" s="129"/>
      <c r="G4" s="130"/>
      <c r="H4" s="123"/>
      <c r="I4" s="329"/>
      <c r="M4" s="131"/>
    </row>
    <row r="5" spans="1:40" ht="68.75" customHeight="1">
      <c r="A5" s="422" t="str">
        <f>IF('1'!A1=1,"№","Rank")</f>
        <v>№</v>
      </c>
      <c r="B5" s="423" t="str">
        <f>IF('1'!A1=1,D5,F5)</f>
        <v>Країни</v>
      </c>
      <c r="C5" s="456" t="s">
        <v>42</v>
      </c>
      <c r="D5" s="457" t="s">
        <v>43</v>
      </c>
      <c r="E5" s="470" t="s">
        <v>44</v>
      </c>
      <c r="F5" s="470" t="s">
        <v>45</v>
      </c>
      <c r="G5" s="424" t="str">
        <f>IF('1'!$A$1=1,"Товарооборот","Goods turnover")</f>
        <v>Товарооборот</v>
      </c>
      <c r="H5" s="425" t="str">
        <f>IF('1'!$A$1=1,"Частка в загальному обсязі товарообороту,%","% Share in total goods turnover")</f>
        <v>Частка в загальному обсязі товарообороту,%</v>
      </c>
      <c r="I5" s="426" t="str">
        <f>IF('1'!$A$1=1,"Експорт","Exports")</f>
        <v>Експорт</v>
      </c>
      <c r="J5" s="427" t="str">
        <f>IF('1'!$A$1=1,"Імпорт","Imports")</f>
        <v>Імпорт</v>
      </c>
      <c r="K5" s="428" t="str">
        <f>IF('1'!$A$1=1,"Сальдо","Balance")</f>
        <v>Сальдо</v>
      </c>
    </row>
    <row r="6" spans="1:40" ht="18" customHeight="1">
      <c r="A6" s="344"/>
      <c r="B6" s="465" t="str">
        <f>IF('1'!$A$1=1,D6,F6)</f>
        <v>УСЬОГО</v>
      </c>
      <c r="C6" s="347"/>
      <c r="D6" s="133" t="s">
        <v>10</v>
      </c>
      <c r="E6" s="132"/>
      <c r="F6" s="348" t="s">
        <v>25</v>
      </c>
      <c r="G6" s="134">
        <f>I6+J6</f>
        <v>25519.648306690469</v>
      </c>
      <c r="H6" s="135">
        <v>100</v>
      </c>
      <c r="I6" s="330">
        <v>7550.1275515537136</v>
      </c>
      <c r="J6" s="330">
        <v>17969.520755136757</v>
      </c>
      <c r="K6" s="418">
        <f>I6-J6</f>
        <v>-10419.393203583044</v>
      </c>
    </row>
    <row r="7" spans="1:40" ht="20.149999999999999" customHeight="1">
      <c r="A7" s="345">
        <v>1</v>
      </c>
      <c r="B7" s="466" t="str">
        <f>IF('1'!$A$1=1,D7,F7)</f>
        <v xml:space="preserve"> Китай</v>
      </c>
      <c r="C7" s="346"/>
      <c r="D7" s="349" t="s">
        <v>165</v>
      </c>
      <c r="E7" s="429"/>
      <c r="F7" s="430" t="s">
        <v>46</v>
      </c>
      <c r="G7" s="136">
        <f t="shared" ref="G7" si="0">I7+J7</f>
        <v>4716.5877588395506</v>
      </c>
      <c r="H7" s="137">
        <f>G7/$G$6*100</f>
        <v>18.482181659231589</v>
      </c>
      <c r="I7" s="138">
        <v>444.79269398500003</v>
      </c>
      <c r="J7" s="138">
        <v>4271.7950648545502</v>
      </c>
      <c r="K7" s="419">
        <f t="shared" ref="K7" si="1">I7-J7</f>
        <v>-3827.0023708695503</v>
      </c>
      <c r="N7" s="385"/>
    </row>
    <row r="8" spans="1:40" ht="20.149999999999999" customHeight="1">
      <c r="A8" s="345">
        <v>2</v>
      </c>
      <c r="B8" s="466" t="str">
        <f>IF('1'!$A$1=1,D8,F8)</f>
        <v xml:space="preserve"> Польща</v>
      </c>
      <c r="C8" s="346"/>
      <c r="D8" s="349" t="s">
        <v>152</v>
      </c>
      <c r="E8" s="429"/>
      <c r="F8" s="430" t="s">
        <v>47</v>
      </c>
      <c r="G8" s="136">
        <f t="shared" ref="G8" si="2">I8+J8</f>
        <v>2611.2038706471212</v>
      </c>
      <c r="H8" s="137">
        <f>G8/$G$6*100</f>
        <v>10.23213109861919</v>
      </c>
      <c r="I8" s="138">
        <v>922.15816903956397</v>
      </c>
      <c r="J8" s="138">
        <v>1689.045701607557</v>
      </c>
      <c r="K8" s="419">
        <f t="shared" ref="K8" si="3">I8-J8</f>
        <v>-766.88753256799305</v>
      </c>
      <c r="N8" s="385"/>
    </row>
    <row r="9" spans="1:40" ht="20.149999999999999" customHeight="1">
      <c r="A9" s="345">
        <v>3</v>
      </c>
      <c r="B9" s="466" t="str">
        <f>IF('1'!$A$1=1,D9,F9)</f>
        <v xml:space="preserve"> Німеччина</v>
      </c>
      <c r="C9" s="346"/>
      <c r="D9" s="349" t="s">
        <v>153</v>
      </c>
      <c r="E9" s="429"/>
      <c r="F9" s="430" t="s">
        <v>50</v>
      </c>
      <c r="G9" s="136">
        <f>I9+J9</f>
        <v>1880.697083216143</v>
      </c>
      <c r="H9" s="137">
        <f>G9/$G$6*100</f>
        <v>7.3696042383275397</v>
      </c>
      <c r="I9" s="138">
        <v>490.75990091538898</v>
      </c>
      <c r="J9" s="138">
        <v>1389.9371823007541</v>
      </c>
      <c r="K9" s="419">
        <f>I9-J9</f>
        <v>-899.17728138536518</v>
      </c>
      <c r="N9" s="385"/>
    </row>
    <row r="10" spans="1:40" ht="20.149999999999999" customHeight="1">
      <c r="A10" s="345">
        <v>4</v>
      </c>
      <c r="B10" s="466" t="str">
        <f>IF('1'!$A$1=1,D10,F10)</f>
        <v xml:space="preserve"> Туреччина</v>
      </c>
      <c r="C10" s="346"/>
      <c r="D10" s="349" t="s">
        <v>166</v>
      </c>
      <c r="E10" s="429"/>
      <c r="F10" s="430" t="s">
        <v>48</v>
      </c>
      <c r="G10" s="136">
        <f>I10+J10</f>
        <v>1608.2875402532536</v>
      </c>
      <c r="H10" s="137">
        <f t="shared" ref="H10" si="4">G10/$G$6*100</f>
        <v>6.3021540145269546</v>
      </c>
      <c r="I10" s="138">
        <v>294.41938387837058</v>
      </c>
      <c r="J10" s="138">
        <v>1313.868156374883</v>
      </c>
      <c r="K10" s="419">
        <f>I10-J10</f>
        <v>-1019.4487724965124</v>
      </c>
      <c r="N10" s="385"/>
    </row>
    <row r="11" spans="1:40" ht="20.149999999999999" customHeight="1">
      <c r="A11" s="345">
        <v>5</v>
      </c>
      <c r="B11" s="466" t="str">
        <f>IF('1'!$A$1=1,D11,F11)</f>
        <v xml:space="preserve"> Сполучені Штати Америки</v>
      </c>
      <c r="C11" s="346"/>
      <c r="D11" s="349" t="s">
        <v>169</v>
      </c>
      <c r="E11" s="429"/>
      <c r="F11" s="430" t="s">
        <v>56</v>
      </c>
      <c r="G11" s="136">
        <f>I11+J11</f>
        <v>1150.7683432915962</v>
      </c>
      <c r="H11" s="137">
        <f>G11/$G$6*100</f>
        <v>4.5093424856873909</v>
      </c>
      <c r="I11" s="138">
        <v>238.18414434778839</v>
      </c>
      <c r="J11" s="138">
        <v>912.58419894380791</v>
      </c>
      <c r="K11" s="419">
        <f>I11-J11</f>
        <v>-674.40005459601957</v>
      </c>
      <c r="N11" s="385"/>
    </row>
    <row r="12" spans="1:40" ht="20.149999999999999" customHeight="1">
      <c r="A12" s="345">
        <v>6</v>
      </c>
      <c r="B12" s="466" t="str">
        <f>IF('1'!$A$1=1,D12,F12)</f>
        <v xml:space="preserve"> Італія</v>
      </c>
      <c r="C12" s="346"/>
      <c r="D12" s="349" t="s">
        <v>168</v>
      </c>
      <c r="E12" s="429"/>
      <c r="F12" s="430" t="s">
        <v>52</v>
      </c>
      <c r="G12" s="136">
        <f>I12+J12</f>
        <v>892.97005696096176</v>
      </c>
      <c r="H12" s="137">
        <f>G12/$G$6*100</f>
        <v>3.4991471913304242</v>
      </c>
      <c r="I12" s="138">
        <v>297.22585297024574</v>
      </c>
      <c r="J12" s="138">
        <v>595.74420399071596</v>
      </c>
      <c r="K12" s="419">
        <f>I12-J12</f>
        <v>-298.51835102047022</v>
      </c>
      <c r="N12" s="385"/>
    </row>
    <row r="13" spans="1:40" ht="20.149999999999999" customHeight="1">
      <c r="A13" s="345">
        <v>7</v>
      </c>
      <c r="B13" s="466" t="str">
        <f>IF('1'!$A$1=1,D13,F13)</f>
        <v xml:space="preserve"> Румунія</v>
      </c>
      <c r="C13" s="346"/>
      <c r="D13" s="349" t="s">
        <v>167</v>
      </c>
      <c r="E13" s="429"/>
      <c r="F13" s="430" t="s">
        <v>49</v>
      </c>
      <c r="G13" s="136">
        <f t="shared" ref="G13" si="5">I13+J13</f>
        <v>683.93459371052938</v>
      </c>
      <c r="H13" s="137">
        <f t="shared" ref="H13" si="6">G13/$G$6*100</f>
        <v>2.6800314232043028</v>
      </c>
      <c r="I13" s="138">
        <v>294.80249083457437</v>
      </c>
      <c r="J13" s="138">
        <v>389.13210287595501</v>
      </c>
      <c r="K13" s="419">
        <f t="shared" ref="K13" si="7">I13-J13</f>
        <v>-94.329612041380642</v>
      </c>
      <c r="N13" s="385"/>
    </row>
    <row r="14" spans="1:40" ht="25" customHeight="1">
      <c r="A14" s="345">
        <v>8</v>
      </c>
      <c r="B14" s="466" t="str">
        <f>IF('1'!$A$1=1,D14,F14)</f>
        <v xml:space="preserve"> Болгарія</v>
      </c>
      <c r="C14" s="346"/>
      <c r="D14" s="349" t="s">
        <v>154</v>
      </c>
      <c r="E14" s="429"/>
      <c r="F14" s="430" t="s">
        <v>51</v>
      </c>
      <c r="G14" s="136">
        <f t="shared" ref="G14" si="8">I14+J14</f>
        <v>655.17576193358138</v>
      </c>
      <c r="H14" s="137">
        <f>G14/$G$6*100</f>
        <v>2.5673385230854233</v>
      </c>
      <c r="I14" s="138">
        <v>181.55587674994339</v>
      </c>
      <c r="J14" s="138">
        <v>473.61988518363796</v>
      </c>
      <c r="K14" s="419">
        <f t="shared" ref="K14" si="9">I14-J14</f>
        <v>-292.06400843369454</v>
      </c>
      <c r="N14" s="385"/>
    </row>
    <row r="15" spans="1:40" ht="20.149999999999999" customHeight="1">
      <c r="A15" s="345">
        <v>9</v>
      </c>
      <c r="B15" s="466" t="str">
        <f>IF('1'!$A$1=1,D15,F15)</f>
        <v xml:space="preserve"> Чехія</v>
      </c>
      <c r="C15" s="346"/>
      <c r="D15" s="349" t="s">
        <v>170</v>
      </c>
      <c r="E15" s="429"/>
      <c r="F15" s="430" t="s">
        <v>60</v>
      </c>
      <c r="G15" s="136">
        <f>I15+J15</f>
        <v>652.36362051717663</v>
      </c>
      <c r="H15" s="137">
        <f>G15/$G$6*100</f>
        <v>2.5563190083075984</v>
      </c>
      <c r="I15" s="138">
        <v>178.36559290993361</v>
      </c>
      <c r="J15" s="138">
        <v>473.99802760724299</v>
      </c>
      <c r="K15" s="419">
        <f>I15-J15</f>
        <v>-295.63243469730935</v>
      </c>
      <c r="N15" s="385"/>
    </row>
    <row r="16" spans="1:40" ht="20.149999999999999" customHeight="1">
      <c r="A16" s="345">
        <v>10</v>
      </c>
      <c r="B16" s="466" t="str">
        <f>IF('1'!$A$1=1,D16,F16)</f>
        <v xml:space="preserve"> Словаччина</v>
      </c>
      <c r="C16" s="346"/>
      <c r="D16" s="349" t="s">
        <v>185</v>
      </c>
      <c r="E16" s="429"/>
      <c r="F16" s="430" t="s">
        <v>59</v>
      </c>
      <c r="G16" s="136">
        <f>I16+J16</f>
        <v>648.26701507658959</v>
      </c>
      <c r="H16" s="137">
        <f>G16/$G$6*100</f>
        <v>2.5402662579273629</v>
      </c>
      <c r="I16" s="138">
        <v>183.43682188253058</v>
      </c>
      <c r="J16" s="138">
        <v>464.83019319405901</v>
      </c>
      <c r="K16" s="419">
        <f>I16-J16</f>
        <v>-281.39337131152843</v>
      </c>
      <c r="N16" s="385"/>
    </row>
    <row r="17" spans="1:14" ht="20.149999999999999" customHeight="1">
      <c r="A17" s="345">
        <v>11</v>
      </c>
      <c r="B17" s="466" t="str">
        <f>IF('1'!$A$1=1,D17,F17)</f>
        <v xml:space="preserve"> Нідерланди</v>
      </c>
      <c r="C17" s="346"/>
      <c r="D17" s="349" t="s">
        <v>156</v>
      </c>
      <c r="E17" s="429"/>
      <c r="F17" s="430" t="s">
        <v>57</v>
      </c>
      <c r="G17" s="136">
        <f>I17+J17</f>
        <v>646.4516046861678</v>
      </c>
      <c r="H17" s="137">
        <f>G17/$G$6*100</f>
        <v>2.533152482813362</v>
      </c>
      <c r="I17" s="138">
        <v>419.90851335412196</v>
      </c>
      <c r="J17" s="138">
        <v>226.54309133204583</v>
      </c>
      <c r="K17" s="419">
        <f>I17-J17</f>
        <v>193.36542202207613</v>
      </c>
      <c r="N17" s="385"/>
    </row>
    <row r="18" spans="1:14" ht="20.149999999999999" customHeight="1">
      <c r="A18" s="345">
        <v>12</v>
      </c>
      <c r="B18" s="466" t="str">
        <f>IF('1'!$A$1=1,D18,F18)</f>
        <v xml:space="preserve"> Франція</v>
      </c>
      <c r="C18" s="346"/>
      <c r="D18" s="349" t="s">
        <v>171</v>
      </c>
      <c r="E18" s="429"/>
      <c r="F18" s="430" t="s">
        <v>61</v>
      </c>
      <c r="G18" s="136">
        <f>I18+J18</f>
        <v>565.29019398452328</v>
      </c>
      <c r="H18" s="137">
        <f>G18/$G$6*100</f>
        <v>2.2151174937482252</v>
      </c>
      <c r="I18" s="138">
        <v>130.63436032727628</v>
      </c>
      <c r="J18" s="138">
        <v>434.65583365724706</v>
      </c>
      <c r="K18" s="419">
        <f>I18-J18</f>
        <v>-304.02147332997077</v>
      </c>
      <c r="N18" s="385"/>
    </row>
    <row r="19" spans="1:14" ht="20.149999999999999" customHeight="1">
      <c r="A19" s="345">
        <v>13</v>
      </c>
      <c r="B19" s="466" t="str">
        <f>IF('1'!$A$1=1,D19,F19)</f>
        <v xml:space="preserve"> Індія</v>
      </c>
      <c r="C19" s="346"/>
      <c r="D19" s="349" t="s">
        <v>157</v>
      </c>
      <c r="E19" s="429"/>
      <c r="F19" s="430" t="s">
        <v>54</v>
      </c>
      <c r="G19" s="136">
        <f>I19+J19</f>
        <v>563.58079780235846</v>
      </c>
      <c r="H19" s="137">
        <f t="shared" ref="H19" si="10">G19/$G$6*100</f>
        <v>2.208419140535745</v>
      </c>
      <c r="I19" s="138">
        <v>133.82068157098345</v>
      </c>
      <c r="J19" s="138">
        <v>429.76011623137498</v>
      </c>
      <c r="K19" s="419">
        <f>I19-J19</f>
        <v>-295.9394346603915</v>
      </c>
      <c r="N19" s="385"/>
    </row>
    <row r="20" spans="1:14" ht="20.149999999999999" customHeight="1">
      <c r="A20" s="345">
        <v>14</v>
      </c>
      <c r="B20" s="466" t="str">
        <f>IF('1'!$A$1=1,D20,F20)</f>
        <v xml:space="preserve"> Литва</v>
      </c>
      <c r="C20" s="346"/>
      <c r="D20" s="349" t="s">
        <v>172</v>
      </c>
      <c r="E20" s="429"/>
      <c r="F20" s="430" t="s">
        <v>55</v>
      </c>
      <c r="G20" s="136">
        <f t="shared" ref="G20" si="11">I20+J20</f>
        <v>503.75925117532643</v>
      </c>
      <c r="H20" s="137">
        <f t="shared" ref="H20" si="12">G20/$G$6*100</f>
        <v>1.974005460895228</v>
      </c>
      <c r="I20" s="138">
        <v>144.91826528835941</v>
      </c>
      <c r="J20" s="138">
        <v>358.84098588696702</v>
      </c>
      <c r="K20" s="419">
        <f t="shared" ref="K20" si="13">I20-J20</f>
        <v>-213.92272059860761</v>
      </c>
      <c r="N20" s="385"/>
    </row>
    <row r="21" spans="1:14" ht="20.149999999999999" customHeight="1">
      <c r="A21" s="345">
        <v>15</v>
      </c>
      <c r="B21" s="466" t="str">
        <f>IF('1'!$A$1=1,D21,F21)</f>
        <v xml:space="preserve"> Іспанія</v>
      </c>
      <c r="C21" s="346"/>
      <c r="D21" s="349" t="s">
        <v>155</v>
      </c>
      <c r="E21" s="429"/>
      <c r="F21" s="430" t="s">
        <v>53</v>
      </c>
      <c r="G21" s="136">
        <f t="shared" ref="G21:G34" si="14">I21+J21</f>
        <v>490.67898563643922</v>
      </c>
      <c r="H21" s="137">
        <f t="shared" ref="H21:H34" si="15">G21/$G$6*100</f>
        <v>1.9227497955283273</v>
      </c>
      <c r="I21" s="138">
        <v>275.35278578204372</v>
      </c>
      <c r="J21" s="138">
        <v>215.3261998543955</v>
      </c>
      <c r="K21" s="419">
        <f t="shared" ref="K21:K34" si="16">I21-J21</f>
        <v>60.026585927648227</v>
      </c>
      <c r="N21" s="385"/>
    </row>
    <row r="22" spans="1:14" ht="28.75" customHeight="1">
      <c r="A22" s="345">
        <v>16</v>
      </c>
      <c r="B22" s="467" t="str">
        <f>IF('1'!$A$1=1,D22,F22)</f>
        <v xml:space="preserve"> Сполучене Королівство Великої Британії та Північної Ірландії</v>
      </c>
      <c r="C22" s="346"/>
      <c r="D22" s="349" t="s">
        <v>175</v>
      </c>
      <c r="E22" s="429"/>
      <c r="F22" s="430" t="s">
        <v>62</v>
      </c>
      <c r="G22" s="136">
        <f t="shared" si="14"/>
        <v>413.14244984611611</v>
      </c>
      <c r="H22" s="137">
        <f t="shared" si="15"/>
        <v>1.618919057508339</v>
      </c>
      <c r="I22" s="138">
        <v>128.75335531774653</v>
      </c>
      <c r="J22" s="138">
        <v>284.38909452836958</v>
      </c>
      <c r="K22" s="419">
        <f t="shared" si="16"/>
        <v>-155.63573921062306</v>
      </c>
      <c r="N22" s="385"/>
    </row>
    <row r="23" spans="1:14" ht="20.149999999999999" customHeight="1">
      <c r="A23" s="345">
        <v>17</v>
      </c>
      <c r="B23" s="466" t="str">
        <f>IF('1'!$A$1=1,D23,F23)</f>
        <v xml:space="preserve"> Єгипет</v>
      </c>
      <c r="C23" s="346"/>
      <c r="D23" s="349" t="s">
        <v>161</v>
      </c>
      <c r="E23" s="429"/>
      <c r="F23" s="430" t="s">
        <v>71</v>
      </c>
      <c r="G23" s="136">
        <f t="shared" si="14"/>
        <v>390.77420272940788</v>
      </c>
      <c r="H23" s="137">
        <f t="shared" si="15"/>
        <v>1.5312679784343222</v>
      </c>
      <c r="I23" s="138">
        <v>355.38721669356289</v>
      </c>
      <c r="J23" s="138">
        <v>35.386986035845013</v>
      </c>
      <c r="K23" s="419">
        <f t="shared" si="16"/>
        <v>320.00023065771791</v>
      </c>
      <c r="N23" s="385"/>
    </row>
    <row r="24" spans="1:14" ht="20.149999999999999" customHeight="1">
      <c r="A24" s="345">
        <v>18</v>
      </c>
      <c r="B24" s="466" t="str">
        <f>IF('1'!$A$1=1,D24,F24)</f>
        <v xml:space="preserve"> Угорщина</v>
      </c>
      <c r="C24" s="346"/>
      <c r="D24" s="349" t="s">
        <v>174</v>
      </c>
      <c r="E24" s="429"/>
      <c r="F24" s="430" t="s">
        <v>58</v>
      </c>
      <c r="G24" s="136">
        <f t="shared" si="14"/>
        <v>372.35201952943089</v>
      </c>
      <c r="H24" s="137">
        <f t="shared" si="15"/>
        <v>1.4590797453576647</v>
      </c>
      <c r="I24" s="138">
        <v>114.5724444453225</v>
      </c>
      <c r="J24" s="138">
        <v>257.77957508410839</v>
      </c>
      <c r="K24" s="419">
        <f t="shared" si="16"/>
        <v>-143.20713063878588</v>
      </c>
      <c r="N24" s="385"/>
    </row>
    <row r="25" spans="1:14" ht="20.149999999999999" customHeight="1">
      <c r="A25" s="345">
        <v>19</v>
      </c>
      <c r="B25" s="466" t="str">
        <f>IF('1'!$A$1=1,D25,F25)</f>
        <v xml:space="preserve"> Греція</v>
      </c>
      <c r="C25" s="346"/>
      <c r="D25" s="349" t="s">
        <v>173</v>
      </c>
      <c r="E25" s="429"/>
      <c r="F25" s="430" t="s">
        <v>64</v>
      </c>
      <c r="G25" s="136">
        <f t="shared" si="14"/>
        <v>336.80420317116818</v>
      </c>
      <c r="H25" s="137">
        <f t="shared" si="15"/>
        <v>1.3197838744622059</v>
      </c>
      <c r="I25" s="138">
        <v>61.020192988310498</v>
      </c>
      <c r="J25" s="138">
        <v>275.78401018285768</v>
      </c>
      <c r="K25" s="419">
        <f t="shared" si="16"/>
        <v>-214.76381719454719</v>
      </c>
      <c r="N25" s="385"/>
    </row>
    <row r="26" spans="1:14" ht="20.149999999999999" customHeight="1">
      <c r="A26" s="345">
        <v>20</v>
      </c>
      <c r="B26" s="466" t="str">
        <f>IF('1'!$A$1=1,D26,F26)</f>
        <v xml:space="preserve"> Молдова</v>
      </c>
      <c r="C26" s="346"/>
      <c r="D26" s="349" t="s">
        <v>158</v>
      </c>
      <c r="E26" s="429"/>
      <c r="F26" s="430" t="s">
        <v>65</v>
      </c>
      <c r="G26" s="136">
        <f t="shared" si="14"/>
        <v>317.44102287134757</v>
      </c>
      <c r="H26" s="137">
        <f t="shared" si="15"/>
        <v>1.2439082978589648</v>
      </c>
      <c r="I26" s="138">
        <v>285.55749738000799</v>
      </c>
      <c r="J26" s="138">
        <v>31.883525491339562</v>
      </c>
      <c r="K26" s="419">
        <f t="shared" si="16"/>
        <v>253.67397188866843</v>
      </c>
      <c r="N26" s="385"/>
    </row>
    <row r="27" spans="1:14" ht="20.149999999999999" customHeight="1">
      <c r="A27" s="345">
        <v>21</v>
      </c>
      <c r="B27" s="466" t="str">
        <f>IF('1'!$A$1=1,D27,F27)</f>
        <v xml:space="preserve"> В'єтнам</v>
      </c>
      <c r="C27" s="346"/>
      <c r="D27" s="361" t="s">
        <v>162</v>
      </c>
      <c r="E27" s="429"/>
      <c r="F27" s="431" t="s">
        <v>76</v>
      </c>
      <c r="G27" s="136">
        <f t="shared" si="14"/>
        <v>295.99841315272101</v>
      </c>
      <c r="H27" s="137">
        <f t="shared" si="15"/>
        <v>1.1598843745629492</v>
      </c>
      <c r="I27" s="138">
        <v>86.071932809924803</v>
      </c>
      <c r="J27" s="138">
        <v>209.9264803427962</v>
      </c>
      <c r="K27" s="419">
        <f t="shared" si="16"/>
        <v>-123.85454753287139</v>
      </c>
      <c r="N27" s="385"/>
    </row>
    <row r="28" spans="1:14" ht="20.149999999999999" customHeight="1">
      <c r="A28" s="345">
        <v>22</v>
      </c>
      <c r="B28" s="468" t="str">
        <f>IF('1'!$A$1=1,D28,F28)</f>
        <v xml:space="preserve"> Бельгія</v>
      </c>
      <c r="C28" s="346"/>
      <c r="D28" s="349" t="s">
        <v>159</v>
      </c>
      <c r="E28" s="429"/>
      <c r="F28" s="430" t="s">
        <v>63</v>
      </c>
      <c r="G28" s="136">
        <f t="shared" si="14"/>
        <v>295.59838884977955</v>
      </c>
      <c r="H28" s="137">
        <f t="shared" si="15"/>
        <v>1.1583168596108071</v>
      </c>
      <c r="I28" s="138">
        <v>155.47169770766129</v>
      </c>
      <c r="J28" s="138">
        <v>140.12669114211829</v>
      </c>
      <c r="K28" s="419">
        <f t="shared" si="16"/>
        <v>15.345006565543002</v>
      </c>
      <c r="N28" s="385"/>
    </row>
    <row r="29" spans="1:14" ht="20.149999999999999" customHeight="1">
      <c r="A29" s="345">
        <v>23</v>
      </c>
      <c r="B29" s="466" t="str">
        <f>IF('1'!$A$1=1,D29,F29)</f>
        <v xml:space="preserve"> Японія</v>
      </c>
      <c r="C29" s="346"/>
      <c r="D29" s="349" t="s">
        <v>176</v>
      </c>
      <c r="E29" s="429"/>
      <c r="F29" s="430" t="s">
        <v>69</v>
      </c>
      <c r="G29" s="136">
        <f t="shared" si="14"/>
        <v>272.34516736483886</v>
      </c>
      <c r="H29" s="137">
        <f t="shared" si="15"/>
        <v>1.0671979648459273</v>
      </c>
      <c r="I29" s="138">
        <v>6.5375403032007897</v>
      </c>
      <c r="J29" s="138">
        <v>265.80762706163807</v>
      </c>
      <c r="K29" s="419">
        <f t="shared" si="16"/>
        <v>-259.27008675843729</v>
      </c>
      <c r="N29" s="385"/>
    </row>
    <row r="30" spans="1:14" ht="19.5" customHeight="1">
      <c r="A30" s="345">
        <v>24</v>
      </c>
      <c r="B30" s="466" t="str">
        <f>IF('1'!$A$1=1,D30,F30)</f>
        <v xml:space="preserve"> Швеція</v>
      </c>
      <c r="C30" s="346"/>
      <c r="D30" s="349" t="s">
        <v>160</v>
      </c>
      <c r="E30" s="429"/>
      <c r="F30" s="430" t="s">
        <v>68</v>
      </c>
      <c r="G30" s="136">
        <f t="shared" si="14"/>
        <v>267.26142760880987</v>
      </c>
      <c r="H30" s="137">
        <f t="shared" si="15"/>
        <v>1.0472770799852367</v>
      </c>
      <c r="I30" s="138">
        <v>16.103785216799171</v>
      </c>
      <c r="J30" s="138">
        <v>251.1576423920107</v>
      </c>
      <c r="K30" s="419">
        <f t="shared" si="16"/>
        <v>-235.05385717521153</v>
      </c>
      <c r="N30" s="385"/>
    </row>
    <row r="31" spans="1:14" ht="20.149999999999999" customHeight="1">
      <c r="A31" s="345">
        <v>25</v>
      </c>
      <c r="B31" s="466" t="str">
        <f>IF('1'!$A$1=1,D31,F31)</f>
        <v xml:space="preserve"> Австрія</v>
      </c>
      <c r="C31" s="346"/>
      <c r="D31" s="349" t="s">
        <v>177</v>
      </c>
      <c r="E31" s="429"/>
      <c r="F31" s="430" t="s">
        <v>67</v>
      </c>
      <c r="G31" s="136">
        <f t="shared" si="14"/>
        <v>257.35761668516943</v>
      </c>
      <c r="H31" s="137">
        <f t="shared" si="15"/>
        <v>1.0084685086263441</v>
      </c>
      <c r="I31" s="138">
        <v>112.24053064488419</v>
      </c>
      <c r="J31" s="138">
        <v>145.11708604028522</v>
      </c>
      <c r="K31" s="419">
        <f t="shared" si="16"/>
        <v>-32.876555395401027</v>
      </c>
      <c r="N31" s="385"/>
    </row>
    <row r="32" spans="1:14" ht="20.149999999999999" customHeight="1">
      <c r="A32" s="345">
        <v>26</v>
      </c>
      <c r="B32" s="466" t="str">
        <f>IF('1'!$A$1=1,D32,F32)</f>
        <v xml:space="preserve"> Республіка Корея</v>
      </c>
      <c r="C32" s="346"/>
      <c r="D32" s="349" t="s">
        <v>178</v>
      </c>
      <c r="E32" s="429"/>
      <c r="F32" s="430" t="s">
        <v>70</v>
      </c>
      <c r="G32" s="136">
        <f t="shared" si="14"/>
        <v>254.0864916918847</v>
      </c>
      <c r="H32" s="137">
        <f t="shared" si="15"/>
        <v>0.99565044407477588</v>
      </c>
      <c r="I32" s="138">
        <v>23.774845571849998</v>
      </c>
      <c r="J32" s="138">
        <v>230.31164612003471</v>
      </c>
      <c r="K32" s="419">
        <f t="shared" si="16"/>
        <v>-206.53680054818471</v>
      </c>
      <c r="N32" s="385"/>
    </row>
    <row r="33" spans="1:40" ht="20.149999999999999" customHeight="1">
      <c r="A33" s="345">
        <v>27</v>
      </c>
      <c r="B33" s="466" t="str">
        <f>IF('1'!$A$1=1,D33,F33)</f>
        <v xml:space="preserve"> Індонезія</v>
      </c>
      <c r="C33" s="346"/>
      <c r="D33" s="349" t="s">
        <v>225</v>
      </c>
      <c r="E33" s="429"/>
      <c r="F33" s="432" t="s">
        <v>224</v>
      </c>
      <c r="G33" s="136">
        <f t="shared" si="14"/>
        <v>230.01818602836801</v>
      </c>
      <c r="H33" s="137">
        <f t="shared" si="15"/>
        <v>0.90133760177276545</v>
      </c>
      <c r="I33" s="138">
        <v>175.38550355724692</v>
      </c>
      <c r="J33" s="138">
        <v>54.6326824711211</v>
      </c>
      <c r="K33" s="419">
        <f t="shared" si="16"/>
        <v>120.75282108612582</v>
      </c>
      <c r="N33" s="385"/>
    </row>
    <row r="34" spans="1:40" ht="20.149999999999999" customHeight="1">
      <c r="A34" s="345">
        <v>28</v>
      </c>
      <c r="B34" s="466" t="str">
        <f>IF('1'!$A$1=1,D34,F34)</f>
        <v xml:space="preserve"> Ізраїль</v>
      </c>
      <c r="C34" s="346"/>
      <c r="D34" s="350" t="s">
        <v>163</v>
      </c>
      <c r="E34" s="429"/>
      <c r="F34" s="432" t="s">
        <v>75</v>
      </c>
      <c r="G34" s="136">
        <f t="shared" si="14"/>
        <v>137.05218874569331</v>
      </c>
      <c r="H34" s="137">
        <f t="shared" si="15"/>
        <v>0.53704575822764145</v>
      </c>
      <c r="I34" s="138">
        <v>61.374950349190904</v>
      </c>
      <c r="J34" s="138">
        <v>75.677238396502403</v>
      </c>
      <c r="K34" s="419">
        <f t="shared" si="16"/>
        <v>-14.302288047311499</v>
      </c>
      <c r="N34" s="385"/>
    </row>
    <row r="35" spans="1:40" ht="20.149999999999999" customHeight="1">
      <c r="A35" s="345">
        <v>29</v>
      </c>
      <c r="B35" s="466" t="str">
        <f>IF('1'!$A$1=1,D35,F35)</f>
        <v xml:space="preserve"> Швейцарія</v>
      </c>
      <c r="C35" s="346"/>
      <c r="D35" s="349" t="s">
        <v>180</v>
      </c>
      <c r="E35" s="429"/>
      <c r="F35" s="430" t="s">
        <v>66</v>
      </c>
      <c r="G35" s="136">
        <f t="shared" ref="G35" si="17">I35+J35</f>
        <v>127.62989757912392</v>
      </c>
      <c r="H35" s="137">
        <f t="shared" ref="H35" si="18">G35/$G$6*100</f>
        <v>0.50012404577559666</v>
      </c>
      <c r="I35" s="138">
        <v>29.155374809261911</v>
      </c>
      <c r="J35" s="138">
        <v>98.474522769862006</v>
      </c>
      <c r="K35" s="419">
        <f t="shared" ref="K35" si="19">I35-J35</f>
        <v>-69.319147960600091</v>
      </c>
      <c r="N35" s="385"/>
    </row>
    <row r="36" spans="1:40" ht="14.5" customHeight="1">
      <c r="A36" s="345">
        <v>30</v>
      </c>
      <c r="B36" s="466" t="str">
        <f>IF('1'!$A$1=1,D36,F36)</f>
        <v xml:space="preserve"> Тайвань (Провінція Китаю)</v>
      </c>
      <c r="C36" s="471"/>
      <c r="D36" s="350" t="s">
        <v>226</v>
      </c>
      <c r="E36" s="124"/>
      <c r="F36" s="432" t="s">
        <v>203</v>
      </c>
      <c r="G36" s="136">
        <f>I36+J36</f>
        <v>124.34596972522667</v>
      </c>
      <c r="H36" s="137">
        <f>G36/$G$6*100</f>
        <v>0.48725581258354156</v>
      </c>
      <c r="I36" s="421">
        <v>5.2355208517559824</v>
      </c>
      <c r="J36" s="138">
        <v>119.11044887347069</v>
      </c>
      <c r="K36" s="419">
        <f>I36-J36</f>
        <v>-113.87492802171471</v>
      </c>
    </row>
    <row r="37" spans="1:40" ht="17.5" customHeight="1">
      <c r="A37" s="345">
        <v>31</v>
      </c>
      <c r="B37" s="466" t="str">
        <f>IF('1'!$A$1=1,D37,F37)</f>
        <v xml:space="preserve"> Алжир</v>
      </c>
      <c r="C37" s="471"/>
      <c r="D37" s="365" t="s">
        <v>206</v>
      </c>
      <c r="E37" s="365"/>
      <c r="F37" s="430" t="s">
        <v>205</v>
      </c>
      <c r="G37" s="136">
        <f t="shared" ref="G37:G40" si="20">I37+J37</f>
        <v>121.26894987257344</v>
      </c>
      <c r="H37" s="137">
        <f t="shared" ref="H37:H40" si="21">G37/$G$6*100</f>
        <v>0.47519835859485748</v>
      </c>
      <c r="I37" s="421">
        <v>92.102043754137327</v>
      </c>
      <c r="J37" s="421">
        <v>29.166906118436117</v>
      </c>
      <c r="K37" s="419">
        <f t="shared" ref="K37:K40" si="22">I37-J37</f>
        <v>62.93513763570121</v>
      </c>
    </row>
    <row r="38" spans="1:40" ht="17.5" customHeight="1">
      <c r="A38" s="345">
        <v>32</v>
      </c>
      <c r="B38" s="466" t="str">
        <f>IF('1'!$A$1=1,D38,F38)</f>
        <v xml:space="preserve"> Данія</v>
      </c>
      <c r="C38" s="471"/>
      <c r="D38" s="365" t="s">
        <v>215</v>
      </c>
      <c r="E38" s="365"/>
      <c r="F38" s="430" t="s">
        <v>213</v>
      </c>
      <c r="G38" s="136">
        <f t="shared" si="20"/>
        <v>118.5834575010239</v>
      </c>
      <c r="H38" s="137">
        <f t="shared" si="21"/>
        <v>0.46467512434305352</v>
      </c>
      <c r="I38" s="421">
        <v>26.052099319973909</v>
      </c>
      <c r="J38" s="421">
        <v>92.531358181049995</v>
      </c>
      <c r="K38" s="419">
        <f t="shared" si="22"/>
        <v>-66.47925886107609</v>
      </c>
    </row>
    <row r="39" spans="1:40" ht="17.5" customHeight="1">
      <c r="A39" s="345">
        <v>33</v>
      </c>
      <c r="B39" s="466" t="str">
        <f>IF('1'!$A$1=1,D39,F39)</f>
        <v xml:space="preserve"> Норвегія</v>
      </c>
      <c r="C39" s="471"/>
      <c r="D39" s="365" t="s">
        <v>188</v>
      </c>
      <c r="E39" s="365"/>
      <c r="F39" s="430" t="s">
        <v>142</v>
      </c>
      <c r="G39" s="136">
        <f t="shared" si="20"/>
        <v>112.19669067927268</v>
      </c>
      <c r="H39" s="137">
        <f t="shared" si="21"/>
        <v>0.43964826368652637</v>
      </c>
      <c r="I39" s="421">
        <v>7.6428960208946704</v>
      </c>
      <c r="J39" s="421">
        <v>104.55379465837801</v>
      </c>
      <c r="K39" s="419">
        <f t="shared" si="22"/>
        <v>-96.910898637483342</v>
      </c>
    </row>
    <row r="40" spans="1:40" ht="17.5" customHeight="1">
      <c r="A40" s="345">
        <v>34</v>
      </c>
      <c r="B40" s="466" t="str">
        <f>IF('1'!$A$1=1,D40,F40)</f>
        <v xml:space="preserve"> Азербайджан</v>
      </c>
      <c r="C40" s="471"/>
      <c r="D40" s="365" t="s">
        <v>183</v>
      </c>
      <c r="E40" s="365"/>
      <c r="F40" s="432" t="s">
        <v>116</v>
      </c>
      <c r="G40" s="136">
        <f t="shared" si="20"/>
        <v>111.572073540262</v>
      </c>
      <c r="H40" s="137">
        <f t="shared" si="21"/>
        <v>0.43720067063389434</v>
      </c>
      <c r="I40" s="421">
        <v>54.961523385432102</v>
      </c>
      <c r="J40" s="421">
        <v>56.610550154829895</v>
      </c>
      <c r="K40" s="419">
        <f t="shared" si="22"/>
        <v>-1.6490267693977927</v>
      </c>
    </row>
    <row r="41" spans="1:40" ht="20.149999999999999" customHeight="1">
      <c r="A41" s="402">
        <v>35</v>
      </c>
      <c r="B41" s="469" t="str">
        <f>IF('1'!$A$1=1,D41,F41)</f>
        <v xml:space="preserve"> Латвія</v>
      </c>
      <c r="C41" s="458"/>
      <c r="D41" s="459" t="s">
        <v>181</v>
      </c>
      <c r="E41" s="460"/>
      <c r="F41" s="461" t="s">
        <v>73</v>
      </c>
      <c r="G41" s="139">
        <f>I41+J41</f>
        <v>106.0304329439535</v>
      </c>
      <c r="H41" s="462">
        <f>G41/$G$6*100</f>
        <v>0.41548547875620828</v>
      </c>
      <c r="I41" s="463">
        <v>63.443514029759001</v>
      </c>
      <c r="J41" s="463">
        <v>42.586918914194499</v>
      </c>
      <c r="K41" s="464">
        <f>I41-J41</f>
        <v>20.856595115564502</v>
      </c>
      <c r="N41" s="385"/>
    </row>
    <row r="42" spans="1:40" ht="14" hidden="1" customHeight="1">
      <c r="H42" s="140"/>
    </row>
    <row r="43" spans="1:40" s="147" customFormat="1" ht="16.399999999999999" customHeight="1">
      <c r="A43" s="261" t="str">
        <f>IF('1'!A1=1,C43,F43)</f>
        <v xml:space="preserve">*Дані Державної служби статистики України </v>
      </c>
      <c r="B43" s="142"/>
      <c r="C43" s="143" t="s">
        <v>78</v>
      </c>
      <c r="D43" s="144"/>
      <c r="E43" s="144"/>
      <c r="F43" s="143" t="s">
        <v>79</v>
      </c>
      <c r="G43" s="144"/>
      <c r="H43" s="145"/>
      <c r="I43" s="321"/>
      <c r="J43" s="263"/>
      <c r="K43" s="146"/>
      <c r="L43" s="10"/>
      <c r="M43" s="10"/>
      <c r="N43" s="10"/>
      <c r="O43" s="10"/>
      <c r="P43" s="10"/>
      <c r="Q43" s="199"/>
      <c r="R43" s="199"/>
      <c r="S43" s="192"/>
      <c r="T43" s="192"/>
      <c r="U43" s="192"/>
      <c r="V43" s="192"/>
      <c r="W43" s="192"/>
      <c r="X43" s="192"/>
      <c r="Y43" s="192"/>
      <c r="Z43" s="192"/>
      <c r="AA43" s="192"/>
      <c r="AB43" s="192"/>
      <c r="AC43" s="192"/>
      <c r="AD43" s="192"/>
      <c r="AE43" s="192"/>
      <c r="AF43" s="192"/>
      <c r="AG43" s="192"/>
      <c r="AH43" s="192"/>
      <c r="AI43" s="192"/>
      <c r="AJ43" s="192"/>
      <c r="AK43" s="192"/>
      <c r="AL43" s="192"/>
      <c r="AM43" s="192"/>
      <c r="AN43" s="192"/>
    </row>
    <row r="44" spans="1:40" s="147" customFormat="1" ht="16.399999999999999" customHeight="1">
      <c r="A44" s="338" t="str">
        <f>IF('1'!A1=1,C44,F44)</f>
        <v>Примітка:</v>
      </c>
      <c r="B44" s="59"/>
      <c r="C44" s="57" t="s">
        <v>35</v>
      </c>
      <c r="D44" s="145"/>
      <c r="E44" s="145"/>
      <c r="F44" s="57" t="s">
        <v>36</v>
      </c>
      <c r="G44" s="148"/>
      <c r="H44" s="149"/>
      <c r="I44" s="327"/>
      <c r="J44" s="327"/>
      <c r="K44" s="149"/>
      <c r="L44" s="10"/>
      <c r="M44" s="10"/>
      <c r="N44" s="10"/>
      <c r="O44" s="10"/>
      <c r="P44" s="10"/>
      <c r="Q44" s="199"/>
      <c r="R44" s="199"/>
      <c r="S44" s="192"/>
      <c r="T44" s="192"/>
      <c r="U44" s="192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  <c r="AJ44" s="192"/>
      <c r="AK44" s="192"/>
      <c r="AL44" s="192"/>
      <c r="AM44" s="192"/>
      <c r="AN44" s="192"/>
    </row>
    <row r="45" spans="1:40" s="147" customFormat="1" ht="18.649999999999999" customHeight="1">
      <c r="A45" s="150" t="str">
        <f>IF('1'!A1=1,C45,F45)</f>
        <v xml:space="preserve"> З 2014 року дані подаються без урахування тимчасово окупованої російською федерацією території України.</v>
      </c>
      <c r="B45" s="59"/>
      <c r="C45" s="150" t="s">
        <v>146</v>
      </c>
      <c r="D45" s="145"/>
      <c r="E45" s="145"/>
      <c r="F45" s="150" t="s">
        <v>147</v>
      </c>
      <c r="G45" s="145"/>
      <c r="H45" s="145"/>
      <c r="I45" s="321"/>
      <c r="J45" s="321"/>
      <c r="K45" s="145"/>
      <c r="L45" s="10"/>
      <c r="M45" s="10"/>
      <c r="N45" s="10"/>
      <c r="O45" s="10"/>
      <c r="P45" s="10"/>
      <c r="Q45" s="199"/>
      <c r="R45" s="199"/>
      <c r="S45" s="192"/>
      <c r="T45" s="192"/>
      <c r="U45" s="192"/>
      <c r="V45" s="192"/>
      <c r="W45" s="192"/>
      <c r="X45" s="192"/>
      <c r="Y45" s="192"/>
      <c r="Z45" s="192"/>
      <c r="AA45" s="192"/>
      <c r="AB45" s="192"/>
      <c r="AC45" s="192"/>
      <c r="AD45" s="192"/>
      <c r="AE45" s="192"/>
      <c r="AF45" s="192"/>
      <c r="AG45" s="192"/>
      <c r="AH45" s="192"/>
      <c r="AI45" s="192"/>
      <c r="AJ45" s="192"/>
      <c r="AK45" s="192"/>
      <c r="AL45" s="192"/>
      <c r="AM45" s="192"/>
      <c r="AN45" s="192"/>
    </row>
    <row r="46" spans="1:40" ht="14.4" hidden="1" customHeight="1">
      <c r="H46" s="121"/>
      <c r="I46" s="329"/>
    </row>
    <row r="47" spans="1:40" ht="12.5">
      <c r="H47" s="121"/>
      <c r="I47" s="329"/>
    </row>
    <row r="48" spans="1:40" ht="12.5">
      <c r="H48" s="121"/>
      <c r="I48" s="329"/>
    </row>
    <row r="49" spans="8:9" ht="12.5">
      <c r="H49" s="121"/>
      <c r="I49" s="329"/>
    </row>
    <row r="50" spans="8:9" ht="12.5">
      <c r="H50" s="121"/>
      <c r="I50" s="329"/>
    </row>
    <row r="51" spans="8:9" ht="12.5">
      <c r="H51" s="121"/>
      <c r="I51" s="329"/>
    </row>
    <row r="52" spans="8:9" ht="12.5">
      <c r="H52" s="121"/>
      <c r="I52" s="329"/>
    </row>
    <row r="53" spans="8:9" ht="12.5">
      <c r="H53" s="121"/>
      <c r="I53" s="329"/>
    </row>
    <row r="54" spans="8:9" ht="12.5">
      <c r="H54" s="121"/>
      <c r="I54" s="329"/>
    </row>
    <row r="55" spans="8:9" ht="12.5">
      <c r="H55" s="121"/>
      <c r="I55" s="329"/>
    </row>
    <row r="56" spans="8:9" ht="12.5">
      <c r="H56" s="121"/>
      <c r="I56" s="329"/>
    </row>
    <row r="57" spans="8:9" ht="12.5">
      <c r="H57" s="121"/>
      <c r="I57" s="329"/>
    </row>
    <row r="58" spans="8:9" ht="12.5">
      <c r="H58" s="121"/>
      <c r="I58" s="329"/>
    </row>
    <row r="59" spans="8:9" ht="12.5">
      <c r="H59" s="121"/>
      <c r="I59" s="329"/>
    </row>
    <row r="60" spans="8:9" ht="12.5">
      <c r="H60" s="121"/>
      <c r="I60" s="329"/>
    </row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0.75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7" spans="8:9">
      <c r="H97" s="121"/>
      <c r="I97" s="331"/>
    </row>
    <row r="98" spans="8:9">
      <c r="H98" s="121"/>
      <c r="I98" s="331"/>
    </row>
    <row r="99" spans="8:9">
      <c r="H99" s="121"/>
      <c r="I99" s="331"/>
    </row>
    <row r="100" spans="8:9">
      <c r="H100" s="121"/>
      <c r="I100" s="331"/>
    </row>
    <row r="101" spans="8:9">
      <c r="H101" s="121"/>
      <c r="I101" s="331"/>
    </row>
    <row r="102" spans="8:9">
      <c r="H102" s="121"/>
      <c r="I102" s="331"/>
    </row>
    <row r="103" spans="8:9">
      <c r="H103" s="121"/>
      <c r="I103" s="331"/>
    </row>
    <row r="104" spans="8:9">
      <c r="H104" s="121"/>
      <c r="I104" s="331"/>
    </row>
    <row r="105" spans="8:9">
      <c r="H105" s="121"/>
      <c r="I105" s="331"/>
    </row>
    <row r="106" spans="8:9">
      <c r="H106" s="121"/>
      <c r="I106" s="331"/>
    </row>
    <row r="107" spans="8:9">
      <c r="H107" s="121"/>
      <c r="I107" s="331"/>
    </row>
  </sheetData>
  <hyperlinks>
    <hyperlink ref="A1" location="'1'!A1" display="до змісту "/>
  </hyperlinks>
  <printOptions horizontalCentered="1" verticalCentered="1"/>
  <pageMargins left="3.937007874015748E-2" right="3.937007874015748E-2" top="0.55118110236220474" bottom="0.31496062992125984" header="0.31496062992125984" footer="0.15748031496062992"/>
  <pageSetup paperSize="9" scale="7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W57"/>
  <sheetViews>
    <sheetView zoomScale="59" zoomScaleNormal="59" workbookViewId="0">
      <selection activeCell="BK6" sqref="BK6"/>
    </sheetView>
  </sheetViews>
  <sheetFormatPr defaultColWidth="8" defaultRowHeight="14" outlineLevelCol="2"/>
  <cols>
    <col min="1" max="1" width="6.54296875" style="153" customWidth="1"/>
    <col min="2" max="2" width="34.1796875" style="153" customWidth="1"/>
    <col min="3" max="3" width="6" style="153" hidden="1" customWidth="1" outlineLevel="2"/>
    <col min="4" max="4" width="26.54296875" style="153" hidden="1" customWidth="1" outlineLevel="2"/>
    <col min="5" max="5" width="7.54296875" style="153" hidden="1" customWidth="1" outlineLevel="2"/>
    <col min="6" max="6" width="19.6328125" style="153" hidden="1" customWidth="1" outlineLevel="2"/>
    <col min="7" max="7" width="7.54296875" style="153" hidden="1" customWidth="1" outlineLevel="1" collapsed="1"/>
    <col min="8" max="13" width="7.54296875" style="153" hidden="1" customWidth="1" outlineLevel="1"/>
    <col min="14" max="14" width="8.453125" style="153" hidden="1" customWidth="1" outlineLevel="1"/>
    <col min="15" max="16" width="7.36328125" style="153" hidden="1" customWidth="1" outlineLevel="1"/>
    <col min="17" max="17" width="7.453125" style="153" hidden="1" customWidth="1" outlineLevel="1"/>
    <col min="18" max="18" width="7.81640625" style="153" hidden="1" customWidth="1" outlineLevel="1"/>
    <col min="19" max="22" width="7.453125" style="155" hidden="1" customWidth="1" outlineLevel="1"/>
    <col min="23" max="23" width="7.453125" style="155" customWidth="1" collapsed="1"/>
    <col min="24" max="30" width="7.453125" style="155" customWidth="1"/>
    <col min="31" max="34" width="7.6328125" style="155" customWidth="1"/>
    <col min="35" max="35" width="8.08984375" style="155" customWidth="1"/>
    <col min="36" max="36" width="8.1796875" style="155" customWidth="1"/>
    <col min="37" max="51" width="8.08984375" style="155" customWidth="1"/>
    <col min="52" max="53" width="8" style="155" hidden="1" customWidth="1"/>
    <col min="54" max="54" width="7.54296875" style="155" hidden="1" customWidth="1"/>
    <col min="55" max="55" width="7.6328125" style="155" hidden="1" customWidth="1"/>
    <col min="56" max="56" width="8.08984375" style="155" hidden="1" customWidth="1"/>
    <col min="57" max="58" width="7.6328125" style="155" hidden="1" customWidth="1"/>
    <col min="59" max="59" width="8.453125" style="155" hidden="1" customWidth="1"/>
    <col min="60" max="60" width="8.08984375" style="155" customWidth="1"/>
    <col min="61" max="62" width="8.08984375" style="414" customWidth="1"/>
    <col min="63" max="63" width="10.54296875" style="414" customWidth="1"/>
    <col min="64" max="104" width="10.54296875" style="155" customWidth="1"/>
    <col min="105" max="108" width="10.54296875" style="158" customWidth="1"/>
    <col min="109" max="109" width="14.6328125" style="158" customWidth="1"/>
    <col min="110" max="111" width="10.54296875" style="158" customWidth="1"/>
    <col min="112" max="112" width="11.54296875" style="158" customWidth="1"/>
    <col min="113" max="121" width="10.54296875" style="158" customWidth="1"/>
    <col min="122" max="122" width="13.453125" style="158" customWidth="1"/>
    <col min="123" max="123" width="40.6328125" style="158" customWidth="1"/>
    <col min="124" max="124" width="17.54296875" style="158" customWidth="1"/>
    <col min="125" max="140" width="10.54296875" style="158" customWidth="1"/>
    <col min="141" max="145" width="10.453125" style="159" customWidth="1"/>
    <col min="146" max="146" width="24.453125" style="159" customWidth="1"/>
    <col min="147" max="147" width="12.54296875" style="159" customWidth="1"/>
    <col min="148" max="153" width="10.453125" style="159" customWidth="1"/>
    <col min="154" max="154" width="16" style="159" customWidth="1"/>
    <col min="155" max="162" width="10.453125" style="159" customWidth="1"/>
    <col min="163" max="170" width="10.453125" style="160" customWidth="1"/>
    <col min="171" max="176" width="10.453125" style="159" customWidth="1"/>
    <col min="177" max="177" width="15.54296875" style="159" customWidth="1"/>
    <col min="178" max="182" width="10.453125" style="159" customWidth="1"/>
    <col min="183" max="223" width="10.453125" style="160" customWidth="1"/>
    <col min="224" max="227" width="10.453125" style="161" customWidth="1"/>
    <col min="228" max="235" width="10.453125" style="160" customWidth="1"/>
    <col min="236" max="248" width="10.453125" style="159" customWidth="1"/>
    <col min="249" max="250" width="10.453125" style="161" customWidth="1"/>
    <col min="251" max="257" width="10.453125" style="160" customWidth="1"/>
    <col min="258" max="258" width="10.453125" style="159" customWidth="1"/>
    <col min="259" max="263" width="10.453125" style="161" customWidth="1"/>
    <col min="264" max="527" width="10.453125" style="159" customWidth="1"/>
    <col min="528" max="532" width="10.453125" style="161" customWidth="1"/>
    <col min="533" max="605" width="10.453125" style="159" customWidth="1"/>
    <col min="606" max="610" width="10.453125" style="162" customWidth="1"/>
    <col min="611" max="614" width="10.453125" style="160" customWidth="1"/>
    <col min="615" max="615" width="16.453125" style="153" customWidth="1"/>
    <col min="616" max="619" width="16.453125" style="163" customWidth="1"/>
    <col min="620" max="647" width="16.453125" style="153" customWidth="1"/>
    <col min="648" max="652" width="16.453125" style="163" customWidth="1"/>
    <col min="653" max="656" width="16.453125" style="153" customWidth="1"/>
    <col min="657" max="665" width="15.453125" style="153" customWidth="1"/>
    <col min="666" max="674" width="8" style="163"/>
    <col min="675" max="676" width="8" style="164"/>
    <col min="677" max="688" width="8" style="163"/>
    <col min="689" max="705" width="8" style="153"/>
    <col min="706" max="706" width="8" style="163"/>
    <col min="707" max="708" width="10.54296875" style="163" customWidth="1"/>
    <col min="709" max="721" width="8" style="163"/>
    <col min="722" max="722" width="12.54296875" style="163" customWidth="1"/>
    <col min="723" max="723" width="15.54296875" style="163" customWidth="1"/>
    <col min="724" max="725" width="8" style="163"/>
    <col min="726" max="16384" width="8" style="153"/>
  </cols>
  <sheetData>
    <row r="1" spans="1:725" ht="14.5">
      <c r="A1" s="151" t="str">
        <f>IF('1'!$A$1=1,EP6,EQ6)</f>
        <v xml:space="preserve">до змісту </v>
      </c>
      <c r="B1" s="152"/>
      <c r="C1" s="152"/>
      <c r="M1" s="154"/>
      <c r="N1" s="154"/>
      <c r="P1" s="154"/>
      <c r="R1" s="324"/>
      <c r="S1" s="324"/>
      <c r="T1" s="125"/>
      <c r="V1" s="116"/>
      <c r="W1" s="156"/>
      <c r="X1" s="122"/>
      <c r="Y1" s="157"/>
      <c r="Z1" s="157"/>
      <c r="AA1" s="117"/>
      <c r="AB1" s="15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399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K1" s="399"/>
      <c r="BL1" s="332"/>
      <c r="BN1" s="403"/>
      <c r="BO1" s="383"/>
      <c r="BP1" s="388"/>
    </row>
    <row r="2" spans="1:725" s="166" customFormat="1" ht="18.649999999999999" customHeight="1">
      <c r="A2" s="165" t="str">
        <f>IF('1'!$A$1=1,ST3,SY3)</f>
        <v>1.4 Динаміка експорту товарів у розрізі країн світу*</v>
      </c>
      <c r="K2" s="167"/>
      <c r="L2" s="168"/>
      <c r="P2" s="169"/>
      <c r="Q2" s="170"/>
      <c r="R2" s="171"/>
      <c r="S2" s="172"/>
      <c r="T2" s="173"/>
      <c r="U2" s="173"/>
      <c r="V2" s="172"/>
      <c r="W2" s="172"/>
      <c r="X2" s="174"/>
      <c r="Y2" s="175"/>
      <c r="Z2" s="174"/>
      <c r="AA2" s="172"/>
      <c r="AB2" s="173"/>
      <c r="AC2" s="172"/>
      <c r="AD2" s="172"/>
      <c r="AE2" s="172"/>
      <c r="AF2" s="173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416"/>
      <c r="BJ2" s="416"/>
      <c r="BK2" s="416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2"/>
      <c r="CK2" s="172"/>
      <c r="CL2" s="172"/>
      <c r="CM2" s="172"/>
      <c r="CN2" s="172"/>
      <c r="CO2" s="172"/>
      <c r="CP2" s="172"/>
      <c r="CQ2" s="172"/>
      <c r="CR2" s="172"/>
      <c r="CS2" s="172"/>
      <c r="CT2" s="172"/>
      <c r="CU2" s="172"/>
      <c r="CV2" s="172"/>
      <c r="CW2" s="172"/>
      <c r="CX2" s="172"/>
      <c r="CY2" s="172"/>
      <c r="CZ2" s="172"/>
      <c r="DA2" s="176"/>
      <c r="DB2" s="176"/>
      <c r="DC2" s="176"/>
      <c r="DD2" s="176"/>
      <c r="DE2" s="176"/>
      <c r="DF2" s="176"/>
      <c r="DG2" s="176"/>
      <c r="DH2" s="176"/>
      <c r="DI2" s="176"/>
      <c r="DJ2" s="176"/>
      <c r="DK2" s="176"/>
      <c r="DL2" s="176"/>
      <c r="DM2" s="176"/>
      <c r="DN2" s="176"/>
      <c r="DO2" s="177" t="s">
        <v>80</v>
      </c>
      <c r="DP2" s="177" t="s">
        <v>24</v>
      </c>
      <c r="DQ2" s="178"/>
      <c r="DR2" s="179" t="s">
        <v>81</v>
      </c>
      <c r="DS2" s="179"/>
      <c r="DT2" s="179"/>
      <c r="DU2" s="179" t="s">
        <v>82</v>
      </c>
      <c r="DV2" s="179"/>
      <c r="DW2" s="179"/>
      <c r="DX2" s="176"/>
      <c r="DY2" s="176"/>
      <c r="DZ2" s="176"/>
      <c r="EA2" s="176"/>
      <c r="EB2" s="176"/>
      <c r="EC2" s="176"/>
      <c r="ED2" s="176"/>
      <c r="EE2" s="176"/>
      <c r="EF2" s="176"/>
      <c r="EG2" s="176"/>
      <c r="EH2" s="176"/>
      <c r="EI2" s="176"/>
      <c r="EJ2" s="176"/>
      <c r="EK2" s="180"/>
      <c r="EL2" s="180"/>
      <c r="EM2" s="180"/>
      <c r="EN2" s="180"/>
      <c r="EO2" s="180"/>
      <c r="EP2" s="180"/>
      <c r="EQ2" s="180"/>
      <c r="ER2" s="180"/>
      <c r="ES2" s="180"/>
      <c r="ET2" s="180"/>
      <c r="EU2" s="180"/>
      <c r="EV2" s="180"/>
      <c r="EW2" s="180"/>
      <c r="EX2" s="180"/>
      <c r="EY2" s="180"/>
      <c r="EZ2" s="180"/>
      <c r="FA2" s="180"/>
      <c r="FB2" s="180"/>
      <c r="FC2" s="180"/>
      <c r="FD2" s="180"/>
      <c r="FE2" s="180"/>
      <c r="FF2" s="180"/>
      <c r="FO2" s="180"/>
      <c r="FP2" s="180"/>
      <c r="FQ2" s="180"/>
      <c r="FR2" s="180"/>
      <c r="FS2" s="180"/>
      <c r="FT2" s="180"/>
      <c r="FU2" s="180"/>
      <c r="FV2" s="180"/>
      <c r="FW2" s="180"/>
      <c r="FX2" s="180"/>
      <c r="FY2" s="180"/>
      <c r="FZ2" s="180"/>
      <c r="HP2" s="181"/>
      <c r="HQ2" s="181"/>
      <c r="HR2" s="181"/>
      <c r="HS2" s="181"/>
      <c r="IB2" s="180"/>
      <c r="IC2" s="180"/>
      <c r="ID2" s="180"/>
      <c r="IE2" s="180"/>
      <c r="IF2" s="180"/>
      <c r="IG2" s="180"/>
      <c r="IH2" s="180"/>
      <c r="II2" s="180"/>
      <c r="IJ2" s="180"/>
      <c r="IK2" s="180"/>
      <c r="IL2" s="180"/>
      <c r="IM2" s="180"/>
      <c r="IN2" s="180"/>
      <c r="IO2" s="181"/>
      <c r="IP2" s="181"/>
      <c r="IX2" s="180"/>
      <c r="IY2" s="181"/>
      <c r="IZ2" s="181"/>
      <c r="JA2" s="181"/>
      <c r="JB2" s="181"/>
      <c r="JC2" s="181"/>
      <c r="JD2" s="180"/>
      <c r="JE2" s="180"/>
      <c r="JF2" s="180"/>
      <c r="JG2" s="180"/>
      <c r="JH2" s="180"/>
      <c r="JI2" s="180"/>
      <c r="JJ2" s="180"/>
      <c r="JK2" s="180"/>
      <c r="JL2" s="180"/>
      <c r="JM2" s="180"/>
      <c r="JN2" s="180"/>
      <c r="JO2" s="180"/>
      <c r="JP2" s="180"/>
      <c r="JQ2" s="180"/>
      <c r="JR2" s="180"/>
      <c r="JS2" s="180"/>
      <c r="JT2" s="180"/>
      <c r="JU2" s="180"/>
      <c r="JV2" s="180"/>
      <c r="JW2" s="180"/>
      <c r="JX2" s="180"/>
      <c r="JY2" s="180"/>
      <c r="JZ2" s="180"/>
      <c r="KA2" s="180"/>
      <c r="KB2" s="180"/>
      <c r="KC2" s="180"/>
      <c r="KD2" s="180"/>
      <c r="KE2" s="180"/>
      <c r="KF2" s="180"/>
      <c r="KG2" s="180"/>
      <c r="KH2" s="180"/>
      <c r="KI2" s="180"/>
      <c r="KJ2" s="180"/>
      <c r="KK2" s="180"/>
      <c r="KL2" s="180"/>
      <c r="KM2" s="180"/>
      <c r="KN2" s="180"/>
      <c r="KO2" s="180"/>
      <c r="KP2" s="180"/>
      <c r="KQ2" s="180"/>
      <c r="KR2" s="180"/>
      <c r="KS2" s="180"/>
      <c r="KT2" s="180"/>
      <c r="KU2" s="180"/>
      <c r="KV2" s="180"/>
      <c r="KW2" s="180"/>
      <c r="KX2" s="180"/>
      <c r="KY2" s="180"/>
      <c r="KZ2" s="180"/>
      <c r="LA2" s="180"/>
      <c r="LB2" s="180"/>
      <c r="LC2" s="180"/>
      <c r="LD2" s="180"/>
      <c r="LE2" s="180"/>
      <c r="LF2" s="180"/>
      <c r="LG2" s="180"/>
      <c r="LH2" s="180"/>
      <c r="LI2" s="180"/>
      <c r="LJ2" s="180"/>
      <c r="LK2" s="180"/>
      <c r="LL2" s="180"/>
      <c r="LM2" s="180"/>
      <c r="LN2" s="180"/>
      <c r="LO2" s="180"/>
      <c r="LP2" s="180"/>
      <c r="LQ2" s="180"/>
      <c r="LR2" s="180"/>
      <c r="LS2" s="180"/>
      <c r="LT2" s="180"/>
      <c r="LU2" s="180"/>
      <c r="LV2" s="180"/>
      <c r="LW2" s="180"/>
      <c r="LX2" s="180"/>
      <c r="LY2" s="180"/>
      <c r="LZ2" s="180"/>
      <c r="MA2" s="180"/>
      <c r="MB2" s="180"/>
      <c r="MC2" s="180"/>
      <c r="MD2" s="180"/>
      <c r="ME2" s="180"/>
      <c r="MF2" s="180"/>
      <c r="MG2" s="180"/>
      <c r="MH2" s="180"/>
      <c r="MI2" s="180"/>
      <c r="MJ2" s="180"/>
      <c r="MK2" s="180"/>
      <c r="ML2" s="180"/>
      <c r="MM2" s="180"/>
      <c r="MN2" s="180"/>
      <c r="MO2" s="180"/>
      <c r="MP2" s="180"/>
      <c r="MQ2" s="180"/>
      <c r="MR2" s="180"/>
      <c r="MS2" s="180"/>
      <c r="MT2" s="180"/>
      <c r="MU2" s="180"/>
      <c r="MV2" s="180"/>
      <c r="MW2" s="180"/>
      <c r="MX2" s="180"/>
      <c r="MY2" s="180"/>
      <c r="MZ2" s="180"/>
      <c r="NA2" s="180"/>
      <c r="NB2" s="180"/>
      <c r="NC2" s="180"/>
      <c r="ND2" s="180"/>
      <c r="NE2" s="180"/>
      <c r="NF2" s="180"/>
      <c r="NG2" s="180"/>
      <c r="NH2" s="180"/>
      <c r="NI2" s="180"/>
      <c r="NJ2" s="180"/>
      <c r="NK2" s="180"/>
      <c r="NL2" s="180"/>
      <c r="NM2" s="180"/>
      <c r="NN2" s="180"/>
      <c r="NO2" s="180"/>
      <c r="NP2" s="180"/>
      <c r="NQ2" s="180"/>
      <c r="NR2" s="180"/>
      <c r="NS2" s="180"/>
      <c r="NT2" s="180"/>
      <c r="NU2" s="180"/>
      <c r="NV2" s="180"/>
      <c r="NW2" s="180"/>
      <c r="NX2" s="180"/>
      <c r="NY2" s="180"/>
      <c r="NZ2" s="180"/>
      <c r="OA2" s="180"/>
      <c r="OB2" s="180"/>
      <c r="OC2" s="180"/>
      <c r="OD2" s="180"/>
      <c r="OE2" s="180"/>
      <c r="OF2" s="180"/>
      <c r="OG2" s="180"/>
      <c r="OH2" s="180"/>
      <c r="OI2" s="180"/>
      <c r="OJ2" s="180"/>
      <c r="OK2" s="180"/>
      <c r="OL2" s="180"/>
      <c r="OM2" s="180"/>
      <c r="ON2" s="180"/>
      <c r="OO2" s="180"/>
      <c r="OP2" s="180"/>
      <c r="OQ2" s="180"/>
      <c r="OR2" s="180"/>
      <c r="OS2" s="180"/>
      <c r="OT2" s="180"/>
      <c r="OU2" s="180"/>
      <c r="OV2" s="180"/>
      <c r="OW2" s="180"/>
      <c r="OX2" s="180"/>
      <c r="OY2" s="180"/>
      <c r="OZ2" s="180"/>
      <c r="PA2" s="180"/>
      <c r="PB2" s="180"/>
      <c r="PC2" s="180"/>
      <c r="PD2" s="180"/>
      <c r="PE2" s="180"/>
      <c r="PF2" s="180"/>
      <c r="PG2" s="180"/>
      <c r="PH2" s="180"/>
      <c r="PI2" s="180"/>
      <c r="PJ2" s="180"/>
      <c r="PK2" s="180"/>
      <c r="PL2" s="180"/>
      <c r="PM2" s="180"/>
      <c r="PN2" s="180"/>
      <c r="PO2" s="180"/>
      <c r="PP2" s="180"/>
      <c r="PQ2" s="180"/>
      <c r="PR2" s="180"/>
      <c r="PS2" s="180"/>
      <c r="PT2" s="180"/>
      <c r="PU2" s="180"/>
      <c r="PV2" s="180"/>
      <c r="PW2" s="180"/>
      <c r="PX2" s="180"/>
      <c r="PY2" s="180"/>
      <c r="PZ2" s="180"/>
      <c r="QA2" s="180"/>
      <c r="QB2" s="180"/>
      <c r="QC2" s="180"/>
      <c r="QD2" s="180"/>
      <c r="QE2" s="180"/>
      <c r="QF2" s="180"/>
      <c r="QG2" s="180"/>
      <c r="QH2" s="180"/>
      <c r="QI2" s="180"/>
      <c r="QJ2" s="180"/>
      <c r="QK2" s="180"/>
      <c r="QL2" s="180"/>
      <c r="QM2" s="180"/>
      <c r="QN2" s="180"/>
      <c r="QO2" s="180"/>
      <c r="QP2" s="180"/>
      <c r="QQ2" s="180"/>
      <c r="QR2" s="180"/>
      <c r="QS2" s="180"/>
      <c r="QT2" s="180"/>
      <c r="QU2" s="180"/>
      <c r="QV2" s="180"/>
      <c r="QW2" s="180"/>
      <c r="QX2" s="180"/>
      <c r="QY2" s="180"/>
      <c r="QZ2" s="180"/>
      <c r="RA2" s="180"/>
      <c r="RB2" s="180"/>
      <c r="RC2" s="180"/>
      <c r="RD2" s="180"/>
      <c r="RE2" s="180"/>
      <c r="RF2" s="180"/>
      <c r="RG2" s="180"/>
      <c r="RH2" s="180"/>
      <c r="RI2" s="180"/>
      <c r="RJ2" s="180"/>
      <c r="RK2" s="180"/>
      <c r="RL2" s="180"/>
      <c r="RM2" s="180"/>
      <c r="RN2" s="180"/>
      <c r="RO2" s="180"/>
      <c r="RP2" s="180"/>
      <c r="RQ2" s="180"/>
      <c r="RR2" s="180"/>
      <c r="RS2" s="180"/>
      <c r="RT2" s="180"/>
      <c r="RU2" s="180"/>
      <c r="RV2" s="180"/>
      <c r="RW2" s="180"/>
      <c r="RX2" s="180"/>
      <c r="RY2" s="180"/>
      <c r="RZ2" s="180"/>
      <c r="SA2" s="180"/>
      <c r="SB2" s="180"/>
      <c r="SC2" s="180"/>
      <c r="SD2" s="180"/>
      <c r="SE2" s="180"/>
      <c r="SF2" s="180"/>
      <c r="SG2" s="180"/>
      <c r="SH2" s="180"/>
      <c r="SI2" s="180"/>
      <c r="SJ2" s="180"/>
      <c r="SK2" s="180"/>
      <c r="SL2" s="180"/>
      <c r="SM2" s="180"/>
      <c r="SN2" s="180"/>
      <c r="SO2" s="180"/>
      <c r="SP2" s="180"/>
      <c r="SQ2" s="180"/>
      <c r="SR2" s="180"/>
      <c r="SS2" s="180"/>
      <c r="ST2" s="180"/>
      <c r="SU2" s="180"/>
      <c r="SV2" s="180"/>
      <c r="SW2" s="180"/>
      <c r="SX2" s="180"/>
      <c r="SY2" s="180"/>
      <c r="SZ2" s="180"/>
      <c r="TA2" s="180"/>
      <c r="TB2" s="180"/>
      <c r="TC2" s="180"/>
      <c r="TD2" s="180"/>
      <c r="TE2" s="180"/>
      <c r="TF2" s="180"/>
      <c r="TG2" s="180"/>
      <c r="TH2" s="181"/>
      <c r="TI2" s="181"/>
      <c r="TJ2" s="181"/>
      <c r="TK2" s="181"/>
      <c r="TL2" s="181"/>
      <c r="TM2" s="180"/>
      <c r="TN2" s="180"/>
      <c r="TO2" s="180"/>
      <c r="TP2" s="180"/>
      <c r="TQ2" s="180"/>
      <c r="TR2" s="180"/>
      <c r="TS2" s="180"/>
      <c r="TT2" s="180"/>
      <c r="TU2" s="180"/>
      <c r="TV2" s="180"/>
      <c r="TW2" s="180"/>
      <c r="TX2" s="180"/>
      <c r="TY2" s="180"/>
      <c r="TZ2" s="180"/>
      <c r="UA2" s="180"/>
      <c r="UB2" s="180"/>
      <c r="UC2" s="180"/>
      <c r="UD2" s="180"/>
      <c r="UE2" s="180"/>
      <c r="UF2" s="180"/>
      <c r="UG2" s="180"/>
      <c r="UH2" s="180"/>
      <c r="UI2" s="180"/>
      <c r="UJ2" s="180"/>
      <c r="UK2" s="180"/>
      <c r="UL2" s="180"/>
      <c r="UM2" s="180"/>
      <c r="UN2" s="180"/>
      <c r="UO2" s="180"/>
      <c r="UP2" s="180"/>
      <c r="UQ2" s="180"/>
      <c r="UR2" s="180"/>
      <c r="US2" s="180"/>
      <c r="UT2" s="180"/>
      <c r="UU2" s="180"/>
      <c r="UV2" s="180"/>
      <c r="UW2" s="180"/>
      <c r="UX2" s="180"/>
      <c r="UY2" s="180"/>
      <c r="UZ2" s="180"/>
      <c r="VA2" s="180"/>
      <c r="VB2" s="180"/>
      <c r="VC2" s="180"/>
      <c r="VD2" s="180"/>
      <c r="VE2" s="180"/>
      <c r="VF2" s="180"/>
      <c r="VG2" s="180"/>
      <c r="VH2" s="180"/>
      <c r="VI2" s="180"/>
      <c r="VJ2" s="180"/>
      <c r="VK2" s="180"/>
      <c r="VL2" s="180"/>
      <c r="VM2" s="180"/>
      <c r="VN2" s="180"/>
      <c r="VO2" s="180"/>
      <c r="VP2" s="180"/>
      <c r="VQ2" s="180"/>
      <c r="VR2" s="180"/>
      <c r="VS2" s="180"/>
      <c r="VT2" s="180"/>
      <c r="VU2" s="180"/>
      <c r="VV2" s="180"/>
      <c r="VW2" s="180"/>
      <c r="VX2" s="180"/>
      <c r="VY2" s="180"/>
      <c r="VZ2" s="180"/>
      <c r="WA2" s="180"/>
      <c r="WB2" s="180"/>
      <c r="WC2" s="180"/>
      <c r="WD2" s="180"/>
      <c r="WE2" s="180"/>
      <c r="WF2" s="180"/>
      <c r="WG2" s="180"/>
      <c r="WH2" s="182"/>
      <c r="WI2" s="182"/>
      <c r="WJ2" s="182"/>
      <c r="WK2" s="182"/>
      <c r="WL2" s="182"/>
      <c r="WR2" s="180"/>
      <c r="WS2" s="180"/>
      <c r="WT2" s="180"/>
      <c r="WU2" s="180"/>
      <c r="XX2" s="180"/>
      <c r="XY2" s="180"/>
      <c r="XZ2" s="180"/>
      <c r="YA2" s="180"/>
      <c r="YB2" s="180"/>
      <c r="YP2" s="180"/>
      <c r="YQ2" s="180"/>
      <c r="YR2" s="180"/>
      <c r="YS2" s="180"/>
      <c r="YT2" s="180"/>
      <c r="YU2" s="180"/>
      <c r="YV2" s="180"/>
      <c r="YW2" s="180"/>
      <c r="YX2" s="180"/>
      <c r="YY2" s="183"/>
      <c r="YZ2" s="183"/>
      <c r="ZA2" s="180"/>
      <c r="ZB2" s="180"/>
      <c r="ZC2" s="180"/>
      <c r="ZD2" s="180"/>
      <c r="ZE2" s="180"/>
      <c r="ZF2" s="180"/>
      <c r="ZG2" s="180"/>
      <c r="ZH2" s="180"/>
      <c r="ZI2" s="180"/>
      <c r="ZJ2" s="180"/>
      <c r="ZK2" s="180"/>
      <c r="ZL2" s="180"/>
      <c r="AAD2" s="180"/>
      <c r="AAE2" s="180"/>
      <c r="AAF2" s="180"/>
      <c r="AAG2" s="180"/>
      <c r="AAH2" s="180"/>
      <c r="AAI2" s="180"/>
      <c r="AAJ2" s="180"/>
      <c r="AAK2" s="180"/>
      <c r="AAL2" s="180"/>
      <c r="AAM2" s="180"/>
      <c r="AAN2" s="180"/>
      <c r="AAO2" s="180"/>
      <c r="AAP2" s="180"/>
      <c r="AAQ2" s="180"/>
      <c r="AAR2" s="180"/>
      <c r="AAS2" s="180"/>
      <c r="AAT2" s="180"/>
      <c r="AAU2" s="180"/>
      <c r="AAV2" s="180"/>
      <c r="AAW2" s="180"/>
    </row>
    <row r="3" spans="1:725" s="166" customFormat="1" ht="18" customHeight="1">
      <c r="A3" s="118" t="str">
        <f>IF('1'!$A$1=1,EP3,ER3)</f>
        <v>(відповідно до КПБ6)</v>
      </c>
      <c r="L3" s="169"/>
      <c r="M3" s="169"/>
      <c r="S3" s="172"/>
      <c r="T3" s="173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3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172"/>
      <c r="BB3" s="172"/>
      <c r="BC3" s="172"/>
      <c r="BD3" s="172"/>
      <c r="BE3" s="172"/>
      <c r="BF3" s="172"/>
      <c r="BG3" s="172"/>
      <c r="BH3" s="172"/>
      <c r="BI3" s="416"/>
      <c r="BJ3" s="416"/>
      <c r="BK3" s="416"/>
      <c r="BL3" s="172"/>
      <c r="BM3" s="172"/>
      <c r="BN3" s="172"/>
      <c r="BO3" s="172"/>
      <c r="BP3" s="172"/>
      <c r="BQ3" s="172"/>
      <c r="BR3" s="172"/>
      <c r="BS3" s="172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2"/>
      <c r="CQ3" s="172"/>
      <c r="CR3" s="172"/>
      <c r="CS3" s="172"/>
      <c r="CT3" s="172"/>
      <c r="CU3" s="172"/>
      <c r="CV3" s="172"/>
      <c r="CW3" s="172"/>
      <c r="CX3" s="172"/>
      <c r="CY3" s="172"/>
      <c r="CZ3" s="172"/>
      <c r="DA3" s="176"/>
      <c r="DB3" s="176"/>
      <c r="DC3" s="176"/>
      <c r="DD3" s="176"/>
      <c r="DE3" s="176"/>
      <c r="DF3" s="176"/>
      <c r="DG3" s="176"/>
      <c r="DH3" s="176"/>
      <c r="DI3" s="176"/>
      <c r="DJ3" s="176"/>
      <c r="DK3" s="176"/>
      <c r="DL3" s="176"/>
      <c r="DM3" s="176"/>
      <c r="DN3" s="176"/>
      <c r="DO3" s="176"/>
      <c r="DP3" s="176"/>
      <c r="DQ3" s="176"/>
      <c r="DR3" s="176"/>
      <c r="DS3" s="176"/>
      <c r="DT3" s="176"/>
      <c r="DU3" s="176"/>
      <c r="DV3" s="176"/>
      <c r="DW3" s="176"/>
      <c r="DX3" s="176"/>
      <c r="DY3" s="176"/>
      <c r="DZ3" s="176"/>
      <c r="EA3" s="176"/>
      <c r="EB3" s="176"/>
      <c r="EC3" s="176"/>
      <c r="ED3" s="176"/>
      <c r="EE3" s="176"/>
      <c r="EF3" s="176"/>
      <c r="EG3" s="176"/>
      <c r="EH3" s="176"/>
      <c r="EI3" s="176"/>
      <c r="EJ3" s="176"/>
      <c r="EK3" s="180"/>
      <c r="EL3" s="180"/>
      <c r="EM3" s="183"/>
      <c r="EN3" s="183"/>
      <c r="EO3" s="183"/>
      <c r="EP3" s="184" t="s">
        <v>83</v>
      </c>
      <c r="EQ3" s="180"/>
      <c r="ER3" s="185" t="s">
        <v>84</v>
      </c>
      <c r="ES3" s="180"/>
      <c r="ET3" s="180"/>
      <c r="EU3" s="180"/>
      <c r="EV3" s="180"/>
      <c r="EW3" s="180"/>
      <c r="EX3" s="180"/>
      <c r="EY3" s="180"/>
      <c r="EZ3" s="180"/>
      <c r="FA3" s="180"/>
      <c r="FB3" s="180"/>
      <c r="FC3" s="180"/>
      <c r="FD3" s="180"/>
      <c r="FE3" s="180"/>
      <c r="FF3" s="180"/>
      <c r="FO3" s="180"/>
      <c r="FP3" s="180"/>
      <c r="FQ3" s="180"/>
      <c r="FR3" s="180"/>
      <c r="FS3" s="180"/>
      <c r="FT3" s="180"/>
      <c r="FU3" s="180"/>
      <c r="FV3" s="180"/>
      <c r="FW3" s="180"/>
      <c r="FX3" s="180"/>
      <c r="FY3" s="180"/>
      <c r="FZ3" s="180"/>
      <c r="HP3" s="181"/>
      <c r="HQ3" s="181"/>
      <c r="HR3" s="181"/>
      <c r="HS3" s="181"/>
      <c r="IB3" s="180"/>
      <c r="IC3" s="180"/>
      <c r="ID3" s="180"/>
      <c r="IE3" s="180"/>
      <c r="IF3" s="180"/>
      <c r="IG3" s="180"/>
      <c r="IH3" s="180"/>
      <c r="II3" s="180"/>
      <c r="IJ3" s="180"/>
      <c r="IK3" s="180"/>
      <c r="IL3" s="180"/>
      <c r="IM3" s="180"/>
      <c r="IN3" s="180"/>
      <c r="IO3" s="181"/>
      <c r="IP3" s="181"/>
      <c r="IX3" s="180"/>
      <c r="IY3" s="181"/>
      <c r="IZ3" s="181"/>
      <c r="JA3" s="181"/>
      <c r="JB3" s="181"/>
      <c r="JC3" s="181"/>
      <c r="JD3" s="180"/>
      <c r="JE3" s="180"/>
      <c r="JF3" s="180"/>
      <c r="JG3" s="180"/>
      <c r="JH3" s="180"/>
      <c r="JI3" s="180"/>
      <c r="JJ3" s="180"/>
      <c r="JK3" s="180"/>
      <c r="JL3" s="180"/>
      <c r="JM3" s="180"/>
      <c r="JN3" s="180"/>
      <c r="JO3" s="180"/>
      <c r="JP3" s="180"/>
      <c r="JQ3" s="180"/>
      <c r="JR3" s="180"/>
      <c r="JS3" s="180"/>
      <c r="JT3" s="180"/>
      <c r="JU3" s="180"/>
      <c r="JV3" s="180"/>
      <c r="JW3" s="180"/>
      <c r="JX3" s="180"/>
      <c r="JY3" s="180"/>
      <c r="JZ3" s="180"/>
      <c r="KA3" s="180"/>
      <c r="KB3" s="180"/>
      <c r="KC3" s="180"/>
      <c r="KD3" s="180"/>
      <c r="KE3" s="180"/>
      <c r="KF3" s="180"/>
      <c r="KG3" s="180"/>
      <c r="KH3" s="180"/>
      <c r="KI3" s="180"/>
      <c r="KJ3" s="180"/>
      <c r="KK3" s="180"/>
      <c r="KL3" s="180"/>
      <c r="KM3" s="180"/>
      <c r="KN3" s="180"/>
      <c r="KO3" s="180"/>
      <c r="KP3" s="180"/>
      <c r="KQ3" s="180"/>
      <c r="KR3" s="180"/>
      <c r="KS3" s="180"/>
      <c r="KT3" s="180"/>
      <c r="KU3" s="180"/>
      <c r="KV3" s="180"/>
      <c r="KW3" s="180"/>
      <c r="KX3" s="180"/>
      <c r="KY3" s="180"/>
      <c r="KZ3" s="180"/>
      <c r="LA3" s="180"/>
      <c r="LB3" s="180"/>
      <c r="LC3" s="180"/>
      <c r="LD3" s="180"/>
      <c r="LE3" s="180"/>
      <c r="LF3" s="180"/>
      <c r="LG3" s="180"/>
      <c r="LH3" s="180"/>
      <c r="LI3" s="180"/>
      <c r="LJ3" s="180"/>
      <c r="LK3" s="180"/>
      <c r="LL3" s="180"/>
      <c r="LM3" s="180"/>
      <c r="LN3" s="180"/>
      <c r="LO3" s="180"/>
      <c r="LP3" s="180"/>
      <c r="LQ3" s="180"/>
      <c r="LR3" s="180"/>
      <c r="LS3" s="180"/>
      <c r="LT3" s="180"/>
      <c r="LU3" s="180"/>
      <c r="LV3" s="180"/>
      <c r="LW3" s="180"/>
      <c r="LX3" s="180"/>
      <c r="LY3" s="180"/>
      <c r="LZ3" s="180"/>
      <c r="MA3" s="180"/>
      <c r="MB3" s="180"/>
      <c r="MC3" s="180"/>
      <c r="MD3" s="180"/>
      <c r="ME3" s="180"/>
      <c r="MF3" s="180"/>
      <c r="MG3" s="180"/>
      <c r="MH3" s="180"/>
      <c r="MI3" s="180"/>
      <c r="MJ3" s="180"/>
      <c r="MK3" s="180"/>
      <c r="ML3" s="180"/>
      <c r="MM3" s="180"/>
      <c r="MN3" s="180"/>
      <c r="MO3" s="180"/>
      <c r="MP3" s="180"/>
      <c r="MQ3" s="180"/>
      <c r="MR3" s="180"/>
      <c r="MS3" s="180"/>
      <c r="MT3" s="180"/>
      <c r="MU3" s="180"/>
      <c r="MV3" s="180"/>
      <c r="MW3" s="180"/>
      <c r="MX3" s="180"/>
      <c r="MY3" s="180"/>
      <c r="MZ3" s="180"/>
      <c r="NA3" s="180"/>
      <c r="NB3" s="180"/>
      <c r="NC3" s="180"/>
      <c r="ND3" s="180"/>
      <c r="NE3" s="180"/>
      <c r="NF3" s="180"/>
      <c r="NG3" s="180"/>
      <c r="NH3" s="180"/>
      <c r="NI3" s="180"/>
      <c r="NJ3" s="180"/>
      <c r="NK3" s="180"/>
      <c r="NL3" s="180"/>
      <c r="NM3" s="180"/>
      <c r="NN3" s="180"/>
      <c r="NO3" s="180"/>
      <c r="NP3" s="180"/>
      <c r="NQ3" s="180"/>
      <c r="NR3" s="180"/>
      <c r="NS3" s="180"/>
      <c r="NT3" s="180"/>
      <c r="NU3" s="180"/>
      <c r="NV3" s="180"/>
      <c r="NW3" s="180"/>
      <c r="NX3" s="180"/>
      <c r="NY3" s="180"/>
      <c r="NZ3" s="180"/>
      <c r="OA3" s="180"/>
      <c r="OB3" s="180"/>
      <c r="OC3" s="180"/>
      <c r="OD3" s="180"/>
      <c r="OE3" s="180"/>
      <c r="OF3" s="180"/>
      <c r="OG3" s="180"/>
      <c r="OH3" s="180"/>
      <c r="OI3" s="180"/>
      <c r="OJ3" s="180"/>
      <c r="OK3" s="180"/>
      <c r="OL3" s="180"/>
      <c r="OM3" s="180"/>
      <c r="ON3" s="180"/>
      <c r="OO3" s="180"/>
      <c r="OP3" s="180"/>
      <c r="OQ3" s="180"/>
      <c r="OR3" s="180"/>
      <c r="OS3" s="180"/>
      <c r="OT3" s="180"/>
      <c r="OU3" s="180"/>
      <c r="OV3" s="180"/>
      <c r="OW3" s="180"/>
      <c r="OX3" s="180"/>
      <c r="OY3" s="180"/>
      <c r="OZ3" s="180"/>
      <c r="PA3" s="180"/>
      <c r="PB3" s="180"/>
      <c r="PC3" s="180"/>
      <c r="PD3" s="180"/>
      <c r="PE3" s="180"/>
      <c r="PF3" s="180"/>
      <c r="PG3" s="180"/>
      <c r="PH3" s="180"/>
      <c r="PI3" s="180"/>
      <c r="PJ3" s="180"/>
      <c r="PK3" s="180"/>
      <c r="PL3" s="180"/>
      <c r="PM3" s="180"/>
      <c r="PN3" s="180"/>
      <c r="PO3" s="180"/>
      <c r="PP3" s="180"/>
      <c r="PQ3" s="180"/>
      <c r="PR3" s="180"/>
      <c r="PS3" s="180"/>
      <c r="PT3" s="180"/>
      <c r="PU3" s="180"/>
      <c r="PV3" s="180"/>
      <c r="PW3" s="180"/>
      <c r="PX3" s="180"/>
      <c r="PY3" s="180"/>
      <c r="PZ3" s="180"/>
      <c r="QA3" s="180"/>
      <c r="QB3" s="180"/>
      <c r="QC3" s="180"/>
      <c r="QD3" s="180"/>
      <c r="QE3" s="180"/>
      <c r="QF3" s="180"/>
      <c r="QG3" s="180"/>
      <c r="QH3" s="180"/>
      <c r="QI3" s="180"/>
      <c r="QJ3" s="180"/>
      <c r="QK3" s="180"/>
      <c r="QL3" s="180"/>
      <c r="QM3" s="180"/>
      <c r="QN3" s="180"/>
      <c r="QO3" s="180"/>
      <c r="QP3" s="180"/>
      <c r="QQ3" s="180"/>
      <c r="QR3" s="180"/>
      <c r="QS3" s="180"/>
      <c r="QT3" s="180"/>
      <c r="QU3" s="180"/>
      <c r="QV3" s="180"/>
      <c r="QW3" s="180"/>
      <c r="QX3" s="180"/>
      <c r="QY3" s="180"/>
      <c r="QZ3" s="180"/>
      <c r="RA3" s="180"/>
      <c r="RB3" s="180"/>
      <c r="RC3" s="180"/>
      <c r="RD3" s="180"/>
      <c r="RE3" s="180"/>
      <c r="RF3" s="180"/>
      <c r="RG3" s="180"/>
      <c r="RH3" s="180"/>
      <c r="RI3" s="180"/>
      <c r="RJ3" s="180"/>
      <c r="RK3" s="180"/>
      <c r="RL3" s="180"/>
      <c r="RM3" s="180"/>
      <c r="RN3" s="180"/>
      <c r="RO3" s="180"/>
      <c r="RP3" s="180"/>
      <c r="RQ3" s="180"/>
      <c r="RR3" s="180"/>
      <c r="RS3" s="180"/>
      <c r="RT3" s="180"/>
      <c r="RU3" s="180"/>
      <c r="RV3" s="180"/>
      <c r="RW3" s="180"/>
      <c r="RX3" s="180"/>
      <c r="RY3" s="180"/>
      <c r="RZ3" s="180"/>
      <c r="SA3" s="180"/>
      <c r="SB3" s="180"/>
      <c r="SC3" s="180"/>
      <c r="SD3" s="180"/>
      <c r="SE3" s="180"/>
      <c r="SF3" s="180"/>
      <c r="SG3" s="180"/>
      <c r="SH3" s="180"/>
      <c r="SI3" s="180"/>
      <c r="SJ3" s="180"/>
      <c r="SK3" s="180"/>
      <c r="SL3" s="180"/>
      <c r="SM3" s="180"/>
      <c r="SN3" s="180"/>
      <c r="SO3" s="180"/>
      <c r="SP3" s="180"/>
      <c r="SQ3" s="180"/>
      <c r="SR3" s="180"/>
      <c r="SS3" s="180"/>
      <c r="ST3" s="180" t="s">
        <v>197</v>
      </c>
      <c r="SU3" s="180"/>
      <c r="SV3" s="180"/>
      <c r="SW3" s="180"/>
      <c r="SX3" s="180"/>
      <c r="SY3" s="180" t="s">
        <v>198</v>
      </c>
      <c r="SZ3" s="180"/>
      <c r="TA3" s="180"/>
      <c r="TB3" s="180"/>
      <c r="TC3" s="180"/>
      <c r="TD3" s="180"/>
      <c r="TE3" s="180"/>
      <c r="TF3" s="180"/>
      <c r="TG3" s="180"/>
      <c r="TH3" s="181"/>
      <c r="TI3" s="181"/>
      <c r="TJ3" s="181"/>
      <c r="TK3" s="181"/>
      <c r="TL3" s="181"/>
      <c r="TM3" s="180"/>
      <c r="TN3" s="180"/>
      <c r="TO3" s="180"/>
      <c r="TP3" s="180"/>
      <c r="TQ3" s="180"/>
      <c r="TR3" s="180"/>
      <c r="TS3" s="180"/>
      <c r="TT3" s="180"/>
      <c r="TU3" s="180"/>
      <c r="TV3" s="180"/>
      <c r="TW3" s="180"/>
      <c r="TX3" s="180"/>
      <c r="TY3" s="180"/>
      <c r="TZ3" s="180"/>
      <c r="UA3" s="180"/>
      <c r="UB3" s="180"/>
      <c r="UC3" s="180"/>
      <c r="UD3" s="180"/>
      <c r="UE3" s="180"/>
      <c r="UF3" s="180"/>
      <c r="UG3" s="180"/>
      <c r="UH3" s="180"/>
      <c r="UI3" s="180"/>
      <c r="UJ3" s="180"/>
      <c r="UK3" s="180"/>
      <c r="UL3" s="180"/>
      <c r="UM3" s="180"/>
      <c r="UN3" s="180"/>
      <c r="UO3" s="180"/>
      <c r="UP3" s="180"/>
      <c r="UQ3" s="180"/>
      <c r="UR3" s="180"/>
      <c r="US3" s="180"/>
      <c r="UT3" s="180"/>
      <c r="UU3" s="180"/>
      <c r="UV3" s="180"/>
      <c r="UW3" s="180"/>
      <c r="UX3" s="180"/>
      <c r="UY3" s="180"/>
      <c r="UZ3" s="180"/>
      <c r="VA3" s="180"/>
      <c r="VB3" s="180"/>
      <c r="VC3" s="180"/>
      <c r="VD3" s="180"/>
      <c r="VE3" s="180"/>
      <c r="VF3" s="180"/>
      <c r="VG3" s="180"/>
      <c r="VH3" s="180"/>
      <c r="VI3" s="180"/>
      <c r="VJ3" s="180"/>
      <c r="VK3" s="180"/>
      <c r="VL3" s="180"/>
      <c r="VM3" s="180"/>
      <c r="VN3" s="180"/>
      <c r="VO3" s="180"/>
      <c r="VP3" s="180"/>
      <c r="VQ3" s="180"/>
      <c r="VR3" s="180"/>
      <c r="VS3" s="180"/>
      <c r="VT3" s="180"/>
      <c r="VU3" s="180"/>
      <c r="VV3" s="180"/>
      <c r="VW3" s="180"/>
      <c r="VX3" s="180"/>
      <c r="VY3" s="180"/>
      <c r="VZ3" s="180"/>
      <c r="WA3" s="180"/>
      <c r="WB3" s="180"/>
      <c r="WC3" s="180"/>
      <c r="WD3" s="180"/>
      <c r="WE3" s="180"/>
      <c r="WF3" s="180"/>
      <c r="WG3" s="180"/>
      <c r="WH3" s="182"/>
      <c r="WI3" s="182"/>
      <c r="WJ3" s="182"/>
      <c r="WK3" s="182"/>
      <c r="WL3" s="182"/>
      <c r="WR3" s="180"/>
      <c r="WS3" s="180"/>
      <c r="WT3" s="180"/>
      <c r="WU3" s="180"/>
      <c r="XX3" s="180"/>
      <c r="XY3" s="180"/>
      <c r="XZ3" s="180"/>
      <c r="YA3" s="180"/>
      <c r="YB3" s="180"/>
      <c r="YP3" s="180"/>
      <c r="YQ3" s="180"/>
      <c r="YR3" s="180"/>
      <c r="YS3" s="180"/>
      <c r="YT3" s="180"/>
      <c r="YU3" s="180"/>
      <c r="YV3" s="180"/>
      <c r="YW3" s="180"/>
      <c r="YX3" s="180"/>
      <c r="YY3" s="183"/>
      <c r="YZ3" s="183"/>
      <c r="ZA3" s="180"/>
      <c r="ZB3" s="180"/>
      <c r="ZC3" s="180"/>
      <c r="ZD3" s="180"/>
      <c r="ZE3" s="180"/>
      <c r="ZF3" s="180"/>
      <c r="ZG3" s="180"/>
      <c r="ZH3" s="180"/>
      <c r="ZI3" s="180"/>
      <c r="ZJ3" s="180"/>
      <c r="ZK3" s="180"/>
      <c r="ZL3" s="180"/>
      <c r="AAD3" s="180"/>
      <c r="AAE3" s="180"/>
      <c r="AAF3" s="180"/>
      <c r="AAG3" s="180"/>
      <c r="AAH3" s="180"/>
      <c r="AAI3" s="180"/>
      <c r="AAJ3" s="180"/>
      <c r="AAK3" s="180"/>
      <c r="AAL3" s="180"/>
      <c r="AAM3" s="180"/>
      <c r="AAN3" s="180"/>
      <c r="AAO3" s="180"/>
      <c r="AAP3" s="180"/>
      <c r="AAQ3" s="180"/>
      <c r="AAR3" s="180"/>
      <c r="AAS3" s="180"/>
      <c r="AAT3" s="180"/>
      <c r="AAU3" s="180"/>
      <c r="AAV3" s="180"/>
      <c r="AAW3" s="180"/>
    </row>
    <row r="4" spans="1:725" s="166" customFormat="1" ht="19.25" customHeight="1">
      <c r="A4" s="115" t="str">
        <f>IF('1'!$A$1=1,"Млн Євро"," EUR мillion")</f>
        <v>Млн Євро</v>
      </c>
      <c r="B4" s="186"/>
      <c r="C4" s="186"/>
      <c r="D4" s="186"/>
      <c r="E4" s="186"/>
      <c r="F4" s="186"/>
      <c r="G4" s="187"/>
      <c r="H4" s="186"/>
      <c r="I4" s="186"/>
      <c r="J4" s="186"/>
      <c r="K4" s="186"/>
      <c r="L4" s="188"/>
      <c r="M4" s="186"/>
      <c r="N4" s="186"/>
      <c r="O4" s="186"/>
      <c r="P4" s="186"/>
      <c r="Q4" s="186"/>
      <c r="R4" s="186"/>
      <c r="S4" s="189"/>
      <c r="T4" s="190"/>
      <c r="U4" s="190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189"/>
      <c r="AR4" s="189"/>
      <c r="AS4" s="189"/>
      <c r="AT4" s="189"/>
      <c r="AU4" s="189"/>
      <c r="AV4" s="189"/>
      <c r="AW4" s="189"/>
      <c r="AX4" s="189"/>
      <c r="AY4" s="189"/>
      <c r="AZ4" s="189"/>
      <c r="BA4" s="189"/>
      <c r="BB4" s="189"/>
      <c r="BC4" s="189"/>
      <c r="BD4" s="189"/>
      <c r="BE4" s="189"/>
      <c r="BF4" s="189"/>
      <c r="BG4" s="189"/>
      <c r="BH4" s="189"/>
      <c r="BI4" s="417"/>
      <c r="BJ4" s="417"/>
      <c r="BK4" s="417"/>
      <c r="BL4" s="189"/>
      <c r="BM4" s="189"/>
      <c r="BN4" s="189"/>
      <c r="BO4" s="189"/>
      <c r="BP4" s="189"/>
      <c r="BQ4" s="189"/>
      <c r="BR4" s="189"/>
      <c r="BS4" s="189"/>
      <c r="BT4" s="189"/>
      <c r="BU4" s="189"/>
      <c r="BV4" s="189"/>
      <c r="BW4" s="189"/>
      <c r="BX4" s="189"/>
      <c r="BY4" s="189"/>
      <c r="BZ4" s="189"/>
      <c r="CA4" s="189"/>
      <c r="CB4" s="189"/>
      <c r="CC4" s="189"/>
      <c r="CD4" s="189"/>
      <c r="CE4" s="189"/>
      <c r="CF4" s="189"/>
      <c r="CG4" s="189"/>
      <c r="CH4" s="189"/>
      <c r="CI4" s="189"/>
      <c r="CJ4" s="189"/>
      <c r="CK4" s="189"/>
      <c r="CL4" s="189"/>
      <c r="CM4" s="189"/>
      <c r="CN4" s="189"/>
      <c r="CO4" s="189"/>
      <c r="CP4" s="189"/>
      <c r="CQ4" s="189"/>
      <c r="CR4" s="189"/>
      <c r="CS4" s="189"/>
      <c r="CT4" s="189"/>
      <c r="CU4" s="189"/>
      <c r="CV4" s="189"/>
      <c r="CW4" s="189"/>
      <c r="CX4" s="189"/>
      <c r="CY4" s="189"/>
      <c r="CZ4" s="189"/>
      <c r="DA4" s="191"/>
      <c r="DB4" s="191"/>
      <c r="DC4" s="191"/>
      <c r="DD4" s="191"/>
      <c r="DE4" s="191"/>
      <c r="DF4" s="191"/>
      <c r="DG4" s="191"/>
      <c r="DH4" s="191"/>
      <c r="DI4" s="191"/>
      <c r="DJ4" s="191"/>
      <c r="DK4" s="191"/>
      <c r="DL4" s="191"/>
      <c r="DM4" s="191"/>
      <c r="DN4" s="191"/>
      <c r="DO4" s="191"/>
      <c r="DP4" s="191"/>
      <c r="DQ4" s="191"/>
      <c r="DR4" s="191"/>
      <c r="DS4" s="191"/>
      <c r="DT4" s="191"/>
      <c r="DU4" s="191"/>
      <c r="DV4" s="191"/>
      <c r="DW4" s="191"/>
      <c r="DX4" s="191"/>
      <c r="DY4" s="191"/>
      <c r="DZ4" s="191"/>
      <c r="EA4" s="191"/>
      <c r="EB4" s="191"/>
      <c r="EC4" s="191"/>
      <c r="ED4" s="191"/>
      <c r="EE4" s="191"/>
      <c r="EF4" s="191"/>
      <c r="EG4" s="191"/>
      <c r="EH4" s="191"/>
      <c r="EI4" s="191"/>
      <c r="EJ4" s="191"/>
      <c r="EK4" s="192"/>
      <c r="EL4" s="192"/>
      <c r="EM4" s="193"/>
      <c r="EN4" s="194"/>
      <c r="EO4" s="194"/>
      <c r="EP4" s="195" t="s">
        <v>85</v>
      </c>
      <c r="EQ4" s="196"/>
      <c r="ER4" s="197" t="s">
        <v>86</v>
      </c>
      <c r="ES4" s="198"/>
      <c r="ET4" s="192"/>
      <c r="EU4" s="192"/>
      <c r="EV4" s="192"/>
      <c r="EW4" s="192"/>
      <c r="EX4" s="192"/>
      <c r="EY4" s="192"/>
      <c r="EZ4" s="192"/>
      <c r="FA4" s="192"/>
      <c r="FB4" s="192"/>
      <c r="FC4" s="192"/>
      <c r="FD4" s="192"/>
      <c r="FE4" s="192"/>
      <c r="FF4" s="192"/>
      <c r="FG4" s="147"/>
      <c r="FH4" s="147"/>
      <c r="FI4" s="147"/>
      <c r="FJ4" s="147"/>
      <c r="FK4" s="147"/>
      <c r="FL4" s="147"/>
      <c r="FM4" s="147"/>
      <c r="FN4" s="147"/>
      <c r="FO4" s="192"/>
      <c r="FP4" s="192"/>
      <c r="FQ4" s="192"/>
      <c r="FR4" s="192"/>
      <c r="FS4" s="192"/>
      <c r="FT4" s="192"/>
      <c r="FU4" s="192"/>
      <c r="FV4" s="192"/>
      <c r="FW4" s="192"/>
      <c r="FX4" s="192"/>
      <c r="FY4" s="192"/>
      <c r="FZ4" s="192"/>
      <c r="GA4" s="147"/>
      <c r="GB4" s="147"/>
      <c r="GC4" s="147"/>
      <c r="GD4" s="147"/>
      <c r="GE4" s="147"/>
      <c r="GF4" s="147"/>
      <c r="GG4" s="147"/>
      <c r="GH4" s="147"/>
      <c r="GI4" s="147"/>
      <c r="GJ4" s="147"/>
      <c r="GK4" s="147"/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7"/>
      <c r="HI4" s="147"/>
      <c r="HJ4" s="147"/>
      <c r="HK4" s="147"/>
      <c r="HL4" s="147"/>
      <c r="HM4" s="147"/>
      <c r="HN4" s="147"/>
      <c r="HO4" s="147"/>
      <c r="HP4" s="199"/>
      <c r="HQ4" s="199"/>
      <c r="HR4" s="199"/>
      <c r="HS4" s="199"/>
      <c r="HT4" s="147"/>
      <c r="HU4" s="147"/>
      <c r="HV4" s="147"/>
      <c r="HW4" s="147"/>
      <c r="HX4" s="147"/>
      <c r="HY4" s="147"/>
      <c r="HZ4" s="147"/>
      <c r="IA4" s="147"/>
      <c r="IB4" s="192"/>
      <c r="IC4" s="192"/>
      <c r="ID4" s="192"/>
      <c r="IE4" s="192"/>
      <c r="IF4" s="192"/>
      <c r="IG4" s="192"/>
      <c r="IH4" s="192"/>
      <c r="II4" s="192"/>
      <c r="IJ4" s="192"/>
      <c r="IK4" s="192"/>
      <c r="IL4" s="192"/>
      <c r="IM4" s="192"/>
      <c r="IN4" s="192"/>
      <c r="IO4" s="199"/>
      <c r="IP4" s="199"/>
      <c r="IQ4" s="147"/>
      <c r="IR4" s="147"/>
      <c r="IS4" s="147"/>
      <c r="IT4" s="147"/>
      <c r="IU4" s="147"/>
      <c r="IV4" s="147"/>
      <c r="IW4" s="147"/>
      <c r="IX4" s="192"/>
      <c r="IY4" s="199"/>
      <c r="IZ4" s="199"/>
      <c r="JA4" s="199"/>
      <c r="JB4" s="199"/>
      <c r="JC4" s="199"/>
      <c r="JD4" s="192"/>
      <c r="JE4" s="192"/>
      <c r="JF4" s="192"/>
      <c r="JG4" s="192"/>
      <c r="JH4" s="192"/>
      <c r="JI4" s="192"/>
      <c r="JJ4" s="192"/>
      <c r="JK4" s="192"/>
      <c r="JL4" s="192"/>
      <c r="JM4" s="192"/>
      <c r="JN4" s="192"/>
      <c r="JO4" s="192"/>
      <c r="JP4" s="192"/>
      <c r="JQ4" s="192"/>
      <c r="JR4" s="192"/>
      <c r="JS4" s="192"/>
      <c r="JT4" s="192"/>
      <c r="JU4" s="192"/>
      <c r="JV4" s="192"/>
      <c r="JW4" s="192"/>
      <c r="JX4" s="192"/>
      <c r="JY4" s="192"/>
      <c r="JZ4" s="192"/>
      <c r="KA4" s="192"/>
      <c r="KB4" s="192"/>
      <c r="KC4" s="192"/>
      <c r="KD4" s="192"/>
      <c r="KE4" s="192"/>
      <c r="KF4" s="192"/>
      <c r="KG4" s="192"/>
      <c r="KH4" s="192"/>
      <c r="KI4" s="192"/>
      <c r="KJ4" s="192"/>
      <c r="KK4" s="192"/>
      <c r="KL4" s="192"/>
      <c r="KM4" s="192"/>
      <c r="KN4" s="192"/>
      <c r="KO4" s="192"/>
      <c r="KP4" s="192"/>
      <c r="KQ4" s="192"/>
      <c r="KR4" s="192"/>
      <c r="KS4" s="192"/>
      <c r="KT4" s="192"/>
      <c r="KU4" s="192"/>
      <c r="KV4" s="192"/>
      <c r="KW4" s="192"/>
      <c r="KX4" s="192"/>
      <c r="KY4" s="192"/>
      <c r="KZ4" s="192"/>
      <c r="LA4" s="192"/>
      <c r="LB4" s="192"/>
      <c r="LC4" s="192"/>
      <c r="LD4" s="192"/>
      <c r="LE4" s="192"/>
      <c r="LF4" s="192"/>
      <c r="LG4" s="192"/>
      <c r="LH4" s="192"/>
      <c r="LI4" s="192"/>
      <c r="LJ4" s="192"/>
      <c r="LK4" s="192"/>
      <c r="LL4" s="192"/>
      <c r="LM4" s="192"/>
      <c r="LN4" s="192"/>
      <c r="LO4" s="192"/>
      <c r="LP4" s="192"/>
      <c r="LQ4" s="192"/>
      <c r="LR4" s="192"/>
      <c r="LS4" s="192"/>
      <c r="LT4" s="192"/>
      <c r="LU4" s="192"/>
      <c r="LV4" s="192"/>
      <c r="LW4" s="192"/>
      <c r="LX4" s="192"/>
      <c r="LY4" s="192"/>
      <c r="LZ4" s="192"/>
      <c r="MA4" s="192"/>
      <c r="MB4" s="192"/>
      <c r="MC4" s="192"/>
      <c r="MD4" s="192"/>
      <c r="ME4" s="192"/>
      <c r="MF4" s="192"/>
      <c r="MG4" s="192"/>
      <c r="MH4" s="192"/>
      <c r="MI4" s="192"/>
      <c r="MJ4" s="192"/>
      <c r="MK4" s="192"/>
      <c r="ML4" s="192"/>
      <c r="MM4" s="192"/>
      <c r="MN4" s="192"/>
      <c r="MO4" s="192"/>
      <c r="MP4" s="192"/>
      <c r="MQ4" s="192"/>
      <c r="MR4" s="192"/>
      <c r="MS4" s="192"/>
      <c r="MT4" s="192"/>
      <c r="MU4" s="192"/>
      <c r="MV4" s="192"/>
      <c r="MW4" s="192"/>
      <c r="MX4" s="192"/>
      <c r="MY4" s="192"/>
      <c r="MZ4" s="192"/>
      <c r="NA4" s="192"/>
      <c r="NB4" s="192"/>
      <c r="NC4" s="192"/>
      <c r="ND4" s="192"/>
      <c r="NE4" s="192"/>
      <c r="NF4" s="192"/>
      <c r="NG4" s="192"/>
      <c r="NH4" s="192"/>
      <c r="NI4" s="192"/>
      <c r="NJ4" s="192"/>
      <c r="NK4" s="192"/>
      <c r="NL4" s="192"/>
      <c r="NM4" s="192"/>
      <c r="NN4" s="192"/>
      <c r="NO4" s="192"/>
      <c r="NP4" s="192"/>
      <c r="NQ4" s="192"/>
      <c r="NR4" s="192"/>
      <c r="NS4" s="192"/>
      <c r="NT4" s="192"/>
      <c r="NU4" s="192"/>
      <c r="NV4" s="192"/>
      <c r="NW4" s="192"/>
      <c r="NX4" s="192"/>
      <c r="NY4" s="192"/>
      <c r="NZ4" s="192"/>
      <c r="OA4" s="192"/>
      <c r="OB4" s="192"/>
      <c r="OC4" s="192"/>
      <c r="OD4" s="192"/>
      <c r="OE4" s="192"/>
      <c r="OF4" s="192"/>
      <c r="OG4" s="192"/>
      <c r="OH4" s="192"/>
      <c r="OI4" s="192"/>
      <c r="OJ4" s="192"/>
      <c r="OK4" s="192"/>
      <c r="OL4" s="192"/>
      <c r="OM4" s="192"/>
      <c r="ON4" s="192"/>
      <c r="OO4" s="192"/>
      <c r="OP4" s="192"/>
      <c r="OQ4" s="192"/>
      <c r="OR4" s="192"/>
      <c r="OS4" s="192"/>
      <c r="OT4" s="192"/>
      <c r="OU4" s="192"/>
      <c r="OV4" s="192"/>
      <c r="OW4" s="192"/>
      <c r="OX4" s="192"/>
      <c r="OY4" s="192"/>
      <c r="OZ4" s="192"/>
      <c r="PA4" s="192"/>
      <c r="PB4" s="192"/>
      <c r="PC4" s="192"/>
      <c r="PD4" s="192"/>
      <c r="PE4" s="192"/>
      <c r="PF4" s="192"/>
      <c r="PG4" s="192"/>
      <c r="PH4" s="192"/>
      <c r="PI4" s="192"/>
      <c r="PJ4" s="192"/>
      <c r="PK4" s="192"/>
      <c r="PL4" s="192"/>
      <c r="PM4" s="192"/>
      <c r="PN4" s="192"/>
      <c r="PO4" s="192"/>
      <c r="PP4" s="192"/>
      <c r="PQ4" s="192"/>
      <c r="PR4" s="192"/>
      <c r="PS4" s="192"/>
      <c r="PT4" s="192"/>
      <c r="PU4" s="192"/>
      <c r="PV4" s="192"/>
      <c r="PW4" s="192"/>
      <c r="PX4" s="192"/>
      <c r="PY4" s="192"/>
      <c r="PZ4" s="192"/>
      <c r="QA4" s="192"/>
      <c r="QB4" s="192"/>
      <c r="QC4" s="192"/>
      <c r="QD4" s="192"/>
      <c r="QE4" s="192"/>
      <c r="QF4" s="192"/>
      <c r="QG4" s="192"/>
      <c r="QH4" s="192"/>
      <c r="QI4" s="192"/>
      <c r="QJ4" s="192"/>
      <c r="QK4" s="192"/>
      <c r="QL4" s="192"/>
      <c r="QM4" s="192"/>
      <c r="QN4" s="192"/>
      <c r="QO4" s="192"/>
      <c r="QP4" s="192"/>
      <c r="QQ4" s="192"/>
      <c r="QR4" s="192"/>
      <c r="QS4" s="192"/>
      <c r="QT4" s="192"/>
      <c r="QU4" s="192"/>
      <c r="QV4" s="192"/>
      <c r="QW4" s="192"/>
      <c r="QX4" s="192"/>
      <c r="QY4" s="192"/>
      <c r="QZ4" s="192"/>
      <c r="RA4" s="192"/>
      <c r="RB4" s="192"/>
      <c r="RC4" s="192"/>
      <c r="RD4" s="192"/>
      <c r="RE4" s="192"/>
      <c r="RF4" s="192"/>
      <c r="RG4" s="192"/>
      <c r="RH4" s="192"/>
      <c r="RI4" s="192"/>
      <c r="RJ4" s="192"/>
      <c r="RK4" s="192"/>
      <c r="RL4" s="192"/>
      <c r="RM4" s="192"/>
      <c r="RN4" s="192"/>
      <c r="RO4" s="192"/>
      <c r="RP4" s="192"/>
      <c r="RQ4" s="192"/>
      <c r="RR4" s="192"/>
      <c r="RS4" s="192"/>
      <c r="RT4" s="192"/>
      <c r="RU4" s="192"/>
      <c r="RV4" s="192"/>
      <c r="RW4" s="192"/>
      <c r="RX4" s="192"/>
      <c r="RY4" s="192"/>
      <c r="RZ4" s="192"/>
      <c r="SA4" s="192"/>
      <c r="SB4" s="192"/>
      <c r="SC4" s="192"/>
      <c r="SD4" s="192"/>
      <c r="SE4" s="192"/>
      <c r="SF4" s="192"/>
      <c r="SG4" s="192"/>
      <c r="SH4" s="192"/>
      <c r="SI4" s="192"/>
      <c r="SJ4" s="192"/>
      <c r="SK4" s="192"/>
      <c r="SL4" s="192"/>
      <c r="SM4" s="192"/>
      <c r="SN4" s="192"/>
      <c r="SO4" s="192"/>
      <c r="SP4" s="192"/>
      <c r="SQ4" s="192"/>
      <c r="SR4" s="192"/>
      <c r="SS4" s="192"/>
      <c r="ST4" s="192"/>
      <c r="SU4" s="192"/>
      <c r="SV4" s="192"/>
      <c r="SW4" s="192"/>
      <c r="SX4" s="192"/>
      <c r="SY4" s="192"/>
      <c r="SZ4" s="192"/>
      <c r="TA4" s="192"/>
      <c r="TB4" s="192"/>
      <c r="TC4" s="192"/>
      <c r="TD4" s="192"/>
      <c r="TE4" s="192"/>
      <c r="TF4" s="192"/>
      <c r="TG4" s="192"/>
      <c r="TH4" s="199"/>
      <c r="TI4" s="199"/>
      <c r="TJ4" s="199"/>
      <c r="TK4" s="199"/>
      <c r="TL4" s="199"/>
      <c r="TM4" s="192"/>
      <c r="TN4" s="192"/>
      <c r="TO4" s="192"/>
      <c r="TP4" s="192"/>
      <c r="TQ4" s="192"/>
      <c r="TR4" s="192"/>
      <c r="TS4" s="192"/>
      <c r="TT4" s="192"/>
      <c r="TU4" s="192"/>
      <c r="TV4" s="192"/>
      <c r="TW4" s="192"/>
      <c r="TX4" s="192"/>
      <c r="TY4" s="192"/>
      <c r="TZ4" s="192"/>
      <c r="UA4" s="192"/>
      <c r="UB4" s="192"/>
      <c r="UC4" s="192"/>
      <c r="UD4" s="192"/>
      <c r="UE4" s="192"/>
      <c r="UF4" s="192"/>
      <c r="UG4" s="192"/>
      <c r="UH4" s="192"/>
      <c r="UI4" s="192"/>
      <c r="UJ4" s="192"/>
      <c r="UK4" s="192"/>
      <c r="UL4" s="192"/>
      <c r="UM4" s="192"/>
      <c r="UN4" s="192"/>
      <c r="UO4" s="192"/>
      <c r="UP4" s="192"/>
      <c r="UQ4" s="192"/>
      <c r="UR4" s="192"/>
      <c r="US4" s="192"/>
      <c r="UT4" s="192"/>
      <c r="UU4" s="192"/>
      <c r="UV4" s="192"/>
      <c r="UW4" s="192"/>
      <c r="UX4" s="192"/>
      <c r="UY4" s="192"/>
      <c r="UZ4" s="192"/>
      <c r="VA4" s="192"/>
      <c r="VB4" s="192"/>
      <c r="VC4" s="192"/>
      <c r="VD4" s="192"/>
      <c r="VE4" s="192"/>
      <c r="VF4" s="192"/>
      <c r="VG4" s="192"/>
      <c r="VH4" s="192"/>
      <c r="VI4" s="192"/>
      <c r="VJ4" s="192"/>
      <c r="VK4" s="192"/>
      <c r="VL4" s="192"/>
      <c r="VM4" s="192"/>
      <c r="VN4" s="192"/>
      <c r="VO4" s="192"/>
      <c r="VP4" s="192"/>
      <c r="VQ4" s="192"/>
      <c r="VR4" s="192"/>
      <c r="VS4" s="192"/>
      <c r="VT4" s="192"/>
      <c r="VU4" s="192"/>
      <c r="VV4" s="192"/>
      <c r="VW4" s="192"/>
      <c r="VX4" s="192"/>
      <c r="VY4" s="192"/>
      <c r="VZ4" s="192"/>
      <c r="WA4" s="192"/>
      <c r="WB4" s="192"/>
      <c r="WC4" s="192"/>
      <c r="WD4" s="192"/>
      <c r="WE4" s="192"/>
      <c r="WF4" s="192"/>
      <c r="WG4" s="192"/>
      <c r="WH4" s="200"/>
      <c r="WI4" s="200"/>
      <c r="WJ4" s="200"/>
      <c r="WK4" s="200"/>
      <c r="WL4" s="200"/>
      <c r="WM4" s="147"/>
      <c r="WN4" s="147"/>
      <c r="WO4" s="147"/>
      <c r="WP4" s="147"/>
      <c r="WR4" s="180"/>
      <c r="WS4" s="180"/>
      <c r="WT4" s="180"/>
      <c r="WU4" s="180"/>
      <c r="WZ4"/>
      <c r="XA4"/>
      <c r="XB4"/>
      <c r="XC4"/>
      <c r="XD4"/>
      <c r="XX4" s="180"/>
      <c r="XY4" s="180"/>
      <c r="XZ4" s="180"/>
      <c r="YA4" s="180"/>
      <c r="YB4" s="180"/>
      <c r="YP4" s="180"/>
      <c r="YQ4" s="180" t="s">
        <v>80</v>
      </c>
      <c r="YR4" s="180" t="s">
        <v>87</v>
      </c>
      <c r="YS4" s="180"/>
      <c r="YT4" s="180"/>
      <c r="YU4" s="180"/>
      <c r="YV4" s="180"/>
      <c r="YW4" s="180"/>
      <c r="YX4" s="180"/>
      <c r="YY4" s="183" t="s">
        <v>88</v>
      </c>
      <c r="YZ4" s="183" t="s">
        <v>89</v>
      </c>
      <c r="ZA4" s="180"/>
      <c r="ZB4" s="180"/>
      <c r="ZC4" s="180"/>
      <c r="ZD4" s="180"/>
      <c r="ZE4" s="180"/>
      <c r="ZF4" s="180"/>
      <c r="ZG4" s="180"/>
      <c r="ZH4" s="180"/>
      <c r="ZI4" s="180"/>
      <c r="ZJ4" s="180"/>
      <c r="ZK4" s="180"/>
      <c r="ZL4" s="180"/>
      <c r="AAD4" s="180"/>
      <c r="AAE4" s="201"/>
      <c r="AAF4" s="180"/>
      <c r="AAG4" s="180"/>
      <c r="AAH4" s="180"/>
      <c r="AAI4" s="180"/>
      <c r="AAJ4" s="180"/>
      <c r="AAK4" s="180"/>
      <c r="AAL4" s="180"/>
      <c r="AAM4" s="180"/>
      <c r="AAN4" s="180"/>
      <c r="AAO4" s="180"/>
      <c r="AAP4" s="180"/>
      <c r="AAQ4" s="180"/>
      <c r="AAR4" s="180"/>
      <c r="AAS4" s="180"/>
      <c r="AAT4" s="180"/>
      <c r="AAU4" s="180"/>
      <c r="AAV4" s="180"/>
      <c r="AAW4" s="180"/>
    </row>
    <row r="5" spans="1:725" ht="17.75" customHeight="1">
      <c r="A5" s="528" t="str">
        <f>IF('1'!$A$1=1,C5,E5)</f>
        <v xml:space="preserve">№ </v>
      </c>
      <c r="B5" s="530" t="str">
        <f>IF('1'!$A$1=1,D5,F5)</f>
        <v>Країни</v>
      </c>
      <c r="C5" s="532" t="s">
        <v>42</v>
      </c>
      <c r="D5" s="534" t="s">
        <v>43</v>
      </c>
      <c r="E5" s="534" t="s">
        <v>44</v>
      </c>
      <c r="F5" s="534" t="s">
        <v>45</v>
      </c>
      <c r="G5" s="536">
        <v>2015</v>
      </c>
      <c r="H5" s="537"/>
      <c r="I5" s="537"/>
      <c r="J5" s="537"/>
      <c r="K5" s="536">
        <v>2016</v>
      </c>
      <c r="L5" s="537"/>
      <c r="M5" s="537"/>
      <c r="N5" s="537"/>
      <c r="O5" s="536">
        <v>2017</v>
      </c>
      <c r="P5" s="537"/>
      <c r="Q5" s="537"/>
      <c r="R5" s="537"/>
      <c r="S5" s="536">
        <v>2018</v>
      </c>
      <c r="T5" s="537"/>
      <c r="U5" s="537"/>
      <c r="V5" s="538"/>
      <c r="W5" s="536">
        <v>2019</v>
      </c>
      <c r="X5" s="537"/>
      <c r="Y5" s="537"/>
      <c r="Z5" s="538"/>
      <c r="AA5" s="516">
        <v>2020</v>
      </c>
      <c r="AB5" s="517"/>
      <c r="AC5" s="517"/>
      <c r="AD5" s="517"/>
      <c r="AE5" s="516">
        <v>2021</v>
      </c>
      <c r="AF5" s="517"/>
      <c r="AG5" s="517"/>
      <c r="AH5" s="518"/>
      <c r="AI5" s="516">
        <v>2022</v>
      </c>
      <c r="AJ5" s="517"/>
      <c r="AK5" s="517"/>
      <c r="AL5" s="518"/>
      <c r="AM5" s="516">
        <v>2023</v>
      </c>
      <c r="AN5" s="517"/>
      <c r="AO5" s="517"/>
      <c r="AP5" s="517"/>
      <c r="AQ5" s="516">
        <v>2024</v>
      </c>
      <c r="AR5" s="517"/>
      <c r="AS5" s="517"/>
      <c r="AT5" s="518"/>
      <c r="AU5" s="525">
        <v>2025</v>
      </c>
      <c r="AV5" s="526"/>
      <c r="AW5" s="527"/>
      <c r="AX5" s="435">
        <v>2024</v>
      </c>
      <c r="AY5" s="436">
        <v>2025</v>
      </c>
      <c r="AZ5" s="523">
        <v>2015</v>
      </c>
      <c r="BA5" s="519">
        <v>2016</v>
      </c>
      <c r="BB5" s="519">
        <v>2017</v>
      </c>
      <c r="BC5" s="519">
        <v>2018</v>
      </c>
      <c r="BD5" s="519">
        <v>2019</v>
      </c>
      <c r="BE5" s="519">
        <v>2020</v>
      </c>
      <c r="BF5" s="521">
        <v>2021</v>
      </c>
      <c r="BG5" s="521">
        <v>2022</v>
      </c>
      <c r="BH5" s="519">
        <v>2023</v>
      </c>
      <c r="BI5" s="519">
        <v>2024</v>
      </c>
      <c r="BJ5" s="454"/>
      <c r="BK5" s="202"/>
      <c r="BL5" s="202"/>
      <c r="BM5" s="202"/>
      <c r="BN5" s="202"/>
      <c r="BO5" s="202"/>
      <c r="BR5" s="202"/>
      <c r="BS5" s="202"/>
      <c r="BT5" s="202"/>
      <c r="BU5" s="202"/>
      <c r="BV5" s="202"/>
      <c r="BW5" s="202"/>
      <c r="BX5" s="202"/>
      <c r="BY5" s="202"/>
      <c r="BZ5" s="202"/>
      <c r="CA5" s="202"/>
      <c r="CB5" s="202"/>
      <c r="CC5" s="202"/>
      <c r="CD5" s="202"/>
      <c r="CE5" s="202"/>
      <c r="CF5" s="202"/>
      <c r="CG5" s="202"/>
      <c r="CH5" s="202"/>
      <c r="CI5" s="202"/>
      <c r="CJ5" s="202"/>
      <c r="CK5" s="202"/>
      <c r="CL5" s="202"/>
      <c r="CM5" s="202"/>
      <c r="CN5" s="202"/>
      <c r="CO5" s="202"/>
      <c r="CP5" s="202"/>
      <c r="CQ5" s="202"/>
      <c r="CR5" s="202"/>
      <c r="CS5" s="202"/>
      <c r="CT5" s="202"/>
      <c r="CU5" s="202"/>
      <c r="CV5" s="202"/>
      <c r="CW5" s="202"/>
      <c r="CX5" s="202"/>
      <c r="CY5" s="202"/>
      <c r="CZ5" s="202"/>
      <c r="DA5" s="203"/>
      <c r="DB5" s="203"/>
      <c r="DC5" s="203"/>
      <c r="DD5" s="203"/>
      <c r="DE5" s="203"/>
      <c r="DF5" s="203"/>
      <c r="DG5" s="203"/>
      <c r="DH5" s="203"/>
      <c r="DI5" s="203"/>
      <c r="DJ5" s="203"/>
      <c r="DK5" s="203"/>
      <c r="DL5" s="203"/>
      <c r="DM5" s="203"/>
      <c r="DN5" s="203"/>
      <c r="DO5" s="203"/>
      <c r="DP5" s="203"/>
      <c r="DQ5" s="203"/>
      <c r="DR5" s="203"/>
      <c r="DS5" s="203"/>
      <c r="DT5" s="203"/>
      <c r="DU5" s="203"/>
      <c r="DV5" s="203"/>
      <c r="DW5" s="203"/>
      <c r="DX5" s="203"/>
      <c r="DY5" s="203"/>
      <c r="DZ5" s="203"/>
      <c r="EA5" s="203"/>
      <c r="EB5" s="203"/>
      <c r="EC5" s="203"/>
      <c r="ED5" s="203"/>
      <c r="EE5" s="203"/>
      <c r="EF5" s="203"/>
      <c r="EG5" s="203"/>
      <c r="EH5" s="203"/>
      <c r="EI5" s="203"/>
      <c r="EJ5" s="203"/>
      <c r="EK5" s="194"/>
      <c r="EL5" s="194"/>
      <c r="EM5" s="204"/>
      <c r="EN5" s="194" t="s">
        <v>90</v>
      </c>
      <c r="EO5" s="194"/>
      <c r="EP5" s="194"/>
      <c r="EQ5" s="204" t="s">
        <v>91</v>
      </c>
      <c r="ER5" s="194"/>
      <c r="ES5" s="194"/>
      <c r="ET5" s="194"/>
      <c r="EU5" s="194"/>
      <c r="EV5" s="194"/>
      <c r="EW5" s="194"/>
      <c r="EX5" s="194"/>
      <c r="EY5" s="194"/>
      <c r="EZ5" s="194"/>
      <c r="FA5" s="194"/>
      <c r="FB5" s="194"/>
      <c r="FC5" s="194"/>
      <c r="FD5" s="194"/>
      <c r="FE5" s="194"/>
      <c r="FF5" s="194"/>
      <c r="FG5" s="205"/>
      <c r="FH5" s="205"/>
      <c r="FI5" s="205"/>
      <c r="FJ5" s="205"/>
      <c r="FK5" s="205"/>
      <c r="FL5" s="205"/>
      <c r="FM5" s="205"/>
      <c r="FN5" s="205"/>
      <c r="FO5" s="194"/>
      <c r="FP5" s="194"/>
      <c r="FQ5" s="194"/>
      <c r="FR5" s="194"/>
      <c r="FS5" s="194"/>
      <c r="FT5" s="194"/>
      <c r="FU5" s="194"/>
      <c r="FV5" s="194"/>
      <c r="FW5" s="194"/>
      <c r="FX5" s="194"/>
      <c r="FY5" s="194"/>
      <c r="FZ5" s="194"/>
      <c r="GA5" s="205"/>
      <c r="GB5" s="205"/>
      <c r="GC5" s="205"/>
      <c r="GD5" s="205"/>
      <c r="GE5" s="205"/>
      <c r="GF5" s="205"/>
      <c r="GG5" s="205"/>
      <c r="GH5" s="205"/>
      <c r="GI5" s="205"/>
      <c r="GJ5" s="205"/>
      <c r="GK5" s="205"/>
      <c r="GL5" s="205"/>
      <c r="GM5" s="205"/>
      <c r="GN5" s="205"/>
      <c r="GO5" s="205"/>
      <c r="GP5" s="205"/>
      <c r="GQ5" s="205"/>
      <c r="GR5" s="205"/>
      <c r="GS5" s="205"/>
      <c r="GT5" s="205"/>
      <c r="GU5" s="205"/>
      <c r="GV5" s="205"/>
      <c r="GW5" s="205"/>
      <c r="GX5" s="205"/>
      <c r="GY5" s="205"/>
      <c r="GZ5" s="205"/>
      <c r="HA5" s="205"/>
      <c r="HB5" s="205"/>
      <c r="HC5" s="205"/>
      <c r="HD5" s="205"/>
      <c r="HE5" s="205"/>
      <c r="HF5" s="205"/>
      <c r="HG5" s="205"/>
      <c r="HH5" s="205"/>
      <c r="HI5" s="205"/>
      <c r="HJ5" s="205"/>
      <c r="HK5" s="205"/>
      <c r="HL5" s="205"/>
      <c r="HM5" s="205"/>
      <c r="HN5" s="205"/>
      <c r="HO5" s="205"/>
      <c r="HP5" s="206"/>
      <c r="HQ5" s="206"/>
      <c r="HR5" s="206"/>
      <c r="HS5" s="206"/>
      <c r="HT5" s="205"/>
      <c r="HU5" s="205"/>
      <c r="HV5" s="205"/>
      <c r="HW5" s="205"/>
      <c r="HX5" s="205"/>
      <c r="HY5" s="205"/>
      <c r="HZ5" s="205"/>
      <c r="IA5" s="205"/>
      <c r="IB5" s="194"/>
      <c r="IC5" s="194"/>
      <c r="ID5" s="194"/>
      <c r="IE5" s="194"/>
      <c r="IF5" s="194"/>
      <c r="IG5" s="194"/>
      <c r="IH5" s="194"/>
      <c r="II5" s="194"/>
      <c r="IJ5" s="194"/>
      <c r="IK5" s="194"/>
      <c r="IL5" s="194"/>
      <c r="IM5" s="194"/>
      <c r="IN5" s="194"/>
      <c r="IO5" s="206"/>
      <c r="IP5" s="206"/>
      <c r="IQ5" s="205"/>
      <c r="IR5" s="205"/>
      <c r="IS5" s="205"/>
      <c r="IT5" s="205"/>
      <c r="IU5" s="205"/>
      <c r="IV5" s="205"/>
      <c r="IW5" s="205"/>
      <c r="IX5" s="194"/>
      <c r="IY5" s="194" t="s">
        <v>92</v>
      </c>
      <c r="IZ5" s="194"/>
      <c r="JA5" s="194"/>
      <c r="JB5" s="206" t="s">
        <v>93</v>
      </c>
      <c r="JC5" s="206"/>
      <c r="JD5" s="194"/>
      <c r="JE5" s="194"/>
      <c r="JF5" s="194"/>
      <c r="JG5" s="194"/>
      <c r="JH5" s="194"/>
      <c r="JI5" s="194"/>
      <c r="JJ5" s="194"/>
      <c r="JK5" s="194"/>
      <c r="JL5" s="194"/>
      <c r="JM5" s="194"/>
      <c r="JN5" s="194"/>
      <c r="JO5" s="194"/>
      <c r="JP5" s="194"/>
      <c r="JQ5" s="194"/>
      <c r="JR5" s="194"/>
      <c r="JS5" s="194"/>
      <c r="JT5" s="194"/>
      <c r="JU5" s="194"/>
      <c r="JV5" s="194"/>
      <c r="JW5" s="194"/>
      <c r="JX5" s="194"/>
      <c r="JY5" s="194"/>
      <c r="JZ5" s="194"/>
      <c r="KA5" s="194"/>
      <c r="KB5" s="194"/>
      <c r="KC5" s="194"/>
      <c r="KD5" s="194"/>
      <c r="KE5" s="194"/>
      <c r="KF5" s="194"/>
      <c r="KG5" s="194"/>
      <c r="KH5" s="194"/>
      <c r="KI5" s="194"/>
      <c r="KJ5" s="194"/>
      <c r="KK5" s="194"/>
      <c r="KL5" s="194"/>
      <c r="KM5" s="194"/>
      <c r="KN5" s="194"/>
      <c r="KO5" s="194"/>
      <c r="KP5" s="194"/>
      <c r="KQ5" s="194"/>
      <c r="KR5" s="194"/>
      <c r="KS5" s="194"/>
      <c r="KT5" s="194"/>
      <c r="KU5" s="194"/>
      <c r="KV5" s="194"/>
      <c r="KW5" s="194"/>
      <c r="KX5" s="194"/>
      <c r="KY5" s="194"/>
      <c r="KZ5" s="194"/>
      <c r="LA5" s="194"/>
      <c r="LB5" s="194"/>
      <c r="LC5" s="194"/>
      <c r="LD5" s="194"/>
      <c r="LE5" s="194"/>
      <c r="LF5" s="194"/>
      <c r="LG5" s="194"/>
      <c r="LH5" s="194"/>
      <c r="LI5" s="194"/>
      <c r="LJ5" s="194"/>
      <c r="LK5" s="194"/>
      <c r="LL5" s="194"/>
      <c r="LM5" s="194"/>
      <c r="LN5" s="194"/>
      <c r="LO5" s="194"/>
      <c r="LP5" s="194"/>
      <c r="LQ5" s="194"/>
      <c r="LR5" s="194"/>
      <c r="LS5" s="194"/>
      <c r="LT5" s="194"/>
      <c r="LU5" s="194"/>
      <c r="LV5" s="194"/>
      <c r="LW5" s="194"/>
      <c r="LX5" s="194"/>
      <c r="LY5" s="194"/>
      <c r="LZ5" s="194"/>
      <c r="MA5" s="194"/>
      <c r="MB5" s="194"/>
      <c r="MC5" s="194"/>
      <c r="MD5" s="194"/>
      <c r="ME5" s="194"/>
      <c r="MF5" s="194"/>
      <c r="MG5" s="194"/>
      <c r="MH5" s="194"/>
      <c r="MI5" s="194"/>
      <c r="MJ5" s="194"/>
      <c r="MK5" s="194"/>
      <c r="ML5" s="194"/>
      <c r="MM5" s="194"/>
      <c r="MN5" s="194"/>
      <c r="MO5" s="194"/>
      <c r="MP5" s="194"/>
      <c r="MQ5" s="194"/>
      <c r="MR5" s="194"/>
      <c r="MS5" s="194"/>
      <c r="MT5" s="194"/>
      <c r="MU5" s="194"/>
      <c r="MV5" s="194"/>
      <c r="MW5" s="194"/>
      <c r="MX5" s="194"/>
      <c r="MY5" s="194"/>
      <c r="MZ5" s="194"/>
      <c r="NA5" s="194"/>
      <c r="NB5" s="194"/>
      <c r="NC5" s="194"/>
      <c r="ND5" s="194"/>
      <c r="NE5" s="194"/>
      <c r="NF5" s="194"/>
      <c r="NG5" s="194"/>
      <c r="NH5" s="194"/>
      <c r="NI5" s="194"/>
      <c r="NJ5" s="194"/>
      <c r="NK5" s="194"/>
      <c r="NL5" s="194"/>
      <c r="NM5" s="194"/>
      <c r="NN5" s="194"/>
      <c r="NO5" s="194"/>
      <c r="NP5" s="194"/>
      <c r="NQ5" s="194"/>
      <c r="NR5" s="194"/>
      <c r="NS5" s="194"/>
      <c r="NT5" s="194"/>
      <c r="NU5" s="194"/>
      <c r="NV5" s="194"/>
      <c r="NW5" s="194"/>
      <c r="NX5" s="194"/>
      <c r="NY5" s="194"/>
      <c r="NZ5" s="194"/>
      <c r="OA5" s="194"/>
      <c r="OB5" s="194"/>
      <c r="OC5" s="194"/>
      <c r="OD5" s="194"/>
      <c r="OE5" s="194"/>
      <c r="OF5" s="194"/>
      <c r="OG5" s="194"/>
      <c r="OH5" s="194"/>
      <c r="OI5" s="194"/>
      <c r="OJ5" s="194"/>
      <c r="OK5" s="194"/>
      <c r="OL5" s="194"/>
      <c r="OM5" s="194"/>
      <c r="ON5" s="194"/>
      <c r="OO5" s="194"/>
      <c r="OP5" s="194"/>
      <c r="OQ5" s="194"/>
      <c r="OR5" s="194"/>
      <c r="OS5" s="194"/>
      <c r="OT5" s="194"/>
      <c r="OU5" s="194"/>
      <c r="OV5" s="194"/>
      <c r="OW5" s="194"/>
      <c r="OX5" s="194"/>
      <c r="OY5" s="194"/>
      <c r="OZ5" s="194"/>
      <c r="PA5" s="194"/>
      <c r="PB5" s="194"/>
      <c r="PC5" s="194"/>
      <c r="PD5" s="194"/>
      <c r="PE5" s="194"/>
      <c r="PF5" s="194"/>
      <c r="PG5" s="194"/>
      <c r="PH5" s="194"/>
      <c r="PI5" s="194"/>
      <c r="PJ5" s="194"/>
      <c r="PK5" s="194"/>
      <c r="PL5" s="194"/>
      <c r="PM5" s="194"/>
      <c r="PN5" s="194"/>
      <c r="PO5" s="194"/>
      <c r="PP5" s="194"/>
      <c r="PQ5" s="194"/>
      <c r="PR5" s="194"/>
      <c r="PS5" s="194"/>
      <c r="PT5" s="194"/>
      <c r="PU5" s="194"/>
      <c r="PV5" s="194"/>
      <c r="PW5" s="194"/>
      <c r="PX5" s="194"/>
      <c r="PY5" s="194"/>
      <c r="PZ5" s="194"/>
      <c r="QA5" s="194"/>
      <c r="QB5" s="194"/>
      <c r="QC5" s="194"/>
      <c r="QD5" s="194"/>
      <c r="QE5" s="194"/>
      <c r="QF5" s="194"/>
      <c r="QG5" s="194"/>
      <c r="QH5" s="194"/>
      <c r="QI5" s="194"/>
      <c r="QJ5" s="194"/>
      <c r="QK5" s="194"/>
      <c r="QL5" s="194"/>
      <c r="QM5" s="194"/>
      <c r="QN5" s="194"/>
      <c r="QO5" s="194"/>
      <c r="QP5" s="194"/>
      <c r="QQ5" s="194"/>
      <c r="QR5" s="194"/>
      <c r="QS5" s="194"/>
      <c r="QT5" s="194"/>
      <c r="QU5" s="194"/>
      <c r="QV5" s="194"/>
      <c r="QW5" s="194"/>
      <c r="QX5" s="194"/>
      <c r="QY5" s="194"/>
      <c r="QZ5" s="194"/>
      <c r="RA5" s="194"/>
      <c r="RB5" s="194"/>
      <c r="RC5" s="194"/>
      <c r="RD5" s="194"/>
      <c r="RE5" s="194"/>
      <c r="RF5" s="194"/>
      <c r="RG5" s="194"/>
      <c r="RH5" s="194"/>
      <c r="RI5" s="194"/>
      <c r="RJ5" s="194"/>
      <c r="RK5" s="194"/>
      <c r="RL5" s="194"/>
      <c r="RM5" s="194"/>
      <c r="RN5" s="194"/>
      <c r="RO5" s="194"/>
      <c r="RP5" s="194"/>
      <c r="RQ5" s="194"/>
      <c r="RR5" s="194"/>
      <c r="RS5" s="194"/>
      <c r="RT5" s="194"/>
      <c r="RU5" s="194"/>
      <c r="RV5" s="194"/>
      <c r="RW5" s="194"/>
      <c r="RX5" s="194"/>
      <c r="RY5" s="194"/>
      <c r="RZ5" s="194"/>
      <c r="SA5" s="194"/>
      <c r="SB5" s="194"/>
      <c r="SC5" s="194"/>
      <c r="SD5" s="194"/>
      <c r="SE5" s="194"/>
      <c r="SF5" s="194"/>
      <c r="SG5" s="194"/>
      <c r="SH5" s="194"/>
      <c r="SI5" s="194"/>
      <c r="SJ5" s="194"/>
      <c r="SK5" s="194"/>
      <c r="SL5" s="194"/>
      <c r="SM5" s="194"/>
      <c r="SN5" s="194"/>
      <c r="SO5" s="194"/>
      <c r="SP5" s="194"/>
      <c r="SQ5" s="194"/>
      <c r="SR5" s="194"/>
      <c r="SS5" s="194"/>
      <c r="ST5" s="194"/>
      <c r="SU5" s="194"/>
      <c r="SV5" s="194"/>
      <c r="SW5" s="194"/>
      <c r="SX5" s="194"/>
      <c r="SY5" s="194"/>
      <c r="SZ5" s="194"/>
      <c r="TA5" s="194"/>
      <c r="TB5" s="194"/>
      <c r="TC5" s="194"/>
      <c r="TD5" s="194"/>
      <c r="TE5" s="194"/>
      <c r="TF5" s="194"/>
      <c r="TG5" s="194"/>
      <c r="TH5" s="206"/>
      <c r="TI5" s="206"/>
      <c r="TJ5" s="206"/>
      <c r="TK5" s="206"/>
      <c r="TL5" s="206"/>
      <c r="TM5" s="194"/>
      <c r="TN5" s="194"/>
      <c r="TO5" s="194"/>
      <c r="TP5" s="194"/>
      <c r="TQ5" s="194"/>
      <c r="TR5" s="194"/>
      <c r="TS5" s="194"/>
      <c r="TT5" s="194"/>
      <c r="TU5" s="194"/>
      <c r="TV5" s="194"/>
      <c r="TW5" s="194"/>
      <c r="TX5" s="194"/>
      <c r="TY5" s="194"/>
      <c r="TZ5" s="194"/>
      <c r="UA5" s="194"/>
      <c r="UB5" s="194"/>
      <c r="UC5" s="194"/>
      <c r="UD5" s="194"/>
      <c r="UE5" s="194"/>
      <c r="UF5" s="194"/>
      <c r="UG5" s="194"/>
      <c r="UH5" s="194"/>
      <c r="UI5" s="194"/>
      <c r="UJ5" s="194"/>
      <c r="UK5" s="194"/>
      <c r="UL5" s="194"/>
      <c r="UM5" s="194"/>
      <c r="UN5" s="194"/>
      <c r="UO5" s="194"/>
      <c r="UP5" s="194"/>
      <c r="UQ5" s="194"/>
      <c r="UR5" s="194"/>
      <c r="US5" s="194"/>
      <c r="UT5" s="194"/>
      <c r="UU5" s="194"/>
      <c r="UV5" s="194"/>
      <c r="UW5" s="194"/>
      <c r="UX5" s="194"/>
      <c r="UY5" s="194"/>
      <c r="UZ5" s="194"/>
      <c r="VA5" s="194"/>
      <c r="VB5" s="194"/>
      <c r="VC5" s="194"/>
      <c r="VD5" s="194"/>
      <c r="VE5" s="194"/>
      <c r="VF5" s="194"/>
      <c r="VG5" s="194"/>
      <c r="VH5" s="194"/>
      <c r="VI5" s="194"/>
      <c r="VJ5" s="194"/>
      <c r="VK5" s="194"/>
      <c r="VL5" s="194"/>
      <c r="VM5" s="194"/>
      <c r="VN5" s="194"/>
      <c r="VO5" s="194"/>
      <c r="VP5" s="194"/>
      <c r="VQ5" s="194"/>
      <c r="VR5" s="194"/>
      <c r="VS5" s="194"/>
      <c r="VT5" s="194"/>
      <c r="VU5" s="194"/>
      <c r="VV5" s="194"/>
      <c r="VW5" s="194"/>
      <c r="VX5" s="194"/>
      <c r="VY5" s="194"/>
      <c r="VZ5" s="194"/>
      <c r="WA5" s="194"/>
      <c r="WB5" s="194"/>
      <c r="WC5" s="194"/>
      <c r="WD5" s="194"/>
      <c r="WE5" s="194"/>
      <c r="WF5" s="194"/>
      <c r="WG5" s="194"/>
      <c r="WH5" s="207"/>
      <c r="WI5" s="207"/>
      <c r="WJ5" s="207"/>
      <c r="WK5" s="207"/>
      <c r="WL5" s="207"/>
      <c r="WM5" s="205"/>
      <c r="WN5" s="205"/>
      <c r="WO5" s="205"/>
      <c r="WP5" s="205"/>
      <c r="AAE5" s="208"/>
    </row>
    <row r="6" spans="1:725" ht="49.75" customHeight="1">
      <c r="A6" s="529"/>
      <c r="B6" s="531"/>
      <c r="C6" s="533"/>
      <c r="D6" s="535"/>
      <c r="E6" s="535"/>
      <c r="F6" s="535"/>
      <c r="G6" s="394" t="s">
        <v>94</v>
      </c>
      <c r="H6" s="394" t="s">
        <v>27</v>
      </c>
      <c r="I6" s="394" t="s">
        <v>95</v>
      </c>
      <c r="J6" s="394" t="s">
        <v>96</v>
      </c>
      <c r="K6" s="209" t="s">
        <v>94</v>
      </c>
      <c r="L6" s="209" t="s">
        <v>27</v>
      </c>
      <c r="M6" s="209" t="s">
        <v>95</v>
      </c>
      <c r="N6" s="209" t="s">
        <v>96</v>
      </c>
      <c r="O6" s="210" t="s">
        <v>94</v>
      </c>
      <c r="P6" s="210" t="s">
        <v>27</v>
      </c>
      <c r="Q6" s="210" t="s">
        <v>95</v>
      </c>
      <c r="R6" s="209" t="s">
        <v>96</v>
      </c>
      <c r="S6" s="210" t="s">
        <v>94</v>
      </c>
      <c r="T6" s="210" t="s">
        <v>27</v>
      </c>
      <c r="U6" s="210" t="s">
        <v>95</v>
      </c>
      <c r="V6" s="209" t="s">
        <v>96</v>
      </c>
      <c r="W6" s="210" t="s">
        <v>94</v>
      </c>
      <c r="X6" s="210" t="s">
        <v>27</v>
      </c>
      <c r="Y6" s="210" t="s">
        <v>95</v>
      </c>
      <c r="Z6" s="209" t="s">
        <v>96</v>
      </c>
      <c r="AA6" s="211" t="s">
        <v>94</v>
      </c>
      <c r="AB6" s="211" t="s">
        <v>27</v>
      </c>
      <c r="AC6" s="211" t="s">
        <v>95</v>
      </c>
      <c r="AD6" s="212" t="s">
        <v>96</v>
      </c>
      <c r="AE6" s="213" t="s">
        <v>94</v>
      </c>
      <c r="AF6" s="395" t="s">
        <v>27</v>
      </c>
      <c r="AG6" s="396" t="s">
        <v>95</v>
      </c>
      <c r="AH6" s="397" t="s">
        <v>96</v>
      </c>
      <c r="AI6" s="398" t="s">
        <v>94</v>
      </c>
      <c r="AJ6" s="393" t="s">
        <v>27</v>
      </c>
      <c r="AK6" s="393" t="s">
        <v>95</v>
      </c>
      <c r="AL6" s="393" t="s">
        <v>96</v>
      </c>
      <c r="AM6" s="393" t="s">
        <v>94</v>
      </c>
      <c r="AN6" s="393" t="s">
        <v>27</v>
      </c>
      <c r="AO6" s="393" t="s">
        <v>95</v>
      </c>
      <c r="AP6" s="209" t="s">
        <v>96</v>
      </c>
      <c r="AQ6" s="393" t="s">
        <v>94</v>
      </c>
      <c r="AR6" s="393" t="s">
        <v>27</v>
      </c>
      <c r="AS6" s="393" t="s">
        <v>95</v>
      </c>
      <c r="AT6" s="393" t="s">
        <v>96</v>
      </c>
      <c r="AU6" s="393" t="s">
        <v>94</v>
      </c>
      <c r="AV6" s="393" t="s">
        <v>27</v>
      </c>
      <c r="AW6" s="393" t="s">
        <v>95</v>
      </c>
      <c r="AX6" s="393" t="s">
        <v>227</v>
      </c>
      <c r="AY6" s="209" t="s">
        <v>227</v>
      </c>
      <c r="AZ6" s="524"/>
      <c r="BA6" s="520"/>
      <c r="BB6" s="520"/>
      <c r="BC6" s="520"/>
      <c r="BD6" s="520"/>
      <c r="BE6" s="520"/>
      <c r="BF6" s="522"/>
      <c r="BG6" s="522"/>
      <c r="BH6" s="520"/>
      <c r="BI6" s="520"/>
      <c r="BJ6" s="45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  <c r="CO6" s="214"/>
      <c r="CP6" s="214"/>
      <c r="CQ6" s="214"/>
      <c r="CR6" s="214"/>
      <c r="CS6" s="214"/>
      <c r="CT6" s="214"/>
      <c r="CU6" s="214"/>
      <c r="CV6" s="214"/>
      <c r="CW6" s="214"/>
      <c r="CX6" s="214"/>
      <c r="CY6" s="214"/>
      <c r="CZ6" s="214"/>
      <c r="DA6" s="215"/>
      <c r="DB6" s="215"/>
      <c r="DC6" s="215"/>
      <c r="DD6" s="215"/>
      <c r="DE6" s="215"/>
      <c r="DF6" s="215"/>
      <c r="DG6" s="215"/>
      <c r="DH6" s="215"/>
      <c r="DI6" s="215"/>
      <c r="DJ6" s="215"/>
      <c r="DK6" s="215"/>
      <c r="DL6" s="215"/>
      <c r="DM6" s="215"/>
      <c r="DN6" s="215"/>
      <c r="DO6" s="215"/>
      <c r="DP6" s="215"/>
      <c r="DQ6" s="215"/>
      <c r="DR6" s="177" t="s">
        <v>80</v>
      </c>
      <c r="DS6" s="177" t="s">
        <v>24</v>
      </c>
      <c r="DT6" s="178"/>
      <c r="DU6" s="179" t="s">
        <v>97</v>
      </c>
      <c r="DV6" s="179"/>
      <c r="DW6" s="179"/>
      <c r="DX6" s="179" t="s">
        <v>98</v>
      </c>
      <c r="DY6" s="179"/>
      <c r="DZ6" s="179"/>
      <c r="EA6" s="215"/>
      <c r="EB6" s="215"/>
      <c r="EC6" s="215"/>
      <c r="ED6" s="215"/>
      <c r="EE6" s="215"/>
      <c r="EF6" s="215"/>
      <c r="EG6" s="215"/>
      <c r="EH6" s="215"/>
      <c r="EI6" s="215"/>
      <c r="EJ6" s="215"/>
      <c r="EK6" s="178"/>
      <c r="EL6" s="178"/>
      <c r="EN6" s="178"/>
      <c r="EO6" s="203" t="s">
        <v>99</v>
      </c>
      <c r="EP6" s="203" t="s">
        <v>100</v>
      </c>
      <c r="EQ6" s="203" t="s">
        <v>101</v>
      </c>
      <c r="ER6" s="194"/>
      <c r="ES6" s="178"/>
      <c r="ET6" s="178"/>
      <c r="EU6" s="178"/>
      <c r="EV6" s="178"/>
      <c r="EW6" s="178"/>
      <c r="EX6" s="178"/>
      <c r="EY6" s="178"/>
      <c r="EZ6" s="178"/>
      <c r="FA6" s="178"/>
      <c r="FB6" s="178"/>
      <c r="FC6" s="178"/>
      <c r="FD6" s="178"/>
      <c r="FE6" s="178"/>
      <c r="FF6" s="178"/>
      <c r="FG6" s="216"/>
      <c r="FH6" s="216"/>
      <c r="FI6" s="216"/>
      <c r="FJ6" s="216"/>
      <c r="FK6" s="216"/>
      <c r="FL6" s="216"/>
      <c r="FM6" s="216"/>
      <c r="FN6" s="216"/>
      <c r="FO6" s="178"/>
      <c r="FP6" s="178"/>
      <c r="FQ6" s="178"/>
      <c r="FR6" s="178"/>
      <c r="FS6" s="178"/>
      <c r="FT6" s="178"/>
      <c r="FU6" s="178"/>
      <c r="FV6" s="178"/>
      <c r="FW6" s="178"/>
      <c r="FX6" s="178"/>
      <c r="FY6" s="178"/>
      <c r="FZ6" s="178"/>
      <c r="GA6" s="216"/>
      <c r="GB6" s="216"/>
      <c r="GC6" s="216"/>
      <c r="GD6" s="216"/>
      <c r="GE6" s="216"/>
      <c r="GF6" s="216"/>
      <c r="GG6" s="216"/>
      <c r="GH6" s="216"/>
      <c r="GI6" s="216"/>
      <c r="GJ6" s="216"/>
      <c r="GK6" s="216"/>
      <c r="GL6" s="216"/>
      <c r="GM6" s="216"/>
      <c r="GN6" s="216"/>
      <c r="GO6" s="216"/>
      <c r="GP6" s="216"/>
      <c r="GQ6" s="216"/>
      <c r="GR6" s="216"/>
      <c r="GS6" s="216"/>
      <c r="GT6" s="216"/>
      <c r="GU6" s="216"/>
      <c r="GV6" s="216"/>
      <c r="GW6" s="216"/>
      <c r="GX6" s="216"/>
      <c r="GY6" s="216"/>
      <c r="GZ6" s="216"/>
      <c r="HA6" s="216"/>
      <c r="HB6" s="216"/>
      <c r="HC6" s="216"/>
      <c r="HD6" s="216"/>
      <c r="HE6" s="216"/>
      <c r="HF6" s="216"/>
      <c r="HG6" s="216"/>
      <c r="HH6" s="216"/>
      <c r="HI6" s="216"/>
      <c r="HJ6" s="216"/>
      <c r="HK6" s="216"/>
      <c r="HL6" s="216"/>
      <c r="HM6" s="216"/>
      <c r="HN6" s="216"/>
      <c r="HO6" s="216"/>
      <c r="HP6" s="217"/>
      <c r="HQ6" s="217"/>
      <c r="HR6" s="217"/>
      <c r="HS6" s="217"/>
      <c r="HT6" s="216"/>
      <c r="HU6" s="216"/>
      <c r="HV6" s="216"/>
      <c r="HW6" s="216"/>
      <c r="HX6" s="216"/>
      <c r="HY6" s="216"/>
      <c r="HZ6" s="216"/>
      <c r="IA6" s="216"/>
      <c r="IB6" s="178"/>
      <c r="IC6" s="178"/>
      <c r="ID6" s="178"/>
      <c r="IE6" s="218" t="s">
        <v>80</v>
      </c>
      <c r="IF6" s="177" t="s">
        <v>24</v>
      </c>
      <c r="IG6" s="178"/>
      <c r="IH6" s="179" t="s">
        <v>97</v>
      </c>
      <c r="II6" s="179"/>
      <c r="IJ6" s="179"/>
      <c r="IK6" s="179" t="s">
        <v>98</v>
      </c>
      <c r="IL6" s="179"/>
      <c r="IM6" s="179"/>
      <c r="IN6" s="178"/>
      <c r="IO6" s="217"/>
      <c r="IP6" s="217"/>
      <c r="IQ6" s="216"/>
      <c r="IR6" s="216"/>
      <c r="IS6" s="216"/>
      <c r="IT6" s="216"/>
      <c r="IU6" s="216"/>
      <c r="IV6" s="216"/>
      <c r="IW6" s="216"/>
      <c r="IX6" s="178"/>
      <c r="IY6" s="217"/>
      <c r="IZ6" s="217"/>
      <c r="JA6" s="217"/>
      <c r="JB6" s="217"/>
      <c r="JC6" s="217"/>
      <c r="JD6" s="178"/>
      <c r="JE6" s="178"/>
      <c r="JF6" s="178"/>
      <c r="JG6" s="178"/>
      <c r="JH6" s="178"/>
      <c r="JI6" s="178"/>
      <c r="JJ6" s="178"/>
      <c r="JK6" s="178"/>
      <c r="JL6" s="178"/>
      <c r="JM6" s="178"/>
      <c r="JN6" s="178"/>
      <c r="JO6" s="178"/>
      <c r="JP6" s="178"/>
      <c r="JQ6" s="178"/>
      <c r="JR6" s="178"/>
      <c r="JS6" s="178"/>
      <c r="JT6" s="178"/>
      <c r="JU6" s="178"/>
      <c r="JV6" s="178"/>
      <c r="JW6" s="178"/>
      <c r="JX6" s="178"/>
      <c r="JY6" s="178"/>
      <c r="JZ6" s="178"/>
      <c r="KA6" s="178"/>
      <c r="KB6" s="178"/>
      <c r="KC6" s="178"/>
      <c r="KD6" s="178"/>
      <c r="KE6" s="178"/>
      <c r="KF6" s="178"/>
      <c r="KG6" s="178"/>
      <c r="KH6" s="178"/>
      <c r="KI6" s="178"/>
      <c r="KJ6" s="178"/>
      <c r="KK6" s="178"/>
      <c r="KL6" s="178"/>
      <c r="KM6" s="178"/>
      <c r="KN6" s="178"/>
      <c r="KO6" s="178"/>
      <c r="KP6" s="178"/>
      <c r="KQ6" s="178"/>
      <c r="KR6" s="178"/>
      <c r="KS6" s="178"/>
      <c r="KT6" s="178"/>
      <c r="KU6" s="178"/>
      <c r="KV6" s="178"/>
      <c r="KW6" s="178"/>
      <c r="KX6" s="178"/>
      <c r="KY6" s="178"/>
      <c r="KZ6" s="178"/>
      <c r="LA6" s="178"/>
      <c r="LB6" s="178"/>
      <c r="LC6" s="178"/>
      <c r="LD6" s="178"/>
      <c r="LE6" s="178"/>
      <c r="LF6" s="178"/>
      <c r="LG6" s="178"/>
      <c r="LH6" s="178"/>
      <c r="LI6" s="178"/>
      <c r="LJ6" s="178"/>
      <c r="LK6" s="178"/>
      <c r="LL6" s="178"/>
      <c r="LM6" s="178"/>
      <c r="LN6" s="178"/>
      <c r="LO6" s="178"/>
      <c r="LP6" s="178"/>
      <c r="LQ6" s="178"/>
      <c r="LR6" s="178"/>
      <c r="LS6" s="178"/>
      <c r="LT6" s="178"/>
      <c r="LU6" s="178"/>
      <c r="LV6" s="178"/>
      <c r="LW6" s="178"/>
      <c r="LX6" s="178"/>
      <c r="LY6" s="178"/>
      <c r="LZ6" s="178"/>
      <c r="MA6" s="178"/>
      <c r="MB6" s="178"/>
      <c r="MC6" s="178"/>
      <c r="MD6" s="178"/>
      <c r="ME6" s="178"/>
      <c r="MF6" s="178"/>
      <c r="MG6" s="178"/>
      <c r="MH6" s="178"/>
      <c r="MI6" s="178"/>
      <c r="MJ6" s="178"/>
      <c r="MK6" s="178"/>
      <c r="ML6" s="178"/>
      <c r="MM6" s="178"/>
      <c r="MN6" s="178"/>
      <c r="MO6" s="178"/>
      <c r="MP6" s="178"/>
      <c r="MQ6" s="178"/>
      <c r="MR6" s="178"/>
      <c r="MS6" s="178"/>
      <c r="MT6" s="178"/>
      <c r="MU6" s="178"/>
      <c r="MV6" s="178"/>
      <c r="MW6" s="178"/>
      <c r="MX6" s="178"/>
      <c r="MY6" s="178"/>
      <c r="MZ6" s="178"/>
      <c r="NA6" s="178"/>
      <c r="NB6" s="178"/>
      <c r="NC6" s="178"/>
      <c r="ND6" s="178"/>
      <c r="NE6" s="178"/>
      <c r="NF6" s="178"/>
      <c r="NG6" s="178"/>
      <c r="NH6" s="178"/>
      <c r="NI6" s="178"/>
      <c r="NJ6" s="178"/>
      <c r="NK6" s="178"/>
      <c r="NL6" s="178"/>
      <c r="NM6" s="178"/>
      <c r="NN6" s="178"/>
      <c r="NO6" s="178"/>
      <c r="NP6" s="178"/>
      <c r="NQ6" s="178"/>
      <c r="NR6" s="178"/>
      <c r="NS6" s="178"/>
      <c r="NT6" s="178"/>
      <c r="NU6" s="178"/>
      <c r="NV6" s="178"/>
      <c r="NW6" s="178"/>
      <c r="NX6" s="178"/>
      <c r="NY6" s="178"/>
      <c r="NZ6" s="178"/>
      <c r="OA6" s="178"/>
      <c r="OB6" s="178"/>
      <c r="OC6" s="178"/>
      <c r="OD6" s="178"/>
      <c r="OE6" s="178"/>
      <c r="OF6" s="178"/>
      <c r="OG6" s="178"/>
      <c r="OH6" s="178"/>
      <c r="OI6" s="178"/>
      <c r="OJ6" s="178"/>
      <c r="OK6" s="178"/>
      <c r="OL6" s="178"/>
      <c r="OM6" s="178"/>
      <c r="ON6" s="178"/>
      <c r="OO6" s="178"/>
      <c r="OP6" s="178"/>
      <c r="OQ6" s="178"/>
      <c r="OR6" s="178"/>
      <c r="OS6" s="178"/>
      <c r="OT6" s="178"/>
      <c r="OU6" s="178"/>
      <c r="OV6" s="178"/>
      <c r="OW6" s="178"/>
      <c r="OX6" s="178"/>
      <c r="OY6" s="178"/>
      <c r="OZ6" s="178"/>
      <c r="PA6" s="178"/>
      <c r="PB6" s="178"/>
      <c r="PC6" s="178"/>
      <c r="PD6" s="178"/>
      <c r="PE6" s="178"/>
      <c r="PF6" s="178"/>
      <c r="PG6" s="178"/>
      <c r="PH6" s="178"/>
      <c r="PI6" s="178"/>
      <c r="PJ6" s="178"/>
      <c r="PK6" s="178"/>
      <c r="PL6" s="178"/>
      <c r="PM6" s="178"/>
      <c r="PN6" s="178"/>
      <c r="PO6" s="178"/>
      <c r="PP6" s="178"/>
      <c r="PQ6" s="178"/>
      <c r="PR6" s="178"/>
      <c r="PS6" s="178"/>
      <c r="PT6" s="178"/>
      <c r="PU6" s="178"/>
      <c r="PV6" s="178"/>
      <c r="PW6" s="178"/>
      <c r="PX6" s="178"/>
      <c r="PY6" s="178"/>
      <c r="PZ6" s="178"/>
      <c r="QA6" s="178"/>
      <c r="QB6" s="178"/>
      <c r="QC6" s="178"/>
      <c r="QD6" s="178"/>
      <c r="QE6" s="178"/>
      <c r="QF6" s="178"/>
      <c r="QG6" s="178"/>
      <c r="QH6" s="178"/>
      <c r="QI6" s="178"/>
      <c r="QJ6" s="178"/>
      <c r="QK6" s="178"/>
      <c r="QL6" s="178"/>
      <c r="QM6" s="178"/>
      <c r="QN6" s="178"/>
      <c r="QO6" s="178"/>
      <c r="QP6" s="178"/>
      <c r="QQ6" s="178"/>
      <c r="QR6" s="178"/>
      <c r="QS6" s="178"/>
      <c r="QT6" s="178"/>
      <c r="QU6" s="178"/>
      <c r="QV6" s="178"/>
      <c r="QW6" s="178"/>
      <c r="QX6" s="178"/>
      <c r="QY6" s="178"/>
      <c r="QZ6" s="178"/>
      <c r="RA6" s="178"/>
      <c r="RB6" s="178"/>
      <c r="RC6" s="178"/>
      <c r="RD6" s="178"/>
      <c r="RE6" s="178"/>
      <c r="RF6" s="178"/>
      <c r="RG6" s="178"/>
      <c r="RH6" s="178"/>
      <c r="RI6" s="178"/>
      <c r="RJ6" s="178"/>
      <c r="RK6" s="178"/>
      <c r="RL6" s="178"/>
      <c r="RM6" s="178"/>
      <c r="RN6" s="178"/>
      <c r="RO6" s="178"/>
      <c r="RP6" s="178"/>
      <c r="RQ6" s="178"/>
      <c r="RR6" s="178"/>
      <c r="RS6" s="178"/>
      <c r="RT6" s="178"/>
      <c r="RU6" s="178"/>
      <c r="RV6" s="178"/>
      <c r="RW6" s="178"/>
      <c r="RX6" s="178"/>
      <c r="RY6" s="178"/>
      <c r="RZ6" s="178"/>
      <c r="SA6" s="178"/>
      <c r="SB6" s="178"/>
      <c r="SC6" s="178"/>
      <c r="SD6" s="178"/>
      <c r="SE6" s="178"/>
      <c r="SF6" s="178"/>
      <c r="SG6" s="178"/>
      <c r="SH6" s="178"/>
      <c r="SI6" s="178"/>
      <c r="SJ6" s="178"/>
      <c r="SK6" s="178"/>
      <c r="SL6" s="178"/>
      <c r="SM6" s="178"/>
      <c r="SN6" s="178"/>
      <c r="SO6" s="178"/>
      <c r="SP6" s="178"/>
      <c r="SQ6" s="178"/>
      <c r="SR6" s="178"/>
      <c r="SS6" s="178"/>
      <c r="ST6" s="178"/>
      <c r="SU6" s="178"/>
      <c r="SV6" s="178"/>
      <c r="SW6" s="178"/>
      <c r="SX6" s="178"/>
      <c r="SY6" s="178"/>
      <c r="SZ6" s="178"/>
      <c r="TA6" s="178"/>
      <c r="TB6" s="178"/>
      <c r="TC6" s="178"/>
      <c r="TD6" s="178"/>
      <c r="TE6" s="178"/>
      <c r="TF6" s="178"/>
      <c r="TG6" s="178"/>
      <c r="TH6" s="217"/>
      <c r="TI6" s="217"/>
      <c r="TJ6" s="217"/>
      <c r="TK6" s="217"/>
      <c r="TL6" s="217"/>
      <c r="TM6" s="178"/>
      <c r="TN6" s="178"/>
      <c r="TO6" s="178"/>
      <c r="TP6" s="178"/>
      <c r="TQ6" s="178"/>
      <c r="TR6" s="178"/>
      <c r="TS6" s="178"/>
      <c r="TT6" s="178"/>
      <c r="TU6" s="178"/>
      <c r="TV6" s="178"/>
      <c r="TW6" s="178"/>
      <c r="TX6" s="178"/>
      <c r="TY6" s="178"/>
      <c r="TZ6" s="178"/>
      <c r="UA6" s="178"/>
      <c r="UB6" s="178"/>
      <c r="UC6" s="178"/>
      <c r="UD6" s="178"/>
      <c r="UE6" s="178"/>
      <c r="UF6" s="178"/>
      <c r="UG6" s="178"/>
      <c r="UH6" s="178"/>
      <c r="UI6" s="178"/>
      <c r="UJ6" s="178"/>
      <c r="UK6" s="178"/>
      <c r="UL6" s="178"/>
      <c r="UM6" s="178"/>
      <c r="UN6" s="178"/>
      <c r="UO6" s="178"/>
      <c r="UP6" s="178"/>
      <c r="UQ6" s="178"/>
      <c r="UR6" s="178"/>
      <c r="US6" s="178"/>
      <c r="UT6" s="178"/>
      <c r="UU6" s="178"/>
      <c r="UV6" s="178"/>
      <c r="UW6" s="178"/>
      <c r="UX6" s="178"/>
      <c r="UY6" s="178"/>
      <c r="UZ6" s="178"/>
      <c r="VA6" s="178"/>
      <c r="VB6" s="178"/>
      <c r="VC6" s="178"/>
      <c r="VD6" s="178"/>
      <c r="VE6" s="178"/>
      <c r="VF6" s="178"/>
      <c r="VG6" s="178"/>
      <c r="VH6" s="178"/>
      <c r="VI6" s="178"/>
      <c r="VJ6" s="178"/>
      <c r="VK6" s="178"/>
      <c r="VL6" s="178"/>
      <c r="VM6" s="178"/>
      <c r="VN6" s="178"/>
      <c r="VO6" s="178"/>
      <c r="VP6" s="178"/>
      <c r="VQ6" s="178"/>
      <c r="VR6" s="178"/>
      <c r="VS6" s="178"/>
      <c r="VT6" s="178"/>
      <c r="VU6" s="178"/>
      <c r="VV6" s="178"/>
      <c r="VW6" s="178"/>
      <c r="VX6" s="178"/>
      <c r="VY6" s="178"/>
      <c r="VZ6" s="178"/>
      <c r="WA6" s="178"/>
      <c r="WB6" s="178"/>
      <c r="WC6" s="178"/>
      <c r="WD6" s="178"/>
      <c r="WE6" s="178"/>
      <c r="WF6" s="178"/>
      <c r="WG6" s="178"/>
      <c r="WH6" s="219"/>
      <c r="WI6" s="219"/>
      <c r="WJ6" s="219"/>
      <c r="WK6" s="219"/>
      <c r="WL6" s="219"/>
      <c r="WM6" s="216"/>
      <c r="WN6" s="216"/>
      <c r="WO6" s="216"/>
      <c r="WP6" s="216"/>
      <c r="XW6" s="220"/>
      <c r="XX6" s="164" t="s">
        <v>102</v>
      </c>
      <c r="XY6" s="164"/>
      <c r="XZ6" s="164"/>
      <c r="YA6" s="164" t="s">
        <v>103</v>
      </c>
      <c r="YB6" s="164"/>
      <c r="YC6" s="221"/>
      <c r="YQ6" s="163" t="s">
        <v>24</v>
      </c>
      <c r="YR6" s="163" t="s">
        <v>104</v>
      </c>
      <c r="AAE6" s="222" t="s">
        <v>80</v>
      </c>
      <c r="AAF6" s="163" t="s">
        <v>24</v>
      </c>
      <c r="AAT6" s="223" t="s">
        <v>105</v>
      </c>
      <c r="AAU6" s="223" t="s">
        <v>106</v>
      </c>
    </row>
    <row r="7" spans="1:725" ht="21" customHeight="1">
      <c r="A7" s="433"/>
      <c r="B7" s="333"/>
      <c r="C7" s="347"/>
      <c r="D7" s="132"/>
      <c r="E7" s="132"/>
      <c r="F7" s="132"/>
      <c r="G7" s="341">
        <v>7640.1911985122642</v>
      </c>
      <c r="H7" s="330">
        <v>7536.5630653077678</v>
      </c>
      <c r="I7" s="330">
        <v>7949.3876225247723</v>
      </c>
      <c r="J7" s="330">
        <v>8119.2079135633394</v>
      </c>
      <c r="K7" s="330">
        <v>6248.292588149563</v>
      </c>
      <c r="L7" s="330">
        <v>7097.531529092259</v>
      </c>
      <c r="M7" s="330">
        <v>7470.3296356400479</v>
      </c>
      <c r="N7" s="330">
        <v>8894.7736835344476</v>
      </c>
      <c r="O7" s="134">
        <v>8833.090018312887</v>
      </c>
      <c r="P7" s="134">
        <v>8375.4222517814887</v>
      </c>
      <c r="Q7" s="134">
        <v>8101.806272137359</v>
      </c>
      <c r="R7" s="134">
        <v>9179.1593256369924</v>
      </c>
      <c r="S7" s="134">
        <v>8332.5971082541546</v>
      </c>
      <c r="T7" s="134">
        <v>8866.1020708666729</v>
      </c>
      <c r="U7" s="134">
        <v>8723.6157324817195</v>
      </c>
      <c r="V7" s="134">
        <v>10179.821346955028</v>
      </c>
      <c r="W7" s="134">
        <v>9767.2782767013123</v>
      </c>
      <c r="X7" s="134">
        <v>9815.6845410961923</v>
      </c>
      <c r="Y7" s="134">
        <v>10308.891065645837</v>
      </c>
      <c r="Z7" s="134">
        <v>10688.638933538514</v>
      </c>
      <c r="AA7" s="134">
        <v>10097.716400345842</v>
      </c>
      <c r="AB7" s="134">
        <v>8928.9642619675287</v>
      </c>
      <c r="AC7" s="134">
        <v>9368.8230982181685</v>
      </c>
      <c r="AD7" s="134">
        <v>10894.546770974213</v>
      </c>
      <c r="AE7" s="134">
        <v>10320.483205107465</v>
      </c>
      <c r="AF7" s="134">
        <v>12364.085313869778</v>
      </c>
      <c r="AG7" s="134">
        <v>14469.677285945865</v>
      </c>
      <c r="AH7" s="134">
        <v>16140.518156878361</v>
      </c>
      <c r="AI7" s="134">
        <v>11234.369008046027</v>
      </c>
      <c r="AJ7" s="134">
        <v>7381.6308136185889</v>
      </c>
      <c r="AK7" s="134">
        <v>9638.5374568827083</v>
      </c>
      <c r="AL7" s="134">
        <v>10309.205079586842</v>
      </c>
      <c r="AM7" s="134">
        <v>9186.1922618641165</v>
      </c>
      <c r="AN7" s="134">
        <v>8005.8685399519181</v>
      </c>
      <c r="AO7" s="134">
        <v>6806.438555752914</v>
      </c>
      <c r="AP7" s="134">
        <v>8083.8985303755535</v>
      </c>
      <c r="AQ7" s="134">
        <v>9212.8621378074386</v>
      </c>
      <c r="AR7" s="134">
        <v>8847.7745131734482</v>
      </c>
      <c r="AS7" s="134">
        <v>8333.5142383523835</v>
      </c>
      <c r="AT7" s="134">
        <v>9549.0520007307241</v>
      </c>
      <c r="AU7" s="134">
        <v>8796.978156645835</v>
      </c>
      <c r="AV7" s="134">
        <v>8239.797323796276</v>
      </c>
      <c r="AW7" s="134">
        <v>7550.1275515537145</v>
      </c>
      <c r="AX7" s="134">
        <f>AQ7+AR7+AS7</f>
        <v>26394.150889333272</v>
      </c>
      <c r="AY7" s="134">
        <f>AU7+AV7+AW7</f>
        <v>24586.903031995826</v>
      </c>
      <c r="AZ7" s="134">
        <f t="shared" ref="AZ7:AZ8" si="0">G7+H7+I7+J7</f>
        <v>31245.349799908145</v>
      </c>
      <c r="BA7" s="134">
        <f t="shared" ref="BA7:BA8" si="1">K7+L7+M7+N7</f>
        <v>29710.927436416318</v>
      </c>
      <c r="BB7" s="134">
        <f t="shared" ref="BB7:BB8" si="2">O7+P7+Q7+R7</f>
        <v>34489.477867868729</v>
      </c>
      <c r="BC7" s="134">
        <f t="shared" ref="BC7:BC8" si="3">S7+T7+U7+V7</f>
        <v>36102.13625855757</v>
      </c>
      <c r="BD7" s="134">
        <f t="shared" ref="BD7:BD8" si="4">W7+X7+Y7+Z7</f>
        <v>40580.49281698186</v>
      </c>
      <c r="BE7" s="134">
        <f t="shared" ref="BE7:BE8" si="5">AA7+AB7+AC7+AD7</f>
        <v>39290.050531505753</v>
      </c>
      <c r="BF7" s="134">
        <f t="shared" ref="BF7:BF8" si="6">AE7+AF7+AG7+AH7</f>
        <v>53294.763961801465</v>
      </c>
      <c r="BG7" s="134">
        <f t="shared" ref="BG7:BG8" si="7">AI7+AJ7+AK7+AL7</f>
        <v>38563.742358134165</v>
      </c>
      <c r="BH7" s="134">
        <f>AM7+AN7+AO7+AP7</f>
        <v>32082.397887944502</v>
      </c>
      <c r="BI7" s="134">
        <f>AQ7+AR7+AS7+AT7</f>
        <v>35943.202890064</v>
      </c>
      <c r="BJ7" s="415"/>
      <c r="BK7" s="224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  <c r="CM7" s="224"/>
      <c r="CN7" s="224"/>
      <c r="CO7" s="224"/>
      <c r="CP7" s="224"/>
      <c r="CQ7" s="224"/>
      <c r="CR7" s="224"/>
      <c r="CS7" s="224"/>
      <c r="CT7" s="224"/>
      <c r="CU7" s="224"/>
      <c r="CV7" s="224"/>
      <c r="CW7" s="224"/>
      <c r="CX7" s="224"/>
      <c r="CY7" s="224"/>
      <c r="CZ7" s="224"/>
      <c r="DA7" s="225"/>
      <c r="DB7" s="225"/>
      <c r="DC7" s="225"/>
      <c r="DJ7" s="225"/>
      <c r="DK7" s="225"/>
      <c r="DL7" s="225"/>
      <c r="DM7" s="225"/>
      <c r="DN7" s="225"/>
      <c r="DO7" s="225"/>
      <c r="DP7" s="225"/>
      <c r="DQ7" s="225"/>
      <c r="DR7" s="225"/>
      <c r="DS7" s="225"/>
      <c r="DT7" s="225"/>
      <c r="DU7" s="225"/>
      <c r="DV7" s="225"/>
      <c r="DW7" s="225"/>
      <c r="DX7" s="225"/>
      <c r="DY7" s="225"/>
      <c r="DZ7" s="225"/>
      <c r="EA7" s="225"/>
      <c r="EB7" s="225"/>
      <c r="EC7" s="225"/>
      <c r="ED7" s="225"/>
      <c r="EE7" s="225"/>
      <c r="EF7" s="225"/>
      <c r="EG7" s="225"/>
      <c r="EH7" s="225"/>
      <c r="EI7" s="225"/>
      <c r="EJ7" s="225"/>
      <c r="EK7" s="226"/>
      <c r="EL7" s="226"/>
      <c r="EM7" s="227"/>
      <c r="EN7" s="227"/>
      <c r="EO7" s="227"/>
      <c r="EP7" s="227"/>
      <c r="EQ7" s="227"/>
      <c r="ER7" s="226"/>
      <c r="ES7" s="226"/>
      <c r="ET7" s="226"/>
      <c r="EU7" s="226"/>
      <c r="EV7" s="226"/>
      <c r="EW7" s="226"/>
      <c r="EX7" s="226"/>
      <c r="EY7" s="226"/>
      <c r="EZ7" s="226"/>
      <c r="FA7" s="226"/>
      <c r="FB7" s="226"/>
      <c r="FC7" s="226"/>
      <c r="FD7" s="226"/>
      <c r="FE7" s="226"/>
      <c r="FF7" s="226"/>
      <c r="FG7" s="228"/>
      <c r="FH7" s="228"/>
      <c r="FI7" s="228"/>
      <c r="FJ7" s="228"/>
      <c r="FK7" s="228"/>
      <c r="FL7" s="228"/>
      <c r="FM7" s="228"/>
      <c r="FN7" s="228"/>
      <c r="FO7" s="226"/>
      <c r="FP7" s="226"/>
      <c r="FQ7" s="226"/>
      <c r="FR7" s="226"/>
      <c r="FS7" s="226"/>
      <c r="FT7" s="226"/>
      <c r="FU7" s="226"/>
      <c r="FV7" s="226"/>
      <c r="FW7" s="226"/>
      <c r="FX7" s="226"/>
      <c r="FY7" s="226"/>
      <c r="FZ7" s="226"/>
      <c r="GA7" s="228"/>
      <c r="GB7" s="228"/>
      <c r="GC7" s="228"/>
      <c r="GD7" s="228"/>
      <c r="GE7" s="228"/>
      <c r="GF7" s="228"/>
      <c r="GG7" s="228"/>
      <c r="GH7" s="228"/>
      <c r="GI7" s="228"/>
      <c r="GJ7" s="228"/>
      <c r="GK7" s="228"/>
      <c r="GL7" s="228"/>
      <c r="GM7" s="228"/>
      <c r="GN7" s="228"/>
      <c r="GO7" s="228"/>
      <c r="GP7" s="228"/>
      <c r="GQ7" s="228"/>
      <c r="GR7" s="228"/>
      <c r="GS7" s="228"/>
      <c r="GT7" s="228"/>
      <c r="GU7" s="228"/>
      <c r="GV7" s="228"/>
      <c r="GW7" s="228"/>
      <c r="GX7" s="228"/>
      <c r="GY7" s="228"/>
      <c r="GZ7" s="228"/>
      <c r="HA7" s="228"/>
      <c r="HB7" s="228"/>
      <c r="HC7" s="228"/>
      <c r="HD7" s="228"/>
      <c r="HE7" s="228"/>
      <c r="HF7" s="228"/>
      <c r="HG7" s="228"/>
      <c r="HH7" s="228"/>
      <c r="HI7" s="228"/>
      <c r="HJ7" s="228"/>
      <c r="HK7" s="228"/>
      <c r="HL7" s="228"/>
      <c r="HM7" s="228"/>
      <c r="HN7" s="228"/>
      <c r="HO7" s="228"/>
      <c r="HP7" s="229"/>
      <c r="HQ7" s="229"/>
      <c r="HR7" s="229"/>
      <c r="HS7" s="229"/>
      <c r="HT7" s="228"/>
      <c r="HU7" s="228"/>
      <c r="HV7" s="228"/>
      <c r="HW7" s="228"/>
      <c r="HX7" s="228"/>
      <c r="HY7" s="228"/>
      <c r="HZ7" s="228"/>
      <c r="IA7" s="228"/>
      <c r="IB7" s="226"/>
      <c r="IC7" s="226"/>
      <c r="ID7" s="226"/>
      <c r="IE7" s="226"/>
      <c r="IF7" s="226"/>
      <c r="IG7" s="226"/>
      <c r="IH7" s="226"/>
      <c r="II7" s="226"/>
      <c r="IJ7" s="226"/>
      <c r="IK7" s="226"/>
      <c r="IL7" s="226"/>
      <c r="IM7" s="226"/>
      <c r="IN7" s="226"/>
      <c r="IO7" s="229"/>
      <c r="IP7" s="229"/>
      <c r="IQ7" s="228"/>
      <c r="IR7" s="228"/>
      <c r="IS7" s="228"/>
      <c r="IT7" s="228"/>
      <c r="IU7" s="228"/>
      <c r="IV7" s="228"/>
      <c r="IW7" s="228"/>
      <c r="IX7" s="226"/>
      <c r="IY7" s="229"/>
      <c r="IZ7" s="229"/>
      <c r="JA7" s="229"/>
      <c r="JB7" s="229"/>
      <c r="JC7" s="229"/>
      <c r="JD7" s="226"/>
      <c r="JE7" s="226"/>
      <c r="JF7" s="226"/>
      <c r="JG7" s="226"/>
      <c r="JH7" s="226"/>
      <c r="JI7" s="226"/>
      <c r="JJ7" s="226"/>
      <c r="JK7" s="226"/>
      <c r="JL7" s="226"/>
      <c r="JM7" s="226"/>
      <c r="JN7" s="226"/>
      <c r="JO7" s="226"/>
      <c r="JP7" s="226"/>
      <c r="JQ7" s="226"/>
      <c r="JR7" s="226"/>
      <c r="JS7" s="226"/>
      <c r="JT7" s="226"/>
      <c r="JU7" s="226"/>
      <c r="JV7" s="226"/>
      <c r="JW7" s="226"/>
      <c r="JX7" s="226"/>
      <c r="JY7" s="226"/>
      <c r="JZ7" s="226"/>
      <c r="KA7" s="226"/>
      <c r="KB7" s="226"/>
      <c r="KC7" s="226"/>
      <c r="KD7" s="226"/>
      <c r="KE7" s="226"/>
      <c r="KF7" s="226"/>
      <c r="KG7" s="226"/>
      <c r="KH7" s="226"/>
      <c r="KI7" s="226"/>
      <c r="KJ7" s="226"/>
      <c r="KK7" s="226"/>
      <c r="KL7" s="226"/>
      <c r="KM7" s="226"/>
      <c r="KN7" s="226"/>
      <c r="KO7" s="226"/>
      <c r="KP7" s="226"/>
      <c r="KQ7" s="226"/>
      <c r="KR7" s="226"/>
      <c r="KS7" s="226"/>
      <c r="KT7" s="226"/>
      <c r="KU7" s="226"/>
      <c r="KV7" s="226"/>
      <c r="KW7" s="226"/>
      <c r="KX7" s="226"/>
      <c r="KY7" s="226"/>
      <c r="KZ7" s="226"/>
      <c r="LA7" s="226"/>
      <c r="LB7" s="226"/>
      <c r="LC7" s="226"/>
      <c r="LD7" s="226"/>
      <c r="LE7" s="226"/>
      <c r="LF7" s="226"/>
      <c r="LG7" s="226"/>
      <c r="LH7" s="226"/>
      <c r="LI7" s="226"/>
      <c r="LJ7" s="226"/>
      <c r="LK7" s="226"/>
      <c r="LL7" s="226"/>
      <c r="LM7" s="226"/>
      <c r="LN7" s="226"/>
      <c r="LO7" s="226"/>
      <c r="LP7" s="226"/>
      <c r="LQ7" s="226"/>
      <c r="LR7" s="226"/>
      <c r="LS7" s="226"/>
      <c r="LT7" s="226"/>
      <c r="LU7" s="226"/>
      <c r="LV7" s="226"/>
      <c r="LW7" s="226"/>
      <c r="LX7" s="226"/>
      <c r="LY7" s="226"/>
      <c r="LZ7" s="226"/>
      <c r="MA7" s="226"/>
      <c r="MB7" s="226"/>
      <c r="MC7" s="226"/>
      <c r="MD7" s="226"/>
      <c r="ME7" s="226"/>
      <c r="MF7" s="226"/>
      <c r="MG7" s="226"/>
      <c r="MH7" s="226"/>
      <c r="MI7" s="226"/>
      <c r="MJ7" s="226"/>
      <c r="MK7" s="226"/>
      <c r="ML7" s="226"/>
      <c r="MM7" s="226"/>
      <c r="MN7" s="226"/>
      <c r="MO7" s="226"/>
      <c r="MP7" s="226"/>
      <c r="MQ7" s="226"/>
      <c r="MR7" s="226"/>
      <c r="MS7" s="226"/>
      <c r="MT7" s="226"/>
      <c r="MU7" s="226"/>
      <c r="MV7" s="226"/>
      <c r="MW7" s="226"/>
      <c r="MX7" s="226"/>
      <c r="MY7" s="226"/>
      <c r="MZ7" s="226"/>
      <c r="NA7" s="226"/>
      <c r="NB7" s="226"/>
      <c r="NC7" s="226"/>
      <c r="ND7" s="226"/>
      <c r="NE7" s="226"/>
      <c r="NF7" s="226"/>
      <c r="NG7" s="226"/>
      <c r="NH7" s="226"/>
      <c r="NI7" s="226"/>
      <c r="NJ7" s="226"/>
      <c r="NK7" s="226"/>
      <c r="NL7" s="226"/>
      <c r="NM7" s="226"/>
      <c r="NN7" s="226"/>
      <c r="NO7" s="226"/>
      <c r="NP7" s="226"/>
      <c r="NQ7" s="226"/>
      <c r="NR7" s="226"/>
      <c r="NS7" s="226"/>
      <c r="NT7" s="226"/>
      <c r="NU7" s="226"/>
      <c r="NV7" s="226"/>
      <c r="NW7" s="226"/>
      <c r="NX7" s="226"/>
      <c r="NY7" s="226"/>
      <c r="NZ7" s="226"/>
      <c r="OA7" s="226"/>
      <c r="OB7" s="226"/>
      <c r="OC7" s="226"/>
      <c r="OD7" s="226"/>
      <c r="OE7" s="226"/>
      <c r="OF7" s="226"/>
      <c r="OG7" s="226"/>
      <c r="OH7" s="226"/>
      <c r="OI7" s="226"/>
      <c r="OJ7" s="226"/>
      <c r="OK7" s="226"/>
      <c r="OL7" s="226"/>
      <c r="OM7" s="226"/>
      <c r="ON7" s="226"/>
      <c r="OO7" s="226"/>
      <c r="OP7" s="226"/>
      <c r="OQ7" s="226"/>
      <c r="OR7" s="226"/>
      <c r="OS7" s="226"/>
      <c r="OT7" s="226"/>
      <c r="OU7" s="226"/>
      <c r="OV7" s="226"/>
      <c r="OW7" s="226"/>
      <c r="OX7" s="226"/>
      <c r="OY7" s="226"/>
      <c r="OZ7" s="226"/>
      <c r="PA7" s="226"/>
      <c r="PB7" s="226"/>
      <c r="PC7" s="226"/>
      <c r="PD7" s="226"/>
      <c r="PE7" s="226"/>
      <c r="PF7" s="226"/>
      <c r="PG7" s="226"/>
      <c r="PH7" s="226"/>
      <c r="PI7" s="226"/>
      <c r="PJ7" s="226"/>
      <c r="PK7" s="226"/>
      <c r="PL7" s="226"/>
      <c r="PM7" s="226"/>
      <c r="PN7" s="226"/>
      <c r="PO7" s="226"/>
      <c r="PP7" s="226"/>
      <c r="PQ7" s="226"/>
      <c r="PR7" s="226"/>
      <c r="PS7" s="226"/>
      <c r="PT7" s="226"/>
      <c r="PU7" s="226"/>
      <c r="PV7" s="226"/>
      <c r="PW7" s="226"/>
      <c r="PX7" s="226"/>
      <c r="PY7" s="226"/>
      <c r="PZ7" s="226"/>
      <c r="QA7" s="226"/>
      <c r="QB7" s="226"/>
      <c r="QC7" s="226"/>
      <c r="QD7" s="226"/>
      <c r="QE7" s="226"/>
      <c r="QF7" s="226"/>
      <c r="QG7" s="226"/>
      <c r="QH7" s="226"/>
      <c r="QI7" s="226"/>
      <c r="QJ7" s="226"/>
      <c r="QK7" s="226"/>
      <c r="QL7" s="226"/>
      <c r="QM7" s="226"/>
      <c r="QN7" s="226"/>
      <c r="QO7" s="226"/>
      <c r="QP7" s="226"/>
      <c r="QQ7" s="226"/>
      <c r="QR7" s="226"/>
      <c r="QS7" s="226"/>
      <c r="QT7" s="226"/>
      <c r="QU7" s="226"/>
      <c r="QV7" s="226"/>
      <c r="QW7" s="226"/>
      <c r="QX7" s="226"/>
      <c r="QY7" s="226"/>
      <c r="QZ7" s="226"/>
      <c r="RA7" s="226"/>
      <c r="RB7" s="226"/>
      <c r="RC7" s="226"/>
      <c r="RD7" s="226"/>
      <c r="RE7" s="226"/>
      <c r="RF7" s="226"/>
      <c r="RG7" s="226"/>
      <c r="RH7" s="226"/>
      <c r="RI7" s="226"/>
      <c r="RJ7" s="226"/>
      <c r="RK7" s="226"/>
      <c r="RL7" s="226"/>
      <c r="RM7" s="226"/>
      <c r="RN7" s="226"/>
      <c r="RO7" s="226"/>
      <c r="RP7" s="226"/>
      <c r="RQ7" s="226"/>
      <c r="RR7" s="226"/>
      <c r="RS7" s="226"/>
      <c r="RT7" s="226"/>
      <c r="RU7" s="226"/>
      <c r="RV7" s="226"/>
      <c r="RW7" s="226"/>
      <c r="RX7" s="226"/>
      <c r="RY7" s="226"/>
      <c r="RZ7" s="226"/>
      <c r="SA7" s="226"/>
      <c r="SB7" s="226"/>
      <c r="SC7" s="226"/>
      <c r="SD7" s="226"/>
      <c r="SE7" s="226"/>
      <c r="SF7" s="226"/>
      <c r="SG7" s="226"/>
      <c r="SH7" s="226"/>
      <c r="SI7" s="226"/>
      <c r="SJ7" s="226"/>
      <c r="SK7" s="226"/>
      <c r="SL7" s="226"/>
      <c r="SM7" s="226"/>
      <c r="SN7" s="226"/>
      <c r="SO7" s="226"/>
      <c r="SP7" s="226"/>
      <c r="SQ7" s="226"/>
      <c r="SR7" s="226"/>
      <c r="SS7" s="226"/>
      <c r="ST7" s="226"/>
      <c r="SU7" s="226"/>
      <c r="SV7" s="226"/>
      <c r="SW7" s="226"/>
      <c r="SX7" s="226"/>
      <c r="SY7" s="226"/>
      <c r="SZ7" s="226"/>
      <c r="TA7" s="226"/>
      <c r="TB7" s="226"/>
      <c r="TC7" s="226"/>
      <c r="TD7" s="226"/>
      <c r="TE7" s="226"/>
      <c r="TF7" s="226"/>
      <c r="TG7" s="226"/>
      <c r="TH7" s="229"/>
      <c r="TI7" s="229"/>
      <c r="TJ7" s="229"/>
      <c r="TK7" s="229"/>
      <c r="TL7" s="229"/>
      <c r="TM7" s="226"/>
      <c r="TN7" s="226"/>
      <c r="TO7" s="226"/>
      <c r="TP7" s="226"/>
      <c r="TQ7" s="226"/>
      <c r="TR7" s="226"/>
      <c r="TS7" s="226"/>
      <c r="TT7" s="226"/>
      <c r="TU7" s="226"/>
      <c r="TV7" s="226"/>
      <c r="TW7" s="226"/>
      <c r="TX7" s="226"/>
      <c r="TY7" s="226"/>
      <c r="TZ7" s="226"/>
      <c r="UA7" s="226"/>
      <c r="UB7" s="226"/>
      <c r="UC7" s="226"/>
      <c r="UD7" s="226"/>
      <c r="UE7" s="226"/>
      <c r="UF7" s="226"/>
      <c r="UG7" s="226"/>
      <c r="UH7" s="226"/>
      <c r="UI7" s="226"/>
      <c r="UJ7" s="226"/>
      <c r="UK7" s="226"/>
      <c r="UL7" s="226"/>
      <c r="UM7" s="226"/>
      <c r="UN7" s="226"/>
      <c r="UO7" s="226"/>
      <c r="UP7" s="226"/>
      <c r="UQ7" s="226"/>
      <c r="UR7" s="226"/>
      <c r="US7" s="226"/>
      <c r="UT7" s="226"/>
      <c r="UU7" s="226"/>
      <c r="UV7" s="226"/>
      <c r="UW7" s="226"/>
      <c r="UX7" s="226"/>
      <c r="UY7" s="226"/>
      <c r="UZ7" s="226"/>
      <c r="VA7" s="226"/>
      <c r="VB7" s="226"/>
      <c r="VC7" s="226"/>
      <c r="VD7" s="226"/>
      <c r="VE7" s="226"/>
      <c r="VF7" s="226"/>
      <c r="VG7" s="226"/>
      <c r="VH7" s="226"/>
      <c r="VI7" s="226"/>
      <c r="VJ7" s="226"/>
      <c r="VK7" s="226"/>
      <c r="VL7" s="226"/>
      <c r="VM7" s="226"/>
      <c r="VN7" s="226"/>
      <c r="VO7" s="226"/>
      <c r="VP7" s="226"/>
      <c r="VQ7" s="226"/>
      <c r="VR7" s="226"/>
      <c r="VS7" s="226"/>
      <c r="VT7" s="226"/>
      <c r="VU7" s="226"/>
      <c r="VV7" s="226"/>
      <c r="VW7" s="226"/>
      <c r="VX7" s="226"/>
      <c r="VY7" s="226"/>
      <c r="VZ7" s="226"/>
      <c r="WA7" s="226"/>
      <c r="WB7" s="226"/>
      <c r="WC7" s="226"/>
      <c r="WD7" s="226"/>
      <c r="WE7" s="226"/>
      <c r="WF7" s="226"/>
      <c r="WG7" s="226"/>
      <c r="WH7" s="230"/>
      <c r="WI7" s="230"/>
      <c r="WJ7" s="230"/>
      <c r="WK7" s="230"/>
      <c r="WL7" s="230"/>
      <c r="WM7" s="228"/>
      <c r="WN7" s="228"/>
      <c r="WO7" s="228"/>
      <c r="WP7" s="228"/>
      <c r="AAE7" s="208"/>
    </row>
    <row r="8" spans="1:725" ht="21" customHeight="1">
      <c r="A8" s="339">
        <v>1</v>
      </c>
      <c r="B8" s="231" t="str">
        <f>IF('1'!$A$1=1,D8,F8)</f>
        <v xml:space="preserve"> Польща</v>
      </c>
      <c r="C8" s="406"/>
      <c r="D8" s="349" t="s">
        <v>152</v>
      </c>
      <c r="E8" s="350"/>
      <c r="F8" s="350" t="s">
        <v>47</v>
      </c>
      <c r="G8" s="232">
        <v>315.18269181405702</v>
      </c>
      <c r="H8" s="136">
        <v>299.58659233638411</v>
      </c>
      <c r="I8" s="136">
        <v>379.30985937709897</v>
      </c>
      <c r="J8" s="136">
        <v>362.61346709150001</v>
      </c>
      <c r="K8" s="136">
        <v>302.47600673201276</v>
      </c>
      <c r="L8" s="136">
        <v>358.61026058006797</v>
      </c>
      <c r="M8" s="136">
        <v>389.94981664667301</v>
      </c>
      <c r="N8" s="136">
        <v>473.38430534400101</v>
      </c>
      <c r="O8" s="136">
        <v>437.99485047580504</v>
      </c>
      <c r="P8" s="136">
        <v>429.873428647644</v>
      </c>
      <c r="Q8" s="136">
        <v>450.35682700680695</v>
      </c>
      <c r="R8" s="136">
        <v>483.417347091485</v>
      </c>
      <c r="S8" s="136">
        <v>486.25532386570796</v>
      </c>
      <c r="T8" s="136">
        <v>512.52458563172399</v>
      </c>
      <c r="U8" s="136">
        <v>524.84166132057294</v>
      </c>
      <c r="V8" s="136">
        <v>564.41390896032306</v>
      </c>
      <c r="W8" s="136">
        <v>545.95663528896193</v>
      </c>
      <c r="X8" s="136">
        <v>601.380514758971</v>
      </c>
      <c r="Y8" s="136">
        <v>593.98782232199301</v>
      </c>
      <c r="Z8" s="136">
        <v>526.88798312550398</v>
      </c>
      <c r="AA8" s="136">
        <v>576.96379366078202</v>
      </c>
      <c r="AB8" s="136">
        <v>457.66131219337103</v>
      </c>
      <c r="AC8" s="136">
        <v>569.41286728196906</v>
      </c>
      <c r="AD8" s="136">
        <v>598.28002437096006</v>
      </c>
      <c r="AE8" s="136">
        <v>683.57361001582501</v>
      </c>
      <c r="AF8" s="136">
        <v>900.31392216340396</v>
      </c>
      <c r="AG8" s="136">
        <v>1209.0665979033909</v>
      </c>
      <c r="AH8" s="136">
        <v>910.73762443158284</v>
      </c>
      <c r="AI8" s="136">
        <v>1077.0456092048471</v>
      </c>
      <c r="AJ8" s="136">
        <v>1572.03785958658</v>
      </c>
      <c r="AK8" s="136">
        <v>1658.5526515828331</v>
      </c>
      <c r="AL8" s="136">
        <v>1401.4312291265881</v>
      </c>
      <c r="AM8" s="136">
        <v>1301.600707118035</v>
      </c>
      <c r="AN8" s="136">
        <v>1005.840945161713</v>
      </c>
      <c r="AO8" s="136">
        <v>874.43852308549901</v>
      </c>
      <c r="AP8" s="136">
        <v>908.39847308644107</v>
      </c>
      <c r="AQ8" s="136">
        <v>915.83682671518204</v>
      </c>
      <c r="AR8" s="136">
        <v>971.46482828065302</v>
      </c>
      <c r="AS8" s="136">
        <v>972.98074350545198</v>
      </c>
      <c r="AT8" s="136">
        <v>915.498983750359</v>
      </c>
      <c r="AU8" s="136">
        <v>940.84309371393897</v>
      </c>
      <c r="AV8" s="136">
        <v>1035.1125374088861</v>
      </c>
      <c r="AW8" s="136">
        <v>922.15816903956397</v>
      </c>
      <c r="AX8" s="136">
        <f>AQ8+AR8+AS8</f>
        <v>2860.2823985012874</v>
      </c>
      <c r="AY8" s="136">
        <f>AU8+AV8+AW8</f>
        <v>2898.113800162389</v>
      </c>
      <c r="AZ8" s="136">
        <f t="shared" si="0"/>
        <v>1356.6926106190401</v>
      </c>
      <c r="BA8" s="136">
        <f t="shared" si="1"/>
        <v>1524.4203893027548</v>
      </c>
      <c r="BB8" s="136">
        <f t="shared" si="2"/>
        <v>1801.6424532217409</v>
      </c>
      <c r="BC8" s="136">
        <f t="shared" si="3"/>
        <v>2088.035479778328</v>
      </c>
      <c r="BD8" s="136">
        <f t="shared" si="4"/>
        <v>2268.2129554954299</v>
      </c>
      <c r="BE8" s="136">
        <f t="shared" si="5"/>
        <v>2202.3179975070821</v>
      </c>
      <c r="BF8" s="136">
        <f t="shared" si="6"/>
        <v>3703.6917545142023</v>
      </c>
      <c r="BG8" s="136">
        <f t="shared" si="7"/>
        <v>5709.0673495008477</v>
      </c>
      <c r="BH8" s="136">
        <f t="shared" ref="BH8" si="8">AM8+AN8+AO8+AP8</f>
        <v>4090.2786484516882</v>
      </c>
      <c r="BI8" s="136">
        <f>AQ8+AR8+AS8+AT8</f>
        <v>3775.7813822516464</v>
      </c>
      <c r="BJ8" s="136"/>
      <c r="BK8" s="224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  <c r="CM8" s="224"/>
      <c r="CN8" s="224"/>
      <c r="CO8" s="224"/>
      <c r="CP8" s="224"/>
      <c r="CQ8" s="224"/>
      <c r="CR8" s="224"/>
      <c r="CS8" s="224"/>
      <c r="CT8" s="224"/>
      <c r="CU8" s="224"/>
      <c r="CV8" s="224"/>
      <c r="CW8" s="224"/>
      <c r="CX8" s="224"/>
      <c r="CY8" s="224"/>
      <c r="CZ8" s="224"/>
      <c r="DA8" s="225"/>
      <c r="DB8" s="225"/>
      <c r="DC8" s="225"/>
      <c r="DJ8" s="225"/>
      <c r="DK8" s="225"/>
      <c r="DL8" s="225"/>
      <c r="DM8" s="225"/>
      <c r="DN8" s="225"/>
      <c r="DO8" s="225"/>
      <c r="DP8" s="225"/>
      <c r="DQ8" s="225"/>
      <c r="DR8" s="178" t="s">
        <v>107</v>
      </c>
      <c r="DS8" s="178"/>
      <c r="DT8" s="178"/>
      <c r="DU8" s="225"/>
      <c r="DV8" s="225"/>
      <c r="DW8" s="225"/>
      <c r="DX8" s="225"/>
      <c r="DY8" s="225"/>
      <c r="DZ8" s="225"/>
      <c r="EA8" s="225"/>
      <c r="EB8" s="225"/>
      <c r="EC8" s="225"/>
      <c r="ED8" s="225"/>
      <c r="EE8" s="225"/>
      <c r="EF8" s="225"/>
      <c r="EG8" s="225"/>
      <c r="EH8" s="225"/>
      <c r="EI8" s="225"/>
      <c r="EJ8" s="225"/>
      <c r="EK8" s="226"/>
      <c r="EL8" s="226"/>
      <c r="EM8" s="226"/>
      <c r="EN8" s="226"/>
      <c r="EO8" s="226"/>
      <c r="EP8" s="226"/>
      <c r="EQ8" s="226"/>
      <c r="ER8" s="226"/>
      <c r="ES8" s="226"/>
      <c r="ET8" s="226"/>
      <c r="EU8" s="226"/>
      <c r="EV8" s="226"/>
      <c r="EW8" s="226"/>
      <c r="EX8" s="218" t="s">
        <v>80</v>
      </c>
      <c r="EY8" s="177" t="s">
        <v>24</v>
      </c>
      <c r="EZ8" s="178"/>
      <c r="FA8" s="179" t="s">
        <v>108</v>
      </c>
      <c r="FB8" s="179"/>
      <c r="FC8" s="179"/>
      <c r="FD8" s="179" t="s">
        <v>109</v>
      </c>
      <c r="FE8" s="179"/>
      <c r="FF8" s="179"/>
      <c r="FG8" s="228"/>
      <c r="FH8" s="228"/>
      <c r="FI8" s="228"/>
      <c r="FJ8" s="228"/>
      <c r="FK8" s="228"/>
      <c r="FL8" s="228"/>
      <c r="FM8" s="228"/>
      <c r="FN8" s="228"/>
      <c r="FO8" s="226"/>
      <c r="FP8" s="226"/>
      <c r="FQ8" s="226"/>
      <c r="FR8" s="226"/>
      <c r="FS8" s="226"/>
      <c r="FT8" s="226"/>
      <c r="FU8" s="226"/>
      <c r="FV8" s="226"/>
      <c r="FW8" s="226"/>
      <c r="FX8" s="226"/>
      <c r="FY8" s="226"/>
      <c r="FZ8" s="226"/>
      <c r="GA8" s="228"/>
      <c r="GB8" s="228"/>
      <c r="GC8" s="228"/>
      <c r="GD8" s="228"/>
      <c r="GE8" s="228"/>
      <c r="GF8" s="228"/>
      <c r="GG8" s="228"/>
      <c r="GH8" s="228"/>
      <c r="GI8" s="228"/>
      <c r="GJ8" s="228"/>
      <c r="GK8" s="228"/>
      <c r="GL8" s="228"/>
      <c r="GM8" s="228"/>
      <c r="GN8" s="228"/>
      <c r="GO8" s="228"/>
      <c r="GP8" s="228"/>
      <c r="GQ8" s="228"/>
      <c r="GR8" s="228"/>
      <c r="GS8" s="228"/>
      <c r="GT8" s="228"/>
      <c r="GU8" s="228"/>
      <c r="GV8" s="228"/>
      <c r="GW8" s="228"/>
      <c r="GX8" s="228"/>
      <c r="GY8" s="228"/>
      <c r="GZ8" s="228"/>
      <c r="HA8" s="228"/>
      <c r="HB8" s="228"/>
      <c r="HC8" s="228"/>
      <c r="HD8" s="228"/>
      <c r="HE8" s="228"/>
      <c r="HF8" s="228"/>
      <c r="HG8" s="228"/>
      <c r="HH8" s="228"/>
      <c r="HI8" s="228"/>
      <c r="HJ8" s="228"/>
      <c r="HK8" s="228"/>
      <c r="HL8" s="228"/>
      <c r="HM8" s="228"/>
      <c r="HN8" s="228"/>
      <c r="HO8" s="228"/>
      <c r="HP8" s="229"/>
      <c r="HQ8" s="229"/>
      <c r="HR8" s="229"/>
      <c r="HS8" s="229"/>
      <c r="HT8" s="228"/>
      <c r="HU8" s="228"/>
      <c r="HV8" s="228"/>
      <c r="HW8" s="228"/>
      <c r="HX8" s="228"/>
      <c r="HY8" s="228"/>
      <c r="HZ8" s="228"/>
      <c r="IA8" s="228"/>
      <c r="IB8" s="226"/>
      <c r="IC8" s="226"/>
      <c r="ID8" s="226"/>
      <c r="IE8" s="226"/>
      <c r="IF8" s="226"/>
      <c r="IG8" s="226"/>
      <c r="IH8" s="226"/>
      <c r="II8" s="226"/>
      <c r="IJ8" s="226"/>
      <c r="IK8" s="226"/>
      <c r="IL8" s="226"/>
      <c r="IM8" s="226"/>
      <c r="IN8" s="226"/>
      <c r="IO8" s="229"/>
      <c r="IP8" s="229"/>
      <c r="IQ8" s="228"/>
      <c r="IR8" s="228"/>
      <c r="IS8" s="228"/>
      <c r="IT8" s="228"/>
      <c r="IU8" s="228"/>
      <c r="IV8" s="228"/>
      <c r="IW8" s="228"/>
      <c r="IX8" s="226"/>
      <c r="IY8" s="229"/>
      <c r="IZ8" s="229"/>
      <c r="JA8" s="229"/>
      <c r="JB8" s="229"/>
      <c r="JC8" s="229"/>
      <c r="JD8" s="226"/>
      <c r="JE8" s="226"/>
      <c r="JF8" s="226"/>
      <c r="JG8" s="226"/>
      <c r="JH8" s="226"/>
      <c r="JI8" s="226"/>
      <c r="JJ8" s="226"/>
      <c r="JK8" s="226"/>
      <c r="JL8" s="226"/>
      <c r="JM8" s="226"/>
      <c r="JN8" s="226"/>
      <c r="JO8" s="226"/>
      <c r="JP8" s="226"/>
      <c r="JQ8" s="226"/>
      <c r="JR8" s="226"/>
      <c r="JS8" s="226"/>
      <c r="JT8" s="226"/>
      <c r="JU8" s="226"/>
      <c r="JV8" s="226"/>
      <c r="JW8" s="226"/>
      <c r="JX8" s="226"/>
      <c r="JY8" s="226"/>
      <c r="JZ8" s="226"/>
      <c r="KA8" s="226"/>
      <c r="KB8" s="226"/>
      <c r="KC8" s="226"/>
      <c r="KD8" s="226"/>
      <c r="KE8" s="226"/>
      <c r="KF8" s="226"/>
      <c r="KG8" s="226"/>
      <c r="KH8" s="226"/>
      <c r="KI8" s="226"/>
      <c r="KJ8" s="226"/>
      <c r="KK8" s="226"/>
      <c r="KL8" s="226"/>
      <c r="KM8" s="226"/>
      <c r="KN8" s="226"/>
      <c r="KO8" s="226"/>
      <c r="KP8" s="226"/>
      <c r="KQ8" s="226"/>
      <c r="KR8" s="226"/>
      <c r="KS8" s="226"/>
      <c r="KT8" s="226"/>
      <c r="KU8" s="226"/>
      <c r="KV8" s="226"/>
      <c r="KW8" s="226"/>
      <c r="KX8" s="226"/>
      <c r="KY8" s="226"/>
      <c r="KZ8" s="226"/>
      <c r="LA8" s="226"/>
      <c r="LB8" s="226"/>
      <c r="LC8" s="226"/>
      <c r="LD8" s="226"/>
      <c r="LE8" s="226"/>
      <c r="LF8" s="226"/>
      <c r="LG8" s="226"/>
      <c r="LH8" s="226"/>
      <c r="LI8" s="226"/>
      <c r="LJ8" s="226"/>
      <c r="LK8" s="226"/>
      <c r="LL8" s="226"/>
      <c r="LM8" s="226"/>
      <c r="LN8" s="226"/>
      <c r="LO8" s="226"/>
      <c r="LP8" s="226"/>
      <c r="LQ8" s="226"/>
      <c r="LR8" s="226"/>
      <c r="LS8" s="226"/>
      <c r="LT8" s="226"/>
      <c r="LU8" s="226"/>
      <c r="LV8" s="226"/>
      <c r="LW8" s="226"/>
      <c r="LX8" s="226"/>
      <c r="LY8" s="226"/>
      <c r="LZ8" s="226"/>
      <c r="MA8" s="226"/>
      <c r="MB8" s="226"/>
      <c r="MC8" s="226"/>
      <c r="MD8" s="226"/>
      <c r="ME8" s="226"/>
      <c r="MF8" s="226"/>
      <c r="MG8" s="226"/>
      <c r="MH8" s="226"/>
      <c r="MI8" s="226"/>
      <c r="MJ8" s="226"/>
      <c r="MK8" s="226"/>
      <c r="ML8" s="226"/>
      <c r="MM8" s="226"/>
      <c r="MN8" s="226"/>
      <c r="MO8" s="226"/>
      <c r="MP8" s="226"/>
      <c r="MQ8" s="226"/>
      <c r="MR8" s="226"/>
      <c r="MS8" s="226"/>
      <c r="MT8" s="226"/>
      <c r="MU8" s="226"/>
      <c r="MV8" s="226"/>
      <c r="MW8" s="226"/>
      <c r="MX8" s="226"/>
      <c r="MY8" s="226"/>
      <c r="MZ8" s="226"/>
      <c r="NA8" s="226"/>
      <c r="NB8" s="226"/>
      <c r="NC8" s="226"/>
      <c r="ND8" s="226"/>
      <c r="NE8" s="226"/>
      <c r="NF8" s="226"/>
      <c r="NG8" s="226"/>
      <c r="NH8" s="226"/>
      <c r="NI8" s="226"/>
      <c r="NJ8" s="226"/>
      <c r="NK8" s="226"/>
      <c r="NL8" s="226"/>
      <c r="NM8" s="226"/>
      <c r="NN8" s="226"/>
      <c r="NO8" s="226"/>
      <c r="NP8" s="226"/>
      <c r="NQ8" s="226"/>
      <c r="NR8" s="226"/>
      <c r="NS8" s="226"/>
      <c r="NT8" s="226"/>
      <c r="NU8" s="226"/>
      <c r="NV8" s="226"/>
      <c r="NW8" s="226"/>
      <c r="NX8" s="226"/>
      <c r="NY8" s="226"/>
      <c r="NZ8" s="226"/>
      <c r="OA8" s="226"/>
      <c r="OB8" s="226"/>
      <c r="OC8" s="226"/>
      <c r="OD8" s="226"/>
      <c r="OE8" s="226"/>
      <c r="OF8" s="226"/>
      <c r="OG8" s="226"/>
      <c r="OH8" s="226"/>
      <c r="OI8" s="226"/>
      <c r="OJ8" s="226"/>
      <c r="OK8" s="226"/>
      <c r="OL8" s="226"/>
      <c r="OM8" s="226"/>
      <c r="ON8" s="226"/>
      <c r="OO8" s="226"/>
      <c r="OP8" s="226"/>
      <c r="OQ8" s="226"/>
      <c r="OR8" s="226"/>
      <c r="OS8" s="226"/>
      <c r="OT8" s="226"/>
      <c r="OU8" s="226"/>
      <c r="OV8" s="226"/>
      <c r="OW8" s="226"/>
      <c r="OX8" s="226"/>
      <c r="OY8" s="226"/>
      <c r="OZ8" s="226"/>
      <c r="PA8" s="226"/>
      <c r="PB8" s="226"/>
      <c r="PC8" s="226"/>
      <c r="PD8" s="226"/>
      <c r="PE8" s="226"/>
      <c r="PF8" s="226"/>
      <c r="PG8" s="226"/>
      <c r="PH8" s="226"/>
      <c r="PI8" s="226"/>
      <c r="PJ8" s="226"/>
      <c r="PK8" s="226"/>
      <c r="PL8" s="226"/>
      <c r="PM8" s="226"/>
      <c r="PN8" s="226"/>
      <c r="PO8" s="226"/>
      <c r="PP8" s="226"/>
      <c r="PQ8" s="226"/>
      <c r="PR8" s="226"/>
      <c r="PS8" s="226"/>
      <c r="PT8" s="226"/>
      <c r="PU8" s="226"/>
      <c r="PV8" s="226"/>
      <c r="PW8" s="226"/>
      <c r="PX8" s="226"/>
      <c r="PY8" s="226"/>
      <c r="PZ8" s="226"/>
      <c r="QA8" s="226"/>
      <c r="QB8" s="226"/>
      <c r="QC8" s="226"/>
      <c r="QD8" s="226"/>
      <c r="QE8" s="226"/>
      <c r="QF8" s="226"/>
      <c r="QG8" s="226"/>
      <c r="QH8" s="226"/>
      <c r="QI8" s="226"/>
      <c r="QJ8" s="226"/>
      <c r="QK8" s="226"/>
      <c r="QL8" s="226"/>
      <c r="QM8" s="226"/>
      <c r="QN8" s="226"/>
      <c r="QO8" s="226"/>
      <c r="QP8" s="226"/>
      <c r="QQ8" s="226"/>
      <c r="QR8" s="226"/>
      <c r="QS8" s="226"/>
      <c r="QT8" s="226"/>
      <c r="QU8" s="226"/>
      <c r="QV8" s="226"/>
      <c r="QW8" s="226"/>
      <c r="QX8" s="226"/>
      <c r="QY8" s="226"/>
      <c r="QZ8" s="226"/>
      <c r="RA8" s="226"/>
      <c r="RB8" s="226"/>
      <c r="RC8" s="226"/>
      <c r="RD8" s="226"/>
      <c r="RE8" s="226"/>
      <c r="RF8" s="226"/>
      <c r="RG8" s="226"/>
      <c r="RH8" s="226"/>
      <c r="RI8" s="226"/>
      <c r="RJ8" s="226"/>
      <c r="RK8" s="226"/>
      <c r="RL8" s="226"/>
      <c r="RM8" s="226"/>
      <c r="RN8" s="226"/>
      <c r="RO8" s="226"/>
      <c r="RP8" s="226"/>
      <c r="RQ8" s="226"/>
      <c r="RR8" s="226"/>
      <c r="RS8" s="226"/>
      <c r="RT8" s="226"/>
      <c r="RU8" s="226"/>
      <c r="RV8" s="226"/>
      <c r="RW8" s="226"/>
      <c r="RX8" s="226"/>
      <c r="RY8" s="226"/>
      <c r="RZ8" s="226"/>
      <c r="SA8" s="226"/>
      <c r="SB8" s="226"/>
      <c r="SC8" s="226"/>
      <c r="SD8" s="226"/>
      <c r="SE8" s="226"/>
      <c r="SF8" s="226"/>
      <c r="SG8" s="226"/>
      <c r="SH8" s="226"/>
      <c r="SI8" s="226"/>
      <c r="SJ8" s="226"/>
      <c r="SK8" s="226"/>
      <c r="SL8" s="226"/>
      <c r="SM8" s="226"/>
      <c r="SN8" s="226"/>
      <c r="SO8" s="226"/>
      <c r="SP8" s="226"/>
      <c r="SQ8" s="226"/>
      <c r="SR8" s="226"/>
      <c r="SS8" s="226"/>
      <c r="ST8" s="226"/>
      <c r="SU8" s="226"/>
      <c r="SV8" s="226"/>
      <c r="SW8" s="226"/>
      <c r="SX8" s="226"/>
      <c r="SY8" s="226"/>
      <c r="SZ8" s="226"/>
      <c r="TA8" s="226"/>
      <c r="TB8" s="226"/>
      <c r="TC8" s="226"/>
      <c r="TD8" s="226"/>
      <c r="TE8" s="226"/>
      <c r="TF8" s="226"/>
      <c r="TG8" s="226"/>
      <c r="TH8" s="229"/>
      <c r="TI8" s="229"/>
      <c r="TJ8" s="229"/>
      <c r="TK8" s="229"/>
      <c r="TL8" s="229"/>
      <c r="TM8" s="226"/>
      <c r="TN8" s="226"/>
      <c r="TO8" s="226"/>
      <c r="TP8" s="226"/>
      <c r="TQ8" s="226"/>
      <c r="TR8" s="226"/>
      <c r="TS8" s="226"/>
      <c r="TT8" s="226"/>
      <c r="TU8" s="226"/>
      <c r="TV8" s="226"/>
      <c r="TW8" s="226"/>
      <c r="TX8" s="226"/>
      <c r="TY8" s="226"/>
      <c r="TZ8" s="226"/>
      <c r="UA8" s="226"/>
      <c r="UB8" s="226"/>
      <c r="UC8" s="226"/>
      <c r="UD8" s="226"/>
      <c r="UE8" s="226"/>
      <c r="UF8" s="226"/>
      <c r="UG8" s="226"/>
      <c r="UH8" s="226"/>
      <c r="UI8" s="226"/>
      <c r="UJ8" s="226"/>
      <c r="UK8" s="226"/>
      <c r="UL8" s="226"/>
      <c r="UM8" s="226"/>
      <c r="UN8" s="226"/>
      <c r="UO8" s="226"/>
      <c r="UP8" s="226"/>
      <c r="UQ8" s="226"/>
      <c r="UR8" s="226"/>
      <c r="US8" s="226"/>
      <c r="UT8" s="226"/>
      <c r="UU8" s="226"/>
      <c r="UV8" s="226"/>
      <c r="UW8" s="226"/>
      <c r="UX8" s="226"/>
      <c r="UY8" s="226"/>
      <c r="UZ8" s="226"/>
      <c r="VA8" s="226"/>
      <c r="VB8" s="226"/>
      <c r="VC8" s="226"/>
      <c r="VD8" s="226"/>
      <c r="VE8" s="226"/>
      <c r="VF8" s="226"/>
      <c r="VG8" s="226"/>
      <c r="VH8" s="226"/>
      <c r="VI8" s="226"/>
      <c r="VJ8" s="226"/>
      <c r="VK8" s="226"/>
      <c r="VL8" s="226"/>
      <c r="VM8" s="226"/>
      <c r="VN8" s="226"/>
      <c r="VO8" s="226"/>
      <c r="VP8" s="226"/>
      <c r="VQ8" s="226"/>
      <c r="VR8" s="226"/>
      <c r="VS8" s="226"/>
      <c r="VT8" s="226"/>
      <c r="VU8" s="226"/>
      <c r="VV8" s="226"/>
      <c r="VW8" s="226"/>
      <c r="VX8" s="226"/>
      <c r="VY8" s="226"/>
      <c r="VZ8" s="226"/>
      <c r="WA8" s="226"/>
      <c r="WB8" s="226"/>
      <c r="WC8" s="226"/>
      <c r="WD8" s="226"/>
      <c r="WE8" s="226"/>
      <c r="WF8" s="226"/>
      <c r="WG8" s="226"/>
      <c r="WH8" s="230"/>
      <c r="WI8" s="230"/>
      <c r="WJ8" s="230"/>
      <c r="WK8" s="230"/>
      <c r="WL8" s="230"/>
      <c r="WM8" s="228"/>
      <c r="WN8" s="228"/>
      <c r="WO8" s="228"/>
      <c r="WP8" s="228"/>
      <c r="AAE8" s="163" t="s">
        <v>110</v>
      </c>
      <c r="AAF8" s="233" t="s">
        <v>111</v>
      </c>
      <c r="AAG8" s="233"/>
    </row>
    <row r="9" spans="1:725" ht="21" customHeight="1">
      <c r="A9" s="339">
        <v>2</v>
      </c>
      <c r="B9" s="231" t="str">
        <f>IF('1'!$A$1=1,D9,F9)</f>
        <v xml:space="preserve"> Туреччина</v>
      </c>
      <c r="C9" s="406"/>
      <c r="D9" s="350" t="s">
        <v>166</v>
      </c>
      <c r="E9" s="350"/>
      <c r="F9" s="350" t="s">
        <v>48</v>
      </c>
      <c r="G9" s="232">
        <v>624.61268401906398</v>
      </c>
      <c r="H9" s="136">
        <v>695.39695978193606</v>
      </c>
      <c r="I9" s="136">
        <v>530.635977071463</v>
      </c>
      <c r="J9" s="136">
        <v>626.74875225672201</v>
      </c>
      <c r="K9" s="136">
        <v>395.66225534604598</v>
      </c>
      <c r="L9" s="136">
        <v>504.80547103315507</v>
      </c>
      <c r="M9" s="136">
        <v>446.23481561459505</v>
      </c>
      <c r="N9" s="136">
        <v>489.87443726283902</v>
      </c>
      <c r="O9" s="136">
        <v>579.70659239681299</v>
      </c>
      <c r="P9" s="136">
        <v>559.55434543269007</v>
      </c>
      <c r="Q9" s="136">
        <v>459.87233082149203</v>
      </c>
      <c r="R9" s="136">
        <v>605.89653530019996</v>
      </c>
      <c r="S9" s="136">
        <v>566.15713803577796</v>
      </c>
      <c r="T9" s="136">
        <v>588.938943056977</v>
      </c>
      <c r="U9" s="136">
        <v>387.007621786291</v>
      </c>
      <c r="V9" s="136">
        <v>423.72479433125602</v>
      </c>
      <c r="W9" s="136">
        <v>557.92048384974203</v>
      </c>
      <c r="X9" s="136">
        <v>598.73889107076002</v>
      </c>
      <c r="Y9" s="136">
        <v>476.40759530459002</v>
      </c>
      <c r="Z9" s="136">
        <v>676.51111596324404</v>
      </c>
      <c r="AA9" s="136">
        <v>596.54558814919403</v>
      </c>
      <c r="AB9" s="136">
        <v>450.92857299624097</v>
      </c>
      <c r="AC9" s="136">
        <v>402.06704377156802</v>
      </c>
      <c r="AD9" s="136">
        <v>635.81210579783897</v>
      </c>
      <c r="AE9" s="136">
        <v>706.74198591993002</v>
      </c>
      <c r="AF9" s="136">
        <v>734.73415784369104</v>
      </c>
      <c r="AG9" s="136">
        <v>788.39419349683396</v>
      </c>
      <c r="AH9" s="136">
        <v>1180.5056813205731</v>
      </c>
      <c r="AI9" s="136">
        <v>708.07268311979556</v>
      </c>
      <c r="AJ9" s="136">
        <v>423.65600915224621</v>
      </c>
      <c r="AK9" s="136">
        <v>897.442208071192</v>
      </c>
      <c r="AL9" s="136">
        <v>732.93901172217807</v>
      </c>
      <c r="AM9" s="136">
        <v>790.58508754454499</v>
      </c>
      <c r="AN9" s="136">
        <v>692.58852222481903</v>
      </c>
      <c r="AO9" s="136">
        <v>277.91100581504281</v>
      </c>
      <c r="AP9" s="136">
        <v>429.89083879164502</v>
      </c>
      <c r="AQ9" s="136">
        <v>661.30863142853605</v>
      </c>
      <c r="AR9" s="136">
        <v>430.895894269628</v>
      </c>
      <c r="AS9" s="136">
        <v>295.63283185575222</v>
      </c>
      <c r="AT9" s="136">
        <v>645.15447730528001</v>
      </c>
      <c r="AU9" s="136">
        <v>581.81166656974005</v>
      </c>
      <c r="AV9" s="136">
        <v>962.49851354401699</v>
      </c>
      <c r="AW9" s="136">
        <v>294.41938387837058</v>
      </c>
      <c r="AX9" s="136">
        <f t="shared" ref="AX9:AX43" si="9">AQ9+AR9+AS9</f>
        <v>1387.8373575539163</v>
      </c>
      <c r="AY9" s="136">
        <f t="shared" ref="AY9:AY43" si="10">AU9+AV9+AW9</f>
        <v>1838.7295639921276</v>
      </c>
      <c r="AZ9" s="136">
        <f>G9+H9+I9+J9</f>
        <v>2477.3943731291852</v>
      </c>
      <c r="BA9" s="136">
        <f>K9+L9+M9+N9</f>
        <v>1836.5769792566352</v>
      </c>
      <c r="BB9" s="136">
        <f>O9+P9+Q9+R9</f>
        <v>2205.0298039511949</v>
      </c>
      <c r="BC9" s="136">
        <f>S9+T9+U9+V9</f>
        <v>1965.828497210302</v>
      </c>
      <c r="BD9" s="136">
        <f>W9+X9+Y9+Z9</f>
        <v>2309.5780861883359</v>
      </c>
      <c r="BE9" s="136">
        <f>AA9+AB9+AC9+AD9</f>
        <v>2085.3533107148423</v>
      </c>
      <c r="BF9" s="136">
        <f>AE9+AF9+AG9+AH9</f>
        <v>3410.3760185810279</v>
      </c>
      <c r="BG9" s="136">
        <f>AI9+AJ9+AK9+AL9</f>
        <v>2762.1099120654117</v>
      </c>
      <c r="BH9" s="136">
        <f>AM9+AN9+AO9+AP9</f>
        <v>2190.9754543760519</v>
      </c>
      <c r="BI9" s="136">
        <f t="shared" ref="BI9:BI43" si="11">AQ9+AR9+AS9+AT9</f>
        <v>2032.9918348591964</v>
      </c>
      <c r="BJ9" s="136"/>
      <c r="BK9" s="224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  <c r="CM9" s="224"/>
      <c r="CN9" s="224"/>
      <c r="CO9" s="224"/>
      <c r="CP9" s="224"/>
      <c r="CQ9" s="224"/>
      <c r="CR9" s="224"/>
      <c r="CS9" s="224"/>
      <c r="CT9" s="224"/>
      <c r="CU9" s="224"/>
      <c r="CV9" s="224"/>
      <c r="CW9" s="224"/>
      <c r="CX9" s="224"/>
      <c r="CY9" s="224"/>
      <c r="CZ9" s="224"/>
      <c r="DA9" s="225"/>
      <c r="DB9" s="225"/>
      <c r="DC9" s="225"/>
      <c r="DD9" s="225"/>
      <c r="DE9" s="225"/>
      <c r="DF9" s="225"/>
      <c r="DG9" s="225"/>
      <c r="DH9" s="225"/>
      <c r="DI9" s="225"/>
      <c r="DJ9" s="225"/>
      <c r="DK9" s="225"/>
      <c r="DL9" s="225"/>
      <c r="DM9" s="225"/>
      <c r="DN9" s="225"/>
      <c r="DO9" s="225"/>
      <c r="DP9" s="225"/>
      <c r="DQ9" s="225"/>
      <c r="DR9" s="225"/>
      <c r="DS9" s="225"/>
      <c r="DT9" s="225"/>
      <c r="DU9" s="225"/>
      <c r="DV9" s="225"/>
      <c r="DW9" s="225"/>
      <c r="DX9" s="225"/>
      <c r="DY9" s="225"/>
      <c r="DZ9" s="225"/>
      <c r="EA9" s="225"/>
      <c r="EB9" s="225"/>
      <c r="EC9" s="225"/>
      <c r="ED9" s="225"/>
      <c r="EE9" s="225"/>
      <c r="EF9" s="225"/>
      <c r="EG9" s="225"/>
      <c r="EH9" s="225"/>
      <c r="EI9" s="225"/>
      <c r="EJ9" s="225"/>
      <c r="EK9" s="226"/>
      <c r="EL9" s="226"/>
      <c r="EM9" s="226"/>
      <c r="EN9" s="194"/>
      <c r="EO9" s="194"/>
      <c r="EP9" s="194"/>
      <c r="EQ9" s="226"/>
      <c r="ER9" s="226"/>
      <c r="ES9" s="226"/>
      <c r="ET9" s="226"/>
      <c r="EU9" s="226"/>
      <c r="EV9" s="226"/>
      <c r="EW9" s="226"/>
      <c r="EX9" s="226"/>
      <c r="EY9" s="226"/>
      <c r="EZ9" s="226"/>
      <c r="FA9" s="226"/>
      <c r="FB9" s="226"/>
      <c r="FC9" s="226"/>
      <c r="FD9" s="226"/>
      <c r="FE9" s="226"/>
      <c r="FF9" s="226"/>
      <c r="FG9" s="228"/>
      <c r="FH9" s="228"/>
      <c r="FI9" s="228"/>
      <c r="FJ9" s="228"/>
      <c r="FK9" s="228"/>
      <c r="FL9" s="228"/>
      <c r="FM9" s="228"/>
      <c r="FN9" s="228"/>
      <c r="FO9" s="226"/>
      <c r="FP9" s="226"/>
      <c r="FQ9" s="226"/>
      <c r="FR9" s="226"/>
      <c r="FS9" s="226"/>
      <c r="FT9" s="226"/>
      <c r="FU9" s="226"/>
      <c r="FV9" s="226"/>
      <c r="FW9" s="226"/>
      <c r="FX9" s="226"/>
      <c r="FY9" s="226"/>
      <c r="FZ9" s="226"/>
      <c r="GA9" s="228"/>
      <c r="GB9" s="228"/>
      <c r="GC9" s="228"/>
      <c r="GD9" s="228"/>
      <c r="GE9" s="228"/>
      <c r="GF9" s="228"/>
      <c r="GG9" s="228"/>
      <c r="GH9" s="228"/>
      <c r="GI9" s="228"/>
      <c r="GJ9" s="228"/>
      <c r="GK9" s="228"/>
      <c r="GL9" s="228"/>
      <c r="GM9" s="228"/>
      <c r="GN9" s="228"/>
      <c r="GO9" s="228"/>
      <c r="GP9" s="228"/>
      <c r="GQ9" s="228"/>
      <c r="GR9" s="228"/>
      <c r="GS9" s="228"/>
      <c r="GT9" s="228"/>
      <c r="GU9" s="228"/>
      <c r="GV9" s="228"/>
      <c r="GW9" s="228"/>
      <c r="GX9" s="228"/>
      <c r="GY9" s="228"/>
      <c r="GZ9" s="228"/>
      <c r="HA9" s="228"/>
      <c r="HB9" s="228"/>
      <c r="HC9" s="228"/>
      <c r="HD9" s="228"/>
      <c r="HE9" s="228"/>
      <c r="HF9" s="228"/>
      <c r="HG9" s="228"/>
      <c r="HH9" s="228"/>
      <c r="HI9" s="228"/>
      <c r="HJ9" s="228"/>
      <c r="HK9" s="228"/>
      <c r="HL9" s="228"/>
      <c r="HM9" s="228"/>
      <c r="HN9" s="228"/>
      <c r="HO9" s="228"/>
      <c r="HP9" s="229"/>
      <c r="HQ9" s="229"/>
      <c r="HR9" s="229"/>
      <c r="HS9" s="229"/>
      <c r="HT9" s="228"/>
      <c r="HU9" s="228"/>
      <c r="HV9" s="228"/>
      <c r="HW9" s="228"/>
      <c r="HX9" s="228"/>
      <c r="HY9" s="228"/>
      <c r="HZ9" s="228"/>
      <c r="IA9" s="228"/>
      <c r="IB9" s="226"/>
      <c r="IC9" s="226"/>
      <c r="ID9" s="226"/>
      <c r="IE9" s="226"/>
      <c r="IF9" s="226"/>
      <c r="IG9" s="226"/>
      <c r="IH9" s="226"/>
      <c r="II9" s="226"/>
      <c r="IJ9" s="226"/>
      <c r="IK9" s="226"/>
      <c r="IL9" s="226"/>
      <c r="IM9" s="226"/>
      <c r="IN9" s="226"/>
      <c r="IO9" s="229"/>
      <c r="IP9" s="229"/>
      <c r="IQ9" s="228"/>
      <c r="IR9" s="228"/>
      <c r="IS9" s="228"/>
      <c r="IT9" s="228"/>
      <c r="IU9" s="228"/>
      <c r="IV9" s="228"/>
      <c r="IW9" s="228"/>
      <c r="IX9" s="226"/>
      <c r="IY9" s="229"/>
      <c r="IZ9" s="229"/>
      <c r="JA9" s="229"/>
      <c r="JB9" s="229"/>
      <c r="JC9" s="229"/>
      <c r="JD9" s="226"/>
      <c r="JE9" s="226"/>
      <c r="JF9" s="226"/>
      <c r="JG9" s="226"/>
      <c r="JH9" s="226"/>
      <c r="JI9" s="226"/>
      <c r="JJ9" s="226"/>
      <c r="JK9" s="226"/>
      <c r="JL9" s="226"/>
      <c r="JM9" s="226"/>
      <c r="JN9" s="226"/>
      <c r="JO9" s="226"/>
      <c r="JP9" s="226"/>
      <c r="JQ9" s="226"/>
      <c r="JR9" s="226"/>
      <c r="JS9" s="226"/>
      <c r="JT9" s="226"/>
      <c r="JU9" s="226"/>
      <c r="JV9" s="226"/>
      <c r="JW9" s="226"/>
      <c r="JX9" s="226"/>
      <c r="JY9" s="226"/>
      <c r="JZ9" s="226"/>
      <c r="KA9" s="226"/>
      <c r="KB9" s="226"/>
      <c r="KC9" s="226"/>
      <c r="KD9" s="226"/>
      <c r="KE9" s="226"/>
      <c r="KF9" s="226"/>
      <c r="KG9" s="226"/>
      <c r="KH9" s="226"/>
      <c r="KI9" s="226"/>
      <c r="KJ9" s="226"/>
      <c r="KK9" s="226"/>
      <c r="KL9" s="226"/>
      <c r="KM9" s="226"/>
      <c r="KN9" s="226"/>
      <c r="KO9" s="226"/>
      <c r="KP9" s="226"/>
      <c r="KQ9" s="226"/>
      <c r="KR9" s="226"/>
      <c r="KS9" s="226"/>
      <c r="KT9" s="226"/>
      <c r="KU9" s="226"/>
      <c r="KV9" s="226"/>
      <c r="KW9" s="226"/>
      <c r="KX9" s="226"/>
      <c r="KY9" s="226"/>
      <c r="KZ9" s="226"/>
      <c r="LA9" s="226"/>
      <c r="LB9" s="226"/>
      <c r="LC9" s="226"/>
      <c r="LD9" s="226"/>
      <c r="LE9" s="226"/>
      <c r="LF9" s="226"/>
      <c r="LG9" s="226"/>
      <c r="LH9" s="226"/>
      <c r="LI9" s="226"/>
      <c r="LJ9" s="226"/>
      <c r="LK9" s="226"/>
      <c r="LL9" s="226"/>
      <c r="LM9" s="226"/>
      <c r="LN9" s="226"/>
      <c r="LO9" s="226"/>
      <c r="LP9" s="226"/>
      <c r="LQ9" s="226"/>
      <c r="LR9" s="226"/>
      <c r="LS9" s="226"/>
      <c r="LT9" s="226"/>
      <c r="LU9" s="226"/>
      <c r="LV9" s="226"/>
      <c r="LW9" s="226"/>
      <c r="LX9" s="226"/>
      <c r="LY9" s="226"/>
      <c r="LZ9" s="226"/>
      <c r="MA9" s="226"/>
      <c r="MB9" s="226"/>
      <c r="MC9" s="226"/>
      <c r="MD9" s="226"/>
      <c r="ME9" s="226"/>
      <c r="MF9" s="226"/>
      <c r="MG9" s="226"/>
      <c r="MH9" s="226"/>
      <c r="MI9" s="226"/>
      <c r="MJ9" s="226"/>
      <c r="MK9" s="226"/>
      <c r="ML9" s="226"/>
      <c r="MM9" s="226"/>
      <c r="MN9" s="226"/>
      <c r="MO9" s="226"/>
      <c r="MP9" s="226"/>
      <c r="MQ9" s="226"/>
      <c r="MR9" s="226"/>
      <c r="MS9" s="226"/>
      <c r="MT9" s="226"/>
      <c r="MU9" s="226"/>
      <c r="MV9" s="226"/>
      <c r="MW9" s="226"/>
      <c r="MX9" s="226"/>
      <c r="MY9" s="226"/>
      <c r="MZ9" s="226"/>
      <c r="NA9" s="226"/>
      <c r="NB9" s="226"/>
      <c r="NC9" s="226"/>
      <c r="ND9" s="226"/>
      <c r="NE9" s="226"/>
      <c r="NF9" s="226"/>
      <c r="NG9" s="226"/>
      <c r="NH9" s="226"/>
      <c r="NI9" s="226"/>
      <c r="NJ9" s="226"/>
      <c r="NK9" s="226"/>
      <c r="NL9" s="226"/>
      <c r="NM9" s="226"/>
      <c r="NN9" s="226"/>
      <c r="NO9" s="226"/>
      <c r="NP9" s="226"/>
      <c r="NQ9" s="226"/>
      <c r="NR9" s="226"/>
      <c r="NS9" s="226"/>
      <c r="NT9" s="226"/>
      <c r="NU9" s="226"/>
      <c r="NV9" s="226"/>
      <c r="NW9" s="226"/>
      <c r="NX9" s="226"/>
      <c r="NY9" s="226"/>
      <c r="NZ9" s="226"/>
      <c r="OA9" s="226"/>
      <c r="OB9" s="226"/>
      <c r="OC9" s="226"/>
      <c r="OD9" s="226"/>
      <c r="OE9" s="226"/>
      <c r="OF9" s="226"/>
      <c r="OG9" s="226"/>
      <c r="OH9" s="226"/>
      <c r="OI9" s="226"/>
      <c r="OJ9" s="226"/>
      <c r="OK9" s="226"/>
      <c r="OL9" s="226"/>
      <c r="OM9" s="226"/>
      <c r="ON9" s="226"/>
      <c r="OO9" s="226"/>
      <c r="OP9" s="226"/>
      <c r="OQ9" s="226"/>
      <c r="OR9" s="226"/>
      <c r="OS9" s="226"/>
      <c r="OT9" s="226"/>
      <c r="OU9" s="226"/>
      <c r="OV9" s="226"/>
      <c r="OW9" s="226"/>
      <c r="OX9" s="226"/>
      <c r="OY9" s="226"/>
      <c r="OZ9" s="226"/>
      <c r="PA9" s="226"/>
      <c r="PB9" s="226"/>
      <c r="PC9" s="226"/>
      <c r="PD9" s="226"/>
      <c r="PE9" s="226"/>
      <c r="PF9" s="226"/>
      <c r="PG9" s="226"/>
      <c r="PH9" s="226"/>
      <c r="PI9" s="226"/>
      <c r="PJ9" s="226"/>
      <c r="PK9" s="226"/>
      <c r="PL9" s="226"/>
      <c r="PM9" s="226"/>
      <c r="PN9" s="226"/>
      <c r="PO9" s="226"/>
      <c r="PP9" s="226"/>
      <c r="PQ9" s="226"/>
      <c r="PR9" s="226"/>
      <c r="PS9" s="226"/>
      <c r="PT9" s="226"/>
      <c r="PU9" s="226"/>
      <c r="PV9" s="226"/>
      <c r="PW9" s="226"/>
      <c r="PX9" s="226"/>
      <c r="PY9" s="226"/>
      <c r="PZ9" s="226"/>
      <c r="QA9" s="226"/>
      <c r="QB9" s="226"/>
      <c r="QC9" s="226"/>
      <c r="QD9" s="226"/>
      <c r="QE9" s="226"/>
      <c r="QF9" s="226"/>
      <c r="QG9" s="226"/>
      <c r="QH9" s="226"/>
      <c r="QI9" s="226"/>
      <c r="QJ9" s="226"/>
      <c r="QK9" s="226"/>
      <c r="QL9" s="226"/>
      <c r="QM9" s="226"/>
      <c r="QN9" s="226"/>
      <c r="QO9" s="226"/>
      <c r="QP9" s="226"/>
      <c r="QQ9" s="226"/>
      <c r="QR9" s="226"/>
      <c r="QS9" s="226"/>
      <c r="QT9" s="226"/>
      <c r="QU9" s="226"/>
      <c r="QV9" s="226"/>
      <c r="QW9" s="226"/>
      <c r="QX9" s="226"/>
      <c r="QY9" s="226"/>
      <c r="QZ9" s="226"/>
      <c r="RA9" s="226"/>
      <c r="RB9" s="226"/>
      <c r="RC9" s="226"/>
      <c r="RD9" s="226"/>
      <c r="RE9" s="226"/>
      <c r="RF9" s="226"/>
      <c r="RG9" s="226"/>
      <c r="RH9" s="226"/>
      <c r="RI9" s="226"/>
      <c r="RJ9" s="226"/>
      <c r="RK9" s="226"/>
      <c r="RL9" s="226"/>
      <c r="RM9" s="226"/>
      <c r="RN9" s="226"/>
      <c r="RO9" s="226"/>
      <c r="RP9" s="226"/>
      <c r="RQ9" s="226"/>
      <c r="RR9" s="226"/>
      <c r="RS9" s="226"/>
      <c r="RT9" s="226"/>
      <c r="RU9" s="226"/>
      <c r="RV9" s="226"/>
      <c r="RW9" s="226"/>
      <c r="RX9" s="226"/>
      <c r="RY9" s="226"/>
      <c r="RZ9" s="226"/>
      <c r="SA9" s="226"/>
      <c r="SB9" s="226"/>
      <c r="SC9" s="226"/>
      <c r="SD9" s="226"/>
      <c r="SE9" s="226"/>
      <c r="SF9" s="226"/>
      <c r="SG9" s="226"/>
      <c r="SH9" s="226"/>
      <c r="SI9" s="226"/>
      <c r="SJ9" s="226"/>
      <c r="SK9" s="226"/>
      <c r="SL9" s="226"/>
      <c r="SM9" s="226"/>
      <c r="SN9" s="226"/>
      <c r="SO9" s="226"/>
      <c r="SP9" s="226"/>
      <c r="SQ9" s="226"/>
      <c r="SR9" s="226"/>
      <c r="SS9" s="226"/>
      <c r="ST9" s="226"/>
      <c r="SU9" s="226"/>
      <c r="SV9" s="226"/>
      <c r="SW9" s="226"/>
      <c r="SX9" s="226"/>
      <c r="SY9" s="226"/>
      <c r="SZ9" s="226"/>
      <c r="TA9" s="226"/>
      <c r="TB9" s="226"/>
      <c r="TC9" s="226"/>
      <c r="TD9" s="226"/>
      <c r="TE9" s="226"/>
      <c r="TF9" s="226"/>
      <c r="TG9" s="226"/>
      <c r="TH9" s="229"/>
      <c r="TI9" s="229"/>
      <c r="TJ9" s="229"/>
      <c r="TK9" s="229"/>
      <c r="TL9" s="229"/>
      <c r="TM9" s="226"/>
      <c r="TN9" s="226"/>
      <c r="TO9" s="226"/>
      <c r="TP9" s="226"/>
      <c r="TQ9" s="226"/>
      <c r="TR9" s="226"/>
      <c r="TS9" s="226"/>
      <c r="TT9" s="226"/>
      <c r="TU9" s="226"/>
      <c r="TV9" s="226"/>
      <c r="TW9" s="226"/>
      <c r="TX9" s="226"/>
      <c r="TY9" s="226"/>
      <c r="TZ9" s="226"/>
      <c r="UA9" s="226"/>
      <c r="UB9" s="226"/>
      <c r="UC9" s="226"/>
      <c r="UD9" s="226"/>
      <c r="UE9" s="226"/>
      <c r="UF9" s="226"/>
      <c r="UG9" s="226"/>
      <c r="UH9" s="226"/>
      <c r="UI9" s="226"/>
      <c r="UJ9" s="226"/>
      <c r="UK9" s="226"/>
      <c r="UL9" s="226"/>
      <c r="UM9" s="226"/>
      <c r="UN9" s="226"/>
      <c r="UO9" s="226"/>
      <c r="UP9" s="226"/>
      <c r="UQ9" s="226"/>
      <c r="UR9" s="226"/>
      <c r="US9" s="226"/>
      <c r="UT9" s="226"/>
      <c r="UU9" s="226"/>
      <c r="UV9" s="226"/>
      <c r="UW9" s="226"/>
      <c r="UX9" s="226"/>
      <c r="UY9" s="226"/>
      <c r="UZ9" s="226"/>
      <c r="VA9" s="226"/>
      <c r="VB9" s="226"/>
      <c r="VC9" s="226"/>
      <c r="VD9" s="226"/>
      <c r="VE9" s="226"/>
      <c r="VF9" s="226"/>
      <c r="VG9" s="226"/>
      <c r="VH9" s="226"/>
      <c r="VI9" s="226"/>
      <c r="VJ9" s="226"/>
      <c r="VK9" s="226"/>
      <c r="VL9" s="226"/>
      <c r="VM9" s="226"/>
      <c r="VN9" s="226"/>
      <c r="VO9" s="226"/>
      <c r="VP9" s="226"/>
      <c r="VQ9" s="226"/>
      <c r="VR9" s="226"/>
      <c r="VS9" s="226"/>
      <c r="VT9" s="226"/>
      <c r="VU9" s="226"/>
      <c r="VV9" s="226"/>
      <c r="VW9" s="226"/>
      <c r="VX9" s="226"/>
      <c r="VY9" s="226"/>
      <c r="VZ9" s="226"/>
      <c r="WA9" s="226"/>
      <c r="WB9" s="226"/>
      <c r="WC9" s="226"/>
      <c r="WD9" s="226"/>
      <c r="WE9" s="226"/>
      <c r="WF9" s="226"/>
      <c r="WG9" s="226"/>
      <c r="WH9" s="230"/>
      <c r="WI9" s="230"/>
      <c r="WJ9" s="230"/>
      <c r="WK9" s="230"/>
      <c r="WL9" s="230"/>
      <c r="WM9" s="228"/>
      <c r="WN9" s="228"/>
      <c r="WO9" s="228"/>
      <c r="WP9" s="228"/>
      <c r="YG9" s="234"/>
      <c r="YH9" s="234"/>
      <c r="YI9" s="234"/>
      <c r="YJ9" s="234"/>
      <c r="YK9" s="234"/>
      <c r="YL9" s="234"/>
      <c r="YM9" s="234"/>
      <c r="YN9" s="234"/>
      <c r="YO9" s="234"/>
    </row>
    <row r="10" spans="1:725" ht="21" customHeight="1">
      <c r="A10" s="339">
        <v>3</v>
      </c>
      <c r="B10" s="231" t="str">
        <f>IF('1'!$A$1=1,D10,F10)</f>
        <v xml:space="preserve"> Італія</v>
      </c>
      <c r="C10" s="406"/>
      <c r="D10" s="354" t="s">
        <v>168</v>
      </c>
      <c r="E10" s="350"/>
      <c r="F10" s="350" t="s">
        <v>52</v>
      </c>
      <c r="G10" s="232">
        <v>463.96141917234002</v>
      </c>
      <c r="H10" s="136">
        <v>356.19103355046798</v>
      </c>
      <c r="I10" s="136">
        <v>353.51938865163788</v>
      </c>
      <c r="J10" s="136">
        <v>469.14484007751798</v>
      </c>
      <c r="K10" s="136">
        <v>338.92546815155765</v>
      </c>
      <c r="L10" s="136">
        <v>421.450304107183</v>
      </c>
      <c r="M10" s="136">
        <v>358.31854238800184</v>
      </c>
      <c r="N10" s="136">
        <v>487.14536743273698</v>
      </c>
      <c r="O10" s="136">
        <v>501.10680515367903</v>
      </c>
      <c r="P10" s="136">
        <v>520.71362064824302</v>
      </c>
      <c r="Q10" s="136">
        <v>427.08873605673301</v>
      </c>
      <c r="R10" s="136">
        <v>611.88979991396604</v>
      </c>
      <c r="S10" s="136">
        <v>553.71820801662102</v>
      </c>
      <c r="T10" s="136">
        <v>605.47974597039604</v>
      </c>
      <c r="U10" s="136">
        <v>426.63027765023702</v>
      </c>
      <c r="V10" s="136">
        <v>522.93456559504602</v>
      </c>
      <c r="W10" s="136">
        <v>514.41258333128803</v>
      </c>
      <c r="X10" s="136">
        <v>558.43929234388804</v>
      </c>
      <c r="Y10" s="136">
        <v>461.21097540661003</v>
      </c>
      <c r="Z10" s="136">
        <v>506.85302307970096</v>
      </c>
      <c r="AA10" s="136">
        <v>464.37132440656001</v>
      </c>
      <c r="AB10" s="136">
        <v>370.20426567635559</v>
      </c>
      <c r="AC10" s="136">
        <v>317.1990906169375</v>
      </c>
      <c r="AD10" s="136">
        <v>476.82895889023996</v>
      </c>
      <c r="AE10" s="136">
        <v>507.37246330138396</v>
      </c>
      <c r="AF10" s="136">
        <v>682.189403943672</v>
      </c>
      <c r="AG10" s="136">
        <v>818.56942911623901</v>
      </c>
      <c r="AH10" s="136">
        <v>822.39112378003699</v>
      </c>
      <c r="AI10" s="136">
        <v>526.15456274324197</v>
      </c>
      <c r="AJ10" s="136">
        <v>205.01972896985217</v>
      </c>
      <c r="AK10" s="136">
        <v>343.3494591390168</v>
      </c>
      <c r="AL10" s="136">
        <v>415.63358238491202</v>
      </c>
      <c r="AM10" s="136">
        <v>347.503816186439</v>
      </c>
      <c r="AN10" s="136">
        <v>343.48406329902002</v>
      </c>
      <c r="AO10" s="136">
        <v>329.90014940015999</v>
      </c>
      <c r="AP10" s="136">
        <v>384.77260474555601</v>
      </c>
      <c r="AQ10" s="136">
        <v>444.76428598133703</v>
      </c>
      <c r="AR10" s="136">
        <v>430.26312527826599</v>
      </c>
      <c r="AS10" s="136">
        <v>336.59180458663496</v>
      </c>
      <c r="AT10" s="136">
        <v>543.85300597543505</v>
      </c>
      <c r="AU10" s="136">
        <v>639.30427692178705</v>
      </c>
      <c r="AV10" s="136">
        <v>424.93290103052402</v>
      </c>
      <c r="AW10" s="136">
        <v>297.22585297024574</v>
      </c>
      <c r="AX10" s="136">
        <f t="shared" si="9"/>
        <v>1211.6192158462379</v>
      </c>
      <c r="AY10" s="136">
        <f t="shared" si="10"/>
        <v>1361.4630309225568</v>
      </c>
      <c r="AZ10" s="136">
        <f>G10+H10+I10+J10</f>
        <v>1642.8166814519639</v>
      </c>
      <c r="BA10" s="136">
        <f>K10+L10+M10+N10</f>
        <v>1605.8396820794794</v>
      </c>
      <c r="BB10" s="136">
        <f>O10+P10+Q10+R10</f>
        <v>2060.7989617726212</v>
      </c>
      <c r="BC10" s="136">
        <f>S10+T10+U10+V10</f>
        <v>2108.7627972323003</v>
      </c>
      <c r="BD10" s="136">
        <f>W10+X10+Y10+Z10</f>
        <v>2040.915874161487</v>
      </c>
      <c r="BE10" s="136">
        <f>AA10+AB10+AC10+AD10</f>
        <v>1628.6036395900928</v>
      </c>
      <c r="BF10" s="136">
        <f>AE10+AF10+AG10+AH10</f>
        <v>2830.5224201413321</v>
      </c>
      <c r="BG10" s="136">
        <f>AI10+AJ10+AK10+AL10</f>
        <v>1490.1573332370228</v>
      </c>
      <c r="BH10" s="136">
        <f>AM10+AN10+AO10+AP10</f>
        <v>1405.660633631175</v>
      </c>
      <c r="BI10" s="136">
        <f t="shared" si="11"/>
        <v>1755.472221821673</v>
      </c>
      <c r="BJ10" s="136"/>
      <c r="BK10" s="224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  <c r="CM10" s="224"/>
      <c r="CN10" s="224"/>
      <c r="CO10" s="224"/>
      <c r="CP10" s="224"/>
      <c r="CQ10" s="224"/>
      <c r="CR10" s="224"/>
      <c r="CS10" s="224"/>
      <c r="CT10" s="224"/>
      <c r="CU10" s="224"/>
      <c r="CV10" s="224"/>
      <c r="CW10" s="224"/>
      <c r="CX10" s="224"/>
      <c r="CY10" s="224"/>
      <c r="CZ10" s="224"/>
      <c r="DA10" s="225"/>
      <c r="DB10" s="225"/>
      <c r="DC10" s="225"/>
      <c r="DD10" s="225"/>
      <c r="DE10" s="178" t="s">
        <v>191</v>
      </c>
      <c r="DF10" s="225"/>
      <c r="DG10" s="225"/>
      <c r="DH10" s="178" t="s">
        <v>190</v>
      </c>
      <c r="DI10" s="225"/>
      <c r="DJ10" s="225"/>
      <c r="DK10" s="225"/>
      <c r="DL10" s="225"/>
      <c r="DM10" s="225"/>
      <c r="DN10" s="225"/>
      <c r="DO10" s="225"/>
      <c r="DP10" s="225"/>
      <c r="DQ10" s="225"/>
      <c r="DR10" s="225"/>
      <c r="DS10" s="225"/>
      <c r="DT10" s="225"/>
      <c r="DU10" s="225"/>
      <c r="DV10" s="225"/>
      <c r="DW10" s="225"/>
      <c r="DX10" s="225"/>
      <c r="DY10" s="225"/>
      <c r="DZ10" s="225"/>
      <c r="EA10" s="225"/>
      <c r="EB10" s="225"/>
      <c r="EC10" s="225"/>
      <c r="ED10" s="225"/>
      <c r="EE10" s="225"/>
      <c r="EF10" s="225"/>
      <c r="EG10" s="225"/>
      <c r="EH10" s="225"/>
      <c r="EI10" s="225"/>
      <c r="EJ10" s="225"/>
      <c r="EK10" s="226"/>
      <c r="EL10" s="226"/>
      <c r="EM10" s="226"/>
      <c r="EN10" s="226"/>
      <c r="EO10" s="226"/>
      <c r="EP10" s="226"/>
      <c r="EQ10" s="226"/>
      <c r="ER10" s="226"/>
      <c r="ES10" s="226"/>
      <c r="ET10" s="226"/>
      <c r="EU10" s="226"/>
      <c r="EV10" s="226"/>
      <c r="EW10" s="226"/>
      <c r="EX10" s="226"/>
      <c r="EY10" s="226"/>
      <c r="EZ10" s="226"/>
      <c r="FA10" s="226"/>
      <c r="FB10" s="226"/>
      <c r="FC10" s="226"/>
      <c r="FD10" s="226"/>
      <c r="FE10" s="226"/>
      <c r="FF10" s="226"/>
      <c r="FG10" s="228"/>
      <c r="FH10" s="228"/>
      <c r="FI10" s="228"/>
      <c r="FJ10" s="228"/>
      <c r="FK10" s="228"/>
      <c r="FL10" s="228"/>
      <c r="FM10" s="228"/>
      <c r="FN10" s="228"/>
      <c r="FO10" s="226"/>
      <c r="FP10" s="226"/>
      <c r="FQ10" s="226"/>
      <c r="FR10" s="226"/>
      <c r="FS10" s="226"/>
      <c r="FT10" s="226"/>
      <c r="FU10" s="226"/>
      <c r="FV10" s="226"/>
      <c r="FW10" s="226"/>
      <c r="FX10" s="226"/>
      <c r="FY10" s="226"/>
      <c r="FZ10" s="226"/>
      <c r="GA10" s="228"/>
      <c r="GB10" s="228"/>
      <c r="GC10" s="228"/>
      <c r="GD10" s="228"/>
      <c r="GE10" s="228"/>
      <c r="GF10" s="228"/>
      <c r="GG10" s="228"/>
      <c r="GH10" s="228"/>
      <c r="GI10" s="228"/>
      <c r="GJ10" s="228"/>
      <c r="GK10" s="228"/>
      <c r="GL10" s="228"/>
      <c r="GM10" s="228"/>
      <c r="GN10" s="228"/>
      <c r="GO10" s="228"/>
      <c r="GP10" s="228"/>
      <c r="GQ10" s="228"/>
      <c r="GR10" s="228"/>
      <c r="GS10" s="228"/>
      <c r="GT10" s="228"/>
      <c r="GU10" s="228"/>
      <c r="GV10" s="228"/>
      <c r="GW10" s="228"/>
      <c r="GX10" s="228"/>
      <c r="GY10" s="228"/>
      <c r="GZ10" s="228"/>
      <c r="HA10" s="228"/>
      <c r="HB10" s="228"/>
      <c r="HC10" s="228"/>
      <c r="HD10" s="228"/>
      <c r="HE10" s="228"/>
      <c r="HF10" s="228"/>
      <c r="HG10" s="228"/>
      <c r="HH10" s="228"/>
      <c r="HI10" s="228"/>
      <c r="HJ10" s="228"/>
      <c r="HK10" s="228"/>
      <c r="HL10" s="228"/>
      <c r="HM10" s="228"/>
      <c r="HN10" s="228"/>
      <c r="HO10" s="228"/>
      <c r="HP10" s="229"/>
      <c r="HQ10" s="229"/>
      <c r="HR10" s="229"/>
      <c r="HS10" s="229"/>
      <c r="HT10" s="228"/>
      <c r="HU10" s="228"/>
      <c r="HV10" s="228"/>
      <c r="HW10" s="228"/>
      <c r="HX10" s="228"/>
      <c r="HY10" s="228"/>
      <c r="HZ10" s="228"/>
      <c r="IA10" s="228"/>
      <c r="IB10" s="226"/>
      <c r="IC10" s="226"/>
      <c r="ID10" s="226"/>
      <c r="IE10" s="226"/>
      <c r="IF10" s="226"/>
      <c r="IG10" s="226"/>
      <c r="IH10" s="226"/>
      <c r="II10" s="226"/>
      <c r="IJ10" s="226"/>
      <c r="IK10" s="226"/>
      <c r="IL10" s="226"/>
      <c r="IM10" s="226"/>
      <c r="IN10" s="226"/>
      <c r="IO10" s="229"/>
      <c r="IP10" s="229"/>
      <c r="IQ10" s="228"/>
      <c r="IR10" s="228"/>
      <c r="IS10" s="228"/>
      <c r="IT10" s="228"/>
      <c r="IU10" s="228"/>
      <c r="IV10" s="228"/>
      <c r="IW10" s="228"/>
      <c r="IX10" s="226"/>
      <c r="IY10" s="229"/>
      <c r="IZ10" s="229"/>
      <c r="JA10" s="229"/>
      <c r="JB10" s="229"/>
      <c r="JC10" s="229"/>
      <c r="JD10" s="226"/>
      <c r="JE10" s="226"/>
      <c r="JF10" s="226"/>
      <c r="JG10" s="226"/>
      <c r="JH10" s="226"/>
      <c r="JI10" s="226"/>
      <c r="JJ10" s="226"/>
      <c r="JK10" s="226"/>
      <c r="JL10" s="226"/>
      <c r="JM10" s="226"/>
      <c r="JN10" s="226"/>
      <c r="JO10" s="226"/>
      <c r="JP10" s="226"/>
      <c r="JQ10" s="226"/>
      <c r="JR10" s="226"/>
      <c r="JS10" s="226"/>
      <c r="JT10" s="226"/>
      <c r="JU10" s="226"/>
      <c r="JV10" s="226"/>
      <c r="JW10" s="226"/>
      <c r="JX10" s="226"/>
      <c r="JY10" s="226"/>
      <c r="JZ10" s="226"/>
      <c r="KA10" s="226"/>
      <c r="KB10" s="226"/>
      <c r="KC10" s="226"/>
      <c r="KD10" s="226"/>
      <c r="KE10" s="226"/>
      <c r="KF10" s="226"/>
      <c r="KG10" s="226"/>
      <c r="KH10" s="226"/>
      <c r="KI10" s="226"/>
      <c r="KJ10" s="226"/>
      <c r="KK10" s="226"/>
      <c r="KL10" s="226"/>
      <c r="KM10" s="226"/>
      <c r="KN10" s="226"/>
      <c r="KO10" s="226"/>
      <c r="KP10" s="226"/>
      <c r="KQ10" s="226"/>
      <c r="KR10" s="226"/>
      <c r="KS10" s="226"/>
      <c r="KT10" s="226"/>
      <c r="KU10" s="226"/>
      <c r="KV10" s="226"/>
      <c r="KW10" s="226"/>
      <c r="KX10" s="226"/>
      <c r="KY10" s="226"/>
      <c r="KZ10" s="226"/>
      <c r="LA10" s="226"/>
      <c r="LB10" s="226"/>
      <c r="LC10" s="226"/>
      <c r="LD10" s="226"/>
      <c r="LE10" s="226"/>
      <c r="LF10" s="226"/>
      <c r="LG10" s="226"/>
      <c r="LH10" s="226"/>
      <c r="LI10" s="226"/>
      <c r="LJ10" s="226"/>
      <c r="LK10" s="226"/>
      <c r="LL10" s="226"/>
      <c r="LM10" s="226"/>
      <c r="LN10" s="226"/>
      <c r="LO10" s="226"/>
      <c r="LP10" s="226"/>
      <c r="LQ10" s="226"/>
      <c r="LR10" s="226"/>
      <c r="LS10" s="226"/>
      <c r="LT10" s="226"/>
      <c r="LU10" s="226"/>
      <c r="LV10" s="226"/>
      <c r="LW10" s="226"/>
      <c r="LX10" s="226"/>
      <c r="LY10" s="226"/>
      <c r="LZ10" s="226"/>
      <c r="MA10" s="226"/>
      <c r="MB10" s="226"/>
      <c r="MC10" s="226"/>
      <c r="MD10" s="226"/>
      <c r="ME10" s="226"/>
      <c r="MF10" s="226"/>
      <c r="MG10" s="226"/>
      <c r="MH10" s="226"/>
      <c r="MI10" s="226"/>
      <c r="MJ10" s="226"/>
      <c r="MK10" s="226"/>
      <c r="ML10" s="226"/>
      <c r="MM10" s="226"/>
      <c r="MN10" s="226"/>
      <c r="MO10" s="226"/>
      <c r="MP10" s="226"/>
      <c r="MQ10" s="226"/>
      <c r="MR10" s="226"/>
      <c r="MS10" s="226"/>
      <c r="MT10" s="226"/>
      <c r="MU10" s="226"/>
      <c r="MV10" s="226"/>
      <c r="MW10" s="226"/>
      <c r="MX10" s="226"/>
      <c r="MY10" s="226"/>
      <c r="MZ10" s="226"/>
      <c r="NA10" s="226"/>
      <c r="NB10" s="226"/>
      <c r="NC10" s="226"/>
      <c r="ND10" s="226"/>
      <c r="NE10" s="226"/>
      <c r="NF10" s="226"/>
      <c r="NG10" s="226"/>
      <c r="NH10" s="226"/>
      <c r="NI10" s="226"/>
      <c r="NJ10" s="226"/>
      <c r="NK10" s="226"/>
      <c r="NL10" s="226"/>
      <c r="NM10" s="226"/>
      <c r="NN10" s="226"/>
      <c r="NO10" s="226"/>
      <c r="NP10" s="226"/>
      <c r="NQ10" s="226"/>
      <c r="NR10" s="226"/>
      <c r="NS10" s="226"/>
      <c r="NT10" s="226"/>
      <c r="NU10" s="226"/>
      <c r="NV10" s="226"/>
      <c r="NW10" s="226"/>
      <c r="NX10" s="226"/>
      <c r="NY10" s="226"/>
      <c r="NZ10" s="226"/>
      <c r="OA10" s="226"/>
      <c r="OB10" s="226"/>
      <c r="OC10" s="226"/>
      <c r="OD10" s="226"/>
      <c r="OE10" s="226"/>
      <c r="OF10" s="226"/>
      <c r="OG10" s="226"/>
      <c r="OH10" s="226"/>
      <c r="OI10" s="226"/>
      <c r="OJ10" s="226"/>
      <c r="OK10" s="226"/>
      <c r="OL10" s="226"/>
      <c r="OM10" s="226"/>
      <c r="ON10" s="226"/>
      <c r="OO10" s="226"/>
      <c r="OP10" s="226"/>
      <c r="OQ10" s="226"/>
      <c r="OR10" s="226"/>
      <c r="OS10" s="226"/>
      <c r="OT10" s="226"/>
      <c r="OU10" s="226"/>
      <c r="OV10" s="226"/>
      <c r="OW10" s="226"/>
      <c r="OX10" s="226"/>
      <c r="OY10" s="226"/>
      <c r="OZ10" s="226"/>
      <c r="PA10" s="226"/>
      <c r="PB10" s="226"/>
      <c r="PC10" s="226"/>
      <c r="PD10" s="226"/>
      <c r="PE10" s="226"/>
      <c r="PF10" s="226"/>
      <c r="PG10" s="226"/>
      <c r="PH10" s="226"/>
      <c r="PI10" s="226"/>
      <c r="PJ10" s="226"/>
      <c r="PK10" s="226"/>
      <c r="PL10" s="226"/>
      <c r="PM10" s="226"/>
      <c r="PN10" s="226"/>
      <c r="PO10" s="226"/>
      <c r="PP10" s="226"/>
      <c r="PQ10" s="226"/>
      <c r="PR10" s="226"/>
      <c r="PS10" s="226"/>
      <c r="PT10" s="226"/>
      <c r="PU10" s="226"/>
      <c r="PV10" s="226"/>
      <c r="PW10" s="226"/>
      <c r="PX10" s="226"/>
      <c r="PY10" s="226"/>
      <c r="PZ10" s="226"/>
      <c r="QA10" s="226"/>
      <c r="QB10" s="226"/>
      <c r="QC10" s="226"/>
      <c r="QD10" s="226"/>
      <c r="QE10" s="226"/>
      <c r="QF10" s="226"/>
      <c r="QG10" s="226"/>
      <c r="QH10" s="226"/>
      <c r="QI10" s="226"/>
      <c r="QJ10" s="226"/>
      <c r="QK10" s="226"/>
      <c r="QL10" s="226"/>
      <c r="QM10" s="226"/>
      <c r="QN10" s="226"/>
      <c r="QO10" s="226"/>
      <c r="QP10" s="226"/>
      <c r="QQ10" s="226"/>
      <c r="QR10" s="226"/>
      <c r="QS10" s="226"/>
      <c r="QT10" s="226"/>
      <c r="QU10" s="226"/>
      <c r="QV10" s="226"/>
      <c r="QW10" s="226"/>
      <c r="QX10" s="226"/>
      <c r="QY10" s="226"/>
      <c r="QZ10" s="226"/>
      <c r="RA10" s="226"/>
      <c r="RB10" s="226"/>
      <c r="RC10" s="226"/>
      <c r="RD10" s="226"/>
      <c r="RE10" s="226"/>
      <c r="RF10" s="226"/>
      <c r="RG10" s="226"/>
      <c r="RH10" s="226"/>
      <c r="RI10" s="226"/>
      <c r="RJ10" s="226"/>
      <c r="RK10" s="226"/>
      <c r="RL10" s="226"/>
      <c r="RM10" s="226"/>
      <c r="RN10" s="226"/>
      <c r="RO10" s="226"/>
      <c r="RP10" s="226"/>
      <c r="RQ10" s="226"/>
      <c r="RR10" s="226"/>
      <c r="RS10" s="226"/>
      <c r="RT10" s="226"/>
      <c r="RU10" s="226"/>
      <c r="RV10" s="226"/>
      <c r="RW10" s="226"/>
      <c r="RX10" s="226"/>
      <c r="RY10" s="226"/>
      <c r="RZ10" s="226"/>
      <c r="SA10" s="226"/>
      <c r="SB10" s="226"/>
      <c r="SC10" s="226"/>
      <c r="SD10" s="226"/>
      <c r="SE10" s="226"/>
      <c r="SF10" s="226"/>
      <c r="SG10" s="226"/>
      <c r="SH10" s="226"/>
      <c r="SI10" s="226"/>
      <c r="SJ10" s="226"/>
      <c r="SK10" s="226"/>
      <c r="SL10" s="226"/>
      <c r="SM10" s="226"/>
      <c r="SN10" s="226"/>
      <c r="SO10" s="226"/>
      <c r="SP10" s="226"/>
      <c r="SQ10" s="226"/>
      <c r="SR10" s="226"/>
      <c r="SS10" s="226"/>
      <c r="ST10" s="226"/>
      <c r="SU10" s="226"/>
      <c r="SV10" s="226"/>
      <c r="SW10" s="226"/>
      <c r="SX10" s="226"/>
      <c r="SY10" s="226"/>
      <c r="SZ10" s="226"/>
      <c r="TA10" s="226"/>
      <c r="TB10" s="226"/>
      <c r="TC10" s="226"/>
      <c r="TD10" s="226"/>
      <c r="TE10" s="226"/>
      <c r="TF10" s="226"/>
      <c r="TG10" s="226"/>
      <c r="TH10" s="229"/>
      <c r="TI10" s="229"/>
      <c r="TJ10" s="229"/>
      <c r="TK10" s="229"/>
      <c r="TL10" s="229"/>
      <c r="TM10" s="226"/>
      <c r="TN10" s="226"/>
      <c r="TO10" s="226"/>
      <c r="TP10" s="226"/>
      <c r="TQ10" s="226"/>
      <c r="TR10" s="226"/>
      <c r="TS10" s="226"/>
      <c r="TT10" s="226"/>
      <c r="TU10" s="226"/>
      <c r="TV10" s="226"/>
      <c r="TW10" s="226"/>
      <c r="TX10" s="226"/>
      <c r="TY10" s="226"/>
      <c r="TZ10" s="226"/>
      <c r="UA10" s="226"/>
      <c r="UB10" s="226"/>
      <c r="UC10" s="226"/>
      <c r="UD10" s="226"/>
      <c r="UE10" s="226"/>
      <c r="UF10" s="226"/>
      <c r="UG10" s="226"/>
      <c r="UH10" s="226"/>
      <c r="UI10" s="226"/>
      <c r="UJ10" s="226"/>
      <c r="UK10" s="226"/>
      <c r="UL10" s="226"/>
      <c r="UM10" s="226"/>
      <c r="UN10" s="226"/>
      <c r="UO10" s="226"/>
      <c r="UP10" s="226"/>
      <c r="UQ10" s="226"/>
      <c r="UR10" s="226"/>
      <c r="US10" s="226"/>
      <c r="UT10" s="226"/>
      <c r="UU10" s="226"/>
      <c r="UV10" s="226"/>
      <c r="UW10" s="226"/>
      <c r="UX10" s="226"/>
      <c r="UY10" s="226"/>
      <c r="UZ10" s="226"/>
      <c r="VA10" s="226"/>
      <c r="VB10" s="226"/>
      <c r="VC10" s="226"/>
      <c r="VD10" s="226"/>
      <c r="VE10" s="226"/>
      <c r="VF10" s="226"/>
      <c r="VG10" s="226"/>
      <c r="VH10" s="226"/>
      <c r="VI10" s="226"/>
      <c r="VJ10" s="226"/>
      <c r="VK10" s="226"/>
      <c r="VL10" s="226"/>
      <c r="VM10" s="226"/>
      <c r="VN10" s="226"/>
      <c r="VO10" s="226"/>
      <c r="VP10" s="226"/>
      <c r="VQ10" s="226"/>
      <c r="VR10" s="226"/>
      <c r="VS10" s="226"/>
      <c r="VT10" s="226"/>
      <c r="VU10" s="226"/>
      <c r="VV10" s="226"/>
      <c r="VW10" s="226"/>
      <c r="VX10" s="226"/>
      <c r="VY10" s="226"/>
      <c r="VZ10" s="226"/>
      <c r="WA10" s="226"/>
      <c r="WB10" s="226"/>
      <c r="WC10" s="226"/>
      <c r="WD10" s="226"/>
      <c r="WE10" s="226"/>
      <c r="WF10" s="226"/>
      <c r="WG10" s="226"/>
      <c r="WH10" s="230"/>
      <c r="WI10" s="230"/>
      <c r="WJ10" s="230"/>
      <c r="WK10" s="230"/>
      <c r="WL10" s="230"/>
      <c r="WM10" s="228"/>
      <c r="WN10" s="228"/>
      <c r="WO10" s="228"/>
      <c r="WP10" s="228"/>
    </row>
    <row r="11" spans="1:725" ht="21" customHeight="1">
      <c r="A11" s="340">
        <v>4</v>
      </c>
      <c r="B11" s="231" t="str">
        <f>IF('1'!$A$1=1,D11,F11)</f>
        <v xml:space="preserve"> Нідерланди</v>
      </c>
      <c r="C11" s="406"/>
      <c r="D11" s="350" t="s">
        <v>156</v>
      </c>
      <c r="E11" s="350"/>
      <c r="F11" s="352" t="s">
        <v>57</v>
      </c>
      <c r="G11" s="232">
        <v>181.3955846518536</v>
      </c>
      <c r="H11" s="136">
        <v>138.18090435555109</v>
      </c>
      <c r="I11" s="136">
        <v>122.3261205091416</v>
      </c>
      <c r="J11" s="136">
        <v>224.25193516813511</v>
      </c>
      <c r="K11" s="136">
        <v>225.00305613745829</v>
      </c>
      <c r="L11" s="136">
        <v>188.96093161199542</v>
      </c>
      <c r="M11" s="136">
        <v>165.36406524089318</v>
      </c>
      <c r="N11" s="136">
        <v>214.2382339362494</v>
      </c>
      <c r="O11" s="136">
        <v>264.65391668624682</v>
      </c>
      <c r="P11" s="136">
        <v>394.11949336593801</v>
      </c>
      <c r="Q11" s="136">
        <v>314.97522353601312</v>
      </c>
      <c r="R11" s="136">
        <v>386.09813855378303</v>
      </c>
      <c r="S11" s="136">
        <v>280.38194400878263</v>
      </c>
      <c r="T11" s="136">
        <v>282.09983660995027</v>
      </c>
      <c r="U11" s="136">
        <v>271.29160126449335</v>
      </c>
      <c r="V11" s="136">
        <v>383.06887902874439</v>
      </c>
      <c r="W11" s="136">
        <v>388.47067824651998</v>
      </c>
      <c r="X11" s="136">
        <v>375.69363919439081</v>
      </c>
      <c r="Y11" s="136">
        <v>405.10862448619281</v>
      </c>
      <c r="Z11" s="136">
        <v>359.66024339441628</v>
      </c>
      <c r="AA11" s="136">
        <v>402.17855421093407</v>
      </c>
      <c r="AB11" s="136">
        <v>339.65524274128279</v>
      </c>
      <c r="AC11" s="136">
        <v>244.4084202194685</v>
      </c>
      <c r="AD11" s="136">
        <v>432.86535553042802</v>
      </c>
      <c r="AE11" s="136">
        <v>307.18725863994348</v>
      </c>
      <c r="AF11" s="136">
        <v>462.64522608785501</v>
      </c>
      <c r="AG11" s="136">
        <v>453.74565331309395</v>
      </c>
      <c r="AH11" s="136">
        <v>571.94498531332806</v>
      </c>
      <c r="AI11" s="136">
        <v>480.91367991171586</v>
      </c>
      <c r="AJ11" s="136">
        <v>284.47425093777088</v>
      </c>
      <c r="AK11" s="136">
        <v>296.93784239730127</v>
      </c>
      <c r="AL11" s="136">
        <v>298.66076998011766</v>
      </c>
      <c r="AM11" s="136">
        <v>402.30898782780099</v>
      </c>
      <c r="AN11" s="136">
        <v>286.92800511833872</v>
      </c>
      <c r="AO11" s="136">
        <v>272.2913759231721</v>
      </c>
      <c r="AP11" s="136">
        <v>407.64346848154003</v>
      </c>
      <c r="AQ11" s="136">
        <v>406.29947139115802</v>
      </c>
      <c r="AR11" s="136">
        <v>444.36215342714996</v>
      </c>
      <c r="AS11" s="136">
        <v>397.47302557049699</v>
      </c>
      <c r="AT11" s="136">
        <v>570.83256486953303</v>
      </c>
      <c r="AU11" s="136">
        <v>419.57179303250598</v>
      </c>
      <c r="AV11" s="136">
        <v>411.693585978366</v>
      </c>
      <c r="AW11" s="136">
        <v>419.90851335412196</v>
      </c>
      <c r="AX11" s="136">
        <f>AQ11+AR11+AS11</f>
        <v>1248.1346503888049</v>
      </c>
      <c r="AY11" s="136">
        <f>AU11+AV11+AW11</f>
        <v>1251.1738923649941</v>
      </c>
      <c r="AZ11" s="136">
        <f>G11+H11+I11+J11</f>
        <v>666.15454468468147</v>
      </c>
      <c r="BA11" s="136">
        <f>K11+L11+M11+N11</f>
        <v>793.56628692659638</v>
      </c>
      <c r="BB11" s="136">
        <f>O11+P11+Q11+R11</f>
        <v>1359.8467721419809</v>
      </c>
      <c r="BC11" s="136">
        <f>S11+T11+U11+V11</f>
        <v>1216.8422609119707</v>
      </c>
      <c r="BD11" s="136">
        <f>W11+X11+Y11+Z11</f>
        <v>1528.9331853215199</v>
      </c>
      <c r="BE11" s="136">
        <f>AA11+AB11+AC11+AD11</f>
        <v>1419.1075727021134</v>
      </c>
      <c r="BF11" s="136">
        <f>AE11+AF11+AG11+AH11</f>
        <v>1795.5231233542206</v>
      </c>
      <c r="BG11" s="136">
        <f>AI11+AJ11+AK11+AL11</f>
        <v>1360.9865432269057</v>
      </c>
      <c r="BH11" s="136">
        <f>AM11+AN11+AO11+AP11</f>
        <v>1369.171837350852</v>
      </c>
      <c r="BI11" s="136">
        <f>AQ11+AR11+AS11+AT11</f>
        <v>1818.967215258338</v>
      </c>
      <c r="BJ11" s="136"/>
      <c r="BK11" s="224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  <c r="CM11" s="224"/>
      <c r="CN11" s="224"/>
      <c r="CO11" s="224"/>
      <c r="CP11" s="224"/>
      <c r="CQ11" s="224"/>
      <c r="CR11" s="224"/>
      <c r="CS11" s="224"/>
      <c r="CT11" s="224"/>
      <c r="CU11" s="224"/>
      <c r="CV11" s="224"/>
      <c r="CW11" s="224"/>
      <c r="CX11" s="224"/>
      <c r="CY11" s="224"/>
      <c r="CZ11" s="224"/>
      <c r="DA11" s="225"/>
      <c r="DB11" s="225"/>
      <c r="DC11" s="225"/>
      <c r="DD11" s="225"/>
      <c r="DE11" s="225"/>
      <c r="DF11" s="225"/>
      <c r="DG11" s="225"/>
      <c r="DH11" s="225"/>
      <c r="DI11" s="225"/>
      <c r="DJ11" s="225"/>
      <c r="DK11" s="225"/>
      <c r="DL11" s="225"/>
      <c r="DM11" s="225"/>
      <c r="DN11" s="225"/>
      <c r="DO11" s="225"/>
      <c r="DP11" s="225"/>
      <c r="DQ11" s="225"/>
      <c r="DR11" s="225"/>
      <c r="DS11" s="225"/>
      <c r="DT11" s="225"/>
      <c r="DU11" s="225"/>
      <c r="DV11" s="225"/>
      <c r="DW11" s="225"/>
      <c r="DX11" s="225"/>
      <c r="DY11" s="225"/>
      <c r="DZ11" s="225"/>
      <c r="EA11" s="225"/>
      <c r="EB11" s="225"/>
      <c r="EC11" s="225"/>
      <c r="ED11" s="225"/>
      <c r="EE11" s="225"/>
      <c r="EF11" s="225"/>
      <c r="EG11" s="225"/>
      <c r="EH11" s="225"/>
      <c r="EI11" s="225"/>
      <c r="EJ11" s="225"/>
      <c r="EK11" s="226"/>
      <c r="EL11" s="226"/>
      <c r="EM11" s="226"/>
      <c r="EN11" s="226"/>
      <c r="EO11" s="226"/>
      <c r="EP11" s="226"/>
      <c r="EQ11" s="226"/>
      <c r="ER11" s="226"/>
      <c r="ES11" s="226"/>
      <c r="ET11" s="226"/>
      <c r="EU11" s="226"/>
      <c r="EV11" s="226"/>
      <c r="EW11" s="226"/>
      <c r="EX11" s="226"/>
      <c r="EY11" s="226"/>
      <c r="EZ11" s="226"/>
      <c r="FA11" s="226"/>
      <c r="FB11" s="226"/>
      <c r="FC11" s="226"/>
      <c r="FD11" s="226"/>
      <c r="FE11" s="226"/>
      <c r="FF11" s="226"/>
      <c r="FG11" s="228"/>
      <c r="FH11" s="228"/>
      <c r="FI11" s="228"/>
      <c r="FJ11" s="228"/>
      <c r="FK11" s="228"/>
      <c r="FL11" s="228"/>
      <c r="FM11" s="228"/>
      <c r="FN11" s="228"/>
      <c r="FO11" s="226"/>
      <c r="FP11" s="226"/>
      <c r="FQ11" s="226"/>
      <c r="FR11" s="226"/>
      <c r="FS11" s="226"/>
      <c r="FT11" s="226"/>
      <c r="FU11" s="226"/>
      <c r="FV11" s="226"/>
      <c r="FW11" s="226"/>
      <c r="FX11" s="226"/>
      <c r="FY11" s="226"/>
      <c r="FZ11" s="226"/>
      <c r="GA11" s="228"/>
      <c r="GB11" s="228"/>
      <c r="GC11" s="228"/>
      <c r="GD11" s="228"/>
      <c r="GE11" s="228"/>
      <c r="GF11" s="228"/>
      <c r="GG11" s="228"/>
      <c r="GH11" s="228"/>
      <c r="GI11" s="228"/>
      <c r="GJ11" s="228"/>
      <c r="GK11" s="228"/>
      <c r="GL11" s="228"/>
      <c r="GM11" s="228"/>
      <c r="GN11" s="228"/>
      <c r="GO11" s="228"/>
      <c r="GP11" s="228"/>
      <c r="GQ11" s="228"/>
      <c r="GR11" s="228"/>
      <c r="GS11" s="228"/>
      <c r="GT11" s="228"/>
      <c r="GU11" s="228"/>
      <c r="GV11" s="228"/>
      <c r="GW11" s="228"/>
      <c r="GX11" s="228"/>
      <c r="GY11" s="228"/>
      <c r="GZ11" s="228"/>
      <c r="HA11" s="228"/>
      <c r="HB11" s="228"/>
      <c r="HC11" s="228"/>
      <c r="HD11" s="228"/>
      <c r="HE11" s="228"/>
      <c r="HF11" s="228"/>
      <c r="HG11" s="228"/>
      <c r="HH11" s="228"/>
      <c r="HI11" s="228"/>
      <c r="HJ11" s="228"/>
      <c r="HK11" s="228"/>
      <c r="HL11" s="228"/>
      <c r="HM11" s="228"/>
      <c r="HN11" s="228"/>
      <c r="HO11" s="228"/>
      <c r="HP11" s="229"/>
      <c r="HQ11" s="229"/>
      <c r="HR11" s="229"/>
      <c r="HS11" s="229"/>
      <c r="HT11" s="228"/>
      <c r="HU11" s="228"/>
      <c r="HV11" s="228"/>
      <c r="HW11" s="228"/>
      <c r="HX11" s="228"/>
      <c r="HY11" s="228"/>
      <c r="HZ11" s="228"/>
      <c r="IA11" s="228"/>
      <c r="IB11" s="226"/>
      <c r="IC11" s="226"/>
      <c r="ID11" s="226"/>
      <c r="IE11" s="226"/>
      <c r="IF11" s="226"/>
      <c r="IG11" s="226"/>
      <c r="IH11" s="226"/>
      <c r="II11" s="226"/>
      <c r="IJ11" s="226"/>
      <c r="IK11" s="226"/>
      <c r="IL11" s="226"/>
      <c r="IM11" s="226"/>
      <c r="IN11" s="226"/>
      <c r="IO11" s="229"/>
      <c r="IP11" s="229"/>
      <c r="IQ11" s="228"/>
      <c r="IR11" s="228"/>
      <c r="IS11" s="228"/>
      <c r="IT11" s="228"/>
      <c r="IU11" s="228"/>
      <c r="IV11" s="228"/>
      <c r="IW11" s="228"/>
      <c r="IX11" s="226"/>
      <c r="IY11" s="229"/>
      <c r="IZ11" s="229"/>
      <c r="JA11" s="229"/>
      <c r="JB11" s="229"/>
      <c r="JC11" s="229"/>
      <c r="JD11" s="226"/>
      <c r="JE11" s="226"/>
      <c r="JF11" s="226"/>
      <c r="JG11" s="226"/>
      <c r="JH11" s="226"/>
      <c r="JI11" s="226"/>
      <c r="JJ11" s="226"/>
      <c r="JK11" s="226"/>
      <c r="JL11" s="226"/>
      <c r="JM11" s="226"/>
      <c r="JN11" s="226"/>
      <c r="JO11" s="226"/>
      <c r="JP11" s="226"/>
      <c r="JQ11" s="226"/>
      <c r="JR11" s="226"/>
      <c r="JS11" s="226"/>
      <c r="JT11" s="226"/>
      <c r="JU11" s="226"/>
      <c r="JV11" s="226"/>
      <c r="JW11" s="226"/>
      <c r="JX11" s="226"/>
      <c r="JY11" s="226"/>
      <c r="JZ11" s="226"/>
      <c r="KA11" s="226"/>
      <c r="KB11" s="226"/>
      <c r="KC11" s="226"/>
      <c r="KD11" s="226"/>
      <c r="KE11" s="226"/>
      <c r="KF11" s="226"/>
      <c r="KG11" s="226"/>
      <c r="KH11" s="226"/>
      <c r="KI11" s="226"/>
      <c r="KJ11" s="226"/>
      <c r="KK11" s="226"/>
      <c r="KL11" s="226"/>
      <c r="KM11" s="226"/>
      <c r="KN11" s="226"/>
      <c r="KO11" s="226"/>
      <c r="KP11" s="226"/>
      <c r="KQ11" s="226"/>
      <c r="KR11" s="226"/>
      <c r="KS11" s="226"/>
      <c r="KT11" s="226"/>
      <c r="KU11" s="226"/>
      <c r="KV11" s="226"/>
      <c r="KW11" s="226"/>
      <c r="KX11" s="226"/>
      <c r="KY11" s="226"/>
      <c r="KZ11" s="226"/>
      <c r="LA11" s="226"/>
      <c r="LB11" s="226"/>
      <c r="LC11" s="226"/>
      <c r="LD11" s="226"/>
      <c r="LE11" s="226"/>
      <c r="LF11" s="226"/>
      <c r="LG11" s="226"/>
      <c r="LH11" s="226"/>
      <c r="LI11" s="226"/>
      <c r="LJ11" s="226"/>
      <c r="LK11" s="226"/>
      <c r="LL11" s="226"/>
      <c r="LM11" s="226"/>
      <c r="LN11" s="226"/>
      <c r="LO11" s="226"/>
      <c r="LP11" s="226"/>
      <c r="LQ11" s="226"/>
      <c r="LR11" s="226"/>
      <c r="LS11" s="226"/>
      <c r="LT11" s="226"/>
      <c r="LU11" s="226"/>
      <c r="LV11" s="226"/>
      <c r="LW11" s="226"/>
      <c r="LX11" s="226"/>
      <c r="LY11" s="226"/>
      <c r="LZ11" s="226"/>
      <c r="MA11" s="226"/>
      <c r="MB11" s="226"/>
      <c r="MC11" s="226"/>
      <c r="MD11" s="226"/>
      <c r="ME11" s="226"/>
      <c r="MF11" s="226"/>
      <c r="MG11" s="226"/>
      <c r="MH11" s="226"/>
      <c r="MI11" s="226"/>
      <c r="MJ11" s="226"/>
      <c r="MK11" s="226"/>
      <c r="ML11" s="226"/>
      <c r="MM11" s="226"/>
      <c r="MN11" s="226"/>
      <c r="MO11" s="226"/>
      <c r="MP11" s="226"/>
      <c r="MQ11" s="226"/>
      <c r="MR11" s="226"/>
      <c r="MS11" s="226"/>
      <c r="MT11" s="226"/>
      <c r="MU11" s="226"/>
      <c r="MV11" s="226"/>
      <c r="MW11" s="226"/>
      <c r="MX11" s="226"/>
      <c r="MY11" s="226"/>
      <c r="MZ11" s="226"/>
      <c r="NA11" s="226"/>
      <c r="NB11" s="226"/>
      <c r="NC11" s="226"/>
      <c r="ND11" s="226"/>
      <c r="NE11" s="226"/>
      <c r="NF11" s="226"/>
      <c r="NG11" s="226"/>
      <c r="NH11" s="226"/>
      <c r="NI11" s="226"/>
      <c r="NJ11" s="226"/>
      <c r="NK11" s="226"/>
      <c r="NL11" s="226"/>
      <c r="NM11" s="226"/>
      <c r="NN11" s="226"/>
      <c r="NO11" s="226"/>
      <c r="NP11" s="226"/>
      <c r="NQ11" s="226"/>
      <c r="NR11" s="226"/>
      <c r="NS11" s="226"/>
      <c r="NT11" s="226"/>
      <c r="NU11" s="226"/>
      <c r="NV11" s="226"/>
      <c r="NW11" s="226"/>
      <c r="NX11" s="226"/>
      <c r="NY11" s="226"/>
      <c r="NZ11" s="226"/>
      <c r="OA11" s="226"/>
      <c r="OB11" s="226"/>
      <c r="OC11" s="226"/>
      <c r="OD11" s="226"/>
      <c r="OE11" s="226"/>
      <c r="OF11" s="226"/>
      <c r="OG11" s="226"/>
      <c r="OH11" s="226"/>
      <c r="OI11" s="226"/>
      <c r="OJ11" s="226"/>
      <c r="OK11" s="226"/>
      <c r="OL11" s="226"/>
      <c r="OM11" s="226"/>
      <c r="ON11" s="226"/>
      <c r="OO11" s="226"/>
      <c r="OP11" s="226"/>
      <c r="OQ11" s="226"/>
      <c r="OR11" s="226"/>
      <c r="OS11" s="226"/>
      <c r="OT11" s="226"/>
      <c r="OU11" s="226"/>
      <c r="OV11" s="226"/>
      <c r="OW11" s="226"/>
      <c r="OX11" s="226"/>
      <c r="OY11" s="226"/>
      <c r="OZ11" s="226"/>
      <c r="PA11" s="226"/>
      <c r="PB11" s="226"/>
      <c r="PC11" s="226"/>
      <c r="PD11" s="226"/>
      <c r="PE11" s="226"/>
      <c r="PF11" s="226"/>
      <c r="PG11" s="226"/>
      <c r="PH11" s="226"/>
      <c r="PI11" s="226"/>
      <c r="PJ11" s="226"/>
      <c r="PK11" s="226"/>
      <c r="PL11" s="226"/>
      <c r="PM11" s="226"/>
      <c r="PN11" s="226"/>
      <c r="PO11" s="226"/>
      <c r="PP11" s="226"/>
      <c r="PQ11" s="226"/>
      <c r="PR11" s="226"/>
      <c r="PS11" s="226"/>
      <c r="PT11" s="226"/>
      <c r="PU11" s="226"/>
      <c r="PV11" s="226"/>
      <c r="PW11" s="226"/>
      <c r="PX11" s="226"/>
      <c r="PY11" s="226"/>
      <c r="PZ11" s="226"/>
      <c r="QA11" s="226"/>
      <c r="QB11" s="226"/>
      <c r="QC11" s="226"/>
      <c r="QD11" s="226"/>
      <c r="QE11" s="226"/>
      <c r="QF11" s="226"/>
      <c r="QG11" s="226"/>
      <c r="QH11" s="226"/>
      <c r="QI11" s="226"/>
      <c r="QJ11" s="226"/>
      <c r="QK11" s="226"/>
      <c r="QL11" s="226"/>
      <c r="QM11" s="226"/>
      <c r="QN11" s="226"/>
      <c r="QO11" s="226"/>
      <c r="QP11" s="226"/>
      <c r="QQ11" s="226"/>
      <c r="QR11" s="226"/>
      <c r="QS11" s="226"/>
      <c r="QT11" s="226"/>
      <c r="QU11" s="226"/>
      <c r="QV11" s="226"/>
      <c r="QW11" s="226"/>
      <c r="QX11" s="226"/>
      <c r="QY11" s="226"/>
      <c r="QZ11" s="226"/>
      <c r="RA11" s="226"/>
      <c r="RB11" s="226"/>
      <c r="RC11" s="226"/>
      <c r="RD11" s="226"/>
      <c r="RE11" s="226"/>
      <c r="RF11" s="226"/>
      <c r="RG11" s="226"/>
      <c r="RH11" s="226"/>
      <c r="RI11" s="226"/>
      <c r="RJ11" s="226"/>
      <c r="RK11" s="226"/>
      <c r="RL11" s="226"/>
      <c r="RM11" s="226"/>
      <c r="RN11" s="226"/>
      <c r="RO11" s="226"/>
      <c r="RP11" s="226"/>
      <c r="RQ11" s="226"/>
      <c r="RR11" s="226"/>
      <c r="RS11" s="226"/>
      <c r="RT11" s="226"/>
      <c r="RU11" s="226"/>
      <c r="RV11" s="226"/>
      <c r="RW11" s="226"/>
      <c r="RX11" s="226"/>
      <c r="RY11" s="226"/>
      <c r="RZ11" s="226"/>
      <c r="SA11" s="226"/>
      <c r="SB11" s="226"/>
      <c r="SC11" s="226"/>
      <c r="SD11" s="226"/>
      <c r="SE11" s="226"/>
      <c r="SF11" s="226"/>
      <c r="SG11" s="226"/>
      <c r="SH11" s="226"/>
      <c r="SI11" s="226"/>
      <c r="SJ11" s="226"/>
      <c r="SK11" s="226"/>
      <c r="SL11" s="226"/>
      <c r="SM11" s="226"/>
      <c r="SN11" s="226"/>
      <c r="SO11" s="226"/>
      <c r="SP11" s="226"/>
      <c r="SQ11" s="226"/>
      <c r="SR11" s="226"/>
      <c r="SS11" s="226"/>
      <c r="ST11" s="226"/>
      <c r="SU11" s="226"/>
      <c r="SV11" s="226"/>
      <c r="SW11" s="226"/>
      <c r="SX11" s="226"/>
      <c r="SY11" s="226"/>
      <c r="SZ11" s="226"/>
      <c r="TA11" s="226"/>
      <c r="TB11" s="226"/>
      <c r="TC11" s="226"/>
      <c r="TD11" s="226"/>
      <c r="TE11" s="226"/>
      <c r="TF11" s="226"/>
      <c r="TG11" s="226"/>
      <c r="TH11" s="229"/>
      <c r="TI11" s="229"/>
      <c r="TJ11" s="229"/>
      <c r="TK11" s="229"/>
      <c r="TL11" s="229"/>
      <c r="TM11" s="226"/>
      <c r="TN11" s="226"/>
      <c r="TO11" s="226"/>
      <c r="TP11" s="226"/>
      <c r="TQ11" s="226"/>
      <c r="TR11" s="226"/>
      <c r="TS11" s="226"/>
      <c r="TT11" s="226"/>
      <c r="TU11" s="226"/>
      <c r="TV11" s="226"/>
      <c r="TW11" s="226"/>
      <c r="TX11" s="226"/>
      <c r="TY11" s="226"/>
      <c r="TZ11" s="226"/>
      <c r="UA11" s="226"/>
      <c r="UB11" s="226"/>
      <c r="UC11" s="226"/>
      <c r="UD11" s="226"/>
      <c r="UE11" s="226"/>
      <c r="UF11" s="226"/>
      <c r="UG11" s="226"/>
      <c r="UH11" s="226"/>
      <c r="UI11" s="226"/>
      <c r="UJ11" s="226"/>
      <c r="UK11" s="226"/>
      <c r="UL11" s="226"/>
      <c r="UM11" s="226"/>
      <c r="UN11" s="226"/>
      <c r="UO11" s="226"/>
      <c r="UP11" s="226"/>
      <c r="UQ11" s="226"/>
      <c r="UR11" s="226"/>
      <c r="US11" s="226"/>
      <c r="UT11" s="226"/>
      <c r="UU11" s="226"/>
      <c r="UV11" s="226"/>
      <c r="UW11" s="226"/>
      <c r="UX11" s="226"/>
      <c r="UY11" s="226"/>
      <c r="UZ11" s="226"/>
      <c r="VA11" s="226"/>
      <c r="VB11" s="226"/>
      <c r="VC11" s="226"/>
      <c r="VD11" s="226"/>
      <c r="VE11" s="226"/>
      <c r="VF11" s="226"/>
      <c r="VG11" s="226"/>
      <c r="VH11" s="226"/>
      <c r="VI11" s="226"/>
      <c r="VJ11" s="226"/>
      <c r="VK11" s="226"/>
      <c r="VL11" s="226"/>
      <c r="VM11" s="226"/>
      <c r="VN11" s="226"/>
      <c r="VO11" s="226"/>
      <c r="VP11" s="226"/>
      <c r="VQ11" s="226"/>
      <c r="VR11" s="226"/>
      <c r="VS11" s="226"/>
      <c r="VT11" s="226"/>
      <c r="VU11" s="226"/>
      <c r="VV11" s="226"/>
      <c r="VW11" s="226"/>
      <c r="VX11" s="226"/>
      <c r="VY11" s="226"/>
      <c r="VZ11" s="226"/>
      <c r="WA11" s="226"/>
      <c r="WB11" s="226"/>
      <c r="WC11" s="226"/>
      <c r="WD11" s="226"/>
      <c r="WE11" s="226"/>
      <c r="WF11" s="226"/>
      <c r="WG11" s="226"/>
      <c r="WH11" s="230"/>
      <c r="WI11" s="230"/>
      <c r="WJ11" s="230"/>
      <c r="WK11" s="230"/>
      <c r="WL11" s="230"/>
      <c r="WM11" s="228"/>
      <c r="WN11" s="228"/>
      <c r="WO11" s="228"/>
      <c r="WP11" s="228"/>
    </row>
    <row r="12" spans="1:725" ht="21" customHeight="1">
      <c r="A12" s="339">
        <v>5</v>
      </c>
      <c r="B12" s="231" t="str">
        <f>IF('1'!$A$1=1,D12,F12)</f>
        <v xml:space="preserve"> Китай</v>
      </c>
      <c r="C12" s="406"/>
      <c r="D12" s="350" t="s">
        <v>165</v>
      </c>
      <c r="E12" s="350"/>
      <c r="F12" s="350" t="s">
        <v>46</v>
      </c>
      <c r="G12" s="232">
        <v>608.92170092739798</v>
      </c>
      <c r="H12" s="136">
        <v>679.59807725928795</v>
      </c>
      <c r="I12" s="136">
        <v>486.69747675248402</v>
      </c>
      <c r="J12" s="136">
        <v>363.86425466552498</v>
      </c>
      <c r="K12" s="136">
        <v>528.45511259053603</v>
      </c>
      <c r="L12" s="136">
        <v>458.00134782601697</v>
      </c>
      <c r="M12" s="136">
        <v>300.06825100499822</v>
      </c>
      <c r="N12" s="136">
        <v>354.80462094024654</v>
      </c>
      <c r="O12" s="136">
        <v>345.31002531660874</v>
      </c>
      <c r="P12" s="136">
        <v>530.24179023561499</v>
      </c>
      <c r="Q12" s="136">
        <v>432.06077678776302</v>
      </c>
      <c r="R12" s="136">
        <v>493.62064055199897</v>
      </c>
      <c r="S12" s="136">
        <v>314.54177984992282</v>
      </c>
      <c r="T12" s="136">
        <v>509.48042130945902</v>
      </c>
      <c r="U12" s="136">
        <v>382.70990730651795</v>
      </c>
      <c r="V12" s="136">
        <v>662.93409721993601</v>
      </c>
      <c r="W12" s="136">
        <v>547.10998305440489</v>
      </c>
      <c r="X12" s="136">
        <v>801.98085170343097</v>
      </c>
      <c r="Y12" s="136">
        <v>905.38124181814987</v>
      </c>
      <c r="Z12" s="136">
        <v>896.36737992735402</v>
      </c>
      <c r="AA12" s="136">
        <v>1117.3528500695738</v>
      </c>
      <c r="AB12" s="136">
        <v>1568.0769099028739</v>
      </c>
      <c r="AC12" s="136">
        <v>1509.7939851023302</v>
      </c>
      <c r="AD12" s="136">
        <v>1913.9445497420829</v>
      </c>
      <c r="AE12" s="136">
        <v>1611.166207132314</v>
      </c>
      <c r="AF12" s="136">
        <v>1937.0474819687529</v>
      </c>
      <c r="AG12" s="136">
        <v>1508.9910853785682</v>
      </c>
      <c r="AH12" s="136">
        <v>1605.9747446979168</v>
      </c>
      <c r="AI12" s="136">
        <v>1300.4470729036659</v>
      </c>
      <c r="AJ12" s="136">
        <v>71.489881049009398</v>
      </c>
      <c r="AK12" s="136">
        <v>225.48449256033129</v>
      </c>
      <c r="AL12" s="136">
        <v>662.76768449784004</v>
      </c>
      <c r="AM12" s="136">
        <v>941.08074715056296</v>
      </c>
      <c r="AN12" s="136">
        <v>595.40636319277496</v>
      </c>
      <c r="AO12" s="136">
        <v>212.66534098899359</v>
      </c>
      <c r="AP12" s="136">
        <v>476.55638198849238</v>
      </c>
      <c r="AQ12" s="136">
        <v>726.36222363133402</v>
      </c>
      <c r="AR12" s="136">
        <v>749.24748552434596</v>
      </c>
      <c r="AS12" s="136">
        <v>363.17118733752937</v>
      </c>
      <c r="AT12" s="136">
        <v>376.40411127002619</v>
      </c>
      <c r="AU12" s="136">
        <v>438.21380042511498</v>
      </c>
      <c r="AV12" s="136">
        <v>340.89033701909329</v>
      </c>
      <c r="AW12" s="136">
        <v>444.79269398500003</v>
      </c>
      <c r="AX12" s="136">
        <f>AQ12+AR12+AS12</f>
        <v>1838.7808964932092</v>
      </c>
      <c r="AY12" s="136">
        <f>AU12+AV12+AW12</f>
        <v>1223.8968314292083</v>
      </c>
      <c r="AZ12" s="136">
        <f>G12+H12+I12+J12</f>
        <v>2139.0815096046949</v>
      </c>
      <c r="BA12" s="136">
        <f>K12+L12+M12+N12</f>
        <v>1641.3293323617977</v>
      </c>
      <c r="BB12" s="136">
        <f>O12+P12+Q12+R12</f>
        <v>1801.2332328919858</v>
      </c>
      <c r="BC12" s="136">
        <f>S12+T12+U12+V12</f>
        <v>1869.6662056858358</v>
      </c>
      <c r="BD12" s="136">
        <f>W12+X12+Y12+Z12</f>
        <v>3150.8394565033395</v>
      </c>
      <c r="BE12" s="136">
        <f>AA12+AB12+AC12+AD12</f>
        <v>6109.1682948168609</v>
      </c>
      <c r="BF12" s="136">
        <f>AE12+AF12+AG12+AH12</f>
        <v>6663.1795191775509</v>
      </c>
      <c r="BG12" s="136">
        <f>AI12+AJ12+AK12+AL12</f>
        <v>2260.1891310108467</v>
      </c>
      <c r="BH12" s="136">
        <f>AM12+AN12+AO12+AP12</f>
        <v>2225.7088333208239</v>
      </c>
      <c r="BI12" s="136">
        <f>AQ12+AR12+AS12+AT12</f>
        <v>2215.1850077632353</v>
      </c>
      <c r="BJ12" s="136"/>
      <c r="BK12" s="224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  <c r="CM12" s="224"/>
      <c r="CN12" s="224"/>
      <c r="CO12" s="224"/>
      <c r="CP12" s="224"/>
      <c r="CQ12" s="224"/>
      <c r="CR12" s="224"/>
      <c r="CS12" s="224"/>
      <c r="CT12" s="224"/>
      <c r="CU12" s="224"/>
      <c r="CV12" s="224"/>
      <c r="CW12" s="224"/>
      <c r="CX12" s="224"/>
      <c r="CY12" s="224"/>
      <c r="CZ12" s="224"/>
      <c r="DA12" s="225"/>
      <c r="DB12" s="225"/>
      <c r="DC12" s="225"/>
      <c r="DJ12" s="225"/>
      <c r="DK12" s="225"/>
      <c r="DL12" s="225"/>
      <c r="DM12" s="225"/>
      <c r="DN12" s="225"/>
      <c r="DO12" s="225"/>
      <c r="DP12" s="225"/>
      <c r="DQ12" s="225"/>
      <c r="DR12" s="225"/>
      <c r="DS12" s="225"/>
      <c r="DT12" s="225"/>
      <c r="DU12" s="225"/>
      <c r="DV12" s="225"/>
      <c r="DW12" s="225"/>
      <c r="DX12" s="225"/>
      <c r="DY12" s="225"/>
      <c r="DZ12" s="225"/>
      <c r="EA12" s="225"/>
      <c r="EB12" s="225"/>
      <c r="EC12" s="225"/>
      <c r="ED12" s="225"/>
      <c r="EE12" s="225"/>
      <c r="EF12" s="225"/>
      <c r="EG12" s="225"/>
      <c r="EH12" s="225"/>
      <c r="EI12" s="225"/>
      <c r="EJ12" s="225"/>
      <c r="EK12" s="226"/>
      <c r="EL12" s="226"/>
      <c r="EM12" s="227"/>
      <c r="EN12" s="227"/>
      <c r="EO12" s="227"/>
      <c r="EP12" s="227"/>
      <c r="EQ12" s="227"/>
      <c r="ER12" s="226"/>
      <c r="ES12" s="226"/>
      <c r="ET12" s="226"/>
      <c r="EU12" s="226"/>
      <c r="EV12" s="226"/>
      <c r="EW12" s="226"/>
      <c r="EX12" s="226"/>
      <c r="EY12" s="226"/>
      <c r="EZ12" s="226"/>
      <c r="FA12" s="226"/>
      <c r="FB12" s="226"/>
      <c r="FC12" s="226"/>
      <c r="FD12" s="226"/>
      <c r="FE12" s="226"/>
      <c r="FF12" s="226"/>
      <c r="FG12" s="228"/>
      <c r="FH12" s="228"/>
      <c r="FI12" s="228"/>
      <c r="FJ12" s="228"/>
      <c r="FK12" s="228"/>
      <c r="FL12" s="228"/>
      <c r="FM12" s="228"/>
      <c r="FN12" s="228"/>
      <c r="FO12" s="226"/>
      <c r="FP12" s="226"/>
      <c r="FQ12" s="226"/>
      <c r="FR12" s="226"/>
      <c r="FS12" s="226"/>
      <c r="FT12" s="226"/>
      <c r="FU12" s="226"/>
      <c r="FV12" s="226"/>
      <c r="FW12" s="226"/>
      <c r="FX12" s="226"/>
      <c r="FY12" s="226"/>
      <c r="FZ12" s="226"/>
      <c r="GA12" s="228"/>
      <c r="GB12" s="228"/>
      <c r="GC12" s="228"/>
      <c r="GD12" s="228"/>
      <c r="GE12" s="228"/>
      <c r="GF12" s="228"/>
      <c r="GG12" s="228"/>
      <c r="GH12" s="228"/>
      <c r="GI12" s="228"/>
      <c r="GJ12" s="228"/>
      <c r="GK12" s="228"/>
      <c r="GL12" s="228"/>
      <c r="GM12" s="228"/>
      <c r="GN12" s="228"/>
      <c r="GO12" s="228"/>
      <c r="GP12" s="228"/>
      <c r="GQ12" s="228"/>
      <c r="GR12" s="228"/>
      <c r="GS12" s="228"/>
      <c r="GT12" s="228"/>
      <c r="GU12" s="228"/>
      <c r="GV12" s="228"/>
      <c r="GW12" s="228"/>
      <c r="GX12" s="228"/>
      <c r="GY12" s="228"/>
      <c r="GZ12" s="228"/>
      <c r="HA12" s="228"/>
      <c r="HB12" s="228"/>
      <c r="HC12" s="228"/>
      <c r="HD12" s="228"/>
      <c r="HE12" s="228"/>
      <c r="HF12" s="228"/>
      <c r="HG12" s="228"/>
      <c r="HH12" s="228"/>
      <c r="HI12" s="228"/>
      <c r="HJ12" s="228"/>
      <c r="HK12" s="228"/>
      <c r="HL12" s="228"/>
      <c r="HM12" s="228"/>
      <c r="HN12" s="228"/>
      <c r="HO12" s="228"/>
      <c r="HP12" s="229"/>
      <c r="HQ12" s="229"/>
      <c r="HR12" s="229"/>
      <c r="HS12" s="229"/>
      <c r="HT12" s="228"/>
      <c r="HU12" s="228"/>
      <c r="HV12" s="228"/>
      <c r="HW12" s="228"/>
      <c r="HX12" s="228"/>
      <c r="HY12" s="228"/>
      <c r="HZ12" s="228"/>
      <c r="IA12" s="228"/>
      <c r="IB12" s="226"/>
      <c r="IC12" s="226"/>
      <c r="ID12" s="226"/>
      <c r="IE12" s="226"/>
      <c r="IF12" s="226"/>
      <c r="IG12" s="226"/>
      <c r="IH12" s="226"/>
      <c r="II12" s="226"/>
      <c r="IJ12" s="226"/>
      <c r="IK12" s="226"/>
      <c r="IL12" s="226"/>
      <c r="IM12" s="226"/>
      <c r="IN12" s="226"/>
      <c r="IO12" s="229"/>
      <c r="IP12" s="229"/>
      <c r="IQ12" s="228"/>
      <c r="IR12" s="228"/>
      <c r="IS12" s="228"/>
      <c r="IT12" s="228"/>
      <c r="IU12" s="228"/>
      <c r="IV12" s="228"/>
      <c r="IW12" s="228"/>
      <c r="IX12" s="226"/>
      <c r="IY12" s="229"/>
      <c r="IZ12" s="229"/>
      <c r="JA12" s="229"/>
      <c r="JB12" s="229"/>
      <c r="JC12" s="229"/>
      <c r="JD12" s="226"/>
      <c r="JE12" s="226"/>
      <c r="JF12" s="226"/>
      <c r="JG12" s="226"/>
      <c r="JH12" s="226"/>
      <c r="JI12" s="226"/>
      <c r="JJ12" s="226"/>
      <c r="JK12" s="226"/>
      <c r="JL12" s="226"/>
      <c r="JM12" s="226"/>
      <c r="JN12" s="226"/>
      <c r="JO12" s="226"/>
      <c r="JP12" s="226"/>
      <c r="JQ12" s="226"/>
      <c r="JR12" s="226"/>
      <c r="JS12" s="226"/>
      <c r="JT12" s="226"/>
      <c r="JU12" s="226"/>
      <c r="JV12" s="226"/>
      <c r="JW12" s="226"/>
      <c r="JX12" s="226"/>
      <c r="JY12" s="226"/>
      <c r="JZ12" s="226"/>
      <c r="KA12" s="226"/>
      <c r="KB12" s="226"/>
      <c r="KC12" s="226"/>
      <c r="KD12" s="226"/>
      <c r="KE12" s="226"/>
      <c r="KF12" s="226"/>
      <c r="KG12" s="226"/>
      <c r="KH12" s="226"/>
      <c r="KI12" s="226"/>
      <c r="KJ12" s="226"/>
      <c r="KK12" s="226"/>
      <c r="KL12" s="226"/>
      <c r="KM12" s="226"/>
      <c r="KN12" s="226"/>
      <c r="KO12" s="226"/>
      <c r="KP12" s="226"/>
      <c r="KQ12" s="226"/>
      <c r="KR12" s="226"/>
      <c r="KS12" s="226"/>
      <c r="KT12" s="226"/>
      <c r="KU12" s="226"/>
      <c r="KV12" s="226"/>
      <c r="KW12" s="226"/>
      <c r="KX12" s="226"/>
      <c r="KY12" s="226"/>
      <c r="KZ12" s="226"/>
      <c r="LA12" s="226"/>
      <c r="LB12" s="226"/>
      <c r="LC12" s="226"/>
      <c r="LD12" s="226"/>
      <c r="LE12" s="226"/>
      <c r="LF12" s="226"/>
      <c r="LG12" s="226"/>
      <c r="LH12" s="226"/>
      <c r="LI12" s="226"/>
      <c r="LJ12" s="226"/>
      <c r="LK12" s="226"/>
      <c r="LL12" s="226"/>
      <c r="LM12" s="226"/>
      <c r="LN12" s="226"/>
      <c r="LO12" s="226"/>
      <c r="LP12" s="226"/>
      <c r="LQ12" s="226"/>
      <c r="LR12" s="226"/>
      <c r="LS12" s="226"/>
      <c r="LT12" s="226"/>
      <c r="LU12" s="226"/>
      <c r="LV12" s="226"/>
      <c r="LW12" s="226"/>
      <c r="LX12" s="226"/>
      <c r="LY12" s="226"/>
      <c r="LZ12" s="226"/>
      <c r="MA12" s="226"/>
      <c r="MB12" s="226"/>
      <c r="MC12" s="226"/>
      <c r="MD12" s="226"/>
      <c r="ME12" s="226"/>
      <c r="MF12" s="226"/>
      <c r="MG12" s="226"/>
      <c r="MH12" s="226"/>
      <c r="MI12" s="226"/>
      <c r="MJ12" s="226"/>
      <c r="MK12" s="226"/>
      <c r="ML12" s="226"/>
      <c r="MM12" s="226"/>
      <c r="MN12" s="226"/>
      <c r="MO12" s="226"/>
      <c r="MP12" s="226"/>
      <c r="MQ12" s="226"/>
      <c r="MR12" s="226"/>
      <c r="MS12" s="226"/>
      <c r="MT12" s="226"/>
      <c r="MU12" s="226"/>
      <c r="MV12" s="226"/>
      <c r="MW12" s="226"/>
      <c r="MX12" s="226"/>
      <c r="MY12" s="226"/>
      <c r="MZ12" s="226"/>
      <c r="NA12" s="226"/>
      <c r="NB12" s="226"/>
      <c r="NC12" s="226"/>
      <c r="ND12" s="226"/>
      <c r="NE12" s="226"/>
      <c r="NF12" s="226"/>
      <c r="NG12" s="226"/>
      <c r="NH12" s="226"/>
      <c r="NI12" s="226"/>
      <c r="NJ12" s="226"/>
      <c r="NK12" s="226"/>
      <c r="NL12" s="226"/>
      <c r="NM12" s="226"/>
      <c r="NN12" s="226"/>
      <c r="NO12" s="226"/>
      <c r="NP12" s="226"/>
      <c r="NQ12" s="226"/>
      <c r="NR12" s="226"/>
      <c r="NS12" s="226"/>
      <c r="NT12" s="226"/>
      <c r="NU12" s="226"/>
      <c r="NV12" s="226"/>
      <c r="NW12" s="226"/>
      <c r="NX12" s="226"/>
      <c r="NY12" s="226"/>
      <c r="NZ12" s="226"/>
      <c r="OA12" s="226"/>
      <c r="OB12" s="226"/>
      <c r="OC12" s="226"/>
      <c r="OD12" s="226"/>
      <c r="OE12" s="226"/>
      <c r="OF12" s="226"/>
      <c r="OG12" s="226"/>
      <c r="OH12" s="226"/>
      <c r="OI12" s="226"/>
      <c r="OJ12" s="226"/>
      <c r="OK12" s="226"/>
      <c r="OL12" s="226"/>
      <c r="OM12" s="226"/>
      <c r="ON12" s="226"/>
      <c r="OO12" s="226"/>
      <c r="OP12" s="226"/>
      <c r="OQ12" s="226"/>
      <c r="OR12" s="226"/>
      <c r="OS12" s="226"/>
      <c r="OT12" s="226"/>
      <c r="OU12" s="226"/>
      <c r="OV12" s="226"/>
      <c r="OW12" s="226"/>
      <c r="OX12" s="226"/>
      <c r="OY12" s="226"/>
      <c r="OZ12" s="226"/>
      <c r="PA12" s="226"/>
      <c r="PB12" s="226"/>
      <c r="PC12" s="226"/>
      <c r="PD12" s="226"/>
      <c r="PE12" s="226"/>
      <c r="PF12" s="226"/>
      <c r="PG12" s="226"/>
      <c r="PH12" s="226"/>
      <c r="PI12" s="226"/>
      <c r="PJ12" s="226"/>
      <c r="PK12" s="226"/>
      <c r="PL12" s="226"/>
      <c r="PM12" s="226"/>
      <c r="PN12" s="226"/>
      <c r="PO12" s="226"/>
      <c r="PP12" s="226"/>
      <c r="PQ12" s="226"/>
      <c r="PR12" s="226"/>
      <c r="PS12" s="226"/>
      <c r="PT12" s="226"/>
      <c r="PU12" s="226"/>
      <c r="PV12" s="226"/>
      <c r="PW12" s="226"/>
      <c r="PX12" s="226"/>
      <c r="PY12" s="226"/>
      <c r="PZ12" s="226"/>
      <c r="QA12" s="226"/>
      <c r="QB12" s="226"/>
      <c r="QC12" s="226"/>
      <c r="QD12" s="226"/>
      <c r="QE12" s="226"/>
      <c r="QF12" s="226"/>
      <c r="QG12" s="226"/>
      <c r="QH12" s="226"/>
      <c r="QI12" s="226"/>
      <c r="QJ12" s="226"/>
      <c r="QK12" s="226"/>
      <c r="QL12" s="226"/>
      <c r="QM12" s="226"/>
      <c r="QN12" s="226"/>
      <c r="QO12" s="226"/>
      <c r="QP12" s="226"/>
      <c r="QQ12" s="226"/>
      <c r="QR12" s="226"/>
      <c r="QS12" s="226"/>
      <c r="QT12" s="226"/>
      <c r="QU12" s="226"/>
      <c r="QV12" s="226"/>
      <c r="QW12" s="226"/>
      <c r="QX12" s="226"/>
      <c r="QY12" s="226"/>
      <c r="QZ12" s="226"/>
      <c r="RA12" s="226"/>
      <c r="RB12" s="226"/>
      <c r="RC12" s="226"/>
      <c r="RD12" s="226"/>
      <c r="RE12" s="226"/>
      <c r="RF12" s="226"/>
      <c r="RG12" s="226"/>
      <c r="RH12" s="226"/>
      <c r="RI12" s="226"/>
      <c r="RJ12" s="226"/>
      <c r="RK12" s="226"/>
      <c r="RL12" s="226"/>
      <c r="RM12" s="226"/>
      <c r="RN12" s="226"/>
      <c r="RO12" s="226"/>
      <c r="RP12" s="226"/>
      <c r="RQ12" s="226"/>
      <c r="RR12" s="226"/>
      <c r="RS12" s="226"/>
      <c r="RT12" s="226"/>
      <c r="RU12" s="226"/>
      <c r="RV12" s="226"/>
      <c r="RW12" s="226"/>
      <c r="RX12" s="226"/>
      <c r="RY12" s="226"/>
      <c r="RZ12" s="226"/>
      <c r="SA12" s="226"/>
      <c r="SB12" s="226"/>
      <c r="SC12" s="226"/>
      <c r="SD12" s="226"/>
      <c r="SE12" s="226"/>
      <c r="SF12" s="226"/>
      <c r="SG12" s="226"/>
      <c r="SH12" s="226"/>
      <c r="SI12" s="226"/>
      <c r="SJ12" s="226"/>
      <c r="SK12" s="226"/>
      <c r="SL12" s="226"/>
      <c r="SM12" s="226"/>
      <c r="SN12" s="226"/>
      <c r="SO12" s="226"/>
      <c r="SP12" s="226"/>
      <c r="SQ12" s="226"/>
      <c r="SR12" s="226"/>
      <c r="SS12" s="226"/>
      <c r="ST12" s="226"/>
      <c r="SU12" s="226"/>
      <c r="SV12" s="226"/>
      <c r="SW12" s="226"/>
      <c r="SX12" s="226"/>
      <c r="SY12" s="226"/>
      <c r="SZ12" s="226"/>
      <c r="TA12" s="226"/>
      <c r="TB12" s="226"/>
      <c r="TC12" s="226"/>
      <c r="TD12" s="226"/>
      <c r="TE12" s="226"/>
      <c r="TF12" s="226"/>
      <c r="TG12" s="226"/>
      <c r="TH12" s="229"/>
      <c r="TI12" s="229"/>
      <c r="TJ12" s="229"/>
      <c r="TK12" s="229"/>
      <c r="TL12" s="229"/>
      <c r="TM12" s="226"/>
      <c r="TN12" s="226"/>
      <c r="TO12" s="226"/>
      <c r="TP12" s="226"/>
      <c r="TQ12" s="226"/>
      <c r="TR12" s="226"/>
      <c r="TS12" s="226"/>
      <c r="TT12" s="226"/>
      <c r="TU12" s="226"/>
      <c r="TV12" s="226"/>
      <c r="TW12" s="226"/>
      <c r="TX12" s="226"/>
      <c r="TY12" s="226"/>
      <c r="TZ12" s="226"/>
      <c r="UA12" s="226"/>
      <c r="UB12" s="226"/>
      <c r="UC12" s="226"/>
      <c r="UD12" s="226"/>
      <c r="UE12" s="226"/>
      <c r="UF12" s="226"/>
      <c r="UG12" s="226"/>
      <c r="UH12" s="226"/>
      <c r="UI12" s="226"/>
      <c r="UJ12" s="226"/>
      <c r="UK12" s="226"/>
      <c r="UL12" s="226"/>
      <c r="UM12" s="226"/>
      <c r="UN12" s="226"/>
      <c r="UO12" s="226"/>
      <c r="UP12" s="226"/>
      <c r="UQ12" s="226"/>
      <c r="UR12" s="226"/>
      <c r="US12" s="226"/>
      <c r="UT12" s="226"/>
      <c r="UU12" s="226"/>
      <c r="UV12" s="226"/>
      <c r="UW12" s="226"/>
      <c r="UX12" s="226"/>
      <c r="UY12" s="226"/>
      <c r="UZ12" s="226"/>
      <c r="VA12" s="226"/>
      <c r="VB12" s="226"/>
      <c r="VC12" s="226"/>
      <c r="VD12" s="226"/>
      <c r="VE12" s="226"/>
      <c r="VF12" s="226"/>
      <c r="VG12" s="226"/>
      <c r="VH12" s="226"/>
      <c r="VI12" s="226"/>
      <c r="VJ12" s="226"/>
      <c r="VK12" s="226"/>
      <c r="VL12" s="226"/>
      <c r="VM12" s="226"/>
      <c r="VN12" s="226"/>
      <c r="VO12" s="226"/>
      <c r="VP12" s="226"/>
      <c r="VQ12" s="226"/>
      <c r="VR12" s="226"/>
      <c r="VS12" s="226"/>
      <c r="VT12" s="226"/>
      <c r="VU12" s="226"/>
      <c r="VV12" s="226"/>
      <c r="VW12" s="226"/>
      <c r="VX12" s="226"/>
      <c r="VY12" s="226"/>
      <c r="VZ12" s="226"/>
      <c r="WA12" s="226"/>
      <c r="WB12" s="226"/>
      <c r="WC12" s="226"/>
      <c r="WD12" s="226"/>
      <c r="WE12" s="226"/>
      <c r="WF12" s="226"/>
      <c r="WG12" s="226"/>
      <c r="WH12" s="230"/>
      <c r="WI12" s="230"/>
      <c r="WJ12" s="230"/>
      <c r="WK12" s="230"/>
      <c r="WL12" s="230"/>
      <c r="WM12" s="228"/>
      <c r="WN12" s="228"/>
      <c r="WO12" s="228"/>
      <c r="WP12" s="228"/>
    </row>
    <row r="13" spans="1:725" ht="21" customHeight="1">
      <c r="A13" s="339">
        <v>6</v>
      </c>
      <c r="B13" s="231" t="str">
        <f>IF('1'!$A$1=1,D13,F13)</f>
        <v xml:space="preserve"> Німеччина</v>
      </c>
      <c r="C13" s="406"/>
      <c r="D13" s="353" t="s">
        <v>153</v>
      </c>
      <c r="E13" s="350"/>
      <c r="F13" s="350" t="s">
        <v>50</v>
      </c>
      <c r="G13" s="232">
        <v>183.49200473564332</v>
      </c>
      <c r="H13" s="136">
        <v>151.3540945894905</v>
      </c>
      <c r="I13" s="136">
        <v>182.212757245939</v>
      </c>
      <c r="J13" s="136">
        <v>203.15933661086299</v>
      </c>
      <c r="K13" s="136">
        <v>183.81039228398751</v>
      </c>
      <c r="L13" s="136">
        <v>182.50813084080872</v>
      </c>
      <c r="M13" s="136">
        <v>190.384624948869</v>
      </c>
      <c r="N13" s="136">
        <v>213.44336163340782</v>
      </c>
      <c r="O13" s="136">
        <v>183.82622522124728</v>
      </c>
      <c r="P13" s="136">
        <v>184.78803553954248</v>
      </c>
      <c r="Q13" s="136">
        <v>307.7052353907502</v>
      </c>
      <c r="R13" s="136">
        <v>280.01689783180393</v>
      </c>
      <c r="S13" s="136">
        <v>234.55973002142471</v>
      </c>
      <c r="T13" s="136">
        <v>216.83444693352681</v>
      </c>
      <c r="U13" s="136">
        <v>374.71892789633898</v>
      </c>
      <c r="V13" s="136">
        <v>475.798176325594</v>
      </c>
      <c r="W13" s="136">
        <v>344.22815329908701</v>
      </c>
      <c r="X13" s="136">
        <v>310.29772614945313</v>
      </c>
      <c r="Y13" s="136">
        <v>515.54104121931505</v>
      </c>
      <c r="Z13" s="136">
        <v>412.5347711336982</v>
      </c>
      <c r="AA13" s="136">
        <v>271.0991674150705</v>
      </c>
      <c r="AB13" s="136">
        <v>214.49968781475769</v>
      </c>
      <c r="AC13" s="136">
        <v>447.41062887460004</v>
      </c>
      <c r="AD13" s="136">
        <v>367.31022196715799</v>
      </c>
      <c r="AE13" s="136">
        <v>374.03209344023605</v>
      </c>
      <c r="AF13" s="136">
        <v>351.67451169013299</v>
      </c>
      <c r="AG13" s="136">
        <v>600.27756509327003</v>
      </c>
      <c r="AH13" s="136">
        <v>606.467894118461</v>
      </c>
      <c r="AI13" s="136">
        <v>340.7747753275566</v>
      </c>
      <c r="AJ13" s="136">
        <v>392.62267682928501</v>
      </c>
      <c r="AK13" s="136">
        <v>480.84751542352694</v>
      </c>
      <c r="AL13" s="136">
        <v>493.15246620426399</v>
      </c>
      <c r="AM13" s="136">
        <v>392.81645536489702</v>
      </c>
      <c r="AN13" s="136">
        <v>372.601687959066</v>
      </c>
      <c r="AO13" s="136">
        <v>459.44387148312296</v>
      </c>
      <c r="AP13" s="136">
        <v>484.28908483817202</v>
      </c>
      <c r="AQ13" s="136">
        <v>491.15382340794196</v>
      </c>
      <c r="AR13" s="136">
        <v>447.85896876005097</v>
      </c>
      <c r="AS13" s="136">
        <v>660.539194477568</v>
      </c>
      <c r="AT13" s="136">
        <v>494.05858836869402</v>
      </c>
      <c r="AU13" s="136">
        <v>358.64823479498602</v>
      </c>
      <c r="AV13" s="136">
        <v>353.57535642918401</v>
      </c>
      <c r="AW13" s="136">
        <v>490.75990091538898</v>
      </c>
      <c r="AX13" s="136">
        <f>AQ13+AR13+AS13</f>
        <v>1599.5519866455611</v>
      </c>
      <c r="AY13" s="136">
        <f>AU13+AV13+AW13</f>
        <v>1202.9834921395591</v>
      </c>
      <c r="AZ13" s="136">
        <f>G13+H13+I13+J13</f>
        <v>720.21819318193582</v>
      </c>
      <c r="BA13" s="136">
        <f>K13+L13+M13+N13</f>
        <v>770.14650970707305</v>
      </c>
      <c r="BB13" s="136">
        <f>O13+P13+Q13+R13</f>
        <v>956.3363939833439</v>
      </c>
      <c r="BC13" s="136">
        <f>S13+T13+U13+V13</f>
        <v>1301.9112811768846</v>
      </c>
      <c r="BD13" s="136">
        <f>W13+X13+Y13+Z13</f>
        <v>1582.6016918015534</v>
      </c>
      <c r="BE13" s="136">
        <f>AA13+AB13+AC13+AD13</f>
        <v>1300.3197060715861</v>
      </c>
      <c r="BF13" s="136">
        <f>AE13+AF13+AG13+AH13</f>
        <v>1932.4520643421001</v>
      </c>
      <c r="BG13" s="136">
        <f>AI13+AJ13+AK13+AL13</f>
        <v>1707.3974337846325</v>
      </c>
      <c r="BH13" s="136">
        <f>AM13+AN13+AO13+AP13</f>
        <v>1709.151099645258</v>
      </c>
      <c r="BI13" s="136">
        <f>AQ13+AR13+AS13+AT13</f>
        <v>2093.6105750142551</v>
      </c>
      <c r="BJ13" s="136"/>
      <c r="BK13" s="224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  <c r="CM13" s="224"/>
      <c r="CN13" s="224"/>
      <c r="CO13" s="224"/>
      <c r="CP13" s="224"/>
      <c r="CQ13" s="224"/>
      <c r="CR13" s="224"/>
      <c r="CS13" s="224"/>
      <c r="CT13" s="224"/>
      <c r="CU13" s="224"/>
      <c r="CV13" s="224"/>
      <c r="CW13" s="224"/>
      <c r="CX13" s="224"/>
      <c r="CY13" s="224"/>
      <c r="CZ13" s="224"/>
      <c r="DA13" s="225"/>
      <c r="DB13" s="225"/>
      <c r="DC13" s="225"/>
      <c r="DD13" s="225"/>
      <c r="DE13" s="225"/>
      <c r="DF13" s="225"/>
      <c r="DG13" s="225"/>
      <c r="DH13" s="225"/>
      <c r="DI13" s="225"/>
      <c r="DJ13" s="225"/>
      <c r="DK13" s="225"/>
      <c r="DL13" s="225"/>
      <c r="DM13" s="225"/>
      <c r="DN13" s="225"/>
      <c r="DO13" s="225"/>
      <c r="DP13" s="225"/>
      <c r="DQ13" s="225"/>
      <c r="DR13" s="225"/>
      <c r="DS13" s="225"/>
      <c r="DT13" s="225"/>
      <c r="DU13" s="225"/>
      <c r="DV13" s="225"/>
      <c r="DW13" s="225"/>
      <c r="DX13" s="225"/>
      <c r="DY13" s="225"/>
      <c r="DZ13" s="225"/>
      <c r="EA13" s="225"/>
      <c r="EB13" s="225"/>
      <c r="EC13" s="225"/>
      <c r="ED13" s="225"/>
      <c r="EE13" s="225"/>
      <c r="EF13" s="225"/>
      <c r="EG13" s="225"/>
      <c r="EH13" s="225"/>
      <c r="EI13" s="225"/>
      <c r="EJ13" s="225"/>
      <c r="EK13" s="226"/>
      <c r="EL13" s="226"/>
      <c r="EM13" s="226"/>
      <c r="EN13" s="226"/>
      <c r="EO13" s="226"/>
      <c r="EP13" s="226"/>
      <c r="EQ13" s="226"/>
      <c r="ER13" s="226"/>
      <c r="ES13" s="226"/>
      <c r="ET13" s="226"/>
      <c r="EU13" s="226"/>
      <c r="EV13" s="226"/>
      <c r="EW13" s="226"/>
      <c r="EX13" s="226"/>
      <c r="EY13" s="226"/>
      <c r="EZ13" s="226"/>
      <c r="FA13" s="226"/>
      <c r="FB13" s="226"/>
      <c r="FC13" s="226"/>
      <c r="FD13" s="226"/>
      <c r="FE13" s="226"/>
      <c r="FF13" s="226"/>
      <c r="FG13" s="228"/>
      <c r="FH13" s="228"/>
      <c r="FI13" s="228"/>
      <c r="FJ13" s="228"/>
      <c r="FK13" s="228"/>
      <c r="FL13" s="228"/>
      <c r="FM13" s="228"/>
      <c r="FN13" s="228"/>
      <c r="FO13" s="226"/>
      <c r="FP13" s="226"/>
      <c r="FQ13" s="226"/>
      <c r="FR13" s="226"/>
      <c r="FS13" s="226"/>
      <c r="FT13" s="226"/>
      <c r="FU13" s="226"/>
      <c r="FV13" s="226"/>
      <c r="FW13" s="226"/>
      <c r="FX13" s="226"/>
      <c r="FY13" s="226"/>
      <c r="FZ13" s="226"/>
      <c r="GA13" s="228"/>
      <c r="GB13" s="228"/>
      <c r="GC13" s="228"/>
      <c r="GD13" s="228"/>
      <c r="GE13" s="228"/>
      <c r="GF13" s="228"/>
      <c r="GG13" s="228"/>
      <c r="GH13" s="228"/>
      <c r="GI13" s="228"/>
      <c r="GJ13" s="228"/>
      <c r="GK13" s="228"/>
      <c r="GL13" s="228"/>
      <c r="GM13" s="228"/>
      <c r="GN13" s="228"/>
      <c r="GO13" s="228"/>
      <c r="GP13" s="228"/>
      <c r="GQ13" s="228"/>
      <c r="GR13" s="228"/>
      <c r="GS13" s="228"/>
      <c r="GT13" s="228"/>
      <c r="GU13" s="228"/>
      <c r="GV13" s="228"/>
      <c r="GW13" s="228"/>
      <c r="GX13" s="228"/>
      <c r="GY13" s="228"/>
      <c r="GZ13" s="228"/>
      <c r="HA13" s="228"/>
      <c r="HB13" s="228"/>
      <c r="HC13" s="228"/>
      <c r="HD13" s="228"/>
      <c r="HE13" s="228"/>
      <c r="HF13" s="228"/>
      <c r="HG13" s="228"/>
      <c r="HH13" s="228"/>
      <c r="HI13" s="228"/>
      <c r="HJ13" s="228"/>
      <c r="HK13" s="228"/>
      <c r="HL13" s="228"/>
      <c r="HM13" s="228"/>
      <c r="HN13" s="228"/>
      <c r="HO13" s="228"/>
      <c r="HP13" s="229"/>
      <c r="HQ13" s="229"/>
      <c r="HR13" s="229"/>
      <c r="HS13" s="229"/>
      <c r="HT13" s="228"/>
      <c r="HU13" s="228"/>
      <c r="HV13" s="228"/>
      <c r="HW13" s="228"/>
      <c r="HX13" s="228"/>
      <c r="HY13" s="228"/>
      <c r="HZ13" s="228"/>
      <c r="IA13" s="228"/>
      <c r="IB13" s="226"/>
      <c r="IC13" s="226"/>
      <c r="ID13" s="226"/>
      <c r="IE13" s="226"/>
      <c r="IF13" s="226"/>
      <c r="IG13" s="226"/>
      <c r="IH13" s="226"/>
      <c r="II13" s="226"/>
      <c r="IJ13" s="226"/>
      <c r="IK13" s="226"/>
      <c r="IL13" s="226"/>
      <c r="IM13" s="226"/>
      <c r="IN13" s="226"/>
      <c r="IO13" s="229"/>
      <c r="IP13" s="229"/>
      <c r="IQ13" s="228"/>
      <c r="IR13" s="228"/>
      <c r="IS13" s="228"/>
      <c r="IT13" s="228"/>
      <c r="IU13" s="228"/>
      <c r="IV13" s="228"/>
      <c r="IW13" s="228"/>
      <c r="IX13" s="226"/>
      <c r="IY13" s="229"/>
      <c r="IZ13" s="229"/>
      <c r="JA13" s="229"/>
      <c r="JB13" s="229"/>
      <c r="JC13" s="229"/>
      <c r="JD13" s="226"/>
      <c r="JE13" s="226"/>
      <c r="JF13" s="226"/>
      <c r="JG13" s="226"/>
      <c r="JH13" s="226"/>
      <c r="JI13" s="226"/>
      <c r="JJ13" s="226"/>
      <c r="JK13" s="226"/>
      <c r="JL13" s="226"/>
      <c r="JM13" s="226"/>
      <c r="JN13" s="226"/>
      <c r="JO13" s="226"/>
      <c r="JP13" s="226"/>
      <c r="JQ13" s="226"/>
      <c r="JR13" s="226"/>
      <c r="JS13" s="226"/>
      <c r="JT13" s="226"/>
      <c r="JU13" s="226"/>
      <c r="JV13" s="226"/>
      <c r="JW13" s="226"/>
      <c r="JX13" s="226"/>
      <c r="JY13" s="226"/>
      <c r="JZ13" s="226"/>
      <c r="KA13" s="226"/>
      <c r="KB13" s="226"/>
      <c r="KC13" s="226"/>
      <c r="KD13" s="226"/>
      <c r="KE13" s="226"/>
      <c r="KF13" s="226"/>
      <c r="KG13" s="226"/>
      <c r="KH13" s="226"/>
      <c r="KI13" s="226"/>
      <c r="KJ13" s="226"/>
      <c r="KK13" s="226"/>
      <c r="KL13" s="226"/>
      <c r="KM13" s="226"/>
      <c r="KN13" s="226"/>
      <c r="KO13" s="226"/>
      <c r="KP13" s="226"/>
      <c r="KQ13" s="226"/>
      <c r="KR13" s="226"/>
      <c r="KS13" s="226"/>
      <c r="KT13" s="226"/>
      <c r="KU13" s="226"/>
      <c r="KV13" s="226"/>
      <c r="KW13" s="226"/>
      <c r="KX13" s="226"/>
      <c r="KY13" s="226"/>
      <c r="KZ13" s="226"/>
      <c r="LA13" s="226"/>
      <c r="LB13" s="226"/>
      <c r="LC13" s="226"/>
      <c r="LD13" s="226"/>
      <c r="LE13" s="226"/>
      <c r="LF13" s="226"/>
      <c r="LG13" s="226"/>
      <c r="LH13" s="226"/>
      <c r="LI13" s="226"/>
      <c r="LJ13" s="226"/>
      <c r="LK13" s="226"/>
      <c r="LL13" s="226"/>
      <c r="LM13" s="226"/>
      <c r="LN13" s="226"/>
      <c r="LO13" s="226"/>
      <c r="LP13" s="226"/>
      <c r="LQ13" s="226"/>
      <c r="LR13" s="226"/>
      <c r="LS13" s="226"/>
      <c r="LT13" s="226"/>
      <c r="LU13" s="226"/>
      <c r="LV13" s="226"/>
      <c r="LW13" s="226"/>
      <c r="LX13" s="226"/>
      <c r="LY13" s="226"/>
      <c r="LZ13" s="226"/>
      <c r="MA13" s="226"/>
      <c r="MB13" s="226"/>
      <c r="MC13" s="226"/>
      <c r="MD13" s="226"/>
      <c r="ME13" s="226"/>
      <c r="MF13" s="226"/>
      <c r="MG13" s="226"/>
      <c r="MH13" s="226"/>
      <c r="MI13" s="226"/>
      <c r="MJ13" s="226"/>
      <c r="MK13" s="226"/>
      <c r="ML13" s="226"/>
      <c r="MM13" s="226"/>
      <c r="MN13" s="226"/>
      <c r="MO13" s="226"/>
      <c r="MP13" s="226"/>
      <c r="MQ13" s="226"/>
      <c r="MR13" s="226"/>
      <c r="MS13" s="226"/>
      <c r="MT13" s="226"/>
      <c r="MU13" s="226"/>
      <c r="MV13" s="226"/>
      <c r="MW13" s="226"/>
      <c r="MX13" s="226"/>
      <c r="MY13" s="226"/>
      <c r="MZ13" s="226"/>
      <c r="NA13" s="226"/>
      <c r="NB13" s="226"/>
      <c r="NC13" s="226"/>
      <c r="ND13" s="226"/>
      <c r="NE13" s="226"/>
      <c r="NF13" s="226"/>
      <c r="NG13" s="226"/>
      <c r="NH13" s="226"/>
      <c r="NI13" s="226"/>
      <c r="NJ13" s="226"/>
      <c r="NK13" s="226"/>
      <c r="NL13" s="226"/>
      <c r="NM13" s="226"/>
      <c r="NN13" s="226"/>
      <c r="NO13" s="226"/>
      <c r="NP13" s="226"/>
      <c r="NQ13" s="226"/>
      <c r="NR13" s="226"/>
      <c r="NS13" s="226"/>
      <c r="NT13" s="226"/>
      <c r="NU13" s="226"/>
      <c r="NV13" s="226"/>
      <c r="NW13" s="226"/>
      <c r="NX13" s="226"/>
      <c r="NY13" s="226"/>
      <c r="NZ13" s="226"/>
      <c r="OA13" s="226"/>
      <c r="OB13" s="226"/>
      <c r="OC13" s="226"/>
      <c r="OD13" s="226"/>
      <c r="OE13" s="226"/>
      <c r="OF13" s="226"/>
      <c r="OG13" s="226"/>
      <c r="OH13" s="226"/>
      <c r="OI13" s="226"/>
      <c r="OJ13" s="226"/>
      <c r="OK13" s="226"/>
      <c r="OL13" s="226"/>
      <c r="OM13" s="226"/>
      <c r="ON13" s="226"/>
      <c r="OO13" s="226"/>
      <c r="OP13" s="226"/>
      <c r="OQ13" s="226"/>
      <c r="OR13" s="226"/>
      <c r="OS13" s="226"/>
      <c r="OT13" s="226"/>
      <c r="OU13" s="226"/>
      <c r="OV13" s="226"/>
      <c r="OW13" s="226"/>
      <c r="OX13" s="226"/>
      <c r="OY13" s="226"/>
      <c r="OZ13" s="226"/>
      <c r="PA13" s="226"/>
      <c r="PB13" s="226"/>
      <c r="PC13" s="226"/>
      <c r="PD13" s="226"/>
      <c r="PE13" s="226"/>
      <c r="PF13" s="226"/>
      <c r="PG13" s="226"/>
      <c r="PH13" s="226"/>
      <c r="PI13" s="226"/>
      <c r="PJ13" s="226"/>
      <c r="PK13" s="226"/>
      <c r="PL13" s="226"/>
      <c r="PM13" s="226"/>
      <c r="PN13" s="226"/>
      <c r="PO13" s="226"/>
      <c r="PP13" s="226"/>
      <c r="PQ13" s="226"/>
      <c r="PR13" s="226"/>
      <c r="PS13" s="226"/>
      <c r="PT13" s="226"/>
      <c r="PU13" s="226"/>
      <c r="PV13" s="226"/>
      <c r="PW13" s="226"/>
      <c r="PX13" s="226"/>
      <c r="PY13" s="226"/>
      <c r="PZ13" s="226"/>
      <c r="QA13" s="226"/>
      <c r="QB13" s="226"/>
      <c r="QC13" s="226"/>
      <c r="QD13" s="226"/>
      <c r="QE13" s="226"/>
      <c r="QF13" s="226"/>
      <c r="QG13" s="226"/>
      <c r="QH13" s="226"/>
      <c r="QI13" s="226"/>
      <c r="QJ13" s="226"/>
      <c r="QK13" s="226"/>
      <c r="QL13" s="226"/>
      <c r="QM13" s="226"/>
      <c r="QN13" s="226"/>
      <c r="QO13" s="226"/>
      <c r="QP13" s="226"/>
      <c r="QQ13" s="226"/>
      <c r="QR13" s="226"/>
      <c r="QS13" s="226"/>
      <c r="QT13" s="226"/>
      <c r="QU13" s="226"/>
      <c r="QV13" s="226"/>
      <c r="QW13" s="226"/>
      <c r="QX13" s="226"/>
      <c r="QY13" s="226"/>
      <c r="QZ13" s="226"/>
      <c r="RA13" s="226"/>
      <c r="RB13" s="226"/>
      <c r="RC13" s="226"/>
      <c r="RD13" s="226"/>
      <c r="RE13" s="226"/>
      <c r="RF13" s="226"/>
      <c r="RG13" s="226"/>
      <c r="RH13" s="226"/>
      <c r="RI13" s="226"/>
      <c r="RJ13" s="226"/>
      <c r="RK13" s="226"/>
      <c r="RL13" s="226"/>
      <c r="RM13" s="226"/>
      <c r="RN13" s="226"/>
      <c r="RO13" s="226"/>
      <c r="RP13" s="226"/>
      <c r="RQ13" s="226"/>
      <c r="RR13" s="226"/>
      <c r="RS13" s="226"/>
      <c r="RT13" s="226"/>
      <c r="RU13" s="226"/>
      <c r="RV13" s="226"/>
      <c r="RW13" s="226"/>
      <c r="RX13" s="226"/>
      <c r="RY13" s="226"/>
      <c r="RZ13" s="226"/>
      <c r="SA13" s="226"/>
      <c r="SB13" s="226"/>
      <c r="SC13" s="226"/>
      <c r="SD13" s="226"/>
      <c r="SE13" s="226"/>
      <c r="SF13" s="226"/>
      <c r="SG13" s="226"/>
      <c r="SH13" s="226"/>
      <c r="SI13" s="226"/>
      <c r="SJ13" s="226"/>
      <c r="SK13" s="226"/>
      <c r="SL13" s="226"/>
      <c r="SM13" s="226"/>
      <c r="SN13" s="226"/>
      <c r="SO13" s="226"/>
      <c r="SP13" s="226"/>
      <c r="SQ13" s="226"/>
      <c r="SR13" s="226"/>
      <c r="SS13" s="226"/>
      <c r="ST13" s="226"/>
      <c r="SU13" s="226"/>
      <c r="SV13" s="226"/>
      <c r="SW13" s="226"/>
      <c r="SX13" s="226"/>
      <c r="SY13" s="226"/>
      <c r="SZ13" s="226"/>
      <c r="TA13" s="226"/>
      <c r="TB13" s="226"/>
      <c r="TC13" s="226"/>
      <c r="TD13" s="226"/>
      <c r="TE13" s="226"/>
      <c r="TF13" s="226"/>
      <c r="TG13" s="226"/>
      <c r="TH13" s="229"/>
      <c r="TI13" s="229"/>
      <c r="TJ13" s="229"/>
      <c r="TK13" s="229"/>
      <c r="TL13" s="229"/>
      <c r="TM13" s="226"/>
      <c r="TN13" s="226"/>
      <c r="TO13" s="226"/>
      <c r="TP13" s="226"/>
      <c r="TQ13" s="226"/>
      <c r="TR13" s="226"/>
      <c r="TS13" s="226"/>
      <c r="TT13" s="226"/>
      <c r="TU13" s="226"/>
      <c r="TV13" s="226"/>
      <c r="TW13" s="226"/>
      <c r="TX13" s="226"/>
      <c r="TY13" s="226"/>
      <c r="TZ13" s="226"/>
      <c r="UA13" s="226"/>
      <c r="UB13" s="226"/>
      <c r="UC13" s="226"/>
      <c r="UD13" s="226"/>
      <c r="UE13" s="226"/>
      <c r="UF13" s="226"/>
      <c r="UG13" s="226"/>
      <c r="UH13" s="226"/>
      <c r="UI13" s="226"/>
      <c r="UJ13" s="226"/>
      <c r="UK13" s="226"/>
      <c r="UL13" s="226"/>
      <c r="UM13" s="226"/>
      <c r="UN13" s="226"/>
      <c r="UO13" s="226"/>
      <c r="UP13" s="226"/>
      <c r="UQ13" s="226"/>
      <c r="UR13" s="226"/>
      <c r="US13" s="226"/>
      <c r="UT13" s="226"/>
      <c r="UU13" s="226"/>
      <c r="UV13" s="226"/>
      <c r="UW13" s="226"/>
      <c r="UX13" s="226"/>
      <c r="UY13" s="226"/>
      <c r="UZ13" s="226"/>
      <c r="VA13" s="226"/>
      <c r="VB13" s="226"/>
      <c r="VC13" s="226"/>
      <c r="VD13" s="226"/>
      <c r="VE13" s="226"/>
      <c r="VF13" s="226"/>
      <c r="VG13" s="226"/>
      <c r="VH13" s="226"/>
      <c r="VI13" s="226"/>
      <c r="VJ13" s="226"/>
      <c r="VK13" s="226"/>
      <c r="VL13" s="226"/>
      <c r="VM13" s="226"/>
      <c r="VN13" s="226"/>
      <c r="VO13" s="226"/>
      <c r="VP13" s="226"/>
      <c r="VQ13" s="226"/>
      <c r="VR13" s="226"/>
      <c r="VS13" s="226"/>
      <c r="VT13" s="226"/>
      <c r="VU13" s="226"/>
      <c r="VV13" s="226"/>
      <c r="VW13" s="226"/>
      <c r="VX13" s="226"/>
      <c r="VY13" s="226"/>
      <c r="VZ13" s="226"/>
      <c r="WA13" s="226"/>
      <c r="WB13" s="226"/>
      <c r="WC13" s="226"/>
      <c r="WD13" s="226"/>
      <c r="WE13" s="226"/>
      <c r="WF13" s="226"/>
      <c r="WG13" s="226"/>
      <c r="WH13" s="230"/>
      <c r="WI13" s="230"/>
      <c r="WJ13" s="230"/>
      <c r="WK13" s="230"/>
      <c r="WL13" s="230"/>
      <c r="WM13" s="228"/>
      <c r="WN13" s="228"/>
      <c r="WO13" s="228"/>
      <c r="WP13" s="228"/>
    </row>
    <row r="14" spans="1:725" ht="21" customHeight="1">
      <c r="A14" s="339">
        <v>7</v>
      </c>
      <c r="B14" s="231" t="str">
        <f>IF('1'!$A$1=1,D14,F14)</f>
        <v xml:space="preserve"> Іспанія</v>
      </c>
      <c r="C14" s="406"/>
      <c r="D14" s="350" t="s">
        <v>155</v>
      </c>
      <c r="E14" s="350"/>
      <c r="F14" s="352" t="s">
        <v>53</v>
      </c>
      <c r="G14" s="232">
        <v>227.504648115549</v>
      </c>
      <c r="H14" s="136">
        <v>160.2925166756325</v>
      </c>
      <c r="I14" s="136">
        <v>161.6514636766251</v>
      </c>
      <c r="J14" s="136">
        <v>377.40579949719501</v>
      </c>
      <c r="K14" s="136">
        <v>285.78146306535177</v>
      </c>
      <c r="L14" s="136">
        <v>186.35081449925821</v>
      </c>
      <c r="M14" s="136">
        <v>152.3201636454356</v>
      </c>
      <c r="N14" s="136">
        <v>272.48821653093069</v>
      </c>
      <c r="O14" s="136">
        <v>327.01879952366102</v>
      </c>
      <c r="P14" s="136">
        <v>306.74829094946756</v>
      </c>
      <c r="Q14" s="136">
        <v>242.25714912175778</v>
      </c>
      <c r="R14" s="136">
        <v>231.45234549313301</v>
      </c>
      <c r="S14" s="136">
        <v>302.29921748069444</v>
      </c>
      <c r="T14" s="136">
        <v>203.62664269691481</v>
      </c>
      <c r="U14" s="136">
        <v>188.13113341335168</v>
      </c>
      <c r="V14" s="136">
        <v>463.26333777191303</v>
      </c>
      <c r="W14" s="136">
        <v>352.13212511277851</v>
      </c>
      <c r="X14" s="136">
        <v>269.62486787209491</v>
      </c>
      <c r="Y14" s="136">
        <v>295.03380856860679</v>
      </c>
      <c r="Z14" s="136">
        <v>414.06586188802999</v>
      </c>
      <c r="AA14" s="136">
        <v>360.12039120995507</v>
      </c>
      <c r="AB14" s="136">
        <v>277.6883032463839</v>
      </c>
      <c r="AC14" s="136">
        <v>155.83752702794109</v>
      </c>
      <c r="AD14" s="136">
        <v>299.72838281533132</v>
      </c>
      <c r="AE14" s="136">
        <v>321.74811044743979</v>
      </c>
      <c r="AF14" s="136">
        <v>274.21125141301047</v>
      </c>
      <c r="AG14" s="136">
        <v>238.678126134823</v>
      </c>
      <c r="AH14" s="136">
        <v>577.35370413937801</v>
      </c>
      <c r="AI14" s="136">
        <v>526.62675894641211</v>
      </c>
      <c r="AJ14" s="136">
        <v>76.701321946688296</v>
      </c>
      <c r="AK14" s="136">
        <v>287.74760376084311</v>
      </c>
      <c r="AL14" s="136">
        <v>585.66438419691804</v>
      </c>
      <c r="AM14" s="136">
        <v>416.53177719431602</v>
      </c>
      <c r="AN14" s="136">
        <v>401.30457838490497</v>
      </c>
      <c r="AO14" s="136">
        <v>314.5096337187785</v>
      </c>
      <c r="AP14" s="136">
        <v>722.3197346968841</v>
      </c>
      <c r="AQ14" s="136">
        <v>748.63141427393305</v>
      </c>
      <c r="AR14" s="136">
        <v>734.82033886921704</v>
      </c>
      <c r="AS14" s="136">
        <v>488.14349260871097</v>
      </c>
      <c r="AT14" s="136">
        <v>669.03997138433306</v>
      </c>
      <c r="AU14" s="136">
        <v>618.12800592010603</v>
      </c>
      <c r="AV14" s="136">
        <v>287.22120242712032</v>
      </c>
      <c r="AW14" s="136">
        <v>275.35278578204372</v>
      </c>
      <c r="AX14" s="136">
        <f t="shared" si="9"/>
        <v>1971.5952457518611</v>
      </c>
      <c r="AY14" s="136">
        <f t="shared" si="10"/>
        <v>1180.7019941292701</v>
      </c>
      <c r="AZ14" s="136">
        <f t="shared" ref="AZ14" si="12">G14+H14+I14+J14</f>
        <v>926.85442796500161</v>
      </c>
      <c r="BA14" s="136">
        <f t="shared" ref="BA14" si="13">K14+L14+M14+N14</f>
        <v>896.94065774097623</v>
      </c>
      <c r="BB14" s="136">
        <f t="shared" ref="BB14" si="14">O14+P14+Q14+R14</f>
        <v>1107.4765850880192</v>
      </c>
      <c r="BC14" s="136">
        <f t="shared" ref="BC14" si="15">S14+T14+U14+V14</f>
        <v>1157.320331362874</v>
      </c>
      <c r="BD14" s="136">
        <f t="shared" ref="BD14" si="16">W14+X14+Y14+Z14</f>
        <v>1330.8566634415101</v>
      </c>
      <c r="BE14" s="136">
        <f t="shared" ref="BE14" si="17">AA14+AB14+AC14+AD14</f>
        <v>1093.3746042996113</v>
      </c>
      <c r="BF14" s="136">
        <f t="shared" ref="BF14" si="18">AE14+AF14+AG14+AH14</f>
        <v>1411.9911921346511</v>
      </c>
      <c r="BG14" s="136">
        <f t="shared" ref="BG14" si="19">AI14+AJ14+AK14+AL14</f>
        <v>1476.7400688508615</v>
      </c>
      <c r="BH14" s="136">
        <f t="shared" ref="BH14" si="20">AM14+AN14+AO14+AP14</f>
        <v>1854.6657239948836</v>
      </c>
      <c r="BI14" s="136">
        <f t="shared" si="11"/>
        <v>2640.6352171361941</v>
      </c>
      <c r="BJ14" s="136"/>
      <c r="BK14" s="224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  <c r="CM14" s="224"/>
      <c r="CN14" s="224"/>
      <c r="CO14" s="224"/>
      <c r="CP14" s="224"/>
      <c r="CQ14" s="224"/>
      <c r="CR14" s="224"/>
      <c r="CS14" s="224"/>
      <c r="CT14" s="224"/>
      <c r="CU14" s="224"/>
      <c r="CV14" s="224"/>
      <c r="CW14" s="224"/>
      <c r="CX14" s="224"/>
      <c r="CY14" s="224"/>
      <c r="CZ14" s="224"/>
      <c r="DA14" s="225"/>
      <c r="DB14" s="225"/>
      <c r="DC14" s="225"/>
      <c r="DD14" s="225"/>
      <c r="DE14" s="225"/>
      <c r="DF14" s="225"/>
      <c r="DG14" s="225"/>
      <c r="DH14" s="225"/>
      <c r="DI14" s="225"/>
      <c r="DJ14" s="225"/>
      <c r="DK14" s="225"/>
      <c r="DL14" s="225"/>
      <c r="DM14" s="225"/>
      <c r="DN14" s="225"/>
      <c r="DO14" s="225"/>
      <c r="DP14" s="225"/>
      <c r="DQ14" s="225"/>
      <c r="DR14" s="225"/>
      <c r="DS14" s="225"/>
      <c r="DT14" s="225"/>
      <c r="DU14" s="225"/>
      <c r="DV14" s="225"/>
      <c r="DW14" s="225"/>
      <c r="DX14" s="225"/>
      <c r="DY14" s="225"/>
      <c r="DZ14" s="225"/>
      <c r="EA14" s="225"/>
      <c r="EB14" s="225"/>
      <c r="EC14" s="225"/>
      <c r="ED14" s="225"/>
      <c r="EE14" s="225"/>
      <c r="EF14" s="225"/>
      <c r="EG14" s="225"/>
      <c r="EH14" s="225"/>
      <c r="EI14" s="225"/>
      <c r="EJ14" s="225"/>
      <c r="EK14" s="226"/>
      <c r="EL14" s="226"/>
      <c r="EM14" s="226"/>
      <c r="EN14" s="226"/>
      <c r="EO14" s="226"/>
      <c r="EP14" s="226"/>
      <c r="EQ14" s="226"/>
      <c r="ER14" s="226"/>
      <c r="ES14" s="226"/>
      <c r="ET14" s="226"/>
      <c r="EU14" s="226"/>
      <c r="EV14" s="226"/>
      <c r="EW14" s="226"/>
      <c r="EX14" s="226"/>
      <c r="EY14" s="226"/>
      <c r="EZ14" s="226"/>
      <c r="FA14" s="226"/>
      <c r="FB14" s="226"/>
      <c r="FC14" s="226"/>
      <c r="FD14" s="226"/>
      <c r="FE14" s="226"/>
      <c r="FF14" s="226"/>
      <c r="FG14" s="228"/>
      <c r="FH14" s="228"/>
      <c r="FI14" s="228"/>
      <c r="FJ14" s="228"/>
      <c r="FK14" s="228"/>
      <c r="FL14" s="228"/>
      <c r="FM14" s="228"/>
      <c r="FN14" s="228"/>
      <c r="FO14" s="226"/>
      <c r="FP14" s="226"/>
      <c r="FQ14" s="226"/>
      <c r="FR14" s="226"/>
      <c r="FS14" s="226"/>
      <c r="FT14" s="226"/>
      <c r="FU14" s="226"/>
      <c r="FV14" s="226"/>
      <c r="FW14" s="226"/>
      <c r="FX14" s="226"/>
      <c r="FY14" s="226"/>
      <c r="FZ14" s="226"/>
      <c r="GA14" s="228"/>
      <c r="GB14" s="228"/>
      <c r="GC14" s="228"/>
      <c r="GD14" s="228"/>
      <c r="GE14" s="228"/>
      <c r="GF14" s="228"/>
      <c r="GG14" s="228"/>
      <c r="GH14" s="228"/>
      <c r="GI14" s="228"/>
      <c r="GJ14" s="228"/>
      <c r="GK14" s="228"/>
      <c r="GL14" s="228"/>
      <c r="GM14" s="228"/>
      <c r="GN14" s="228"/>
      <c r="GO14" s="228"/>
      <c r="GP14" s="228"/>
      <c r="GQ14" s="228"/>
      <c r="GR14" s="228"/>
      <c r="GS14" s="228"/>
      <c r="GT14" s="228"/>
      <c r="GU14" s="228"/>
      <c r="GV14" s="228"/>
      <c r="GW14" s="228"/>
      <c r="GX14" s="228"/>
      <c r="GY14" s="228"/>
      <c r="GZ14" s="228"/>
      <c r="HA14" s="228"/>
      <c r="HB14" s="228"/>
      <c r="HC14" s="228"/>
      <c r="HD14" s="228"/>
      <c r="HE14" s="228"/>
      <c r="HF14" s="228"/>
      <c r="HG14" s="228"/>
      <c r="HH14" s="228"/>
      <c r="HI14" s="228"/>
      <c r="HJ14" s="228"/>
      <c r="HK14" s="228"/>
      <c r="HL14" s="228"/>
      <c r="HM14" s="228"/>
      <c r="HN14" s="228"/>
      <c r="HO14" s="228"/>
      <c r="HP14" s="229"/>
      <c r="HQ14" s="229"/>
      <c r="HR14" s="229"/>
      <c r="HS14" s="229"/>
      <c r="HT14" s="228"/>
      <c r="HU14" s="228"/>
      <c r="HV14" s="228"/>
      <c r="HW14" s="228"/>
      <c r="HX14" s="228"/>
      <c r="HY14" s="228"/>
      <c r="HZ14" s="228"/>
      <c r="IA14" s="228"/>
      <c r="IB14" s="226"/>
      <c r="IC14" s="226"/>
      <c r="ID14" s="226"/>
      <c r="IE14" s="226"/>
      <c r="IF14" s="226"/>
      <c r="IG14" s="226"/>
      <c r="IH14" s="226"/>
      <c r="II14" s="226"/>
      <c r="IJ14" s="226"/>
      <c r="IK14" s="226"/>
      <c r="IL14" s="226"/>
      <c r="IM14" s="226"/>
      <c r="IN14" s="226"/>
      <c r="IO14" s="229"/>
      <c r="IP14" s="229"/>
      <c r="IQ14" s="228"/>
      <c r="IR14" s="228"/>
      <c r="IS14" s="228"/>
      <c r="IT14" s="228"/>
      <c r="IU14" s="228"/>
      <c r="IV14" s="228"/>
      <c r="IW14" s="228"/>
      <c r="IX14" s="226"/>
      <c r="IY14" s="229"/>
      <c r="IZ14" s="229"/>
      <c r="JA14" s="229"/>
      <c r="JB14" s="229"/>
      <c r="JC14" s="229"/>
      <c r="JD14" s="226"/>
      <c r="JE14" s="226"/>
      <c r="JF14" s="226"/>
      <c r="JG14" s="226"/>
      <c r="JH14" s="226"/>
      <c r="JI14" s="226"/>
      <c r="JJ14" s="226"/>
      <c r="JK14" s="226"/>
      <c r="JL14" s="226"/>
      <c r="JM14" s="226"/>
      <c r="JN14" s="226"/>
      <c r="JO14" s="226"/>
      <c r="JP14" s="226"/>
      <c r="JQ14" s="226"/>
      <c r="JR14" s="226"/>
      <c r="JS14" s="226"/>
      <c r="JT14" s="226"/>
      <c r="JU14" s="226"/>
      <c r="JV14" s="226"/>
      <c r="JW14" s="226"/>
      <c r="JX14" s="226"/>
      <c r="JY14" s="226"/>
      <c r="JZ14" s="226"/>
      <c r="KA14" s="226"/>
      <c r="KB14" s="226"/>
      <c r="KC14" s="226"/>
      <c r="KD14" s="226"/>
      <c r="KE14" s="226"/>
      <c r="KF14" s="226"/>
      <c r="KG14" s="226"/>
      <c r="KH14" s="226"/>
      <c r="KI14" s="226"/>
      <c r="KJ14" s="226"/>
      <c r="KK14" s="226"/>
      <c r="KL14" s="226"/>
      <c r="KM14" s="226"/>
      <c r="KN14" s="226"/>
      <c r="KO14" s="226"/>
      <c r="KP14" s="226"/>
      <c r="KQ14" s="226"/>
      <c r="KR14" s="226"/>
      <c r="KS14" s="226"/>
      <c r="KT14" s="226"/>
      <c r="KU14" s="226"/>
      <c r="KV14" s="226"/>
      <c r="KW14" s="226"/>
      <c r="KX14" s="226"/>
      <c r="KY14" s="226"/>
      <c r="KZ14" s="226"/>
      <c r="LA14" s="226"/>
      <c r="LB14" s="226"/>
      <c r="LC14" s="226"/>
      <c r="LD14" s="226"/>
      <c r="LE14" s="226"/>
      <c r="LF14" s="226"/>
      <c r="LG14" s="226"/>
      <c r="LH14" s="226"/>
      <c r="LI14" s="226"/>
      <c r="LJ14" s="226"/>
      <c r="LK14" s="226"/>
      <c r="LL14" s="226"/>
      <c r="LM14" s="226"/>
      <c r="LN14" s="226"/>
      <c r="LO14" s="226"/>
      <c r="LP14" s="226"/>
      <c r="LQ14" s="226"/>
      <c r="LR14" s="226"/>
      <c r="LS14" s="226"/>
      <c r="LT14" s="226"/>
      <c r="LU14" s="226"/>
      <c r="LV14" s="226"/>
      <c r="LW14" s="226"/>
      <c r="LX14" s="226"/>
      <c r="LY14" s="226"/>
      <c r="LZ14" s="226"/>
      <c r="MA14" s="226"/>
      <c r="MB14" s="226"/>
      <c r="MC14" s="226"/>
      <c r="MD14" s="226"/>
      <c r="ME14" s="226"/>
      <c r="MF14" s="226"/>
      <c r="MG14" s="226"/>
      <c r="MH14" s="226"/>
      <c r="MI14" s="226"/>
      <c r="MJ14" s="226"/>
      <c r="MK14" s="226"/>
      <c r="ML14" s="226"/>
      <c r="MM14" s="226"/>
      <c r="MN14" s="226"/>
      <c r="MO14" s="226"/>
      <c r="MP14" s="226"/>
      <c r="MQ14" s="226"/>
      <c r="MR14" s="226"/>
      <c r="MS14" s="226"/>
      <c r="MT14" s="226"/>
      <c r="MU14" s="226"/>
      <c r="MV14" s="226"/>
      <c r="MW14" s="226"/>
      <c r="MX14" s="226"/>
      <c r="MY14" s="226"/>
      <c r="MZ14" s="226"/>
      <c r="NA14" s="226"/>
      <c r="NB14" s="226"/>
      <c r="NC14" s="226"/>
      <c r="ND14" s="226"/>
      <c r="NE14" s="226"/>
      <c r="NF14" s="226"/>
      <c r="NG14" s="226"/>
      <c r="NH14" s="226"/>
      <c r="NI14" s="226"/>
      <c r="NJ14" s="226"/>
      <c r="NK14" s="226"/>
      <c r="NL14" s="226"/>
      <c r="NM14" s="226"/>
      <c r="NN14" s="226"/>
      <c r="NO14" s="226"/>
      <c r="NP14" s="226"/>
      <c r="NQ14" s="226"/>
      <c r="NR14" s="226"/>
      <c r="NS14" s="226"/>
      <c r="NT14" s="226"/>
      <c r="NU14" s="226"/>
      <c r="NV14" s="226"/>
      <c r="NW14" s="226"/>
      <c r="NX14" s="226"/>
      <c r="NY14" s="226"/>
      <c r="NZ14" s="226"/>
      <c r="OA14" s="226"/>
      <c r="OB14" s="226"/>
      <c r="OC14" s="226"/>
      <c r="OD14" s="226"/>
      <c r="OE14" s="226"/>
      <c r="OF14" s="226"/>
      <c r="OG14" s="226"/>
      <c r="OH14" s="226"/>
      <c r="OI14" s="226"/>
      <c r="OJ14" s="226"/>
      <c r="OK14" s="226"/>
      <c r="OL14" s="226"/>
      <c r="OM14" s="226"/>
      <c r="ON14" s="226"/>
      <c r="OO14" s="226"/>
      <c r="OP14" s="226"/>
      <c r="OQ14" s="226"/>
      <c r="OR14" s="226"/>
      <c r="OS14" s="226"/>
      <c r="OT14" s="226"/>
      <c r="OU14" s="226"/>
      <c r="OV14" s="226"/>
      <c r="OW14" s="226"/>
      <c r="OX14" s="226"/>
      <c r="OY14" s="226"/>
      <c r="OZ14" s="226"/>
      <c r="PA14" s="226"/>
      <c r="PB14" s="226"/>
      <c r="PC14" s="226"/>
      <c r="PD14" s="226"/>
      <c r="PE14" s="226"/>
      <c r="PF14" s="226"/>
      <c r="PG14" s="226"/>
      <c r="PH14" s="226"/>
      <c r="PI14" s="226"/>
      <c r="PJ14" s="226"/>
      <c r="PK14" s="226"/>
      <c r="PL14" s="226"/>
      <c r="PM14" s="226"/>
      <c r="PN14" s="226"/>
      <c r="PO14" s="226"/>
      <c r="PP14" s="226"/>
      <c r="PQ14" s="226"/>
      <c r="PR14" s="226"/>
      <c r="PS14" s="226"/>
      <c r="PT14" s="226"/>
      <c r="PU14" s="226"/>
      <c r="PV14" s="226"/>
      <c r="PW14" s="226"/>
      <c r="PX14" s="226"/>
      <c r="PY14" s="226"/>
      <c r="PZ14" s="226"/>
      <c r="QA14" s="226"/>
      <c r="QB14" s="226"/>
      <c r="QC14" s="226"/>
      <c r="QD14" s="226"/>
      <c r="QE14" s="226"/>
      <c r="QF14" s="226"/>
      <c r="QG14" s="226"/>
      <c r="QH14" s="226"/>
      <c r="QI14" s="226"/>
      <c r="QJ14" s="226"/>
      <c r="QK14" s="226"/>
      <c r="QL14" s="226"/>
      <c r="QM14" s="226"/>
      <c r="QN14" s="226"/>
      <c r="QO14" s="226"/>
      <c r="QP14" s="226"/>
      <c r="QQ14" s="226"/>
      <c r="QR14" s="226"/>
      <c r="QS14" s="226"/>
      <c r="QT14" s="226"/>
      <c r="QU14" s="226"/>
      <c r="QV14" s="226"/>
      <c r="QW14" s="226"/>
      <c r="QX14" s="226"/>
      <c r="QY14" s="226"/>
      <c r="QZ14" s="226"/>
      <c r="RA14" s="226"/>
      <c r="RB14" s="226"/>
      <c r="RC14" s="226"/>
      <c r="RD14" s="226"/>
      <c r="RE14" s="226"/>
      <c r="RF14" s="226"/>
      <c r="RG14" s="226"/>
      <c r="RH14" s="226"/>
      <c r="RI14" s="226"/>
      <c r="RJ14" s="226"/>
      <c r="RK14" s="226"/>
      <c r="RL14" s="226"/>
      <c r="RM14" s="226"/>
      <c r="RN14" s="226"/>
      <c r="RO14" s="226"/>
      <c r="RP14" s="226"/>
      <c r="RQ14" s="226"/>
      <c r="RR14" s="226"/>
      <c r="RS14" s="226"/>
      <c r="RT14" s="226"/>
      <c r="RU14" s="226"/>
      <c r="RV14" s="226"/>
      <c r="RW14" s="226"/>
      <c r="RX14" s="226"/>
      <c r="RY14" s="226"/>
      <c r="RZ14" s="226"/>
      <c r="SA14" s="226"/>
      <c r="SB14" s="226"/>
      <c r="SC14" s="226"/>
      <c r="SD14" s="226"/>
      <c r="SE14" s="226"/>
      <c r="SF14" s="226"/>
      <c r="SG14" s="226"/>
      <c r="SH14" s="226"/>
      <c r="SI14" s="226"/>
      <c r="SJ14" s="226"/>
      <c r="SK14" s="226"/>
      <c r="SL14" s="226"/>
      <c r="SM14" s="226"/>
      <c r="SN14" s="226"/>
      <c r="SO14" s="226"/>
      <c r="SP14" s="226"/>
      <c r="SQ14" s="226"/>
      <c r="SR14" s="226"/>
      <c r="SS14" s="226"/>
      <c r="ST14" s="226"/>
      <c r="SU14" s="226"/>
      <c r="SV14" s="226"/>
      <c r="SW14" s="226"/>
      <c r="SX14" s="226"/>
      <c r="SY14" s="226"/>
      <c r="SZ14" s="226"/>
      <c r="TA14" s="226"/>
      <c r="TB14" s="226"/>
      <c r="TC14" s="226"/>
      <c r="TD14" s="226"/>
      <c r="TE14" s="226"/>
      <c r="TF14" s="226"/>
      <c r="TG14" s="226"/>
      <c r="TH14" s="229"/>
      <c r="TI14" s="229"/>
      <c r="TJ14" s="229"/>
      <c r="TK14" s="229"/>
      <c r="TL14" s="229"/>
      <c r="TM14" s="226"/>
      <c r="TN14" s="226"/>
      <c r="TO14" s="226"/>
      <c r="TP14" s="226"/>
      <c r="TQ14" s="226"/>
      <c r="TR14" s="226"/>
      <c r="TS14" s="226"/>
      <c r="TT14" s="226"/>
      <c r="TU14" s="226"/>
      <c r="TV14" s="226"/>
      <c r="TW14" s="226"/>
      <c r="TX14" s="226"/>
      <c r="TY14" s="226"/>
      <c r="TZ14" s="226"/>
      <c r="UA14" s="226"/>
      <c r="UB14" s="226"/>
      <c r="UC14" s="226"/>
      <c r="UD14" s="226"/>
      <c r="UE14" s="226"/>
      <c r="UF14" s="226"/>
      <c r="UG14" s="226"/>
      <c r="UH14" s="226"/>
      <c r="UI14" s="226"/>
      <c r="UJ14" s="226"/>
      <c r="UK14" s="226"/>
      <c r="UL14" s="226"/>
      <c r="UM14" s="226"/>
      <c r="UN14" s="226"/>
      <c r="UO14" s="226"/>
      <c r="UP14" s="226"/>
      <c r="UQ14" s="226"/>
      <c r="UR14" s="226"/>
      <c r="US14" s="226"/>
      <c r="UT14" s="226"/>
      <c r="UU14" s="226"/>
      <c r="UV14" s="226"/>
      <c r="UW14" s="226"/>
      <c r="UX14" s="226"/>
      <c r="UY14" s="226"/>
      <c r="UZ14" s="226"/>
      <c r="VA14" s="226"/>
      <c r="VB14" s="226"/>
      <c r="VC14" s="226"/>
      <c r="VD14" s="226"/>
      <c r="VE14" s="226"/>
      <c r="VF14" s="226"/>
      <c r="VG14" s="226"/>
      <c r="VH14" s="226"/>
      <c r="VI14" s="226"/>
      <c r="VJ14" s="226"/>
      <c r="VK14" s="226"/>
      <c r="VL14" s="226"/>
      <c r="VM14" s="226"/>
      <c r="VN14" s="226"/>
      <c r="VO14" s="226"/>
      <c r="VP14" s="226"/>
      <c r="VQ14" s="226"/>
      <c r="VR14" s="226"/>
      <c r="VS14" s="226"/>
      <c r="VT14" s="226"/>
      <c r="VU14" s="226"/>
      <c r="VV14" s="226"/>
      <c r="VW14" s="226"/>
      <c r="VX14" s="226"/>
      <c r="VY14" s="226"/>
      <c r="VZ14" s="226"/>
      <c r="WA14" s="226"/>
      <c r="WB14" s="226"/>
      <c r="WC14" s="226"/>
      <c r="WD14" s="226"/>
      <c r="WE14" s="226"/>
      <c r="WF14" s="226"/>
      <c r="WG14" s="226"/>
      <c r="WH14" s="230"/>
      <c r="WI14" s="230"/>
      <c r="WJ14" s="230"/>
      <c r="WK14" s="230"/>
      <c r="WL14" s="230"/>
      <c r="WM14" s="228"/>
      <c r="WN14" s="228"/>
      <c r="WO14" s="228"/>
      <c r="WP14" s="228"/>
    </row>
    <row r="15" spans="1:725" ht="21" customHeight="1">
      <c r="A15" s="339">
        <v>8</v>
      </c>
      <c r="B15" s="231" t="str">
        <f>IF('1'!$A$1=1,D15,F15)</f>
        <v xml:space="preserve"> Єгипет</v>
      </c>
      <c r="C15" s="406"/>
      <c r="D15" s="354" t="s">
        <v>161</v>
      </c>
      <c r="E15" s="350"/>
      <c r="F15" s="350" t="s">
        <v>71</v>
      </c>
      <c r="G15" s="232">
        <v>515.35123980233902</v>
      </c>
      <c r="H15" s="136">
        <v>476.23148226462695</v>
      </c>
      <c r="I15" s="136">
        <v>387.368469633627</v>
      </c>
      <c r="J15" s="136">
        <v>457.835519774445</v>
      </c>
      <c r="K15" s="136">
        <v>405.57586228023399</v>
      </c>
      <c r="L15" s="136">
        <v>597.70283361975896</v>
      </c>
      <c r="M15" s="136">
        <v>389.01769010821698</v>
      </c>
      <c r="N15" s="136">
        <v>646.00690194662502</v>
      </c>
      <c r="O15" s="136">
        <v>554.89242450838901</v>
      </c>
      <c r="P15" s="136">
        <v>454.83559290146104</v>
      </c>
      <c r="Q15" s="136">
        <v>275.11147131203393</v>
      </c>
      <c r="R15" s="136">
        <v>357.70584258147903</v>
      </c>
      <c r="S15" s="136">
        <v>417.94206666747601</v>
      </c>
      <c r="T15" s="136">
        <v>343.26590509793232</v>
      </c>
      <c r="U15" s="136">
        <v>309.93661280125849</v>
      </c>
      <c r="V15" s="136">
        <v>237.05559773579171</v>
      </c>
      <c r="W15" s="136">
        <v>573.64829285974304</v>
      </c>
      <c r="X15" s="136">
        <v>473.14128167733003</v>
      </c>
      <c r="Y15" s="136">
        <v>435.57735892766402</v>
      </c>
      <c r="Z15" s="136">
        <v>527.97902286489307</v>
      </c>
      <c r="AA15" s="136">
        <v>577.787609079405</v>
      </c>
      <c r="AB15" s="136">
        <v>304.79376010787087</v>
      </c>
      <c r="AC15" s="136">
        <v>246.86894562236802</v>
      </c>
      <c r="AD15" s="136">
        <v>298.58514029680998</v>
      </c>
      <c r="AE15" s="136">
        <v>356.87611861035305</v>
      </c>
      <c r="AF15" s="136">
        <v>251.40728115814227</v>
      </c>
      <c r="AG15" s="136">
        <v>342.2958711067846</v>
      </c>
      <c r="AH15" s="136">
        <v>702.23236425508901</v>
      </c>
      <c r="AI15" s="136">
        <v>427.54797778125555</v>
      </c>
      <c r="AJ15" s="136">
        <v>52.026718209447402</v>
      </c>
      <c r="AK15" s="136">
        <v>135.61043749921089</v>
      </c>
      <c r="AL15" s="136">
        <v>118.3308916544671</v>
      </c>
      <c r="AM15" s="136">
        <v>141.19435007493001</v>
      </c>
      <c r="AN15" s="136">
        <v>377.50594306254686</v>
      </c>
      <c r="AO15" s="136">
        <v>160.18606207676692</v>
      </c>
      <c r="AP15" s="136">
        <v>322.84562670198562</v>
      </c>
      <c r="AQ15" s="136">
        <v>460.90285801464296</v>
      </c>
      <c r="AR15" s="136">
        <v>426.849206445204</v>
      </c>
      <c r="AS15" s="136">
        <v>309.39381416029119</v>
      </c>
      <c r="AT15" s="136">
        <v>316.39155226210249</v>
      </c>
      <c r="AU15" s="136">
        <v>432.27395472862503</v>
      </c>
      <c r="AV15" s="136">
        <v>283.99463421041571</v>
      </c>
      <c r="AW15" s="136">
        <v>355.38721669356289</v>
      </c>
      <c r="AX15" s="136">
        <f t="shared" si="9"/>
        <v>1197.1458786201381</v>
      </c>
      <c r="AY15" s="136">
        <f t="shared" si="10"/>
        <v>1071.6558056326035</v>
      </c>
      <c r="AZ15" s="136">
        <f t="shared" ref="AZ15:AZ23" si="21">G15+H15+I15+J15</f>
        <v>1836.7867114750379</v>
      </c>
      <c r="BA15" s="136">
        <f t="shared" ref="BA15:BA23" si="22">K15+L15+M15+N15</f>
        <v>2038.303287954835</v>
      </c>
      <c r="BB15" s="136">
        <f t="shared" ref="BB15:BB23" si="23">O15+P15+Q15+R15</f>
        <v>1642.5453313033631</v>
      </c>
      <c r="BC15" s="136">
        <f t="shared" ref="BC15:BC23" si="24">S15+T15+U15+V15</f>
        <v>1308.2001823024584</v>
      </c>
      <c r="BD15" s="136">
        <f t="shared" ref="BD15:BD23" si="25">W15+X15+Y15+Z15</f>
        <v>2010.3459563296301</v>
      </c>
      <c r="BE15" s="136">
        <f t="shared" ref="BE15:BE23" si="26">AA15+AB15+AC15+AD15</f>
        <v>1428.0354551064538</v>
      </c>
      <c r="BF15" s="136">
        <f t="shared" ref="BF15:BF23" si="27">AE15+AF15+AG15+AH15</f>
        <v>1652.8116351303688</v>
      </c>
      <c r="BG15" s="136">
        <f t="shared" ref="BG15:BG23" si="28">AI15+AJ15+AK15+AL15</f>
        <v>733.51602514438093</v>
      </c>
      <c r="BH15" s="136">
        <f t="shared" ref="BH15:BH23" si="29">AM15+AN15+AO15+AP15</f>
        <v>1001.7319819162294</v>
      </c>
      <c r="BI15" s="136">
        <f t="shared" si="11"/>
        <v>1513.5374308822406</v>
      </c>
      <c r="BJ15" s="136"/>
      <c r="BK15" s="224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  <c r="CM15" s="224"/>
      <c r="CN15" s="224"/>
      <c r="CO15" s="224"/>
      <c r="CP15" s="224"/>
      <c r="CQ15" s="224"/>
      <c r="CR15" s="224"/>
      <c r="CS15" s="224"/>
      <c r="CT15" s="224"/>
      <c r="CU15" s="224"/>
      <c r="CV15" s="224"/>
      <c r="CW15" s="224"/>
      <c r="CX15" s="224"/>
      <c r="CY15" s="224"/>
      <c r="CZ15" s="224"/>
      <c r="DA15" s="225"/>
      <c r="DB15" s="225"/>
      <c r="DC15" s="225"/>
      <c r="DD15" s="225"/>
      <c r="DE15" s="225"/>
      <c r="DF15" s="225"/>
      <c r="DG15" s="225"/>
      <c r="DH15" s="225"/>
      <c r="DI15" s="225"/>
      <c r="DJ15" s="225"/>
      <c r="DK15" s="225"/>
      <c r="DL15" s="225"/>
      <c r="DM15" s="225"/>
      <c r="DN15" s="225"/>
      <c r="DO15" s="225"/>
      <c r="DP15" s="225"/>
      <c r="DQ15" s="225"/>
      <c r="DR15" s="204" t="s">
        <v>112</v>
      </c>
      <c r="DS15" s="204"/>
      <c r="DT15" s="204"/>
      <c r="DU15" s="225"/>
      <c r="DV15" s="225"/>
      <c r="DW15" s="225"/>
      <c r="DX15" s="225"/>
      <c r="DY15" s="225"/>
      <c r="DZ15" s="225"/>
      <c r="EA15" s="225"/>
      <c r="EB15" s="225"/>
      <c r="EC15" s="225"/>
      <c r="ED15" s="225"/>
      <c r="EE15" s="225"/>
      <c r="EF15" s="225"/>
      <c r="EG15" s="225"/>
      <c r="EH15" s="225"/>
      <c r="EI15" s="225"/>
      <c r="EJ15" s="225"/>
      <c r="EK15" s="226"/>
      <c r="EL15" s="226"/>
      <c r="EM15" s="226"/>
      <c r="EN15" s="226"/>
      <c r="EO15" s="226"/>
      <c r="EP15" s="226"/>
      <c r="EQ15" s="226"/>
      <c r="ER15" s="226"/>
      <c r="ES15" s="226"/>
      <c r="ET15" s="226"/>
      <c r="EU15" s="226"/>
      <c r="EV15" s="226"/>
      <c r="EW15" s="226"/>
      <c r="EX15" s="226"/>
      <c r="EY15" s="226"/>
      <c r="EZ15" s="226"/>
      <c r="FA15" s="226"/>
      <c r="FB15" s="226"/>
      <c r="FC15" s="226"/>
      <c r="FD15" s="226"/>
      <c r="FE15" s="226"/>
      <c r="FF15" s="226"/>
      <c r="FG15" s="228"/>
      <c r="FH15" s="228"/>
      <c r="FI15" s="228"/>
      <c r="FJ15" s="228"/>
      <c r="FK15" s="228"/>
      <c r="FL15" s="228"/>
      <c r="FM15" s="228"/>
      <c r="FN15" s="228"/>
      <c r="FO15" s="226"/>
      <c r="FP15" s="226"/>
      <c r="FQ15" s="226"/>
      <c r="FR15" s="226"/>
      <c r="FS15" s="226"/>
      <c r="FT15" s="226"/>
      <c r="FU15" s="226"/>
      <c r="FV15" s="226"/>
      <c r="FW15" s="226"/>
      <c r="FX15" s="226"/>
      <c r="FY15" s="226"/>
      <c r="FZ15" s="226"/>
      <c r="GA15" s="228"/>
      <c r="GB15" s="228"/>
      <c r="GC15" s="228"/>
      <c r="GD15" s="228"/>
      <c r="GE15" s="228"/>
      <c r="GF15" s="228"/>
      <c r="GG15" s="228"/>
      <c r="GH15" s="228"/>
      <c r="GI15" s="228"/>
      <c r="GJ15" s="228"/>
      <c r="GK15" s="228"/>
      <c r="GL15" s="228"/>
      <c r="GM15" s="228"/>
      <c r="GN15" s="228"/>
      <c r="GO15" s="228"/>
      <c r="GP15" s="228"/>
      <c r="GQ15" s="228"/>
      <c r="GR15" s="228"/>
      <c r="GS15" s="228"/>
      <c r="GT15" s="228"/>
      <c r="GU15" s="228"/>
      <c r="GV15" s="228"/>
      <c r="GW15" s="228"/>
      <c r="GX15" s="228"/>
      <c r="GY15" s="228"/>
      <c r="GZ15" s="228"/>
      <c r="HA15" s="228"/>
      <c r="HB15" s="228"/>
      <c r="HC15" s="228"/>
      <c r="HD15" s="228"/>
      <c r="HE15" s="228"/>
      <c r="HF15" s="228"/>
      <c r="HG15" s="228"/>
      <c r="HH15" s="228"/>
      <c r="HI15" s="228"/>
      <c r="HJ15" s="228"/>
      <c r="HK15" s="228"/>
      <c r="HL15" s="228"/>
      <c r="HM15" s="228"/>
      <c r="HN15" s="228"/>
      <c r="HO15" s="228"/>
      <c r="HP15" s="229"/>
      <c r="HQ15" s="229"/>
      <c r="HR15" s="229"/>
      <c r="HS15" s="229"/>
      <c r="HT15" s="228"/>
      <c r="HU15" s="228"/>
      <c r="HV15" s="228"/>
      <c r="HW15" s="228"/>
      <c r="HX15" s="228"/>
      <c r="HY15" s="228"/>
      <c r="HZ15" s="228"/>
      <c r="IA15" s="228"/>
      <c r="IB15" s="226"/>
      <c r="IC15" s="226"/>
      <c r="ID15" s="226"/>
      <c r="IE15" s="226"/>
      <c r="IF15" s="226"/>
      <c r="IG15" s="226"/>
      <c r="IH15" s="226"/>
      <c r="II15" s="226"/>
      <c r="IJ15" s="226"/>
      <c r="IK15" s="226"/>
      <c r="IL15" s="226"/>
      <c r="IM15" s="226"/>
      <c r="IN15" s="226"/>
      <c r="IO15" s="229"/>
      <c r="IP15" s="229"/>
      <c r="IQ15" s="228"/>
      <c r="IR15" s="228"/>
      <c r="IS15" s="228"/>
      <c r="IT15" s="228"/>
      <c r="IU15" s="228"/>
      <c r="IV15" s="228"/>
      <c r="IW15" s="228"/>
      <c r="IX15" s="226"/>
      <c r="IY15" s="229"/>
      <c r="IZ15" s="229"/>
      <c r="JA15" s="229"/>
      <c r="JB15" s="229"/>
      <c r="JC15" s="229"/>
      <c r="JD15" s="226"/>
      <c r="JE15" s="226"/>
      <c r="JF15" s="226"/>
      <c r="JG15" s="226"/>
      <c r="JH15" s="226"/>
      <c r="JI15" s="226"/>
      <c r="JJ15" s="226"/>
      <c r="JK15" s="226"/>
      <c r="JL15" s="226"/>
      <c r="JM15" s="226"/>
      <c r="JN15" s="226"/>
      <c r="JO15" s="226"/>
      <c r="JP15" s="226"/>
      <c r="JQ15" s="226"/>
      <c r="JR15" s="226"/>
      <c r="JS15" s="226"/>
      <c r="JT15" s="226"/>
      <c r="JU15" s="226"/>
      <c r="JV15" s="226"/>
      <c r="JW15" s="226"/>
      <c r="JX15" s="226"/>
      <c r="JY15" s="226"/>
      <c r="JZ15" s="226"/>
      <c r="KA15" s="226"/>
      <c r="KB15" s="226"/>
      <c r="KC15" s="226"/>
      <c r="KD15" s="226"/>
      <c r="KE15" s="226"/>
      <c r="KF15" s="226"/>
      <c r="KG15" s="226"/>
      <c r="KH15" s="226"/>
      <c r="KI15" s="226"/>
      <c r="KJ15" s="226"/>
      <c r="KK15" s="226"/>
      <c r="KL15" s="226"/>
      <c r="KM15" s="226"/>
      <c r="KN15" s="226"/>
      <c r="KO15" s="226"/>
      <c r="KP15" s="226"/>
      <c r="KQ15" s="226"/>
      <c r="KR15" s="226"/>
      <c r="KS15" s="226"/>
      <c r="KT15" s="226"/>
      <c r="KU15" s="226"/>
      <c r="KV15" s="226"/>
      <c r="KW15" s="226"/>
      <c r="KX15" s="226"/>
      <c r="KY15" s="226"/>
      <c r="KZ15" s="226"/>
      <c r="LA15" s="226"/>
      <c r="LB15" s="226"/>
      <c r="LC15" s="226"/>
      <c r="LD15" s="226"/>
      <c r="LE15" s="226"/>
      <c r="LF15" s="226"/>
      <c r="LG15" s="226"/>
      <c r="LH15" s="226"/>
      <c r="LI15" s="226"/>
      <c r="LJ15" s="226"/>
      <c r="LK15" s="226"/>
      <c r="LL15" s="226"/>
      <c r="LM15" s="226"/>
      <c r="LN15" s="226"/>
      <c r="LO15" s="226"/>
      <c r="LP15" s="226"/>
      <c r="LQ15" s="226"/>
      <c r="LR15" s="226"/>
      <c r="LS15" s="226"/>
      <c r="LT15" s="226"/>
      <c r="LU15" s="226"/>
      <c r="LV15" s="226"/>
      <c r="LW15" s="226"/>
      <c r="LX15" s="226"/>
      <c r="LY15" s="226"/>
      <c r="LZ15" s="226"/>
      <c r="MA15" s="226"/>
      <c r="MB15" s="226"/>
      <c r="MC15" s="226"/>
      <c r="MD15" s="226"/>
      <c r="ME15" s="226"/>
      <c r="MF15" s="226"/>
      <c r="MG15" s="226"/>
      <c r="MH15" s="226"/>
      <c r="MI15" s="226"/>
      <c r="MJ15" s="226"/>
      <c r="MK15" s="226"/>
      <c r="ML15" s="226"/>
      <c r="MM15" s="226"/>
      <c r="MN15" s="226"/>
      <c r="MO15" s="226"/>
      <c r="MP15" s="226"/>
      <c r="MQ15" s="226"/>
      <c r="MR15" s="226"/>
      <c r="MS15" s="226"/>
      <c r="MT15" s="226"/>
      <c r="MU15" s="226"/>
      <c r="MV15" s="226"/>
      <c r="MW15" s="226"/>
      <c r="MX15" s="226"/>
      <c r="MY15" s="226"/>
      <c r="MZ15" s="226"/>
      <c r="NA15" s="226"/>
      <c r="NB15" s="226"/>
      <c r="NC15" s="226"/>
      <c r="ND15" s="226"/>
      <c r="NE15" s="226"/>
      <c r="NF15" s="226"/>
      <c r="NG15" s="226"/>
      <c r="NH15" s="226"/>
      <c r="NI15" s="226"/>
      <c r="NJ15" s="226"/>
      <c r="NK15" s="226"/>
      <c r="NL15" s="226"/>
      <c r="NM15" s="226"/>
      <c r="NN15" s="226"/>
      <c r="NO15" s="226"/>
      <c r="NP15" s="226"/>
      <c r="NQ15" s="226"/>
      <c r="NR15" s="226"/>
      <c r="NS15" s="226"/>
      <c r="NT15" s="226"/>
      <c r="NU15" s="226"/>
      <c r="NV15" s="226"/>
      <c r="NW15" s="226"/>
      <c r="NX15" s="226"/>
      <c r="NY15" s="226"/>
      <c r="NZ15" s="226"/>
      <c r="OA15" s="226"/>
      <c r="OB15" s="226"/>
      <c r="OC15" s="226"/>
      <c r="OD15" s="226"/>
      <c r="OE15" s="226"/>
      <c r="OF15" s="226"/>
      <c r="OG15" s="226"/>
      <c r="OH15" s="226"/>
      <c r="OI15" s="226"/>
      <c r="OJ15" s="226"/>
      <c r="OK15" s="226"/>
      <c r="OL15" s="226"/>
      <c r="OM15" s="226"/>
      <c r="ON15" s="226"/>
      <c r="OO15" s="226"/>
      <c r="OP15" s="226"/>
      <c r="OQ15" s="226"/>
      <c r="OR15" s="226"/>
      <c r="OS15" s="226"/>
      <c r="OT15" s="226"/>
      <c r="OU15" s="226"/>
      <c r="OV15" s="226"/>
      <c r="OW15" s="226"/>
      <c r="OX15" s="226"/>
      <c r="OY15" s="226"/>
      <c r="OZ15" s="226"/>
      <c r="PA15" s="226"/>
      <c r="PB15" s="226"/>
      <c r="PC15" s="226"/>
      <c r="PD15" s="226"/>
      <c r="PE15" s="226"/>
      <c r="PF15" s="226"/>
      <c r="PG15" s="226"/>
      <c r="PH15" s="226"/>
      <c r="PI15" s="226"/>
      <c r="PJ15" s="226"/>
      <c r="PK15" s="226"/>
      <c r="PL15" s="226"/>
      <c r="PM15" s="226"/>
      <c r="PN15" s="226"/>
      <c r="PO15" s="226"/>
      <c r="PP15" s="226"/>
      <c r="PQ15" s="226"/>
      <c r="PR15" s="226"/>
      <c r="PS15" s="226"/>
      <c r="PT15" s="226"/>
      <c r="PU15" s="226"/>
      <c r="PV15" s="226"/>
      <c r="PW15" s="226"/>
      <c r="PX15" s="226"/>
      <c r="PY15" s="226"/>
      <c r="PZ15" s="226"/>
      <c r="QA15" s="226"/>
      <c r="QB15" s="226"/>
      <c r="QC15" s="226"/>
      <c r="QD15" s="226"/>
      <c r="QE15" s="226"/>
      <c r="QF15" s="226"/>
      <c r="QG15" s="226"/>
      <c r="QH15" s="226"/>
      <c r="QI15" s="226"/>
      <c r="QJ15" s="226"/>
      <c r="QK15" s="226"/>
      <c r="QL15" s="226"/>
      <c r="QM15" s="226"/>
      <c r="QN15" s="226"/>
      <c r="QO15" s="226"/>
      <c r="QP15" s="226"/>
      <c r="QQ15" s="226"/>
      <c r="QR15" s="226"/>
      <c r="QS15" s="226"/>
      <c r="QT15" s="226"/>
      <c r="QU15" s="226"/>
      <c r="QV15" s="226"/>
      <c r="QW15" s="226"/>
      <c r="QX15" s="226"/>
      <c r="QY15" s="226"/>
      <c r="QZ15" s="226"/>
      <c r="RA15" s="226"/>
      <c r="RB15" s="226"/>
      <c r="RC15" s="226"/>
      <c r="RD15" s="226"/>
      <c r="RE15" s="226"/>
      <c r="RF15" s="226"/>
      <c r="RG15" s="226"/>
      <c r="RH15" s="226"/>
      <c r="RI15" s="226"/>
      <c r="RJ15" s="226"/>
      <c r="RK15" s="226"/>
      <c r="RL15" s="226"/>
      <c r="RM15" s="226"/>
      <c r="RN15" s="226"/>
      <c r="RO15" s="226"/>
      <c r="RP15" s="226"/>
      <c r="RQ15" s="226"/>
      <c r="RR15" s="226"/>
      <c r="RS15" s="226"/>
      <c r="RT15" s="226"/>
      <c r="RU15" s="226"/>
      <c r="RV15" s="226"/>
      <c r="RW15" s="226"/>
      <c r="RX15" s="226"/>
      <c r="RY15" s="226"/>
      <c r="RZ15" s="226"/>
      <c r="SA15" s="226"/>
      <c r="SB15" s="226"/>
      <c r="SC15" s="226"/>
      <c r="SD15" s="226"/>
      <c r="SE15" s="226"/>
      <c r="SF15" s="226"/>
      <c r="SG15" s="226"/>
      <c r="SH15" s="226"/>
      <c r="SI15" s="226"/>
      <c r="SJ15" s="226"/>
      <c r="SK15" s="226"/>
      <c r="SL15" s="226"/>
      <c r="SM15" s="226"/>
      <c r="SN15" s="226"/>
      <c r="SO15" s="226"/>
      <c r="SP15" s="226"/>
      <c r="SQ15" s="226"/>
      <c r="SR15" s="226"/>
      <c r="SS15" s="226"/>
      <c r="ST15" s="226"/>
      <c r="SU15" s="226"/>
      <c r="SV15" s="226"/>
      <c r="SW15" s="226"/>
      <c r="SX15" s="226"/>
      <c r="SY15" s="226"/>
      <c r="SZ15" s="226"/>
      <c r="TA15" s="226"/>
      <c r="TB15" s="226"/>
      <c r="TC15" s="226"/>
      <c r="TD15" s="226"/>
      <c r="TE15" s="226"/>
      <c r="TF15" s="226"/>
      <c r="TG15" s="226"/>
      <c r="TH15" s="229"/>
      <c r="TI15" s="229"/>
      <c r="TJ15" s="229"/>
      <c r="TK15" s="229"/>
      <c r="TL15" s="229"/>
      <c r="TM15" s="226"/>
      <c r="TN15" s="226"/>
      <c r="TO15" s="226"/>
      <c r="TP15" s="226"/>
      <c r="TQ15" s="226"/>
      <c r="TR15" s="226"/>
      <c r="TS15" s="226"/>
      <c r="TT15" s="226"/>
      <c r="TU15" s="226"/>
      <c r="TV15" s="226"/>
      <c r="TW15" s="226"/>
      <c r="TX15" s="226"/>
      <c r="TY15" s="226"/>
      <c r="TZ15" s="226"/>
      <c r="UA15" s="226"/>
      <c r="UB15" s="226"/>
      <c r="UC15" s="226"/>
      <c r="UD15" s="226"/>
      <c r="UE15" s="226"/>
      <c r="UF15" s="226"/>
      <c r="UG15" s="226"/>
      <c r="UH15" s="226"/>
      <c r="UI15" s="226"/>
      <c r="UJ15" s="226"/>
      <c r="UK15" s="226"/>
      <c r="UL15" s="226"/>
      <c r="UM15" s="226"/>
      <c r="UN15" s="226"/>
      <c r="UO15" s="226"/>
      <c r="UP15" s="226"/>
      <c r="UQ15" s="226"/>
      <c r="UR15" s="226"/>
      <c r="US15" s="226"/>
      <c r="UT15" s="226"/>
      <c r="UU15" s="226"/>
      <c r="UV15" s="226"/>
      <c r="UW15" s="226"/>
      <c r="UX15" s="226"/>
      <c r="UY15" s="226"/>
      <c r="UZ15" s="226"/>
      <c r="VA15" s="226"/>
      <c r="VB15" s="226"/>
      <c r="VC15" s="226"/>
      <c r="VD15" s="226"/>
      <c r="VE15" s="226"/>
      <c r="VF15" s="226"/>
      <c r="VG15" s="226"/>
      <c r="VH15" s="226"/>
      <c r="VI15" s="226"/>
      <c r="VJ15" s="226"/>
      <c r="VK15" s="226"/>
      <c r="VL15" s="226"/>
      <c r="VM15" s="226"/>
      <c r="VN15" s="226"/>
      <c r="VO15" s="226"/>
      <c r="VP15" s="226"/>
      <c r="VQ15" s="226"/>
      <c r="VR15" s="226"/>
      <c r="VS15" s="226"/>
      <c r="VT15" s="226"/>
      <c r="VU15" s="226"/>
      <c r="VV15" s="226"/>
      <c r="VW15" s="226"/>
      <c r="VX15" s="226"/>
      <c r="VY15" s="226"/>
      <c r="VZ15" s="226"/>
      <c r="WA15" s="226"/>
      <c r="WB15" s="226"/>
      <c r="WC15" s="226"/>
      <c r="WD15" s="226"/>
      <c r="WE15" s="226"/>
      <c r="WF15" s="226"/>
      <c r="WG15" s="226"/>
      <c r="WH15" s="230"/>
      <c r="WI15" s="230"/>
      <c r="WJ15" s="230"/>
      <c r="WK15" s="230"/>
      <c r="WL15" s="230"/>
      <c r="WM15" s="228"/>
      <c r="WN15" s="228"/>
      <c r="WO15" s="228"/>
      <c r="WP15" s="228"/>
    </row>
    <row r="16" spans="1:725" ht="21" customHeight="1">
      <c r="A16" s="339">
        <v>9</v>
      </c>
      <c r="B16" s="231" t="str">
        <f>IF('1'!$A$1=1,D16,F16)</f>
        <v xml:space="preserve"> Румунія</v>
      </c>
      <c r="C16" s="406"/>
      <c r="D16" s="350" t="s">
        <v>167</v>
      </c>
      <c r="E16" s="350"/>
      <c r="F16" s="351" t="s">
        <v>49</v>
      </c>
      <c r="G16" s="232">
        <v>90.473415137415302</v>
      </c>
      <c r="H16" s="136">
        <v>105.1886712569365</v>
      </c>
      <c r="I16" s="136">
        <v>112.3307659587405</v>
      </c>
      <c r="J16" s="136">
        <v>113.42152357340309</v>
      </c>
      <c r="K16" s="136">
        <v>118.11536142093129</v>
      </c>
      <c r="L16" s="136">
        <v>124.86662616777309</v>
      </c>
      <c r="M16" s="136">
        <v>116.93630134724579</v>
      </c>
      <c r="N16" s="136">
        <v>120.93029288386609</v>
      </c>
      <c r="O16" s="136">
        <v>124.84654536744199</v>
      </c>
      <c r="P16" s="136">
        <v>126.41515758920571</v>
      </c>
      <c r="Q16" s="136">
        <v>133.43098065792771</v>
      </c>
      <c r="R16" s="136">
        <v>135.30550475756741</v>
      </c>
      <c r="S16" s="136">
        <v>140.3533760835945</v>
      </c>
      <c r="T16" s="136">
        <v>138.30251297146989</v>
      </c>
      <c r="U16" s="136">
        <v>135.84825566707019</v>
      </c>
      <c r="V16" s="136">
        <v>137.71818239979089</v>
      </c>
      <c r="W16" s="136">
        <v>146.7554476098351</v>
      </c>
      <c r="X16" s="136">
        <v>157.86944699574852</v>
      </c>
      <c r="Y16" s="136">
        <v>155.03561586497941</v>
      </c>
      <c r="Z16" s="136">
        <v>149.49125502964552</v>
      </c>
      <c r="AA16" s="136">
        <v>183.81147535115838</v>
      </c>
      <c r="AB16" s="136">
        <v>145.74087235381302</v>
      </c>
      <c r="AC16" s="136">
        <v>164.0047347843412</v>
      </c>
      <c r="AD16" s="136">
        <v>195.03665411242861</v>
      </c>
      <c r="AE16" s="136">
        <v>180.25365041284761</v>
      </c>
      <c r="AF16" s="136">
        <v>228.48854622950461</v>
      </c>
      <c r="AG16" s="136">
        <v>319.96363125812968</v>
      </c>
      <c r="AH16" s="136">
        <v>292.23519883010039</v>
      </c>
      <c r="AI16" s="136">
        <v>311.56841274795971</v>
      </c>
      <c r="AJ16" s="136">
        <v>812.62996934061107</v>
      </c>
      <c r="AK16" s="136">
        <v>1218.166972650444</v>
      </c>
      <c r="AL16" s="136">
        <v>1175.5908484340239</v>
      </c>
      <c r="AM16" s="136">
        <v>895.50258759889198</v>
      </c>
      <c r="AN16" s="136">
        <v>804.07912588283193</v>
      </c>
      <c r="AO16" s="136">
        <v>977.20595883696797</v>
      </c>
      <c r="AP16" s="136">
        <v>680.93632718132596</v>
      </c>
      <c r="AQ16" s="136">
        <v>497.73258979835998</v>
      </c>
      <c r="AR16" s="136">
        <v>375.790024268602</v>
      </c>
      <c r="AS16" s="136">
        <v>246.24507705518192</v>
      </c>
      <c r="AT16" s="136">
        <v>293.12077099952921</v>
      </c>
      <c r="AU16" s="136">
        <v>259.7274965983836</v>
      </c>
      <c r="AV16" s="136">
        <v>280.51461208934091</v>
      </c>
      <c r="AW16" s="136">
        <v>294.80249083457437</v>
      </c>
      <c r="AX16" s="136">
        <f t="shared" si="9"/>
        <v>1119.7676911221438</v>
      </c>
      <c r="AY16" s="136">
        <f t="shared" si="10"/>
        <v>835.04459952229899</v>
      </c>
      <c r="AZ16" s="136">
        <f>G16+H16+I16+J16</f>
        <v>421.41437592649538</v>
      </c>
      <c r="BA16" s="136">
        <f>K16+L16+M16+N16</f>
        <v>480.84858181981622</v>
      </c>
      <c r="BB16" s="136">
        <f>O16+P16+Q16+R16</f>
        <v>519.99818837214275</v>
      </c>
      <c r="BC16" s="136">
        <f>S16+T16+U16+V16</f>
        <v>552.22232712192545</v>
      </c>
      <c r="BD16" s="136">
        <f>W16+X16+Y16+Z16</f>
        <v>609.15176550020851</v>
      </c>
      <c r="BE16" s="136">
        <f>AA16+AB16+AC16+AD16</f>
        <v>688.59373660174128</v>
      </c>
      <c r="BF16" s="136">
        <f>AE16+AF16+AG16+AH16</f>
        <v>1020.9410267305823</v>
      </c>
      <c r="BG16" s="136">
        <f>AI16+AJ16+AK16+AL16</f>
        <v>3517.9562031730388</v>
      </c>
      <c r="BH16" s="136">
        <f>AM16+AN16+AO16+AP16</f>
        <v>3357.7239995000177</v>
      </c>
      <c r="BI16" s="136">
        <f t="shared" si="11"/>
        <v>1412.888462121673</v>
      </c>
      <c r="BJ16" s="136"/>
      <c r="BK16" s="224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  <c r="CM16" s="224"/>
      <c r="CN16" s="224"/>
      <c r="CO16" s="224"/>
      <c r="CP16" s="224"/>
      <c r="CQ16" s="224"/>
      <c r="CR16" s="224"/>
      <c r="CS16" s="224"/>
      <c r="CT16" s="224"/>
      <c r="CU16" s="224"/>
      <c r="CV16" s="224"/>
      <c r="CW16" s="224"/>
      <c r="CX16" s="224"/>
      <c r="CY16" s="224"/>
      <c r="CZ16" s="224"/>
      <c r="DA16" s="225"/>
      <c r="DB16" s="225"/>
      <c r="DC16" s="225"/>
      <c r="DD16" s="225"/>
      <c r="DE16" s="225"/>
      <c r="DF16" s="225"/>
      <c r="DG16" s="225"/>
      <c r="DH16" s="225"/>
      <c r="DI16" s="225"/>
      <c r="DJ16" s="225"/>
      <c r="DK16" s="225"/>
      <c r="DL16" s="225"/>
      <c r="DM16" s="225"/>
      <c r="DN16" s="225"/>
      <c r="DO16" s="225"/>
      <c r="DP16" s="225"/>
      <c r="DQ16" s="225"/>
      <c r="DR16" s="225"/>
      <c r="DS16" s="225"/>
      <c r="DT16" s="225"/>
      <c r="DU16" s="225"/>
      <c r="DV16" s="225"/>
      <c r="DW16" s="225"/>
      <c r="DX16" s="225"/>
      <c r="DY16" s="225"/>
      <c r="DZ16" s="225"/>
      <c r="EA16" s="225"/>
      <c r="EB16" s="225"/>
      <c r="EC16" s="225"/>
      <c r="ED16" s="225"/>
      <c r="EE16" s="225"/>
      <c r="EF16" s="225"/>
      <c r="EG16" s="225"/>
      <c r="EH16" s="225"/>
      <c r="EI16" s="225"/>
      <c r="EJ16" s="225"/>
      <c r="EK16" s="226"/>
      <c r="EL16" s="226"/>
      <c r="EM16" s="226"/>
      <c r="EN16" s="226"/>
      <c r="EO16" s="226"/>
      <c r="EP16" s="226"/>
      <c r="EQ16" s="226"/>
      <c r="ER16" s="226"/>
      <c r="ES16" s="226"/>
      <c r="ET16" s="226"/>
      <c r="EU16" s="226"/>
      <c r="EV16" s="226"/>
      <c r="EW16" s="226"/>
      <c r="EX16" s="226"/>
      <c r="EY16" s="226"/>
      <c r="EZ16" s="226"/>
      <c r="FA16" s="226"/>
      <c r="FB16" s="226"/>
      <c r="FC16" s="226"/>
      <c r="FD16" s="226"/>
      <c r="FE16" s="226"/>
      <c r="FF16" s="226"/>
      <c r="FG16" s="228"/>
      <c r="FH16" s="228"/>
      <c r="FI16" s="228"/>
      <c r="FJ16" s="228"/>
      <c r="FK16" s="228"/>
      <c r="FL16" s="228"/>
      <c r="FM16" s="228"/>
      <c r="FN16" s="228"/>
      <c r="FO16" s="226"/>
      <c r="FP16" s="226"/>
      <c r="FQ16" s="226"/>
      <c r="FR16" s="226"/>
      <c r="FS16" s="226"/>
      <c r="FT16" s="226"/>
      <c r="FU16" s="226"/>
      <c r="FV16" s="226"/>
      <c r="FW16" s="226"/>
      <c r="FX16" s="226"/>
      <c r="FY16" s="226"/>
      <c r="FZ16" s="226"/>
      <c r="GA16" s="228"/>
      <c r="GB16" s="228"/>
      <c r="GC16" s="228"/>
      <c r="GD16" s="228"/>
      <c r="GE16" s="228"/>
      <c r="GF16" s="228"/>
      <c r="GG16" s="228"/>
      <c r="GH16" s="228"/>
      <c r="GI16" s="228"/>
      <c r="GJ16" s="228"/>
      <c r="GK16" s="228"/>
      <c r="GL16" s="228"/>
      <c r="GM16" s="228"/>
      <c r="GN16" s="228"/>
      <c r="GO16" s="228"/>
      <c r="GP16" s="228"/>
      <c r="GQ16" s="228"/>
      <c r="GR16" s="228"/>
      <c r="GS16" s="228"/>
      <c r="GT16" s="228"/>
      <c r="GU16" s="228"/>
      <c r="GV16" s="228"/>
      <c r="GW16" s="228"/>
      <c r="GX16" s="228"/>
      <c r="GY16" s="228"/>
      <c r="GZ16" s="228"/>
      <c r="HA16" s="228"/>
      <c r="HB16" s="228"/>
      <c r="HC16" s="228"/>
      <c r="HD16" s="228"/>
      <c r="HE16" s="228"/>
      <c r="HF16" s="228"/>
      <c r="HG16" s="228"/>
      <c r="HH16" s="228"/>
      <c r="HI16" s="228"/>
      <c r="HJ16" s="228"/>
      <c r="HK16" s="228"/>
      <c r="HL16" s="228"/>
      <c r="HM16" s="228"/>
      <c r="HN16" s="228"/>
      <c r="HO16" s="228"/>
      <c r="HP16" s="229"/>
      <c r="HQ16" s="229"/>
      <c r="HR16" s="229"/>
      <c r="HS16" s="229"/>
      <c r="HT16" s="228"/>
      <c r="HU16" s="228"/>
      <c r="HV16" s="228"/>
      <c r="HW16" s="228"/>
      <c r="HX16" s="228"/>
      <c r="HY16" s="228"/>
      <c r="HZ16" s="228"/>
      <c r="IA16" s="228"/>
      <c r="IB16" s="226"/>
      <c r="IC16" s="226"/>
      <c r="ID16" s="226"/>
      <c r="IE16" s="226"/>
      <c r="IF16" s="226"/>
      <c r="IG16" s="226"/>
      <c r="IH16" s="226"/>
      <c r="II16" s="226"/>
      <c r="IJ16" s="226"/>
      <c r="IK16" s="226"/>
      <c r="IL16" s="226"/>
      <c r="IM16" s="226"/>
      <c r="IN16" s="226"/>
      <c r="IO16" s="229"/>
      <c r="IP16" s="229"/>
      <c r="IQ16" s="228"/>
      <c r="IR16" s="228"/>
      <c r="IS16" s="228"/>
      <c r="IT16" s="228"/>
      <c r="IU16" s="228"/>
      <c r="IV16" s="228"/>
      <c r="IW16" s="228"/>
      <c r="IX16" s="226"/>
      <c r="IY16" s="229"/>
      <c r="IZ16" s="229"/>
      <c r="JA16" s="229"/>
      <c r="JB16" s="229"/>
      <c r="JC16" s="229"/>
      <c r="JD16" s="226"/>
      <c r="JE16" s="226"/>
      <c r="JF16" s="226"/>
      <c r="JG16" s="226"/>
      <c r="JH16" s="226"/>
      <c r="JI16" s="226"/>
      <c r="JJ16" s="226"/>
      <c r="JK16" s="226"/>
      <c r="JL16" s="226"/>
      <c r="JM16" s="226"/>
      <c r="JN16" s="226"/>
      <c r="JO16" s="226"/>
      <c r="JP16" s="226"/>
      <c r="JQ16" s="226"/>
      <c r="JR16" s="226"/>
      <c r="JS16" s="226"/>
      <c r="JT16" s="226"/>
      <c r="JU16" s="226"/>
      <c r="JV16" s="226"/>
      <c r="JW16" s="226"/>
      <c r="JX16" s="226"/>
      <c r="JY16" s="226"/>
      <c r="JZ16" s="226"/>
      <c r="KA16" s="226"/>
      <c r="KB16" s="226"/>
      <c r="KC16" s="226"/>
      <c r="KD16" s="226"/>
      <c r="KE16" s="226"/>
      <c r="KF16" s="226"/>
      <c r="KG16" s="226"/>
      <c r="KH16" s="226"/>
      <c r="KI16" s="226"/>
      <c r="KJ16" s="226"/>
      <c r="KK16" s="226"/>
      <c r="KL16" s="226"/>
      <c r="KM16" s="226"/>
      <c r="KN16" s="226"/>
      <c r="KO16" s="226"/>
      <c r="KP16" s="226"/>
      <c r="KQ16" s="226"/>
      <c r="KR16" s="226"/>
      <c r="KS16" s="226"/>
      <c r="KT16" s="226"/>
      <c r="KU16" s="226"/>
      <c r="KV16" s="226"/>
      <c r="KW16" s="226"/>
      <c r="KX16" s="226"/>
      <c r="KY16" s="226"/>
      <c r="KZ16" s="226"/>
      <c r="LA16" s="226"/>
      <c r="LB16" s="226"/>
      <c r="LC16" s="226"/>
      <c r="LD16" s="226"/>
      <c r="LE16" s="226"/>
      <c r="LF16" s="226"/>
      <c r="LG16" s="226"/>
      <c r="LH16" s="226"/>
      <c r="LI16" s="226"/>
      <c r="LJ16" s="226"/>
      <c r="LK16" s="226"/>
      <c r="LL16" s="226"/>
      <c r="LM16" s="226"/>
      <c r="LN16" s="226"/>
      <c r="LO16" s="226"/>
      <c r="LP16" s="226"/>
      <c r="LQ16" s="226"/>
      <c r="LR16" s="226"/>
      <c r="LS16" s="226"/>
      <c r="LT16" s="226"/>
      <c r="LU16" s="226"/>
      <c r="LV16" s="226"/>
      <c r="LW16" s="226"/>
      <c r="LX16" s="226"/>
      <c r="LY16" s="226"/>
      <c r="LZ16" s="226"/>
      <c r="MA16" s="226"/>
      <c r="MB16" s="226"/>
      <c r="MC16" s="226"/>
      <c r="MD16" s="226"/>
      <c r="ME16" s="226"/>
      <c r="MF16" s="226"/>
      <c r="MG16" s="226"/>
      <c r="MH16" s="226"/>
      <c r="MI16" s="226"/>
      <c r="MJ16" s="226"/>
      <c r="MK16" s="226"/>
      <c r="ML16" s="226"/>
      <c r="MM16" s="226"/>
      <c r="MN16" s="226"/>
      <c r="MO16" s="226"/>
      <c r="MP16" s="226"/>
      <c r="MQ16" s="226"/>
      <c r="MR16" s="226"/>
      <c r="MS16" s="226"/>
      <c r="MT16" s="226"/>
      <c r="MU16" s="226"/>
      <c r="MV16" s="226"/>
      <c r="MW16" s="226"/>
      <c r="MX16" s="226"/>
      <c r="MY16" s="226"/>
      <c r="MZ16" s="226"/>
      <c r="NA16" s="226"/>
      <c r="NB16" s="226"/>
      <c r="NC16" s="226"/>
      <c r="ND16" s="226"/>
      <c r="NE16" s="226"/>
      <c r="NF16" s="226"/>
      <c r="NG16" s="226"/>
      <c r="NH16" s="226"/>
      <c r="NI16" s="226"/>
      <c r="NJ16" s="226"/>
      <c r="NK16" s="226"/>
      <c r="NL16" s="226"/>
      <c r="NM16" s="226"/>
      <c r="NN16" s="226"/>
      <c r="NO16" s="226"/>
      <c r="NP16" s="226"/>
      <c r="NQ16" s="226"/>
      <c r="NR16" s="226"/>
      <c r="NS16" s="226"/>
      <c r="NT16" s="226"/>
      <c r="NU16" s="226"/>
      <c r="NV16" s="226"/>
      <c r="NW16" s="226"/>
      <c r="NX16" s="226"/>
      <c r="NY16" s="226"/>
      <c r="NZ16" s="226"/>
      <c r="OA16" s="226"/>
      <c r="OB16" s="226"/>
      <c r="OC16" s="226"/>
      <c r="OD16" s="226"/>
      <c r="OE16" s="226"/>
      <c r="OF16" s="226"/>
      <c r="OG16" s="226"/>
      <c r="OH16" s="226"/>
      <c r="OI16" s="226"/>
      <c r="OJ16" s="226"/>
      <c r="OK16" s="226"/>
      <c r="OL16" s="226"/>
      <c r="OM16" s="226"/>
      <c r="ON16" s="226"/>
      <c r="OO16" s="226"/>
      <c r="OP16" s="226"/>
      <c r="OQ16" s="226"/>
      <c r="OR16" s="226"/>
      <c r="OS16" s="226"/>
      <c r="OT16" s="226"/>
      <c r="OU16" s="226"/>
      <c r="OV16" s="226"/>
      <c r="OW16" s="226"/>
      <c r="OX16" s="226"/>
      <c r="OY16" s="226"/>
      <c r="OZ16" s="226"/>
      <c r="PA16" s="226"/>
      <c r="PB16" s="226"/>
      <c r="PC16" s="226"/>
      <c r="PD16" s="226"/>
      <c r="PE16" s="226"/>
      <c r="PF16" s="226"/>
      <c r="PG16" s="226"/>
      <c r="PH16" s="226"/>
      <c r="PI16" s="226"/>
      <c r="PJ16" s="226"/>
      <c r="PK16" s="226"/>
      <c r="PL16" s="226"/>
      <c r="PM16" s="226"/>
      <c r="PN16" s="226"/>
      <c r="PO16" s="226"/>
      <c r="PP16" s="226"/>
      <c r="PQ16" s="226"/>
      <c r="PR16" s="226"/>
      <c r="PS16" s="226"/>
      <c r="PT16" s="226"/>
      <c r="PU16" s="226"/>
      <c r="PV16" s="226"/>
      <c r="PW16" s="226"/>
      <c r="PX16" s="226"/>
      <c r="PY16" s="226"/>
      <c r="PZ16" s="226"/>
      <c r="QA16" s="226"/>
      <c r="QB16" s="226"/>
      <c r="QC16" s="226"/>
      <c r="QD16" s="226"/>
      <c r="QE16" s="226"/>
      <c r="QF16" s="226"/>
      <c r="QG16" s="226"/>
      <c r="QH16" s="226"/>
      <c r="QI16" s="226"/>
      <c r="QJ16" s="226"/>
      <c r="QK16" s="226"/>
      <c r="QL16" s="226"/>
      <c r="QM16" s="226"/>
      <c r="QN16" s="226"/>
      <c r="QO16" s="226"/>
      <c r="QP16" s="226"/>
      <c r="QQ16" s="226"/>
      <c r="QR16" s="226"/>
      <c r="QS16" s="226"/>
      <c r="QT16" s="226"/>
      <c r="QU16" s="226"/>
      <c r="QV16" s="226"/>
      <c r="QW16" s="226"/>
      <c r="QX16" s="226"/>
      <c r="QY16" s="226"/>
      <c r="QZ16" s="226"/>
      <c r="RA16" s="226"/>
      <c r="RB16" s="226"/>
      <c r="RC16" s="226"/>
      <c r="RD16" s="226"/>
      <c r="RE16" s="226"/>
      <c r="RF16" s="226"/>
      <c r="RG16" s="226"/>
      <c r="RH16" s="226"/>
      <c r="RI16" s="226"/>
      <c r="RJ16" s="226"/>
      <c r="RK16" s="226"/>
      <c r="RL16" s="226"/>
      <c r="RM16" s="226"/>
      <c r="RN16" s="226"/>
      <c r="RO16" s="226"/>
      <c r="RP16" s="226"/>
      <c r="RQ16" s="226"/>
      <c r="RR16" s="226"/>
      <c r="RS16" s="226"/>
      <c r="RT16" s="226"/>
      <c r="RU16" s="226"/>
      <c r="RV16" s="226"/>
      <c r="RW16" s="226"/>
      <c r="RX16" s="226"/>
      <c r="RY16" s="226"/>
      <c r="RZ16" s="226"/>
      <c r="SA16" s="226"/>
      <c r="SB16" s="226"/>
      <c r="SC16" s="226"/>
      <c r="SD16" s="226"/>
      <c r="SE16" s="226"/>
      <c r="SF16" s="226"/>
      <c r="SG16" s="226"/>
      <c r="SH16" s="226"/>
      <c r="SI16" s="226"/>
      <c r="SJ16" s="226"/>
      <c r="SK16" s="226"/>
      <c r="SL16" s="226"/>
      <c r="SM16" s="226"/>
      <c r="SN16" s="226"/>
      <c r="SO16" s="226"/>
      <c r="SP16" s="226"/>
      <c r="SQ16" s="226"/>
      <c r="SR16" s="226"/>
      <c r="SS16" s="226"/>
      <c r="ST16" s="226"/>
      <c r="SU16" s="226"/>
      <c r="SV16" s="226"/>
      <c r="SW16" s="226"/>
      <c r="SX16" s="226"/>
      <c r="SY16" s="226"/>
      <c r="SZ16" s="226"/>
      <c r="TA16" s="226"/>
      <c r="TB16" s="226"/>
      <c r="TC16" s="226"/>
      <c r="TD16" s="226"/>
      <c r="TE16" s="226"/>
      <c r="TF16" s="226"/>
      <c r="TG16" s="226"/>
      <c r="TH16" s="229"/>
      <c r="TI16" s="229"/>
      <c r="TJ16" s="229"/>
      <c r="TK16" s="229"/>
      <c r="TL16" s="229"/>
      <c r="TM16" s="226"/>
      <c r="TN16" s="226"/>
      <c r="TO16" s="226"/>
      <c r="TP16" s="226"/>
      <c r="TQ16" s="226"/>
      <c r="TR16" s="226"/>
      <c r="TS16" s="226"/>
      <c r="TT16" s="226"/>
      <c r="TU16" s="226"/>
      <c r="TV16" s="226"/>
      <c r="TW16" s="226"/>
      <c r="TX16" s="226"/>
      <c r="TY16" s="226"/>
      <c r="TZ16" s="226"/>
      <c r="UA16" s="226"/>
      <c r="UB16" s="226"/>
      <c r="UC16" s="226"/>
      <c r="UD16" s="226"/>
      <c r="UE16" s="226"/>
      <c r="UF16" s="226"/>
      <c r="UG16" s="226"/>
      <c r="UH16" s="226"/>
      <c r="UI16" s="226"/>
      <c r="UJ16" s="226"/>
      <c r="UK16" s="226"/>
      <c r="UL16" s="226"/>
      <c r="UM16" s="226"/>
      <c r="UN16" s="226"/>
      <c r="UO16" s="226"/>
      <c r="UP16" s="226"/>
      <c r="UQ16" s="226"/>
      <c r="UR16" s="226"/>
      <c r="US16" s="226"/>
      <c r="UT16" s="226"/>
      <c r="UU16" s="226"/>
      <c r="UV16" s="226"/>
      <c r="UW16" s="226"/>
      <c r="UX16" s="226"/>
      <c r="UY16" s="226"/>
      <c r="UZ16" s="226"/>
      <c r="VA16" s="226"/>
      <c r="VB16" s="226"/>
      <c r="VC16" s="226"/>
      <c r="VD16" s="226"/>
      <c r="VE16" s="226"/>
      <c r="VF16" s="226"/>
      <c r="VG16" s="226"/>
      <c r="VH16" s="226"/>
      <c r="VI16" s="226"/>
      <c r="VJ16" s="226"/>
      <c r="VK16" s="226"/>
      <c r="VL16" s="226"/>
      <c r="VM16" s="226"/>
      <c r="VN16" s="226"/>
      <c r="VO16" s="226"/>
      <c r="VP16" s="226"/>
      <c r="VQ16" s="226"/>
      <c r="VR16" s="226"/>
      <c r="VS16" s="226"/>
      <c r="VT16" s="226"/>
      <c r="VU16" s="226"/>
      <c r="VV16" s="226"/>
      <c r="VW16" s="226"/>
      <c r="VX16" s="226"/>
      <c r="VY16" s="226"/>
      <c r="VZ16" s="226"/>
      <c r="WA16" s="226"/>
      <c r="WB16" s="226"/>
      <c r="WC16" s="226"/>
      <c r="WD16" s="226"/>
      <c r="WE16" s="226"/>
      <c r="WF16" s="226"/>
      <c r="WG16" s="226"/>
      <c r="WH16" s="230"/>
      <c r="WI16" s="230"/>
      <c r="WJ16" s="230"/>
      <c r="WK16" s="230"/>
      <c r="WL16" s="230"/>
      <c r="WM16" s="228"/>
      <c r="WN16" s="228"/>
      <c r="WO16" s="228"/>
      <c r="WP16" s="228"/>
    </row>
    <row r="17" spans="1:725" ht="21" customHeight="1">
      <c r="A17" s="339">
        <v>10</v>
      </c>
      <c r="B17" s="231" t="str">
        <f>IF('1'!$A$1=1,D17,F17)</f>
        <v xml:space="preserve"> Молдова</v>
      </c>
      <c r="C17" s="407"/>
      <c r="D17" s="352" t="s">
        <v>158</v>
      </c>
      <c r="E17" s="352"/>
      <c r="F17" s="355" t="s">
        <v>65</v>
      </c>
      <c r="G17" s="232">
        <v>83.062614359504806</v>
      </c>
      <c r="H17" s="136">
        <v>128.9047502088379</v>
      </c>
      <c r="I17" s="136">
        <v>143.23899045735081</v>
      </c>
      <c r="J17" s="136">
        <v>112.74114216587091</v>
      </c>
      <c r="K17" s="136">
        <v>80.873559799012611</v>
      </c>
      <c r="L17" s="136">
        <v>107.30532693230589</v>
      </c>
      <c r="M17" s="136">
        <v>118.93513023240931</v>
      </c>
      <c r="N17" s="136">
        <v>121.3719828086749</v>
      </c>
      <c r="O17" s="136">
        <v>102.0813753235453</v>
      </c>
      <c r="P17" s="136">
        <v>157.26501648551948</v>
      </c>
      <c r="Q17" s="136">
        <v>182.26840316820122</v>
      </c>
      <c r="R17" s="136">
        <v>174.51039880137188</v>
      </c>
      <c r="S17" s="136">
        <v>147.49464601273769</v>
      </c>
      <c r="T17" s="136">
        <v>173.6340483880075</v>
      </c>
      <c r="U17" s="136">
        <v>172.4466652824058</v>
      </c>
      <c r="V17" s="136">
        <v>170.73371815069359</v>
      </c>
      <c r="W17" s="136">
        <v>133.06083145763341</v>
      </c>
      <c r="X17" s="136">
        <v>167.96963153923869</v>
      </c>
      <c r="Y17" s="136">
        <v>178.08421625859881</v>
      </c>
      <c r="Z17" s="136">
        <v>166.810331897004</v>
      </c>
      <c r="AA17" s="136">
        <v>132.3806620442208</v>
      </c>
      <c r="AB17" s="136">
        <v>131.71280448437071</v>
      </c>
      <c r="AC17" s="136">
        <v>163.52857734880232</v>
      </c>
      <c r="AD17" s="136">
        <v>164.39196146980021</v>
      </c>
      <c r="AE17" s="136">
        <v>140.0735810893608</v>
      </c>
      <c r="AF17" s="136">
        <v>170.01145837266131</v>
      </c>
      <c r="AG17" s="136">
        <v>203.09994632717022</v>
      </c>
      <c r="AH17" s="136">
        <v>214.78842815505442</v>
      </c>
      <c r="AI17" s="136">
        <v>150.29911691345239</v>
      </c>
      <c r="AJ17" s="136">
        <v>254.03055069182716</v>
      </c>
      <c r="AK17" s="136">
        <v>263.90253393799526</v>
      </c>
      <c r="AL17" s="136">
        <v>209.56852888331142</v>
      </c>
      <c r="AM17" s="136">
        <v>180.74181775952451</v>
      </c>
      <c r="AN17" s="136">
        <v>185.84143772212559</v>
      </c>
      <c r="AO17" s="136">
        <v>193.70894110533408</v>
      </c>
      <c r="AP17" s="136">
        <v>197.06602498346581</v>
      </c>
      <c r="AQ17" s="136">
        <v>178.74515401447348</v>
      </c>
      <c r="AR17" s="136">
        <v>215.53834148583189</v>
      </c>
      <c r="AS17" s="136">
        <v>236.79340550531501</v>
      </c>
      <c r="AT17" s="136">
        <v>243.34646869884119</v>
      </c>
      <c r="AU17" s="136">
        <v>225.9437775306956</v>
      </c>
      <c r="AV17" s="136">
        <v>248.38887108034982</v>
      </c>
      <c r="AW17" s="136">
        <v>285.55749738000799</v>
      </c>
      <c r="AX17" s="136">
        <f>AQ17+AR17+AS17</f>
        <v>631.07690100562036</v>
      </c>
      <c r="AY17" s="136">
        <f>AU17+AV17+AW17</f>
        <v>759.89014599105349</v>
      </c>
      <c r="AZ17" s="136">
        <f>G17+H17+I17+J17</f>
        <v>467.94749719156437</v>
      </c>
      <c r="BA17" s="136">
        <f>K17+L17+M17+N17</f>
        <v>428.48599977240269</v>
      </c>
      <c r="BB17" s="136">
        <f>O17+P17+Q17+R17</f>
        <v>616.12519377863782</v>
      </c>
      <c r="BC17" s="136">
        <f>S17+T17+U17+V17</f>
        <v>664.30907783384453</v>
      </c>
      <c r="BD17" s="136">
        <f>W17+X17+Y17+Z17</f>
        <v>645.92501115247489</v>
      </c>
      <c r="BE17" s="136">
        <f>AA17+AB17+AC17+AD17</f>
        <v>592.01400534719403</v>
      </c>
      <c r="BF17" s="136">
        <f>AE17+AF17+AG17+AH17</f>
        <v>727.97341394424666</v>
      </c>
      <c r="BG17" s="136">
        <f>AI17+AJ17+AK17+AL17</f>
        <v>877.80073042658626</v>
      </c>
      <c r="BH17" s="136">
        <f>AM17+AN17+AO17+AP17</f>
        <v>757.35822157044993</v>
      </c>
      <c r="BI17" s="136">
        <f>AQ17+AR17+AS17+AT17</f>
        <v>874.42336970446149</v>
      </c>
      <c r="BJ17" s="136"/>
      <c r="BK17" s="224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  <c r="CM17" s="224"/>
      <c r="CN17" s="224"/>
      <c r="CO17" s="224"/>
      <c r="CP17" s="224"/>
      <c r="CQ17" s="224"/>
      <c r="CR17" s="224"/>
      <c r="CS17" s="224"/>
      <c r="CT17" s="224"/>
      <c r="CU17" s="224"/>
      <c r="CV17" s="224"/>
      <c r="CW17" s="224"/>
      <c r="CX17" s="224"/>
      <c r="CY17" s="224"/>
      <c r="CZ17" s="224"/>
      <c r="DA17" s="225"/>
      <c r="DB17" s="225"/>
      <c r="DC17" s="225"/>
      <c r="DD17" s="225"/>
      <c r="DE17" s="225"/>
      <c r="DF17" s="225"/>
      <c r="DG17" s="225"/>
      <c r="DH17" s="225"/>
      <c r="DI17" s="225"/>
      <c r="DJ17" s="225"/>
      <c r="DK17" s="225"/>
      <c r="DL17" s="225"/>
      <c r="DM17" s="225"/>
      <c r="DN17" s="225"/>
      <c r="DO17" s="225"/>
      <c r="DP17" s="225"/>
      <c r="DQ17" s="225"/>
      <c r="DR17" s="225"/>
      <c r="DS17" s="225"/>
      <c r="DT17" s="225"/>
      <c r="DU17" s="225"/>
      <c r="DV17" s="225"/>
      <c r="DW17" s="225"/>
      <c r="DX17" s="225"/>
      <c r="DY17" s="225"/>
      <c r="DZ17" s="225"/>
      <c r="EA17" s="225"/>
      <c r="EB17" s="225"/>
      <c r="EC17" s="225"/>
      <c r="ED17" s="225"/>
      <c r="EE17" s="225"/>
      <c r="EF17" s="225"/>
      <c r="EG17" s="225"/>
      <c r="EH17" s="225"/>
      <c r="EI17" s="225"/>
      <c r="EJ17" s="225"/>
      <c r="EK17" s="226"/>
      <c r="EL17" s="226"/>
      <c r="EM17" s="226"/>
      <c r="EN17" s="226"/>
      <c r="EO17" s="226"/>
      <c r="EP17" s="226"/>
      <c r="EQ17" s="226"/>
      <c r="ER17" s="226"/>
      <c r="ES17" s="226"/>
      <c r="ET17" s="226"/>
      <c r="EU17" s="226"/>
      <c r="EV17" s="226"/>
      <c r="EW17" s="226"/>
      <c r="EX17" s="226"/>
      <c r="EY17" s="226"/>
      <c r="EZ17" s="226"/>
      <c r="FA17" s="226"/>
      <c r="FB17" s="226"/>
      <c r="FC17" s="226"/>
      <c r="FD17" s="226"/>
      <c r="FE17" s="226"/>
      <c r="FF17" s="226"/>
      <c r="FG17" s="228"/>
      <c r="FH17" s="228"/>
      <c r="FI17" s="228"/>
      <c r="FJ17" s="228"/>
      <c r="FK17" s="228"/>
      <c r="FL17" s="228"/>
      <c r="FM17" s="228"/>
      <c r="FN17" s="228"/>
      <c r="FO17" s="226"/>
      <c r="FP17" s="226"/>
      <c r="FQ17" s="226"/>
      <c r="FR17" s="226"/>
      <c r="FS17" s="226"/>
      <c r="FT17" s="226"/>
      <c r="FU17" s="226"/>
      <c r="FV17" s="226"/>
      <c r="FW17" s="226"/>
      <c r="FX17" s="226"/>
      <c r="FY17" s="226"/>
      <c r="FZ17" s="226"/>
      <c r="GA17" s="228"/>
      <c r="GB17" s="228"/>
      <c r="GC17" s="228"/>
      <c r="GD17" s="228"/>
      <c r="GE17" s="228"/>
      <c r="GF17" s="228"/>
      <c r="GG17" s="228"/>
      <c r="GH17" s="228"/>
      <c r="GI17" s="228"/>
      <c r="GJ17" s="228"/>
      <c r="GK17" s="228"/>
      <c r="GL17" s="228"/>
      <c r="GM17" s="228"/>
      <c r="GN17" s="228"/>
      <c r="GO17" s="228"/>
      <c r="GP17" s="228"/>
      <c r="GQ17" s="228"/>
      <c r="GR17" s="228"/>
      <c r="GS17" s="228"/>
      <c r="GT17" s="228"/>
      <c r="GU17" s="228"/>
      <c r="GV17" s="228"/>
      <c r="GW17" s="228"/>
      <c r="GX17" s="228"/>
      <c r="GY17" s="228"/>
      <c r="GZ17" s="228"/>
      <c r="HA17" s="228"/>
      <c r="HB17" s="228"/>
      <c r="HC17" s="228"/>
      <c r="HD17" s="228"/>
      <c r="HE17" s="228"/>
      <c r="HF17" s="228"/>
      <c r="HG17" s="228"/>
      <c r="HH17" s="228"/>
      <c r="HI17" s="228"/>
      <c r="HJ17" s="228"/>
      <c r="HK17" s="228"/>
      <c r="HL17" s="228"/>
      <c r="HM17" s="228"/>
      <c r="HN17" s="228"/>
      <c r="HO17" s="228"/>
      <c r="HP17" s="229"/>
      <c r="HQ17" s="229"/>
      <c r="HR17" s="229"/>
      <c r="HS17" s="229"/>
      <c r="HT17" s="228"/>
      <c r="HU17" s="228"/>
      <c r="HV17" s="228"/>
      <c r="HW17" s="228"/>
      <c r="HX17" s="228"/>
      <c r="HY17" s="228"/>
      <c r="HZ17" s="228"/>
      <c r="IA17" s="228"/>
      <c r="IB17" s="226"/>
      <c r="IC17" s="226"/>
      <c r="ID17" s="226"/>
      <c r="IE17" s="226"/>
      <c r="IF17" s="226"/>
      <c r="IG17" s="226"/>
      <c r="IH17" s="226"/>
      <c r="II17" s="226"/>
      <c r="IJ17" s="226"/>
      <c r="IK17" s="226"/>
      <c r="IL17" s="226"/>
      <c r="IM17" s="226"/>
      <c r="IN17" s="226"/>
      <c r="IO17" s="229"/>
      <c r="IP17" s="229"/>
      <c r="IQ17" s="228"/>
      <c r="IR17" s="228"/>
      <c r="IS17" s="228"/>
      <c r="IT17" s="228"/>
      <c r="IU17" s="228"/>
      <c r="IV17" s="228"/>
      <c r="IW17" s="228"/>
      <c r="IX17" s="226"/>
      <c r="IY17" s="229"/>
      <c r="IZ17" s="229"/>
      <c r="JA17" s="229"/>
      <c r="JB17" s="229"/>
      <c r="JC17" s="229"/>
      <c r="JD17" s="226"/>
      <c r="JE17" s="226"/>
      <c r="JF17" s="226"/>
      <c r="JG17" s="226"/>
      <c r="JH17" s="226"/>
      <c r="JI17" s="226"/>
      <c r="JJ17" s="226"/>
      <c r="JK17" s="226"/>
      <c r="JL17" s="226"/>
      <c r="JM17" s="226"/>
      <c r="JN17" s="226"/>
      <c r="JO17" s="226"/>
      <c r="JP17" s="226"/>
      <c r="JQ17" s="226"/>
      <c r="JR17" s="226"/>
      <c r="JS17" s="226"/>
      <c r="JT17" s="226"/>
      <c r="JU17" s="226"/>
      <c r="JV17" s="226"/>
      <c r="JW17" s="226"/>
      <c r="JX17" s="226"/>
      <c r="JY17" s="226"/>
      <c r="JZ17" s="226"/>
      <c r="KA17" s="226"/>
      <c r="KB17" s="226"/>
      <c r="KC17" s="226"/>
      <c r="KD17" s="226"/>
      <c r="KE17" s="226"/>
      <c r="KF17" s="226"/>
      <c r="KG17" s="226"/>
      <c r="KH17" s="226"/>
      <c r="KI17" s="226"/>
      <c r="KJ17" s="226"/>
      <c r="KK17" s="226"/>
      <c r="KL17" s="226"/>
      <c r="KM17" s="226"/>
      <c r="KN17" s="226"/>
      <c r="KO17" s="226"/>
      <c r="KP17" s="226"/>
      <c r="KQ17" s="226"/>
      <c r="KR17" s="226"/>
      <c r="KS17" s="226"/>
      <c r="KT17" s="226"/>
      <c r="KU17" s="226"/>
      <c r="KV17" s="226"/>
      <c r="KW17" s="226"/>
      <c r="KX17" s="226"/>
      <c r="KY17" s="226"/>
      <c r="KZ17" s="226"/>
      <c r="LA17" s="226"/>
      <c r="LB17" s="226"/>
      <c r="LC17" s="226"/>
      <c r="LD17" s="226"/>
      <c r="LE17" s="226"/>
      <c r="LF17" s="226"/>
      <c r="LG17" s="226"/>
      <c r="LH17" s="226"/>
      <c r="LI17" s="226"/>
      <c r="LJ17" s="226"/>
      <c r="LK17" s="226"/>
      <c r="LL17" s="226"/>
      <c r="LM17" s="226"/>
      <c r="LN17" s="226"/>
      <c r="LO17" s="226"/>
      <c r="LP17" s="226"/>
      <c r="LQ17" s="226"/>
      <c r="LR17" s="226"/>
      <c r="LS17" s="226"/>
      <c r="LT17" s="226"/>
      <c r="LU17" s="226"/>
      <c r="LV17" s="226"/>
      <c r="LW17" s="226"/>
      <c r="LX17" s="226"/>
      <c r="LY17" s="226"/>
      <c r="LZ17" s="226"/>
      <c r="MA17" s="226"/>
      <c r="MB17" s="226"/>
      <c r="MC17" s="226"/>
      <c r="MD17" s="226"/>
      <c r="ME17" s="226"/>
      <c r="MF17" s="226"/>
      <c r="MG17" s="226"/>
      <c r="MH17" s="226"/>
      <c r="MI17" s="226"/>
      <c r="MJ17" s="226"/>
      <c r="MK17" s="226"/>
      <c r="ML17" s="226"/>
      <c r="MM17" s="226"/>
      <c r="MN17" s="226"/>
      <c r="MO17" s="226"/>
      <c r="MP17" s="226"/>
      <c r="MQ17" s="226"/>
      <c r="MR17" s="226"/>
      <c r="MS17" s="226"/>
      <c r="MT17" s="226"/>
      <c r="MU17" s="226"/>
      <c r="MV17" s="226"/>
      <c r="MW17" s="226"/>
      <c r="MX17" s="226"/>
      <c r="MY17" s="226"/>
      <c r="MZ17" s="226"/>
      <c r="NA17" s="226"/>
      <c r="NB17" s="226"/>
      <c r="NC17" s="226"/>
      <c r="ND17" s="226"/>
      <c r="NE17" s="226"/>
      <c r="NF17" s="226"/>
      <c r="NG17" s="226"/>
      <c r="NH17" s="226"/>
      <c r="NI17" s="226"/>
      <c r="NJ17" s="226"/>
      <c r="NK17" s="226"/>
      <c r="NL17" s="226"/>
      <c r="NM17" s="226"/>
      <c r="NN17" s="226"/>
      <c r="NO17" s="226"/>
      <c r="NP17" s="226"/>
      <c r="NQ17" s="226"/>
      <c r="NR17" s="226"/>
      <c r="NS17" s="226"/>
      <c r="NT17" s="226"/>
      <c r="NU17" s="226"/>
      <c r="NV17" s="226"/>
      <c r="NW17" s="226"/>
      <c r="NX17" s="226"/>
      <c r="NY17" s="226"/>
      <c r="NZ17" s="226"/>
      <c r="OA17" s="226"/>
      <c r="OB17" s="226"/>
      <c r="OC17" s="226"/>
      <c r="OD17" s="226"/>
      <c r="OE17" s="226"/>
      <c r="OF17" s="226"/>
      <c r="OG17" s="226"/>
      <c r="OH17" s="226"/>
      <c r="OI17" s="226"/>
      <c r="OJ17" s="226"/>
      <c r="OK17" s="226"/>
      <c r="OL17" s="226"/>
      <c r="OM17" s="226"/>
      <c r="ON17" s="226"/>
      <c r="OO17" s="226"/>
      <c r="OP17" s="226"/>
      <c r="OQ17" s="226"/>
      <c r="OR17" s="226"/>
      <c r="OS17" s="226"/>
      <c r="OT17" s="226"/>
      <c r="OU17" s="226"/>
      <c r="OV17" s="226"/>
      <c r="OW17" s="226"/>
      <c r="OX17" s="226"/>
      <c r="OY17" s="226"/>
      <c r="OZ17" s="226"/>
      <c r="PA17" s="226"/>
      <c r="PB17" s="226"/>
      <c r="PC17" s="226"/>
      <c r="PD17" s="226"/>
      <c r="PE17" s="226"/>
      <c r="PF17" s="226"/>
      <c r="PG17" s="226"/>
      <c r="PH17" s="226"/>
      <c r="PI17" s="226"/>
      <c r="PJ17" s="226"/>
      <c r="PK17" s="226"/>
      <c r="PL17" s="226"/>
      <c r="PM17" s="226"/>
      <c r="PN17" s="226"/>
      <c r="PO17" s="226"/>
      <c r="PP17" s="226"/>
      <c r="PQ17" s="226"/>
      <c r="PR17" s="226"/>
      <c r="PS17" s="226"/>
      <c r="PT17" s="226"/>
      <c r="PU17" s="226"/>
      <c r="PV17" s="226"/>
      <c r="PW17" s="226"/>
      <c r="PX17" s="226"/>
      <c r="PY17" s="226"/>
      <c r="PZ17" s="226"/>
      <c r="QA17" s="226"/>
      <c r="QB17" s="226"/>
      <c r="QC17" s="226"/>
      <c r="QD17" s="226"/>
      <c r="QE17" s="226"/>
      <c r="QF17" s="226"/>
      <c r="QG17" s="226"/>
      <c r="QH17" s="226"/>
      <c r="QI17" s="226"/>
      <c r="QJ17" s="226"/>
      <c r="QK17" s="226"/>
      <c r="QL17" s="226"/>
      <c r="QM17" s="226"/>
      <c r="QN17" s="226"/>
      <c r="QO17" s="226"/>
      <c r="QP17" s="226"/>
      <c r="QQ17" s="226"/>
      <c r="QR17" s="226"/>
      <c r="QS17" s="226"/>
      <c r="QT17" s="226"/>
      <c r="QU17" s="226"/>
      <c r="QV17" s="226"/>
      <c r="QW17" s="226"/>
      <c r="QX17" s="226"/>
      <c r="QY17" s="226"/>
      <c r="QZ17" s="226"/>
      <c r="RA17" s="226"/>
      <c r="RB17" s="226"/>
      <c r="RC17" s="226"/>
      <c r="RD17" s="226"/>
      <c r="RE17" s="226"/>
      <c r="RF17" s="226"/>
      <c r="RG17" s="226"/>
      <c r="RH17" s="226"/>
      <c r="RI17" s="226"/>
      <c r="RJ17" s="226"/>
      <c r="RK17" s="226"/>
      <c r="RL17" s="226"/>
      <c r="RM17" s="226"/>
      <c r="RN17" s="226"/>
      <c r="RO17" s="226"/>
      <c r="RP17" s="226"/>
      <c r="RQ17" s="226"/>
      <c r="RR17" s="226"/>
      <c r="RS17" s="226"/>
      <c r="RT17" s="226"/>
      <c r="RU17" s="226"/>
      <c r="RV17" s="226"/>
      <c r="RW17" s="226"/>
      <c r="RX17" s="226"/>
      <c r="RY17" s="226"/>
      <c r="RZ17" s="226"/>
      <c r="SA17" s="226"/>
      <c r="SB17" s="226"/>
      <c r="SC17" s="226"/>
      <c r="SD17" s="226"/>
      <c r="SE17" s="226"/>
      <c r="SF17" s="226"/>
      <c r="SG17" s="226"/>
      <c r="SH17" s="226"/>
      <c r="SI17" s="226"/>
      <c r="SJ17" s="226"/>
      <c r="SK17" s="226"/>
      <c r="SL17" s="226"/>
      <c r="SM17" s="226"/>
      <c r="SN17" s="226"/>
      <c r="SO17" s="226"/>
      <c r="SP17" s="226"/>
      <c r="SQ17" s="226"/>
      <c r="SR17" s="226"/>
      <c r="SS17" s="226"/>
      <c r="ST17" s="226"/>
      <c r="SU17" s="226"/>
      <c r="SV17" s="226"/>
      <c r="SW17" s="226"/>
      <c r="SX17" s="226"/>
      <c r="SY17" s="226"/>
      <c r="SZ17" s="226"/>
      <c r="TA17" s="226"/>
      <c r="TB17" s="226"/>
      <c r="TC17" s="226"/>
      <c r="TD17" s="226"/>
      <c r="TE17" s="226"/>
      <c r="TF17" s="226"/>
      <c r="TG17" s="226"/>
      <c r="TH17" s="229"/>
      <c r="TI17" s="229"/>
      <c r="TJ17" s="229"/>
      <c r="TK17" s="229"/>
      <c r="TL17" s="229"/>
      <c r="TM17" s="226"/>
      <c r="TN17" s="226"/>
      <c r="TO17" s="226"/>
      <c r="TP17" s="226"/>
      <c r="TQ17" s="226"/>
      <c r="TR17" s="226"/>
      <c r="TS17" s="226"/>
      <c r="TT17" s="226"/>
      <c r="TU17" s="226"/>
      <c r="TV17" s="226"/>
      <c r="TW17" s="226"/>
      <c r="TX17" s="226"/>
      <c r="TY17" s="226"/>
      <c r="TZ17" s="226"/>
      <c r="UA17" s="226"/>
      <c r="UB17" s="226"/>
      <c r="UC17" s="226"/>
      <c r="UD17" s="226"/>
      <c r="UE17" s="226"/>
      <c r="UF17" s="226"/>
      <c r="UG17" s="226"/>
      <c r="UH17" s="226"/>
      <c r="UI17" s="226"/>
      <c r="UJ17" s="226"/>
      <c r="UK17" s="226"/>
      <c r="UL17" s="226"/>
      <c r="UM17" s="226"/>
      <c r="UN17" s="226"/>
      <c r="UO17" s="226"/>
      <c r="UP17" s="226"/>
      <c r="UQ17" s="226"/>
      <c r="UR17" s="226"/>
      <c r="US17" s="226"/>
      <c r="UT17" s="226"/>
      <c r="UU17" s="226"/>
      <c r="UV17" s="226"/>
      <c r="UW17" s="226"/>
      <c r="UX17" s="226"/>
      <c r="UY17" s="226"/>
      <c r="UZ17" s="226"/>
      <c r="VA17" s="226"/>
      <c r="VB17" s="226"/>
      <c r="VC17" s="226"/>
      <c r="VD17" s="226"/>
      <c r="VE17" s="226"/>
      <c r="VF17" s="226"/>
      <c r="VG17" s="226"/>
      <c r="VH17" s="226"/>
      <c r="VI17" s="226"/>
      <c r="VJ17" s="226"/>
      <c r="VK17" s="226"/>
      <c r="VL17" s="226"/>
      <c r="VM17" s="226"/>
      <c r="VN17" s="226"/>
      <c r="VO17" s="226"/>
      <c r="VP17" s="226"/>
      <c r="VQ17" s="226"/>
      <c r="VR17" s="226"/>
      <c r="VS17" s="226"/>
      <c r="VT17" s="226"/>
      <c r="VU17" s="226"/>
      <c r="VV17" s="226"/>
      <c r="VW17" s="226"/>
      <c r="VX17" s="226"/>
      <c r="VY17" s="226"/>
      <c r="VZ17" s="226"/>
      <c r="WA17" s="226"/>
      <c r="WB17" s="226"/>
      <c r="WC17" s="226"/>
      <c r="WD17" s="226"/>
      <c r="WE17" s="226"/>
      <c r="WF17" s="226"/>
      <c r="WG17" s="226"/>
      <c r="WH17" s="230"/>
      <c r="WI17" s="230"/>
      <c r="WJ17" s="230"/>
      <c r="WK17" s="230"/>
      <c r="WL17" s="230"/>
      <c r="WM17" s="228"/>
      <c r="WN17" s="228"/>
      <c r="WO17" s="228"/>
      <c r="WP17" s="228"/>
    </row>
    <row r="18" spans="1:725" ht="21" customHeight="1">
      <c r="A18" s="339">
        <v>11</v>
      </c>
      <c r="B18" s="231" t="str">
        <f>IF('1'!$A$1=1,D18,F18)</f>
        <v xml:space="preserve"> Сполучені Штати Америки</v>
      </c>
      <c r="C18" s="406"/>
      <c r="D18" s="350" t="s">
        <v>169</v>
      </c>
      <c r="E18" s="350"/>
      <c r="F18" s="357" t="s">
        <v>56</v>
      </c>
      <c r="G18" s="232">
        <v>129.3599380161991</v>
      </c>
      <c r="H18" s="136">
        <v>72.278055274514898</v>
      </c>
      <c r="I18" s="136">
        <v>118.05243144489779</v>
      </c>
      <c r="J18" s="136">
        <v>95.288946150687707</v>
      </c>
      <c r="K18" s="136">
        <v>62.984764429219197</v>
      </c>
      <c r="L18" s="136">
        <v>72.990704456393999</v>
      </c>
      <c r="M18" s="136">
        <v>145.94738943954661</v>
      </c>
      <c r="N18" s="136">
        <v>94.530300503480106</v>
      </c>
      <c r="O18" s="136">
        <v>180.12486381752601</v>
      </c>
      <c r="P18" s="136">
        <v>163.8132493120481</v>
      </c>
      <c r="Q18" s="136">
        <v>194.16870636111958</v>
      </c>
      <c r="R18" s="136">
        <v>184.15147600701812</v>
      </c>
      <c r="S18" s="136">
        <v>174.07367957822311</v>
      </c>
      <c r="T18" s="136">
        <v>243.27441058207893</v>
      </c>
      <c r="U18" s="136">
        <v>239.69362107840399</v>
      </c>
      <c r="V18" s="136">
        <v>271.54052461337091</v>
      </c>
      <c r="W18" s="136">
        <v>239.09931860582353</v>
      </c>
      <c r="X18" s="136">
        <v>218.38948404301158</v>
      </c>
      <c r="Y18" s="136">
        <v>195.62704596199069</v>
      </c>
      <c r="Z18" s="136">
        <v>199.65654033533701</v>
      </c>
      <c r="AA18" s="136">
        <v>166.60481832607871</v>
      </c>
      <c r="AB18" s="136">
        <v>229.81161876873699</v>
      </c>
      <c r="AC18" s="136">
        <v>188.99883027590948</v>
      </c>
      <c r="AD18" s="136">
        <v>259.4242499920266</v>
      </c>
      <c r="AE18" s="136">
        <v>273.76138974850562</v>
      </c>
      <c r="AF18" s="136">
        <v>244.74175521030901</v>
      </c>
      <c r="AG18" s="136">
        <v>427.86641127404101</v>
      </c>
      <c r="AH18" s="136">
        <v>407.74143531092295</v>
      </c>
      <c r="AI18" s="136">
        <v>244.322803843667</v>
      </c>
      <c r="AJ18" s="136">
        <v>121.51753095904451</v>
      </c>
      <c r="AK18" s="136">
        <v>263.13364869012935</v>
      </c>
      <c r="AL18" s="136">
        <v>182.4330302771925</v>
      </c>
      <c r="AM18" s="136">
        <v>143.42116927872229</v>
      </c>
      <c r="AN18" s="136">
        <v>121.90271474057491</v>
      </c>
      <c r="AO18" s="136">
        <v>93.267003537602804</v>
      </c>
      <c r="AP18" s="136">
        <v>120.4082886995418</v>
      </c>
      <c r="AQ18" s="136">
        <v>218.85060077381479</v>
      </c>
      <c r="AR18" s="136">
        <v>165.83918361551389</v>
      </c>
      <c r="AS18" s="136">
        <v>155.77793828461711</v>
      </c>
      <c r="AT18" s="136">
        <v>263.90369569275231</v>
      </c>
      <c r="AU18" s="136">
        <v>257.96539643541342</v>
      </c>
      <c r="AV18" s="136">
        <v>234.92437032044779</v>
      </c>
      <c r="AW18" s="136">
        <v>238.18414434778839</v>
      </c>
      <c r="AX18" s="136">
        <f>AQ18+AR18+AS18</f>
        <v>540.46772267394579</v>
      </c>
      <c r="AY18" s="136">
        <f>AU18+AV18+AW18</f>
        <v>731.07391110364961</v>
      </c>
      <c r="AZ18" s="136">
        <f>G18+H18+I18+J18</f>
        <v>414.97937088629953</v>
      </c>
      <c r="BA18" s="136">
        <f>K18+L18+M18+N18</f>
        <v>376.45315882863997</v>
      </c>
      <c r="BB18" s="136">
        <f>O18+P18+Q18+R18</f>
        <v>722.25829549771174</v>
      </c>
      <c r="BC18" s="136">
        <f>S18+T18+U18+V18</f>
        <v>928.58223585207702</v>
      </c>
      <c r="BD18" s="136">
        <f>W18+X18+Y18+Z18</f>
        <v>852.77238894616278</v>
      </c>
      <c r="BE18" s="136">
        <f>AA18+AB18+AC18+AD18</f>
        <v>844.83951736275174</v>
      </c>
      <c r="BF18" s="136">
        <f>AE18+AF18+AG18+AH18</f>
        <v>1354.1109915437785</v>
      </c>
      <c r="BG18" s="136">
        <f>AI18+AJ18+AK18+AL18</f>
        <v>811.40701377003336</v>
      </c>
      <c r="BH18" s="136">
        <f>AM18+AN18+AO18+AP18</f>
        <v>478.99917625644184</v>
      </c>
      <c r="BI18" s="136">
        <f>AQ18+AR18+AS18+AT18</f>
        <v>804.37141836669809</v>
      </c>
      <c r="BJ18" s="136"/>
      <c r="BK18" s="224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  <c r="CM18" s="224"/>
      <c r="CN18" s="224"/>
      <c r="CO18" s="224"/>
      <c r="CP18" s="224"/>
      <c r="CQ18" s="224"/>
      <c r="CR18" s="224"/>
      <c r="CS18" s="224"/>
      <c r="CT18" s="224"/>
      <c r="CU18" s="224"/>
      <c r="CV18" s="224"/>
      <c r="CW18" s="224"/>
      <c r="CX18" s="224"/>
      <c r="CY18" s="224"/>
      <c r="CZ18" s="224"/>
      <c r="DA18" s="225"/>
      <c r="DB18" s="225"/>
      <c r="DC18" s="225"/>
      <c r="DD18" s="225"/>
      <c r="DE18" s="225"/>
      <c r="DF18" s="225"/>
      <c r="DG18" s="225"/>
      <c r="DH18" s="225"/>
      <c r="DI18" s="225"/>
      <c r="DJ18" s="225"/>
      <c r="DK18" s="225"/>
      <c r="DL18" s="225"/>
      <c r="DM18" s="225"/>
      <c r="DN18" s="225"/>
      <c r="DO18" s="225"/>
      <c r="DP18" s="225"/>
      <c r="DQ18" s="225"/>
      <c r="DR18" s="225"/>
      <c r="DS18" s="225"/>
      <c r="DT18" s="225"/>
      <c r="DU18" s="225"/>
      <c r="DV18" s="225"/>
      <c r="DW18" s="225"/>
      <c r="DX18" s="225"/>
      <c r="DY18" s="225"/>
      <c r="DZ18" s="225"/>
      <c r="EA18" s="225"/>
      <c r="EB18" s="225"/>
      <c r="EC18" s="225"/>
      <c r="ED18" s="225"/>
      <c r="EE18" s="225"/>
      <c r="EF18" s="225"/>
      <c r="EG18" s="225"/>
      <c r="EH18" s="225"/>
      <c r="EI18" s="225"/>
      <c r="EJ18" s="225"/>
      <c r="EK18" s="226"/>
      <c r="EL18" s="226"/>
      <c r="EM18" s="226"/>
      <c r="EN18" s="226"/>
      <c r="EO18" s="226"/>
      <c r="EP18" s="226"/>
      <c r="EQ18" s="226"/>
      <c r="ER18" s="226"/>
      <c r="ES18" s="226"/>
      <c r="ET18" s="226"/>
      <c r="EU18" s="226"/>
      <c r="EV18" s="226"/>
      <c r="EW18" s="226"/>
      <c r="EX18" s="226"/>
      <c r="EY18" s="226"/>
      <c r="EZ18" s="226"/>
      <c r="FA18" s="226"/>
      <c r="FB18" s="226"/>
      <c r="FC18" s="226"/>
      <c r="FD18" s="226"/>
      <c r="FE18" s="226"/>
      <c r="FF18" s="226"/>
      <c r="FG18" s="228"/>
      <c r="FH18" s="228"/>
      <c r="FI18" s="228"/>
      <c r="FJ18" s="228"/>
      <c r="FK18" s="228"/>
      <c r="FL18" s="228"/>
      <c r="FM18" s="228"/>
      <c r="FN18" s="228"/>
      <c r="FO18" s="226"/>
      <c r="FP18" s="226"/>
      <c r="FQ18" s="226"/>
      <c r="FR18" s="226"/>
      <c r="FS18" s="226"/>
      <c r="FT18" s="226"/>
      <c r="FU18" s="226"/>
      <c r="FV18" s="226"/>
      <c r="FW18" s="226"/>
      <c r="FX18" s="226"/>
      <c r="FY18" s="226"/>
      <c r="FZ18" s="226"/>
      <c r="GA18" s="228"/>
      <c r="GB18" s="228"/>
      <c r="GC18" s="228"/>
      <c r="GD18" s="228"/>
      <c r="GE18" s="228"/>
      <c r="GF18" s="228"/>
      <c r="GG18" s="228"/>
      <c r="GH18" s="228"/>
      <c r="GI18" s="228"/>
      <c r="GJ18" s="228"/>
      <c r="GK18" s="228"/>
      <c r="GL18" s="228"/>
      <c r="GM18" s="228"/>
      <c r="GN18" s="228"/>
      <c r="GO18" s="228"/>
      <c r="GP18" s="228"/>
      <c r="GQ18" s="228"/>
      <c r="GR18" s="228"/>
      <c r="GS18" s="228"/>
      <c r="GT18" s="228"/>
      <c r="GU18" s="228"/>
      <c r="GV18" s="228"/>
      <c r="GW18" s="228"/>
      <c r="GX18" s="228"/>
      <c r="GY18" s="228"/>
      <c r="GZ18" s="228"/>
      <c r="HA18" s="228"/>
      <c r="HB18" s="228"/>
      <c r="HC18" s="228"/>
      <c r="HD18" s="228"/>
      <c r="HE18" s="228"/>
      <c r="HF18" s="228"/>
      <c r="HG18" s="228"/>
      <c r="HH18" s="228"/>
      <c r="HI18" s="228"/>
      <c r="HJ18" s="228"/>
      <c r="HK18" s="228"/>
      <c r="HL18" s="228"/>
      <c r="HM18" s="228"/>
      <c r="HN18" s="228"/>
      <c r="HO18" s="228"/>
      <c r="HP18" s="229"/>
      <c r="HQ18" s="229"/>
      <c r="HR18" s="229"/>
      <c r="HS18" s="229"/>
      <c r="HT18" s="228"/>
      <c r="HU18" s="228"/>
      <c r="HV18" s="228"/>
      <c r="HW18" s="228"/>
      <c r="HX18" s="228"/>
      <c r="HY18" s="228"/>
      <c r="HZ18" s="228"/>
      <c r="IA18" s="228"/>
      <c r="IB18" s="226"/>
      <c r="IC18" s="226"/>
      <c r="ID18" s="226"/>
      <c r="IE18" s="226"/>
      <c r="IF18" s="226"/>
      <c r="IG18" s="226"/>
      <c r="IH18" s="226"/>
      <c r="II18" s="226"/>
      <c r="IJ18" s="226"/>
      <c r="IK18" s="226"/>
      <c r="IL18" s="226"/>
      <c r="IM18" s="226"/>
      <c r="IN18" s="226"/>
      <c r="IO18" s="229"/>
      <c r="IP18" s="229"/>
      <c r="IQ18" s="228"/>
      <c r="IR18" s="228"/>
      <c r="IS18" s="228"/>
      <c r="IT18" s="228"/>
      <c r="IU18" s="228"/>
      <c r="IV18" s="228"/>
      <c r="IW18" s="228"/>
      <c r="IX18" s="226"/>
      <c r="IY18" s="229"/>
      <c r="IZ18" s="229"/>
      <c r="JA18" s="229"/>
      <c r="JB18" s="229"/>
      <c r="JC18" s="229"/>
      <c r="JD18" s="226"/>
      <c r="JE18" s="226"/>
      <c r="JF18" s="226"/>
      <c r="JG18" s="226"/>
      <c r="JH18" s="226"/>
      <c r="JI18" s="226"/>
      <c r="JJ18" s="226"/>
      <c r="JK18" s="226"/>
      <c r="JL18" s="226"/>
      <c r="JM18" s="226"/>
      <c r="JN18" s="226"/>
      <c r="JO18" s="226"/>
      <c r="JP18" s="226"/>
      <c r="JQ18" s="226"/>
      <c r="JR18" s="226"/>
      <c r="JS18" s="226"/>
      <c r="JT18" s="226"/>
      <c r="JU18" s="226"/>
      <c r="JV18" s="226"/>
      <c r="JW18" s="226"/>
      <c r="JX18" s="226"/>
      <c r="JY18" s="226"/>
      <c r="JZ18" s="226"/>
      <c r="KA18" s="226"/>
      <c r="KB18" s="226"/>
      <c r="KC18" s="226"/>
      <c r="KD18" s="226"/>
      <c r="KE18" s="226"/>
      <c r="KF18" s="226"/>
      <c r="KG18" s="226"/>
      <c r="KH18" s="226"/>
      <c r="KI18" s="226"/>
      <c r="KJ18" s="226"/>
      <c r="KK18" s="226"/>
      <c r="KL18" s="226"/>
      <c r="KM18" s="226"/>
      <c r="KN18" s="226"/>
      <c r="KO18" s="226"/>
      <c r="KP18" s="226"/>
      <c r="KQ18" s="226"/>
      <c r="KR18" s="226"/>
      <c r="KS18" s="226"/>
      <c r="KT18" s="226"/>
      <c r="KU18" s="226"/>
      <c r="KV18" s="226"/>
      <c r="KW18" s="226"/>
      <c r="KX18" s="226"/>
      <c r="KY18" s="226"/>
      <c r="KZ18" s="226"/>
      <c r="LA18" s="226"/>
      <c r="LB18" s="226"/>
      <c r="LC18" s="226"/>
      <c r="LD18" s="226"/>
      <c r="LE18" s="226"/>
      <c r="LF18" s="226"/>
      <c r="LG18" s="226"/>
      <c r="LH18" s="226"/>
      <c r="LI18" s="226"/>
      <c r="LJ18" s="226"/>
      <c r="LK18" s="226"/>
      <c r="LL18" s="226"/>
      <c r="LM18" s="226"/>
      <c r="LN18" s="226"/>
      <c r="LO18" s="226"/>
      <c r="LP18" s="226"/>
      <c r="LQ18" s="226"/>
      <c r="LR18" s="226"/>
      <c r="LS18" s="226"/>
      <c r="LT18" s="226"/>
      <c r="LU18" s="226"/>
      <c r="LV18" s="226"/>
      <c r="LW18" s="226"/>
      <c r="LX18" s="226"/>
      <c r="LY18" s="226"/>
      <c r="LZ18" s="226"/>
      <c r="MA18" s="226"/>
      <c r="MB18" s="226"/>
      <c r="MC18" s="226"/>
      <c r="MD18" s="226"/>
      <c r="ME18" s="226"/>
      <c r="MF18" s="226"/>
      <c r="MG18" s="226"/>
      <c r="MH18" s="226"/>
      <c r="MI18" s="226"/>
      <c r="MJ18" s="226"/>
      <c r="MK18" s="226"/>
      <c r="ML18" s="226"/>
      <c r="MM18" s="226"/>
      <c r="MN18" s="226"/>
      <c r="MO18" s="226"/>
      <c r="MP18" s="226"/>
      <c r="MQ18" s="226"/>
      <c r="MR18" s="226"/>
      <c r="MS18" s="226"/>
      <c r="MT18" s="226"/>
      <c r="MU18" s="226"/>
      <c r="MV18" s="226"/>
      <c r="MW18" s="226"/>
      <c r="MX18" s="226"/>
      <c r="MY18" s="226"/>
      <c r="MZ18" s="226"/>
      <c r="NA18" s="226"/>
      <c r="NB18" s="226"/>
      <c r="NC18" s="226"/>
      <c r="ND18" s="226"/>
      <c r="NE18" s="226"/>
      <c r="NF18" s="226"/>
      <c r="NG18" s="226"/>
      <c r="NH18" s="226"/>
      <c r="NI18" s="226"/>
      <c r="NJ18" s="226"/>
      <c r="NK18" s="226"/>
      <c r="NL18" s="226"/>
      <c r="NM18" s="226"/>
      <c r="NN18" s="226"/>
      <c r="NO18" s="226"/>
      <c r="NP18" s="226"/>
      <c r="NQ18" s="226"/>
      <c r="NR18" s="226"/>
      <c r="NS18" s="226"/>
      <c r="NT18" s="226"/>
      <c r="NU18" s="226"/>
      <c r="NV18" s="226"/>
      <c r="NW18" s="226"/>
      <c r="NX18" s="226"/>
      <c r="NY18" s="226"/>
      <c r="NZ18" s="226"/>
      <c r="OA18" s="226"/>
      <c r="OB18" s="226"/>
      <c r="OC18" s="226"/>
      <c r="OD18" s="226"/>
      <c r="OE18" s="226"/>
      <c r="OF18" s="226"/>
      <c r="OG18" s="226"/>
      <c r="OH18" s="226"/>
      <c r="OI18" s="226"/>
      <c r="OJ18" s="226"/>
      <c r="OK18" s="226"/>
      <c r="OL18" s="226"/>
      <c r="OM18" s="226"/>
      <c r="ON18" s="226"/>
      <c r="OO18" s="226"/>
      <c r="OP18" s="226"/>
      <c r="OQ18" s="226"/>
      <c r="OR18" s="226"/>
      <c r="OS18" s="226"/>
      <c r="OT18" s="226"/>
      <c r="OU18" s="226"/>
      <c r="OV18" s="226"/>
      <c r="OW18" s="226"/>
      <c r="OX18" s="226"/>
      <c r="OY18" s="226"/>
      <c r="OZ18" s="226"/>
      <c r="PA18" s="226"/>
      <c r="PB18" s="226"/>
      <c r="PC18" s="226"/>
      <c r="PD18" s="226"/>
      <c r="PE18" s="226"/>
      <c r="PF18" s="226"/>
      <c r="PG18" s="226"/>
      <c r="PH18" s="226"/>
      <c r="PI18" s="226"/>
      <c r="PJ18" s="226"/>
      <c r="PK18" s="226"/>
      <c r="PL18" s="226"/>
      <c r="PM18" s="226"/>
      <c r="PN18" s="226"/>
      <c r="PO18" s="226"/>
      <c r="PP18" s="226"/>
      <c r="PQ18" s="226"/>
      <c r="PR18" s="226"/>
      <c r="PS18" s="226"/>
      <c r="PT18" s="226"/>
      <c r="PU18" s="226"/>
      <c r="PV18" s="226"/>
      <c r="PW18" s="226"/>
      <c r="PX18" s="226"/>
      <c r="PY18" s="226"/>
      <c r="PZ18" s="226"/>
      <c r="QA18" s="226"/>
      <c r="QB18" s="226"/>
      <c r="QC18" s="226"/>
      <c r="QD18" s="226"/>
      <c r="QE18" s="226"/>
      <c r="QF18" s="226"/>
      <c r="QG18" s="226"/>
      <c r="QH18" s="226"/>
      <c r="QI18" s="226"/>
      <c r="QJ18" s="226"/>
      <c r="QK18" s="226"/>
      <c r="QL18" s="226"/>
      <c r="QM18" s="226"/>
      <c r="QN18" s="226"/>
      <c r="QO18" s="226"/>
      <c r="QP18" s="226"/>
      <c r="QQ18" s="226"/>
      <c r="QR18" s="226"/>
      <c r="QS18" s="226"/>
      <c r="QT18" s="226"/>
      <c r="QU18" s="226"/>
      <c r="QV18" s="226"/>
      <c r="QW18" s="226"/>
      <c r="QX18" s="226"/>
      <c r="QY18" s="226"/>
      <c r="QZ18" s="226"/>
      <c r="RA18" s="226"/>
      <c r="RB18" s="226"/>
      <c r="RC18" s="226"/>
      <c r="RD18" s="226"/>
      <c r="RE18" s="226"/>
      <c r="RF18" s="226"/>
      <c r="RG18" s="226"/>
      <c r="RH18" s="226"/>
      <c r="RI18" s="226"/>
      <c r="RJ18" s="226"/>
      <c r="RK18" s="226"/>
      <c r="RL18" s="226"/>
      <c r="RM18" s="226"/>
      <c r="RN18" s="226"/>
      <c r="RO18" s="226"/>
      <c r="RP18" s="226"/>
      <c r="RQ18" s="226"/>
      <c r="RR18" s="226"/>
      <c r="RS18" s="226"/>
      <c r="RT18" s="226"/>
      <c r="RU18" s="226"/>
      <c r="RV18" s="226"/>
      <c r="RW18" s="226"/>
      <c r="RX18" s="226"/>
      <c r="RY18" s="226"/>
      <c r="RZ18" s="226"/>
      <c r="SA18" s="226"/>
      <c r="SB18" s="226"/>
      <c r="SC18" s="226"/>
      <c r="SD18" s="226"/>
      <c r="SE18" s="226"/>
      <c r="SF18" s="226"/>
      <c r="SG18" s="226"/>
      <c r="SH18" s="226"/>
      <c r="SI18" s="226"/>
      <c r="SJ18" s="226"/>
      <c r="SK18" s="226"/>
      <c r="SL18" s="226"/>
      <c r="SM18" s="226"/>
      <c r="SN18" s="226"/>
      <c r="SO18" s="226"/>
      <c r="SP18" s="226"/>
      <c r="SQ18" s="226"/>
      <c r="SR18" s="226"/>
      <c r="SS18" s="226"/>
      <c r="ST18" s="226"/>
      <c r="SU18" s="226"/>
      <c r="SV18" s="226"/>
      <c r="SW18" s="226"/>
      <c r="SX18" s="226"/>
      <c r="SY18" s="226"/>
      <c r="SZ18" s="226"/>
      <c r="TA18" s="226"/>
      <c r="TB18" s="226"/>
      <c r="TC18" s="226"/>
      <c r="TD18" s="226"/>
      <c r="TE18" s="226"/>
      <c r="TF18" s="226"/>
      <c r="TG18" s="226"/>
      <c r="TH18" s="229"/>
      <c r="TI18" s="229"/>
      <c r="TJ18" s="229"/>
      <c r="TK18" s="229"/>
      <c r="TL18" s="229"/>
      <c r="TM18" s="226"/>
      <c r="TN18" s="226"/>
      <c r="TO18" s="226"/>
      <c r="TP18" s="226"/>
      <c r="TQ18" s="226"/>
      <c r="TR18" s="226"/>
      <c r="TS18" s="226"/>
      <c r="TT18" s="226"/>
      <c r="TU18" s="226"/>
      <c r="TV18" s="226"/>
      <c r="TW18" s="226"/>
      <c r="TX18" s="226"/>
      <c r="TY18" s="226"/>
      <c r="TZ18" s="226"/>
      <c r="UA18" s="226"/>
      <c r="UB18" s="226"/>
      <c r="UC18" s="226"/>
      <c r="UD18" s="226"/>
      <c r="UE18" s="226"/>
      <c r="UF18" s="226"/>
      <c r="UG18" s="226"/>
      <c r="UH18" s="226"/>
      <c r="UI18" s="226"/>
      <c r="UJ18" s="226"/>
      <c r="UK18" s="226"/>
      <c r="UL18" s="226"/>
      <c r="UM18" s="226"/>
      <c r="UN18" s="226"/>
      <c r="UO18" s="226"/>
      <c r="UP18" s="226"/>
      <c r="UQ18" s="226"/>
      <c r="UR18" s="226"/>
      <c r="US18" s="226"/>
      <c r="UT18" s="226"/>
      <c r="UU18" s="226"/>
      <c r="UV18" s="226"/>
      <c r="UW18" s="226"/>
      <c r="UX18" s="226"/>
      <c r="UY18" s="226"/>
      <c r="UZ18" s="226"/>
      <c r="VA18" s="226"/>
      <c r="VB18" s="226"/>
      <c r="VC18" s="226"/>
      <c r="VD18" s="226"/>
      <c r="VE18" s="226"/>
      <c r="VF18" s="226"/>
      <c r="VG18" s="226"/>
      <c r="VH18" s="226"/>
      <c r="VI18" s="226"/>
      <c r="VJ18" s="226"/>
      <c r="VK18" s="226"/>
      <c r="VL18" s="226"/>
      <c r="VM18" s="226"/>
      <c r="VN18" s="226"/>
      <c r="VO18" s="226"/>
      <c r="VP18" s="226"/>
      <c r="VQ18" s="226"/>
      <c r="VR18" s="226"/>
      <c r="VS18" s="226"/>
      <c r="VT18" s="226"/>
      <c r="VU18" s="226"/>
      <c r="VV18" s="226"/>
      <c r="VW18" s="226"/>
      <c r="VX18" s="226"/>
      <c r="VY18" s="226"/>
      <c r="VZ18" s="226"/>
      <c r="WA18" s="226"/>
      <c r="WB18" s="226"/>
      <c r="WC18" s="226"/>
      <c r="WD18" s="226"/>
      <c r="WE18" s="226"/>
      <c r="WF18" s="226"/>
      <c r="WG18" s="226"/>
      <c r="WH18" s="230"/>
      <c r="WI18" s="230"/>
      <c r="WJ18" s="230"/>
      <c r="WK18" s="230"/>
      <c r="WL18" s="230"/>
      <c r="WM18" s="228"/>
      <c r="WN18" s="228"/>
      <c r="WO18" s="228"/>
      <c r="WP18" s="228"/>
    </row>
    <row r="19" spans="1:725" ht="21" customHeight="1">
      <c r="A19" s="339">
        <v>12</v>
      </c>
      <c r="B19" s="231" t="str">
        <f>IF('1'!$A$1=1,D19,F19)</f>
        <v xml:space="preserve"> Болгарія</v>
      </c>
      <c r="C19" s="406"/>
      <c r="D19" s="350" t="s">
        <v>154</v>
      </c>
      <c r="E19" s="350"/>
      <c r="F19" s="352" t="s">
        <v>51</v>
      </c>
      <c r="G19" s="232">
        <v>87.420812375192</v>
      </c>
      <c r="H19" s="136">
        <v>78.597170976142294</v>
      </c>
      <c r="I19" s="136">
        <v>127.2205204894484</v>
      </c>
      <c r="J19" s="136">
        <v>84.464755546284408</v>
      </c>
      <c r="K19" s="136">
        <v>83.098120465158701</v>
      </c>
      <c r="L19" s="136">
        <v>98.270303032405693</v>
      </c>
      <c r="M19" s="136">
        <v>92.111652342588499</v>
      </c>
      <c r="N19" s="136">
        <v>102.45830406322679</v>
      </c>
      <c r="O19" s="136">
        <v>98.937126814740992</v>
      </c>
      <c r="P19" s="136">
        <v>78.344247685509998</v>
      </c>
      <c r="Q19" s="136">
        <v>90.934355386259796</v>
      </c>
      <c r="R19" s="136">
        <v>110.6868294312108</v>
      </c>
      <c r="S19" s="136">
        <v>116.688878490132</v>
      </c>
      <c r="T19" s="136">
        <v>103.8364881540177</v>
      </c>
      <c r="U19" s="136">
        <v>108.10752453672418</v>
      </c>
      <c r="V19" s="136">
        <v>102.9470082103204</v>
      </c>
      <c r="W19" s="136">
        <v>108.13512104491511</v>
      </c>
      <c r="X19" s="136">
        <v>110.0003458321091</v>
      </c>
      <c r="Y19" s="136">
        <v>101.299362449272</v>
      </c>
      <c r="Z19" s="136">
        <v>98.014871584043107</v>
      </c>
      <c r="AA19" s="136">
        <v>114.1800818572094</v>
      </c>
      <c r="AB19" s="136">
        <v>85.461032844272907</v>
      </c>
      <c r="AC19" s="136">
        <v>98.209671606035798</v>
      </c>
      <c r="AD19" s="136">
        <v>135.78132824021452</v>
      </c>
      <c r="AE19" s="136">
        <v>128.57879452616808</v>
      </c>
      <c r="AF19" s="136">
        <v>145.4034177043292</v>
      </c>
      <c r="AG19" s="136">
        <v>222.69592760618178</v>
      </c>
      <c r="AH19" s="136">
        <v>187.56448077679642</v>
      </c>
      <c r="AI19" s="136">
        <v>180.26386608811478</v>
      </c>
      <c r="AJ19" s="136">
        <v>480.97043309835431</v>
      </c>
      <c r="AK19" s="136">
        <v>339.3319265781513</v>
      </c>
      <c r="AL19" s="136">
        <v>353.471822760191</v>
      </c>
      <c r="AM19" s="136">
        <v>181.49177625382029</v>
      </c>
      <c r="AN19" s="136">
        <v>191.13518984494539</v>
      </c>
      <c r="AO19" s="136">
        <v>248.82677873287659</v>
      </c>
      <c r="AP19" s="136">
        <v>214.83482675484791</v>
      </c>
      <c r="AQ19" s="136">
        <v>267.8886234244012</v>
      </c>
      <c r="AR19" s="136">
        <v>260.71310129982282</v>
      </c>
      <c r="AS19" s="136">
        <v>273.21208935134803</v>
      </c>
      <c r="AT19" s="136">
        <v>241.68126100720718</v>
      </c>
      <c r="AU19" s="136">
        <v>272.74688632624554</v>
      </c>
      <c r="AV19" s="136">
        <v>238.56024218251639</v>
      </c>
      <c r="AW19" s="136">
        <v>181.55587674994339</v>
      </c>
      <c r="AX19" s="136">
        <f t="shared" si="9"/>
        <v>801.81381407557205</v>
      </c>
      <c r="AY19" s="136">
        <f t="shared" si="10"/>
        <v>692.86300525870536</v>
      </c>
      <c r="AZ19" s="136">
        <f t="shared" si="21"/>
        <v>377.70325938706708</v>
      </c>
      <c r="BA19" s="136">
        <f t="shared" si="22"/>
        <v>375.93837990337965</v>
      </c>
      <c r="BB19" s="136">
        <f t="shared" si="23"/>
        <v>378.90255931772157</v>
      </c>
      <c r="BC19" s="136">
        <f t="shared" si="24"/>
        <v>431.57989939119432</v>
      </c>
      <c r="BD19" s="136">
        <f t="shared" si="25"/>
        <v>417.44970091033929</v>
      </c>
      <c r="BE19" s="136">
        <f t="shared" si="26"/>
        <v>433.63211454773261</v>
      </c>
      <c r="BF19" s="136">
        <f t="shared" si="27"/>
        <v>684.24262061347554</v>
      </c>
      <c r="BG19" s="136">
        <f t="shared" si="28"/>
        <v>1354.0380485248115</v>
      </c>
      <c r="BH19" s="136">
        <f t="shared" si="29"/>
        <v>836.28857158649021</v>
      </c>
      <c r="BI19" s="136">
        <f t="shared" si="11"/>
        <v>1043.4950750827793</v>
      </c>
      <c r="BJ19" s="136"/>
      <c r="BK19" s="224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  <c r="CM19" s="224"/>
      <c r="CN19" s="224"/>
      <c r="CO19" s="224"/>
      <c r="CP19" s="224"/>
      <c r="CQ19" s="224"/>
      <c r="CR19" s="224"/>
      <c r="CS19" s="224"/>
      <c r="CT19" s="224"/>
      <c r="CU19" s="224"/>
      <c r="CV19" s="224"/>
      <c r="CW19" s="224"/>
      <c r="CX19" s="224"/>
      <c r="CY19" s="224"/>
      <c r="CZ19" s="224"/>
      <c r="DA19" s="225"/>
      <c r="DB19" s="225"/>
      <c r="DC19" s="225"/>
      <c r="DD19" s="225"/>
      <c r="DE19" s="225"/>
      <c r="DF19" s="225"/>
      <c r="DG19" s="225"/>
      <c r="DH19" s="225"/>
      <c r="DI19" s="225"/>
      <c r="DJ19" s="225"/>
      <c r="DK19" s="225"/>
      <c r="DL19" s="225"/>
      <c r="DM19" s="225"/>
      <c r="DN19" s="225"/>
      <c r="DO19" s="225"/>
      <c r="DP19" s="225"/>
      <c r="DQ19" s="225"/>
      <c r="DR19" s="225"/>
      <c r="DS19" s="225"/>
      <c r="DT19" s="225"/>
      <c r="DU19" s="225"/>
      <c r="DV19" s="225"/>
      <c r="DW19" s="225"/>
      <c r="DX19" s="225"/>
      <c r="DY19" s="225"/>
      <c r="DZ19" s="225"/>
      <c r="EA19" s="225"/>
      <c r="EB19" s="225"/>
      <c r="EC19" s="225"/>
      <c r="ED19" s="225"/>
      <c r="EE19" s="225"/>
      <c r="EF19" s="225"/>
      <c r="EG19" s="225"/>
      <c r="EH19" s="225"/>
      <c r="EI19" s="225"/>
      <c r="EJ19" s="225"/>
      <c r="EK19" s="226"/>
      <c r="EL19" s="226"/>
      <c r="EM19" s="226"/>
      <c r="EN19" s="226"/>
      <c r="EO19" s="226"/>
      <c r="EP19" s="226"/>
      <c r="EQ19" s="226"/>
      <c r="ER19" s="226"/>
      <c r="ES19" s="226"/>
      <c r="ET19" s="226"/>
      <c r="EU19" s="226"/>
      <c r="EV19" s="226"/>
      <c r="EW19" s="226"/>
      <c r="EX19" s="226"/>
      <c r="EY19" s="226"/>
      <c r="EZ19" s="226"/>
      <c r="FA19" s="226"/>
      <c r="FB19" s="226"/>
      <c r="FC19" s="226"/>
      <c r="FD19" s="226"/>
      <c r="FE19" s="226"/>
      <c r="FF19" s="226"/>
      <c r="FG19" s="228"/>
      <c r="FH19" s="228"/>
      <c r="FI19" s="228"/>
      <c r="FJ19" s="228"/>
      <c r="FK19" s="228"/>
      <c r="FL19" s="228"/>
      <c r="FM19" s="228"/>
      <c r="FN19" s="228"/>
      <c r="FO19" s="226"/>
      <c r="FP19" s="226"/>
      <c r="FQ19" s="226"/>
      <c r="FR19" s="226"/>
      <c r="FS19" s="226"/>
      <c r="FT19" s="226"/>
      <c r="FU19" s="226"/>
      <c r="FV19" s="226"/>
      <c r="FW19" s="226"/>
      <c r="FX19" s="226"/>
      <c r="FY19" s="226"/>
      <c r="FZ19" s="226"/>
      <c r="GA19" s="228"/>
      <c r="GB19" s="228"/>
      <c r="GC19" s="228"/>
      <c r="GD19" s="228"/>
      <c r="GE19" s="228"/>
      <c r="GF19" s="228"/>
      <c r="GG19" s="228"/>
      <c r="GH19" s="228"/>
      <c r="GI19" s="228"/>
      <c r="GJ19" s="228"/>
      <c r="GK19" s="228"/>
      <c r="GL19" s="228"/>
      <c r="GM19" s="228"/>
      <c r="GN19" s="228"/>
      <c r="GO19" s="228"/>
      <c r="GP19" s="228"/>
      <c r="GQ19" s="228"/>
      <c r="GR19" s="228"/>
      <c r="GS19" s="228"/>
      <c r="GT19" s="228"/>
      <c r="GU19" s="228"/>
      <c r="GV19" s="228"/>
      <c r="GW19" s="228"/>
      <c r="GX19" s="228"/>
      <c r="GY19" s="228"/>
      <c r="GZ19" s="228"/>
      <c r="HA19" s="228"/>
      <c r="HB19" s="228"/>
      <c r="HC19" s="228"/>
      <c r="HD19" s="228"/>
      <c r="HE19" s="228"/>
      <c r="HF19" s="228"/>
      <c r="HG19" s="228"/>
      <c r="HH19" s="228"/>
      <c r="HI19" s="228"/>
      <c r="HJ19" s="228"/>
      <c r="HK19" s="228"/>
      <c r="HL19" s="228"/>
      <c r="HM19" s="228"/>
      <c r="HN19" s="228"/>
      <c r="HO19" s="228"/>
      <c r="HP19" s="229"/>
      <c r="HQ19" s="229"/>
      <c r="HR19" s="229"/>
      <c r="HS19" s="229"/>
      <c r="HT19" s="228"/>
      <c r="HU19" s="228"/>
      <c r="HV19" s="228"/>
      <c r="HW19" s="228"/>
      <c r="HX19" s="228"/>
      <c r="HY19" s="228"/>
      <c r="HZ19" s="228"/>
      <c r="IA19" s="228"/>
      <c r="IB19" s="226"/>
      <c r="IC19" s="226"/>
      <c r="ID19" s="226"/>
      <c r="IE19" s="226"/>
      <c r="IF19" s="226"/>
      <c r="IG19" s="226"/>
      <c r="IH19" s="226"/>
      <c r="II19" s="226"/>
      <c r="IJ19" s="226"/>
      <c r="IK19" s="226"/>
      <c r="IL19" s="226"/>
      <c r="IM19" s="226"/>
      <c r="IN19" s="226"/>
      <c r="IO19" s="229"/>
      <c r="IP19" s="229"/>
      <c r="IQ19" s="228"/>
      <c r="IR19" s="228"/>
      <c r="IS19" s="228"/>
      <c r="IT19" s="228"/>
      <c r="IU19" s="228"/>
      <c r="IV19" s="228"/>
      <c r="IW19" s="228"/>
      <c r="IX19" s="226"/>
      <c r="IY19" s="229"/>
      <c r="IZ19" s="229"/>
      <c r="JA19" s="229"/>
      <c r="JB19" s="229"/>
      <c r="JC19" s="229"/>
      <c r="JD19" s="226"/>
      <c r="JE19" s="226"/>
      <c r="JF19" s="226"/>
      <c r="JG19" s="226"/>
      <c r="JH19" s="226"/>
      <c r="JI19" s="226"/>
      <c r="JJ19" s="226"/>
      <c r="JK19" s="226"/>
      <c r="JL19" s="226"/>
      <c r="JM19" s="226"/>
      <c r="JN19" s="226"/>
      <c r="JO19" s="226"/>
      <c r="JP19" s="226"/>
      <c r="JQ19" s="226"/>
      <c r="JR19" s="226"/>
      <c r="JS19" s="226"/>
      <c r="JT19" s="226"/>
      <c r="JU19" s="226"/>
      <c r="JV19" s="226"/>
      <c r="JW19" s="226"/>
      <c r="JX19" s="226"/>
      <c r="JY19" s="226"/>
      <c r="JZ19" s="226"/>
      <c r="KA19" s="226"/>
      <c r="KB19" s="226"/>
      <c r="KC19" s="226"/>
      <c r="KD19" s="226"/>
      <c r="KE19" s="226"/>
      <c r="KF19" s="226"/>
      <c r="KG19" s="226"/>
      <c r="KH19" s="226"/>
      <c r="KI19" s="226"/>
      <c r="KJ19" s="226"/>
      <c r="KK19" s="226"/>
      <c r="KL19" s="226"/>
      <c r="KM19" s="226"/>
      <c r="KN19" s="226"/>
      <c r="KO19" s="226"/>
      <c r="KP19" s="226"/>
      <c r="KQ19" s="226"/>
      <c r="KR19" s="226"/>
      <c r="KS19" s="226"/>
      <c r="KT19" s="226"/>
      <c r="KU19" s="226"/>
      <c r="KV19" s="226"/>
      <c r="KW19" s="226"/>
      <c r="KX19" s="226"/>
      <c r="KY19" s="226"/>
      <c r="KZ19" s="226"/>
      <c r="LA19" s="226"/>
      <c r="LB19" s="226"/>
      <c r="LC19" s="226"/>
      <c r="LD19" s="226"/>
      <c r="LE19" s="226"/>
      <c r="LF19" s="226"/>
      <c r="LG19" s="226"/>
      <c r="LH19" s="226"/>
      <c r="LI19" s="226"/>
      <c r="LJ19" s="226"/>
      <c r="LK19" s="226"/>
      <c r="LL19" s="226"/>
      <c r="LM19" s="226"/>
      <c r="LN19" s="226"/>
      <c r="LO19" s="226"/>
      <c r="LP19" s="226"/>
      <c r="LQ19" s="226"/>
      <c r="LR19" s="226"/>
      <c r="LS19" s="226"/>
      <c r="LT19" s="226"/>
      <c r="LU19" s="226"/>
      <c r="LV19" s="226"/>
      <c r="LW19" s="226"/>
      <c r="LX19" s="226"/>
      <c r="LY19" s="226"/>
      <c r="LZ19" s="226"/>
      <c r="MA19" s="226"/>
      <c r="MB19" s="226"/>
      <c r="MC19" s="226"/>
      <c r="MD19" s="226"/>
      <c r="ME19" s="226"/>
      <c r="MF19" s="226"/>
      <c r="MG19" s="226"/>
      <c r="MH19" s="226"/>
      <c r="MI19" s="226"/>
      <c r="MJ19" s="226"/>
      <c r="MK19" s="226"/>
      <c r="ML19" s="226"/>
      <c r="MM19" s="226"/>
      <c r="MN19" s="226"/>
      <c r="MO19" s="226"/>
      <c r="MP19" s="226"/>
      <c r="MQ19" s="226"/>
      <c r="MR19" s="226"/>
      <c r="MS19" s="226"/>
      <c r="MT19" s="226"/>
      <c r="MU19" s="226"/>
      <c r="MV19" s="226"/>
      <c r="MW19" s="226"/>
      <c r="MX19" s="226"/>
      <c r="MY19" s="226"/>
      <c r="MZ19" s="226"/>
      <c r="NA19" s="226"/>
      <c r="NB19" s="226"/>
      <c r="NC19" s="226"/>
      <c r="ND19" s="226"/>
      <c r="NE19" s="226"/>
      <c r="NF19" s="226"/>
      <c r="NG19" s="226"/>
      <c r="NH19" s="226"/>
      <c r="NI19" s="226"/>
      <c r="NJ19" s="226"/>
      <c r="NK19" s="226"/>
      <c r="NL19" s="226"/>
      <c r="NM19" s="226"/>
      <c r="NN19" s="226"/>
      <c r="NO19" s="226"/>
      <c r="NP19" s="226"/>
      <c r="NQ19" s="226"/>
      <c r="NR19" s="226"/>
      <c r="NS19" s="226"/>
      <c r="NT19" s="226"/>
      <c r="NU19" s="226"/>
      <c r="NV19" s="226"/>
      <c r="NW19" s="226"/>
      <c r="NX19" s="226"/>
      <c r="NY19" s="226"/>
      <c r="NZ19" s="226"/>
      <c r="OA19" s="226"/>
      <c r="OB19" s="226"/>
      <c r="OC19" s="226"/>
      <c r="OD19" s="226"/>
      <c r="OE19" s="226"/>
      <c r="OF19" s="226"/>
      <c r="OG19" s="226"/>
      <c r="OH19" s="226"/>
      <c r="OI19" s="226"/>
      <c r="OJ19" s="226"/>
      <c r="OK19" s="226"/>
      <c r="OL19" s="226"/>
      <c r="OM19" s="226"/>
      <c r="ON19" s="226"/>
      <c r="OO19" s="226"/>
      <c r="OP19" s="226"/>
      <c r="OQ19" s="226"/>
      <c r="OR19" s="226"/>
      <c r="OS19" s="226"/>
      <c r="OT19" s="226"/>
      <c r="OU19" s="226"/>
      <c r="OV19" s="226"/>
      <c r="OW19" s="226"/>
      <c r="OX19" s="226"/>
      <c r="OY19" s="226"/>
      <c r="OZ19" s="226"/>
      <c r="PA19" s="226"/>
      <c r="PB19" s="226"/>
      <c r="PC19" s="226"/>
      <c r="PD19" s="226"/>
      <c r="PE19" s="226"/>
      <c r="PF19" s="226"/>
      <c r="PG19" s="226"/>
      <c r="PH19" s="226"/>
      <c r="PI19" s="226"/>
      <c r="PJ19" s="226"/>
      <c r="PK19" s="226"/>
      <c r="PL19" s="226"/>
      <c r="PM19" s="226"/>
      <c r="PN19" s="226"/>
      <c r="PO19" s="226"/>
      <c r="PP19" s="226"/>
      <c r="PQ19" s="226"/>
      <c r="PR19" s="226"/>
      <c r="PS19" s="226"/>
      <c r="PT19" s="226"/>
      <c r="PU19" s="226"/>
      <c r="PV19" s="226"/>
      <c r="PW19" s="226"/>
      <c r="PX19" s="226"/>
      <c r="PY19" s="226"/>
      <c r="PZ19" s="226"/>
      <c r="QA19" s="226"/>
      <c r="QB19" s="226"/>
      <c r="QC19" s="226"/>
      <c r="QD19" s="226"/>
      <c r="QE19" s="226"/>
      <c r="QF19" s="226"/>
      <c r="QG19" s="226"/>
      <c r="QH19" s="226"/>
      <c r="QI19" s="226"/>
      <c r="QJ19" s="226"/>
      <c r="QK19" s="226"/>
      <c r="QL19" s="226"/>
      <c r="QM19" s="226"/>
      <c r="QN19" s="226"/>
      <c r="QO19" s="226"/>
      <c r="QP19" s="226"/>
      <c r="QQ19" s="226"/>
      <c r="QR19" s="226"/>
      <c r="QS19" s="226"/>
      <c r="QT19" s="226"/>
      <c r="QU19" s="226"/>
      <c r="QV19" s="226"/>
      <c r="QW19" s="226"/>
      <c r="QX19" s="226"/>
      <c r="QY19" s="226"/>
      <c r="QZ19" s="226"/>
      <c r="RA19" s="226"/>
      <c r="RB19" s="226"/>
      <c r="RC19" s="226"/>
      <c r="RD19" s="226"/>
      <c r="RE19" s="226"/>
      <c r="RF19" s="226"/>
      <c r="RG19" s="226"/>
      <c r="RH19" s="226"/>
      <c r="RI19" s="226"/>
      <c r="RJ19" s="226"/>
      <c r="RK19" s="226"/>
      <c r="RL19" s="226"/>
      <c r="RM19" s="226"/>
      <c r="RN19" s="226"/>
      <c r="RO19" s="226"/>
      <c r="RP19" s="226"/>
      <c r="RQ19" s="226"/>
      <c r="RR19" s="226"/>
      <c r="RS19" s="226"/>
      <c r="RT19" s="226"/>
      <c r="RU19" s="226"/>
      <c r="RV19" s="226"/>
      <c r="RW19" s="226"/>
      <c r="RX19" s="226"/>
      <c r="RY19" s="226"/>
      <c r="RZ19" s="226"/>
      <c r="SA19" s="226"/>
      <c r="SB19" s="226"/>
      <c r="SC19" s="226"/>
      <c r="SD19" s="226"/>
      <c r="SE19" s="226"/>
      <c r="SF19" s="226"/>
      <c r="SG19" s="226"/>
      <c r="SH19" s="226"/>
      <c r="SI19" s="226"/>
      <c r="SJ19" s="226"/>
      <c r="SK19" s="226"/>
      <c r="SL19" s="226"/>
      <c r="SM19" s="226"/>
      <c r="SN19" s="226"/>
      <c r="SO19" s="226"/>
      <c r="SP19" s="226"/>
      <c r="SQ19" s="226"/>
      <c r="SR19" s="226"/>
      <c r="SS19" s="226"/>
      <c r="ST19" s="226"/>
      <c r="SU19" s="226"/>
      <c r="SV19" s="226"/>
      <c r="SW19" s="226"/>
      <c r="SX19" s="226"/>
      <c r="SY19" s="226"/>
      <c r="SZ19" s="226"/>
      <c r="TA19" s="226"/>
      <c r="TB19" s="226"/>
      <c r="TC19" s="226"/>
      <c r="TD19" s="226"/>
      <c r="TE19" s="226"/>
      <c r="TF19" s="226"/>
      <c r="TG19" s="226"/>
      <c r="TH19" s="229"/>
      <c r="TI19" s="229"/>
      <c r="TJ19" s="229"/>
      <c r="TK19" s="229"/>
      <c r="TL19" s="229"/>
      <c r="TM19" s="226"/>
      <c r="TN19" s="226"/>
      <c r="TO19" s="226"/>
      <c r="TP19" s="226"/>
      <c r="TQ19" s="226"/>
      <c r="TR19" s="226"/>
      <c r="TS19" s="226"/>
      <c r="TT19" s="226"/>
      <c r="TU19" s="226"/>
      <c r="TV19" s="226"/>
      <c r="TW19" s="226"/>
      <c r="TX19" s="226"/>
      <c r="TY19" s="226"/>
      <c r="TZ19" s="226"/>
      <c r="UA19" s="226"/>
      <c r="UB19" s="226"/>
      <c r="UC19" s="226"/>
      <c r="UD19" s="226"/>
      <c r="UE19" s="226"/>
      <c r="UF19" s="226"/>
      <c r="UG19" s="226"/>
      <c r="UH19" s="226"/>
      <c r="UI19" s="226"/>
      <c r="UJ19" s="226"/>
      <c r="UK19" s="226"/>
      <c r="UL19" s="226"/>
      <c r="UM19" s="226"/>
      <c r="UN19" s="226"/>
      <c r="UO19" s="226"/>
      <c r="UP19" s="226"/>
      <c r="UQ19" s="226"/>
      <c r="UR19" s="226"/>
      <c r="US19" s="226"/>
      <c r="UT19" s="226"/>
      <c r="UU19" s="226"/>
      <c r="UV19" s="226"/>
      <c r="UW19" s="226"/>
      <c r="UX19" s="226"/>
      <c r="UY19" s="226"/>
      <c r="UZ19" s="226"/>
      <c r="VA19" s="226"/>
      <c r="VB19" s="226"/>
      <c r="VC19" s="226"/>
      <c r="VD19" s="226"/>
      <c r="VE19" s="226"/>
      <c r="VF19" s="226"/>
      <c r="VG19" s="226"/>
      <c r="VH19" s="226"/>
      <c r="VI19" s="226"/>
      <c r="VJ19" s="226"/>
      <c r="VK19" s="226"/>
      <c r="VL19" s="226"/>
      <c r="VM19" s="226"/>
      <c r="VN19" s="226"/>
      <c r="VO19" s="226"/>
      <c r="VP19" s="226"/>
      <c r="VQ19" s="226"/>
      <c r="VR19" s="226"/>
      <c r="VS19" s="226"/>
      <c r="VT19" s="226"/>
      <c r="VU19" s="226"/>
      <c r="VV19" s="226"/>
      <c r="VW19" s="226"/>
      <c r="VX19" s="226"/>
      <c r="VY19" s="226"/>
      <c r="VZ19" s="226"/>
      <c r="WA19" s="226"/>
      <c r="WB19" s="226"/>
      <c r="WC19" s="226"/>
      <c r="WD19" s="226"/>
      <c r="WE19" s="226"/>
      <c r="WF19" s="226"/>
      <c r="WG19" s="226"/>
      <c r="WH19" s="230"/>
      <c r="WI19" s="230"/>
      <c r="WJ19" s="230"/>
      <c r="WK19" s="230"/>
      <c r="WL19" s="230"/>
      <c r="WM19" s="228"/>
      <c r="WN19" s="228"/>
      <c r="WO19" s="228"/>
      <c r="WP19" s="228"/>
    </row>
    <row r="20" spans="1:725" ht="21" customHeight="1">
      <c r="A20" s="339">
        <v>13</v>
      </c>
      <c r="B20" s="231" t="str">
        <f>IF('1'!$A$1=1,D20,F20)</f>
        <v xml:space="preserve"> Словаччина</v>
      </c>
      <c r="C20" s="406"/>
      <c r="D20" s="350" t="s">
        <v>185</v>
      </c>
      <c r="E20" s="350"/>
      <c r="F20" s="352" t="s">
        <v>59</v>
      </c>
      <c r="G20" s="232">
        <v>90.719740538008608</v>
      </c>
      <c r="H20" s="136">
        <v>85.332950661454902</v>
      </c>
      <c r="I20" s="136">
        <v>79.405625812495899</v>
      </c>
      <c r="J20" s="136">
        <v>80.366347995895907</v>
      </c>
      <c r="K20" s="136">
        <v>70.060822624765393</v>
      </c>
      <c r="L20" s="136">
        <v>74.259938971210289</v>
      </c>
      <c r="M20" s="136">
        <v>87.773666486855802</v>
      </c>
      <c r="N20" s="136">
        <v>106.75392790373931</v>
      </c>
      <c r="O20" s="136">
        <v>104.76948122180819</v>
      </c>
      <c r="P20" s="136">
        <v>115.4374508549039</v>
      </c>
      <c r="Q20" s="136">
        <v>122.79313248022731</v>
      </c>
      <c r="R20" s="136">
        <v>145.54160432141998</v>
      </c>
      <c r="S20" s="136">
        <v>170.8234883874421</v>
      </c>
      <c r="T20" s="136">
        <v>143.91470117733189</v>
      </c>
      <c r="U20" s="136">
        <v>150.40534395562258</v>
      </c>
      <c r="V20" s="136">
        <v>137.40902848711761</v>
      </c>
      <c r="W20" s="136">
        <v>144.7244157550229</v>
      </c>
      <c r="X20" s="136">
        <v>146.31760329858039</v>
      </c>
      <c r="Y20" s="136">
        <v>110.1923778212827</v>
      </c>
      <c r="Z20" s="136">
        <v>90.677920843894896</v>
      </c>
      <c r="AA20" s="136">
        <v>107.1005539469414</v>
      </c>
      <c r="AB20" s="136">
        <v>68.919146885156692</v>
      </c>
      <c r="AC20" s="136">
        <v>67.695186014008002</v>
      </c>
      <c r="AD20" s="136">
        <v>68.539909158881414</v>
      </c>
      <c r="AE20" s="136">
        <v>105.6524063966997</v>
      </c>
      <c r="AF20" s="136">
        <v>217.46910139269289</v>
      </c>
      <c r="AG20" s="136">
        <v>288.85014903938543</v>
      </c>
      <c r="AH20" s="136">
        <v>169.39794468730508</v>
      </c>
      <c r="AI20" s="136">
        <v>239.66393424351909</v>
      </c>
      <c r="AJ20" s="136">
        <v>448.12070065720695</v>
      </c>
      <c r="AK20" s="136">
        <v>395.04881355493501</v>
      </c>
      <c r="AL20" s="136">
        <v>280.64923922204611</v>
      </c>
      <c r="AM20" s="136">
        <v>269.27388083404037</v>
      </c>
      <c r="AN20" s="136">
        <v>287.66187305449898</v>
      </c>
      <c r="AO20" s="136">
        <v>210.82381061885411</v>
      </c>
      <c r="AP20" s="136">
        <v>207.75494938042982</v>
      </c>
      <c r="AQ20" s="136">
        <v>232.2465945594183</v>
      </c>
      <c r="AR20" s="136">
        <v>218.27696910794208</v>
      </c>
      <c r="AS20" s="136">
        <v>187.38533138467639</v>
      </c>
      <c r="AT20" s="136">
        <v>191.81876950805741</v>
      </c>
      <c r="AU20" s="136">
        <v>207.20008318620859</v>
      </c>
      <c r="AV20" s="136">
        <v>214.97164153987552</v>
      </c>
      <c r="AW20" s="136">
        <v>183.43682188253058</v>
      </c>
      <c r="AX20" s="136">
        <f t="shared" si="9"/>
        <v>637.90889505203677</v>
      </c>
      <c r="AY20" s="136">
        <f t="shared" si="10"/>
        <v>605.60854660861469</v>
      </c>
      <c r="AZ20" s="136">
        <f>G20+H20+I20+J20</f>
        <v>335.82466500785534</v>
      </c>
      <c r="BA20" s="136">
        <f>K20+L20+M20+N20</f>
        <v>338.84835598657082</v>
      </c>
      <c r="BB20" s="136">
        <f>O20+P20+Q20+R20</f>
        <v>488.54166887835936</v>
      </c>
      <c r="BC20" s="136">
        <f>S20+T20+U20+V20</f>
        <v>602.5525620075141</v>
      </c>
      <c r="BD20" s="136">
        <f>W20+X20+Y20+Z20</f>
        <v>491.91231771878097</v>
      </c>
      <c r="BE20" s="136">
        <f>AA20+AB20+AC20+AD20</f>
        <v>312.2547960049875</v>
      </c>
      <c r="BF20" s="136">
        <f>AE20+AF20+AG20+AH20</f>
        <v>781.36960151608309</v>
      </c>
      <c r="BG20" s="136">
        <f>AI20+AJ20+AK20+AL20</f>
        <v>1363.4826876777072</v>
      </c>
      <c r="BH20" s="136">
        <f>AM20+AN20+AO20+AP20</f>
        <v>975.51451388782323</v>
      </c>
      <c r="BI20" s="136">
        <f t="shared" si="11"/>
        <v>829.72766456009413</v>
      </c>
      <c r="BJ20" s="136"/>
      <c r="BK20" s="224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  <c r="CM20" s="224"/>
      <c r="CN20" s="224"/>
      <c r="CO20" s="224"/>
      <c r="CP20" s="224"/>
      <c r="CQ20" s="224"/>
      <c r="CR20" s="224"/>
      <c r="CS20" s="224"/>
      <c r="CT20" s="224"/>
      <c r="CU20" s="224"/>
      <c r="CV20" s="224"/>
      <c r="CW20" s="224"/>
      <c r="CX20" s="224"/>
      <c r="CY20" s="224"/>
      <c r="CZ20" s="224"/>
      <c r="DA20" s="225"/>
      <c r="DB20" s="225"/>
      <c r="DC20" s="225"/>
      <c r="DD20" s="225"/>
      <c r="DE20" s="225"/>
      <c r="DF20" s="225"/>
      <c r="DG20" s="225"/>
      <c r="DH20" s="225"/>
      <c r="DI20" s="225"/>
      <c r="DJ20" s="225"/>
      <c r="DK20" s="225"/>
      <c r="DL20" s="225"/>
      <c r="DM20" s="225"/>
      <c r="DN20" s="225"/>
      <c r="DO20" s="225"/>
      <c r="DP20" s="225"/>
      <c r="DQ20" s="225"/>
      <c r="DR20" s="225"/>
      <c r="DS20" s="225"/>
      <c r="DT20" s="225"/>
      <c r="DU20" s="225"/>
      <c r="DV20" s="225"/>
      <c r="DW20" s="225"/>
      <c r="DX20" s="225"/>
      <c r="DY20" s="225"/>
      <c r="DZ20" s="225"/>
      <c r="EA20" s="225"/>
      <c r="EB20" s="225"/>
      <c r="EC20" s="225"/>
      <c r="ED20" s="225"/>
      <c r="EE20" s="225"/>
      <c r="EF20" s="225"/>
      <c r="EG20" s="225"/>
      <c r="EH20" s="225"/>
      <c r="EI20" s="225"/>
      <c r="EJ20" s="225"/>
      <c r="EK20" s="226"/>
      <c r="EL20" s="226"/>
      <c r="EM20" s="226"/>
      <c r="EN20" s="226"/>
      <c r="EO20" s="226"/>
      <c r="EP20" s="226"/>
      <c r="EQ20" s="226"/>
      <c r="ER20" s="226"/>
      <c r="ES20" s="226"/>
      <c r="ET20" s="226"/>
      <c r="EU20" s="226"/>
      <c r="EV20" s="226"/>
      <c r="EW20" s="226"/>
      <c r="EX20" s="226"/>
      <c r="EY20" s="226"/>
      <c r="EZ20" s="226"/>
      <c r="FA20" s="226"/>
      <c r="FB20" s="226"/>
      <c r="FC20" s="226"/>
      <c r="FD20" s="226"/>
      <c r="FE20" s="226"/>
      <c r="FF20" s="226"/>
      <c r="FG20" s="228"/>
      <c r="FH20" s="228"/>
      <c r="FI20" s="228"/>
      <c r="FJ20" s="228"/>
      <c r="FK20" s="228"/>
      <c r="FL20" s="228"/>
      <c r="FM20" s="228"/>
      <c r="FN20" s="228"/>
      <c r="FO20" s="226"/>
      <c r="FP20" s="226"/>
      <c r="FQ20" s="226"/>
      <c r="FR20" s="226"/>
      <c r="FS20" s="226"/>
      <c r="FT20" s="226"/>
      <c r="FU20" s="226"/>
      <c r="FV20" s="226"/>
      <c r="FW20" s="226"/>
      <c r="FX20" s="226"/>
      <c r="FY20" s="226"/>
      <c r="FZ20" s="226"/>
      <c r="GA20" s="228"/>
      <c r="GB20" s="228"/>
      <c r="GC20" s="228"/>
      <c r="GD20" s="228"/>
      <c r="GE20" s="228"/>
      <c r="GF20" s="228"/>
      <c r="GG20" s="228"/>
      <c r="GH20" s="228"/>
      <c r="GI20" s="228"/>
      <c r="GJ20" s="228"/>
      <c r="GK20" s="228"/>
      <c r="GL20" s="228"/>
      <c r="GM20" s="228"/>
      <c r="GN20" s="228"/>
      <c r="GO20" s="228"/>
      <c r="GP20" s="228"/>
      <c r="GQ20" s="228"/>
      <c r="GR20" s="228"/>
      <c r="GS20" s="228"/>
      <c r="GT20" s="228"/>
      <c r="GU20" s="228"/>
      <c r="GV20" s="228"/>
      <c r="GW20" s="228"/>
      <c r="GX20" s="228"/>
      <c r="GY20" s="228"/>
      <c r="GZ20" s="228"/>
      <c r="HA20" s="228"/>
      <c r="HB20" s="228"/>
      <c r="HC20" s="228"/>
      <c r="HD20" s="228"/>
      <c r="HE20" s="228"/>
      <c r="HF20" s="228"/>
      <c r="HG20" s="228"/>
      <c r="HH20" s="228"/>
      <c r="HI20" s="228"/>
      <c r="HJ20" s="228"/>
      <c r="HK20" s="228"/>
      <c r="HL20" s="228"/>
      <c r="HM20" s="228"/>
      <c r="HN20" s="228"/>
      <c r="HO20" s="228"/>
      <c r="HP20" s="229"/>
      <c r="HQ20" s="229"/>
      <c r="HR20" s="229"/>
      <c r="HS20" s="229"/>
      <c r="HT20" s="228"/>
      <c r="HU20" s="228"/>
      <c r="HV20" s="228"/>
      <c r="HW20" s="228"/>
      <c r="HX20" s="228"/>
      <c r="HY20" s="228"/>
      <c r="HZ20" s="228"/>
      <c r="IA20" s="228"/>
      <c r="IB20" s="226"/>
      <c r="IC20" s="226"/>
      <c r="ID20" s="226"/>
      <c r="IE20" s="226"/>
      <c r="IF20" s="226"/>
      <c r="IG20" s="226"/>
      <c r="IH20" s="226"/>
      <c r="II20" s="226"/>
      <c r="IJ20" s="226"/>
      <c r="IK20" s="226"/>
      <c r="IL20" s="226"/>
      <c r="IM20" s="226"/>
      <c r="IN20" s="226"/>
      <c r="IO20" s="229"/>
      <c r="IP20" s="229"/>
      <c r="IQ20" s="228"/>
      <c r="IR20" s="228"/>
      <c r="IS20" s="228"/>
      <c r="IT20" s="228"/>
      <c r="IU20" s="228"/>
      <c r="IV20" s="228"/>
      <c r="IW20" s="228"/>
      <c r="IX20" s="226"/>
      <c r="IY20" s="229"/>
      <c r="IZ20" s="229"/>
      <c r="JA20" s="229"/>
      <c r="JB20" s="229"/>
      <c r="JC20" s="229"/>
      <c r="JD20" s="226"/>
      <c r="JE20" s="226"/>
      <c r="JF20" s="226"/>
      <c r="JG20" s="226"/>
      <c r="JH20" s="226"/>
      <c r="JI20" s="226"/>
      <c r="JJ20" s="226"/>
      <c r="JK20" s="226"/>
      <c r="JL20" s="226"/>
      <c r="JM20" s="226"/>
      <c r="JN20" s="226"/>
      <c r="JO20" s="226"/>
      <c r="JP20" s="226"/>
      <c r="JQ20" s="226"/>
      <c r="JR20" s="226"/>
      <c r="JS20" s="226"/>
      <c r="JT20" s="226"/>
      <c r="JU20" s="226"/>
      <c r="JV20" s="226"/>
      <c r="JW20" s="226"/>
      <c r="JX20" s="226"/>
      <c r="JY20" s="226"/>
      <c r="JZ20" s="226"/>
      <c r="KA20" s="226"/>
      <c r="KB20" s="226"/>
      <c r="KC20" s="226"/>
      <c r="KD20" s="226"/>
      <c r="KE20" s="226"/>
      <c r="KF20" s="226"/>
      <c r="KG20" s="226"/>
      <c r="KH20" s="226"/>
      <c r="KI20" s="226"/>
      <c r="KJ20" s="226"/>
      <c r="KK20" s="226"/>
      <c r="KL20" s="226"/>
      <c r="KM20" s="226"/>
      <c r="KN20" s="226"/>
      <c r="KO20" s="226"/>
      <c r="KP20" s="226"/>
      <c r="KQ20" s="226"/>
      <c r="KR20" s="226"/>
      <c r="KS20" s="226"/>
      <c r="KT20" s="226"/>
      <c r="KU20" s="226"/>
      <c r="KV20" s="226"/>
      <c r="KW20" s="226"/>
      <c r="KX20" s="226"/>
      <c r="KY20" s="226"/>
      <c r="KZ20" s="226"/>
      <c r="LA20" s="226"/>
      <c r="LB20" s="226"/>
      <c r="LC20" s="226"/>
      <c r="LD20" s="226"/>
      <c r="LE20" s="226"/>
      <c r="LF20" s="226"/>
      <c r="LG20" s="226"/>
      <c r="LH20" s="226"/>
      <c r="LI20" s="226"/>
      <c r="LJ20" s="226"/>
      <c r="LK20" s="226"/>
      <c r="LL20" s="226"/>
      <c r="LM20" s="226"/>
      <c r="LN20" s="226"/>
      <c r="LO20" s="226"/>
      <c r="LP20" s="226"/>
      <c r="LQ20" s="226"/>
      <c r="LR20" s="226"/>
      <c r="LS20" s="226"/>
      <c r="LT20" s="226"/>
      <c r="LU20" s="226"/>
      <c r="LV20" s="226"/>
      <c r="LW20" s="226"/>
      <c r="LX20" s="226"/>
      <c r="LY20" s="226"/>
      <c r="LZ20" s="226"/>
      <c r="MA20" s="226"/>
      <c r="MB20" s="226"/>
      <c r="MC20" s="226"/>
      <c r="MD20" s="226"/>
      <c r="ME20" s="226"/>
      <c r="MF20" s="226"/>
      <c r="MG20" s="226"/>
      <c r="MH20" s="226"/>
      <c r="MI20" s="226"/>
      <c r="MJ20" s="226"/>
      <c r="MK20" s="226"/>
      <c r="ML20" s="226"/>
      <c r="MM20" s="226"/>
      <c r="MN20" s="226"/>
      <c r="MO20" s="226"/>
      <c r="MP20" s="226"/>
      <c r="MQ20" s="226"/>
      <c r="MR20" s="226"/>
      <c r="MS20" s="226"/>
      <c r="MT20" s="226"/>
      <c r="MU20" s="226"/>
      <c r="MV20" s="226"/>
      <c r="MW20" s="226"/>
      <c r="MX20" s="226"/>
      <c r="MY20" s="226"/>
      <c r="MZ20" s="226"/>
      <c r="NA20" s="226"/>
      <c r="NB20" s="226"/>
      <c r="NC20" s="226"/>
      <c r="ND20" s="226"/>
      <c r="NE20" s="226"/>
      <c r="NF20" s="226"/>
      <c r="NG20" s="226"/>
      <c r="NH20" s="226"/>
      <c r="NI20" s="226"/>
      <c r="NJ20" s="226"/>
      <c r="NK20" s="226"/>
      <c r="NL20" s="226"/>
      <c r="NM20" s="226"/>
      <c r="NN20" s="226"/>
      <c r="NO20" s="226"/>
      <c r="NP20" s="226"/>
      <c r="NQ20" s="226"/>
      <c r="NR20" s="226"/>
      <c r="NS20" s="226"/>
      <c r="NT20" s="226"/>
      <c r="NU20" s="226"/>
      <c r="NV20" s="226"/>
      <c r="NW20" s="226"/>
      <c r="NX20" s="226"/>
      <c r="NY20" s="226"/>
      <c r="NZ20" s="226"/>
      <c r="OA20" s="226"/>
      <c r="OB20" s="226"/>
      <c r="OC20" s="226"/>
      <c r="OD20" s="226"/>
      <c r="OE20" s="226"/>
      <c r="OF20" s="226"/>
      <c r="OG20" s="226"/>
      <c r="OH20" s="226"/>
      <c r="OI20" s="226"/>
      <c r="OJ20" s="226"/>
      <c r="OK20" s="226"/>
      <c r="OL20" s="226"/>
      <c r="OM20" s="226"/>
      <c r="ON20" s="226"/>
      <c r="OO20" s="226"/>
      <c r="OP20" s="226"/>
      <c r="OQ20" s="226"/>
      <c r="OR20" s="226"/>
      <c r="OS20" s="226"/>
      <c r="OT20" s="226"/>
      <c r="OU20" s="226"/>
      <c r="OV20" s="226"/>
      <c r="OW20" s="226"/>
      <c r="OX20" s="226"/>
      <c r="OY20" s="226"/>
      <c r="OZ20" s="226"/>
      <c r="PA20" s="226"/>
      <c r="PB20" s="226"/>
      <c r="PC20" s="226"/>
      <c r="PD20" s="226"/>
      <c r="PE20" s="226"/>
      <c r="PF20" s="226"/>
      <c r="PG20" s="226"/>
      <c r="PH20" s="226"/>
      <c r="PI20" s="226"/>
      <c r="PJ20" s="226"/>
      <c r="PK20" s="226"/>
      <c r="PL20" s="226"/>
      <c r="PM20" s="226"/>
      <c r="PN20" s="226"/>
      <c r="PO20" s="226"/>
      <c r="PP20" s="226"/>
      <c r="PQ20" s="226"/>
      <c r="PR20" s="226"/>
      <c r="PS20" s="226"/>
      <c r="PT20" s="226"/>
      <c r="PU20" s="226"/>
      <c r="PV20" s="226"/>
      <c r="PW20" s="226"/>
      <c r="PX20" s="226"/>
      <c r="PY20" s="226"/>
      <c r="PZ20" s="226"/>
      <c r="QA20" s="226"/>
      <c r="QB20" s="226"/>
      <c r="QC20" s="226"/>
      <c r="QD20" s="226"/>
      <c r="QE20" s="226"/>
      <c r="QF20" s="226"/>
      <c r="QG20" s="226"/>
      <c r="QH20" s="226"/>
      <c r="QI20" s="226"/>
      <c r="QJ20" s="226"/>
      <c r="QK20" s="226"/>
      <c r="QL20" s="226"/>
      <c r="QM20" s="226"/>
      <c r="QN20" s="226"/>
      <c r="QO20" s="226"/>
      <c r="QP20" s="226"/>
      <c r="QQ20" s="226"/>
      <c r="QR20" s="226"/>
      <c r="QS20" s="226"/>
      <c r="QT20" s="226"/>
      <c r="QU20" s="226"/>
      <c r="QV20" s="226"/>
      <c r="QW20" s="226"/>
      <c r="QX20" s="226"/>
      <c r="QY20" s="226"/>
      <c r="QZ20" s="226"/>
      <c r="RA20" s="226"/>
      <c r="RB20" s="226"/>
      <c r="RC20" s="226"/>
      <c r="RD20" s="226"/>
      <c r="RE20" s="226"/>
      <c r="RF20" s="226"/>
      <c r="RG20" s="226"/>
      <c r="RH20" s="226"/>
      <c r="RI20" s="226"/>
      <c r="RJ20" s="226"/>
      <c r="RK20" s="226"/>
      <c r="RL20" s="226"/>
      <c r="RM20" s="226"/>
      <c r="RN20" s="226"/>
      <c r="RO20" s="226"/>
      <c r="RP20" s="226"/>
      <c r="RQ20" s="226"/>
      <c r="RR20" s="226"/>
      <c r="RS20" s="226"/>
      <c r="RT20" s="226"/>
      <c r="RU20" s="226"/>
      <c r="RV20" s="226"/>
      <c r="RW20" s="226"/>
      <c r="RX20" s="226"/>
      <c r="RY20" s="226"/>
      <c r="RZ20" s="226"/>
      <c r="SA20" s="226"/>
      <c r="SB20" s="226"/>
      <c r="SC20" s="226"/>
      <c r="SD20" s="226"/>
      <c r="SE20" s="226"/>
      <c r="SF20" s="226"/>
      <c r="SG20" s="226"/>
      <c r="SH20" s="226"/>
      <c r="SI20" s="226"/>
      <c r="SJ20" s="226"/>
      <c r="SK20" s="226"/>
      <c r="SL20" s="226"/>
      <c r="SM20" s="226"/>
      <c r="SN20" s="226"/>
      <c r="SO20" s="226"/>
      <c r="SP20" s="226"/>
      <c r="SQ20" s="226"/>
      <c r="SR20" s="226"/>
      <c r="SS20" s="226"/>
      <c r="ST20" s="226"/>
      <c r="SU20" s="226"/>
      <c r="SV20" s="226"/>
      <c r="SW20" s="226"/>
      <c r="SX20" s="226"/>
      <c r="SY20" s="226"/>
      <c r="SZ20" s="226"/>
      <c r="TA20" s="226"/>
      <c r="TB20" s="226"/>
      <c r="TC20" s="226"/>
      <c r="TD20" s="226"/>
      <c r="TE20" s="226"/>
      <c r="TF20" s="226"/>
      <c r="TG20" s="226"/>
      <c r="TH20" s="229"/>
      <c r="TI20" s="229"/>
      <c r="TJ20" s="229"/>
      <c r="TK20" s="229"/>
      <c r="TL20" s="229"/>
      <c r="TM20" s="226"/>
      <c r="TN20" s="226"/>
      <c r="TO20" s="226"/>
      <c r="TP20" s="226"/>
      <c r="TQ20" s="226"/>
      <c r="TR20" s="226"/>
      <c r="TS20" s="226"/>
      <c r="TT20" s="226"/>
      <c r="TU20" s="226"/>
      <c r="TV20" s="226"/>
      <c r="TW20" s="226"/>
      <c r="TX20" s="226"/>
      <c r="TY20" s="226"/>
      <c r="TZ20" s="226"/>
      <c r="UA20" s="226"/>
      <c r="UB20" s="226"/>
      <c r="UC20" s="226"/>
      <c r="UD20" s="226"/>
      <c r="UE20" s="226"/>
      <c r="UF20" s="226"/>
      <c r="UG20" s="226"/>
      <c r="UH20" s="226"/>
      <c r="UI20" s="226"/>
      <c r="UJ20" s="226"/>
      <c r="UK20" s="226"/>
      <c r="UL20" s="226"/>
      <c r="UM20" s="226"/>
      <c r="UN20" s="226"/>
      <c r="UO20" s="226"/>
      <c r="UP20" s="226"/>
      <c r="UQ20" s="226"/>
      <c r="UR20" s="226"/>
      <c r="US20" s="226"/>
      <c r="UT20" s="226"/>
      <c r="UU20" s="226"/>
      <c r="UV20" s="226"/>
      <c r="UW20" s="226"/>
      <c r="UX20" s="226"/>
      <c r="UY20" s="226"/>
      <c r="UZ20" s="226"/>
      <c r="VA20" s="226"/>
      <c r="VB20" s="226"/>
      <c r="VC20" s="226"/>
      <c r="VD20" s="226"/>
      <c r="VE20" s="226"/>
      <c r="VF20" s="226"/>
      <c r="VG20" s="226"/>
      <c r="VH20" s="226"/>
      <c r="VI20" s="226"/>
      <c r="VJ20" s="226"/>
      <c r="VK20" s="226"/>
      <c r="VL20" s="226"/>
      <c r="VM20" s="226"/>
      <c r="VN20" s="226"/>
      <c r="VO20" s="226"/>
      <c r="VP20" s="226"/>
      <c r="VQ20" s="226"/>
      <c r="VR20" s="226"/>
      <c r="VS20" s="226"/>
      <c r="VT20" s="226"/>
      <c r="VU20" s="226"/>
      <c r="VV20" s="226"/>
      <c r="VW20" s="226"/>
      <c r="VX20" s="226"/>
      <c r="VY20" s="226"/>
      <c r="VZ20" s="226"/>
      <c r="WA20" s="226"/>
      <c r="WB20" s="226"/>
      <c r="WC20" s="226"/>
      <c r="WD20" s="226"/>
      <c r="WE20" s="226"/>
      <c r="WF20" s="226"/>
      <c r="WG20" s="226"/>
      <c r="WH20" s="230"/>
      <c r="WI20" s="230"/>
      <c r="WJ20" s="230"/>
      <c r="WK20" s="230"/>
      <c r="WL20" s="230"/>
      <c r="WM20" s="228"/>
      <c r="WN20" s="228"/>
      <c r="WO20" s="228"/>
      <c r="WP20" s="228"/>
    </row>
    <row r="21" spans="1:725" ht="21" customHeight="1">
      <c r="A21" s="339">
        <v>14</v>
      </c>
      <c r="B21" s="231" t="str">
        <f>IF('1'!$A$1=1,D21,F21)</f>
        <v xml:space="preserve"> Чехія</v>
      </c>
      <c r="C21" s="406"/>
      <c r="D21" s="350" t="s">
        <v>170</v>
      </c>
      <c r="E21" s="350"/>
      <c r="F21" s="352" t="s">
        <v>60</v>
      </c>
      <c r="G21" s="232">
        <v>83.392256774176701</v>
      </c>
      <c r="H21" s="136">
        <v>81.133953755077201</v>
      </c>
      <c r="I21" s="136">
        <v>86.568846524214408</v>
      </c>
      <c r="J21" s="136">
        <v>90.33396272547381</v>
      </c>
      <c r="K21" s="136">
        <v>72.23472432439101</v>
      </c>
      <c r="L21" s="136">
        <v>97.845841306409696</v>
      </c>
      <c r="M21" s="136">
        <v>100.75934473910651</v>
      </c>
      <c r="N21" s="136">
        <v>96.758172779757899</v>
      </c>
      <c r="O21" s="136">
        <v>117.260380014055</v>
      </c>
      <c r="P21" s="136">
        <v>118.53819615393201</v>
      </c>
      <c r="Q21" s="136">
        <v>106.5248590587798</v>
      </c>
      <c r="R21" s="136">
        <v>127.2753178389589</v>
      </c>
      <c r="S21" s="136">
        <v>126.68750568583511</v>
      </c>
      <c r="T21" s="136">
        <v>130.41252553301499</v>
      </c>
      <c r="U21" s="136">
        <v>145.6458033882717</v>
      </c>
      <c r="V21" s="136">
        <v>140.5421246263405</v>
      </c>
      <c r="W21" s="136">
        <v>155.2803183667931</v>
      </c>
      <c r="X21" s="136">
        <v>158.3214393355461</v>
      </c>
      <c r="Y21" s="136">
        <v>147.5019814660381</v>
      </c>
      <c r="Z21" s="136">
        <v>134.79076869414502</v>
      </c>
      <c r="AA21" s="136">
        <v>113.24583673229131</v>
      </c>
      <c r="AB21" s="136">
        <v>125.54263816125879</v>
      </c>
      <c r="AC21" s="136">
        <v>126.9216282347528</v>
      </c>
      <c r="AD21" s="136">
        <v>164.00904909139709</v>
      </c>
      <c r="AE21" s="136">
        <v>194.1069243290861</v>
      </c>
      <c r="AF21" s="136">
        <v>272.96018232245603</v>
      </c>
      <c r="AG21" s="136">
        <v>281.43028230034821</v>
      </c>
      <c r="AH21" s="136">
        <v>182.63371249787639</v>
      </c>
      <c r="AI21" s="136">
        <v>206.35119924846202</v>
      </c>
      <c r="AJ21" s="136">
        <v>308.32101839372262</v>
      </c>
      <c r="AK21" s="136">
        <v>250.56319420147452</v>
      </c>
      <c r="AL21" s="136">
        <v>217.60115540792449</v>
      </c>
      <c r="AM21" s="136">
        <v>218.87914827995152</v>
      </c>
      <c r="AN21" s="136">
        <v>225.35997296598993</v>
      </c>
      <c r="AO21" s="136">
        <v>176.60344789959922</v>
      </c>
      <c r="AP21" s="136">
        <v>163.24188308690512</v>
      </c>
      <c r="AQ21" s="136">
        <v>173.52689562440429</v>
      </c>
      <c r="AR21" s="136">
        <v>152.03670074267831</v>
      </c>
      <c r="AS21" s="136">
        <v>180.59868587664039</v>
      </c>
      <c r="AT21" s="136">
        <v>175.884945435357</v>
      </c>
      <c r="AU21" s="136">
        <v>184.16141944630371</v>
      </c>
      <c r="AV21" s="136">
        <v>170.8023581844343</v>
      </c>
      <c r="AW21" s="136">
        <v>178.36559290993361</v>
      </c>
      <c r="AX21" s="136">
        <f>AQ21+AR21+AS21</f>
        <v>506.16228224372298</v>
      </c>
      <c r="AY21" s="136">
        <f>AU21+AV21+AW21</f>
        <v>533.32937054067168</v>
      </c>
      <c r="AZ21" s="136">
        <f>G21+H21+I21+J21</f>
        <v>341.42901977894212</v>
      </c>
      <c r="BA21" s="136">
        <f>K21+L21+M21+N21</f>
        <v>367.59808314966511</v>
      </c>
      <c r="BB21" s="136">
        <f>O21+P21+Q21+R21</f>
        <v>469.59875306572565</v>
      </c>
      <c r="BC21" s="136">
        <f>S21+T21+U21+V21</f>
        <v>543.28795923346229</v>
      </c>
      <c r="BD21" s="136">
        <f>W21+X21+Y21+Z21</f>
        <v>595.89450786252235</v>
      </c>
      <c r="BE21" s="136">
        <f>AA21+AB21+AC21+AD21</f>
        <v>529.71915221969994</v>
      </c>
      <c r="BF21" s="136">
        <f>AE21+AF21+AG21+AH21</f>
        <v>931.13110144976667</v>
      </c>
      <c r="BG21" s="136">
        <f>AI21+AJ21+AK21+AL21</f>
        <v>982.83656725158369</v>
      </c>
      <c r="BH21" s="136">
        <f>AM21+AN21+AO21+AP21</f>
        <v>784.08445223244576</v>
      </c>
      <c r="BI21" s="136">
        <f>AQ21+AR21+AS21+AT21</f>
        <v>682.04722767907992</v>
      </c>
      <c r="BJ21" s="136"/>
      <c r="BK21" s="224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  <c r="CM21" s="224"/>
      <c r="CN21" s="224"/>
      <c r="CO21" s="224"/>
      <c r="CP21" s="224"/>
      <c r="CQ21" s="224"/>
      <c r="CR21" s="224"/>
      <c r="CS21" s="224"/>
      <c r="CT21" s="224"/>
      <c r="CU21" s="224"/>
      <c r="CV21" s="224"/>
      <c r="CW21" s="224"/>
      <c r="CX21" s="224"/>
      <c r="CY21" s="224"/>
      <c r="CZ21" s="224"/>
      <c r="DA21" s="225"/>
      <c r="DB21" s="225"/>
      <c r="DC21" s="225"/>
      <c r="DD21" s="225"/>
      <c r="DE21" s="225"/>
      <c r="DF21" s="225"/>
      <c r="DG21" s="225"/>
      <c r="DH21" s="225"/>
      <c r="DI21" s="225"/>
      <c r="DJ21" s="225"/>
      <c r="DK21" s="225"/>
      <c r="DL21" s="225"/>
      <c r="DM21" s="225"/>
      <c r="DN21" s="225"/>
      <c r="DO21" s="225"/>
      <c r="DP21" s="225"/>
      <c r="DQ21" s="225"/>
      <c r="DR21" s="225"/>
      <c r="DS21" s="225"/>
      <c r="DT21" s="225"/>
      <c r="DU21" s="225"/>
      <c r="DV21" s="225"/>
      <c r="DW21" s="225"/>
      <c r="DX21" s="225"/>
      <c r="DY21" s="225"/>
      <c r="DZ21" s="225"/>
      <c r="EA21" s="225"/>
      <c r="EB21" s="225"/>
      <c r="EC21" s="225"/>
      <c r="ED21" s="225"/>
      <c r="EE21" s="225"/>
      <c r="EF21" s="225"/>
      <c r="EG21" s="225"/>
      <c r="EH21" s="225"/>
      <c r="EI21" s="225"/>
      <c r="EJ21" s="225"/>
      <c r="EK21" s="226"/>
      <c r="EL21" s="226"/>
      <c r="EM21" s="226"/>
      <c r="EN21" s="226"/>
      <c r="EO21" s="226"/>
      <c r="EP21" s="226"/>
      <c r="EQ21" s="226"/>
      <c r="ER21" s="226"/>
      <c r="ES21" s="226"/>
      <c r="ET21" s="226"/>
      <c r="EU21" s="226"/>
      <c r="EV21" s="226"/>
      <c r="EW21" s="226"/>
      <c r="EX21" s="226"/>
      <c r="EY21" s="226"/>
      <c r="EZ21" s="226"/>
      <c r="FA21" s="226"/>
      <c r="FB21" s="226"/>
      <c r="FC21" s="226"/>
      <c r="FD21" s="226"/>
      <c r="FE21" s="226"/>
      <c r="FF21" s="226"/>
      <c r="FG21" s="228"/>
      <c r="FH21" s="228"/>
      <c r="FI21" s="228"/>
      <c r="FJ21" s="228"/>
      <c r="FK21" s="228"/>
      <c r="FL21" s="228"/>
      <c r="FM21" s="228"/>
      <c r="FN21" s="228"/>
      <c r="FO21" s="226"/>
      <c r="FP21" s="226"/>
      <c r="FQ21" s="226"/>
      <c r="FR21" s="226"/>
      <c r="FS21" s="226"/>
      <c r="FT21" s="226"/>
      <c r="FU21" s="226"/>
      <c r="FV21" s="226"/>
      <c r="FW21" s="226"/>
      <c r="FX21" s="226"/>
      <c r="FY21" s="226"/>
      <c r="FZ21" s="226"/>
      <c r="GA21" s="228"/>
      <c r="GB21" s="228"/>
      <c r="GC21" s="228"/>
      <c r="GD21" s="228"/>
      <c r="GE21" s="228"/>
      <c r="GF21" s="228"/>
      <c r="GG21" s="228"/>
      <c r="GH21" s="228"/>
      <c r="GI21" s="228"/>
      <c r="GJ21" s="228"/>
      <c r="GK21" s="228"/>
      <c r="GL21" s="228"/>
      <c r="GM21" s="228"/>
      <c r="GN21" s="228"/>
      <c r="GO21" s="228"/>
      <c r="GP21" s="228"/>
      <c r="GQ21" s="228"/>
      <c r="GR21" s="228"/>
      <c r="GS21" s="228"/>
      <c r="GT21" s="228"/>
      <c r="GU21" s="228"/>
      <c r="GV21" s="228"/>
      <c r="GW21" s="228"/>
      <c r="GX21" s="228"/>
      <c r="GY21" s="228"/>
      <c r="GZ21" s="228"/>
      <c r="HA21" s="228"/>
      <c r="HB21" s="228"/>
      <c r="HC21" s="228"/>
      <c r="HD21" s="228"/>
      <c r="HE21" s="228"/>
      <c r="HF21" s="228"/>
      <c r="HG21" s="228"/>
      <c r="HH21" s="228"/>
      <c r="HI21" s="228"/>
      <c r="HJ21" s="228"/>
      <c r="HK21" s="228"/>
      <c r="HL21" s="228"/>
      <c r="HM21" s="228"/>
      <c r="HN21" s="228"/>
      <c r="HO21" s="228"/>
      <c r="HP21" s="229"/>
      <c r="HQ21" s="229"/>
      <c r="HR21" s="229"/>
      <c r="HS21" s="229"/>
      <c r="HT21" s="228"/>
      <c r="HU21" s="228"/>
      <c r="HV21" s="228"/>
      <c r="HW21" s="228"/>
      <c r="HX21" s="228"/>
      <c r="HY21" s="228"/>
      <c r="HZ21" s="228"/>
      <c r="IA21" s="228"/>
      <c r="IB21" s="226"/>
      <c r="IC21" s="226"/>
      <c r="ID21" s="226"/>
      <c r="IE21" s="226"/>
      <c r="IF21" s="226"/>
      <c r="IG21" s="226"/>
      <c r="IH21" s="226"/>
      <c r="II21" s="226"/>
      <c r="IJ21" s="226"/>
      <c r="IK21" s="226"/>
      <c r="IL21" s="226"/>
      <c r="IM21" s="226"/>
      <c r="IN21" s="226"/>
      <c r="IO21" s="229"/>
      <c r="IP21" s="229"/>
      <c r="IQ21" s="228"/>
      <c r="IR21" s="228"/>
      <c r="IS21" s="228"/>
      <c r="IT21" s="228"/>
      <c r="IU21" s="228"/>
      <c r="IV21" s="228"/>
      <c r="IW21" s="228"/>
      <c r="IX21" s="226"/>
      <c r="IY21" s="229"/>
      <c r="IZ21" s="229"/>
      <c r="JA21" s="229"/>
      <c r="JB21" s="229"/>
      <c r="JC21" s="229"/>
      <c r="JD21" s="226"/>
      <c r="JE21" s="226"/>
      <c r="JF21" s="226"/>
      <c r="JG21" s="226"/>
      <c r="JH21" s="226"/>
      <c r="JI21" s="226"/>
      <c r="JJ21" s="226"/>
      <c r="JK21" s="226"/>
      <c r="JL21" s="226"/>
      <c r="JM21" s="226"/>
      <c r="JN21" s="226"/>
      <c r="JO21" s="226"/>
      <c r="JP21" s="226"/>
      <c r="JQ21" s="226"/>
      <c r="JR21" s="226"/>
      <c r="JS21" s="226"/>
      <c r="JT21" s="226"/>
      <c r="JU21" s="226"/>
      <c r="JV21" s="226"/>
      <c r="JW21" s="226"/>
      <c r="JX21" s="226"/>
      <c r="JY21" s="226"/>
      <c r="JZ21" s="226"/>
      <c r="KA21" s="226"/>
      <c r="KB21" s="226"/>
      <c r="KC21" s="226"/>
      <c r="KD21" s="226"/>
      <c r="KE21" s="226"/>
      <c r="KF21" s="226"/>
      <c r="KG21" s="226"/>
      <c r="KH21" s="226"/>
      <c r="KI21" s="226"/>
      <c r="KJ21" s="226"/>
      <c r="KK21" s="226"/>
      <c r="KL21" s="226"/>
      <c r="KM21" s="226"/>
      <c r="KN21" s="226"/>
      <c r="KO21" s="226"/>
      <c r="KP21" s="226"/>
      <c r="KQ21" s="226"/>
      <c r="KR21" s="226"/>
      <c r="KS21" s="226"/>
      <c r="KT21" s="226"/>
      <c r="KU21" s="226"/>
      <c r="KV21" s="226"/>
      <c r="KW21" s="226"/>
      <c r="KX21" s="226"/>
      <c r="KY21" s="226"/>
      <c r="KZ21" s="226"/>
      <c r="LA21" s="226"/>
      <c r="LB21" s="226"/>
      <c r="LC21" s="226"/>
      <c r="LD21" s="226"/>
      <c r="LE21" s="226"/>
      <c r="LF21" s="226"/>
      <c r="LG21" s="226"/>
      <c r="LH21" s="226"/>
      <c r="LI21" s="226"/>
      <c r="LJ21" s="226"/>
      <c r="LK21" s="226"/>
      <c r="LL21" s="226"/>
      <c r="LM21" s="226"/>
      <c r="LN21" s="226"/>
      <c r="LO21" s="226"/>
      <c r="LP21" s="226"/>
      <c r="LQ21" s="226"/>
      <c r="LR21" s="226"/>
      <c r="LS21" s="226"/>
      <c r="LT21" s="226"/>
      <c r="LU21" s="226"/>
      <c r="LV21" s="226"/>
      <c r="LW21" s="226"/>
      <c r="LX21" s="226"/>
      <c r="LY21" s="226"/>
      <c r="LZ21" s="226"/>
      <c r="MA21" s="226"/>
      <c r="MB21" s="226"/>
      <c r="MC21" s="226"/>
      <c r="MD21" s="226"/>
      <c r="ME21" s="226"/>
      <c r="MF21" s="226"/>
      <c r="MG21" s="226"/>
      <c r="MH21" s="226"/>
      <c r="MI21" s="226"/>
      <c r="MJ21" s="226"/>
      <c r="MK21" s="226"/>
      <c r="ML21" s="226"/>
      <c r="MM21" s="226"/>
      <c r="MN21" s="226"/>
      <c r="MO21" s="226"/>
      <c r="MP21" s="226"/>
      <c r="MQ21" s="226"/>
      <c r="MR21" s="226"/>
      <c r="MS21" s="226"/>
      <c r="MT21" s="226"/>
      <c r="MU21" s="226"/>
      <c r="MV21" s="226"/>
      <c r="MW21" s="226"/>
      <c r="MX21" s="226"/>
      <c r="MY21" s="226"/>
      <c r="MZ21" s="226"/>
      <c r="NA21" s="226"/>
      <c r="NB21" s="226"/>
      <c r="NC21" s="226"/>
      <c r="ND21" s="226"/>
      <c r="NE21" s="226"/>
      <c r="NF21" s="226"/>
      <c r="NG21" s="226"/>
      <c r="NH21" s="226"/>
      <c r="NI21" s="226"/>
      <c r="NJ21" s="226"/>
      <c r="NK21" s="226"/>
      <c r="NL21" s="226"/>
      <c r="NM21" s="226"/>
      <c r="NN21" s="226"/>
      <c r="NO21" s="226"/>
      <c r="NP21" s="226"/>
      <c r="NQ21" s="226"/>
      <c r="NR21" s="226"/>
      <c r="NS21" s="226"/>
      <c r="NT21" s="226"/>
      <c r="NU21" s="226"/>
      <c r="NV21" s="226"/>
      <c r="NW21" s="226"/>
      <c r="NX21" s="226"/>
      <c r="NY21" s="226"/>
      <c r="NZ21" s="226"/>
      <c r="OA21" s="226"/>
      <c r="OB21" s="226"/>
      <c r="OC21" s="226"/>
      <c r="OD21" s="226"/>
      <c r="OE21" s="226"/>
      <c r="OF21" s="226"/>
      <c r="OG21" s="226"/>
      <c r="OH21" s="226"/>
      <c r="OI21" s="226"/>
      <c r="OJ21" s="226"/>
      <c r="OK21" s="226"/>
      <c r="OL21" s="226"/>
      <c r="OM21" s="226"/>
      <c r="ON21" s="226"/>
      <c r="OO21" s="226"/>
      <c r="OP21" s="226"/>
      <c r="OQ21" s="226"/>
      <c r="OR21" s="226"/>
      <c r="OS21" s="226"/>
      <c r="OT21" s="226"/>
      <c r="OU21" s="226"/>
      <c r="OV21" s="226"/>
      <c r="OW21" s="226"/>
      <c r="OX21" s="226"/>
      <c r="OY21" s="226"/>
      <c r="OZ21" s="226"/>
      <c r="PA21" s="226"/>
      <c r="PB21" s="226"/>
      <c r="PC21" s="226"/>
      <c r="PD21" s="226"/>
      <c r="PE21" s="226"/>
      <c r="PF21" s="226"/>
      <c r="PG21" s="226"/>
      <c r="PH21" s="226"/>
      <c r="PI21" s="226"/>
      <c r="PJ21" s="226"/>
      <c r="PK21" s="226"/>
      <c r="PL21" s="226"/>
      <c r="PM21" s="226"/>
      <c r="PN21" s="226"/>
      <c r="PO21" s="226"/>
      <c r="PP21" s="226"/>
      <c r="PQ21" s="226"/>
      <c r="PR21" s="226"/>
      <c r="PS21" s="226"/>
      <c r="PT21" s="226"/>
      <c r="PU21" s="226"/>
      <c r="PV21" s="226"/>
      <c r="PW21" s="226"/>
      <c r="PX21" s="226"/>
      <c r="PY21" s="226"/>
      <c r="PZ21" s="226"/>
      <c r="QA21" s="226"/>
      <c r="QB21" s="226"/>
      <c r="QC21" s="226"/>
      <c r="QD21" s="226"/>
      <c r="QE21" s="226"/>
      <c r="QF21" s="226"/>
      <c r="QG21" s="226"/>
      <c r="QH21" s="226"/>
      <c r="QI21" s="226"/>
      <c r="QJ21" s="226"/>
      <c r="QK21" s="226"/>
      <c r="QL21" s="226"/>
      <c r="QM21" s="226"/>
      <c r="QN21" s="226"/>
      <c r="QO21" s="226"/>
      <c r="QP21" s="226"/>
      <c r="QQ21" s="226"/>
      <c r="QR21" s="226"/>
      <c r="QS21" s="226"/>
      <c r="QT21" s="226"/>
      <c r="QU21" s="226"/>
      <c r="QV21" s="226"/>
      <c r="QW21" s="226"/>
      <c r="QX21" s="226"/>
      <c r="QY21" s="226"/>
      <c r="QZ21" s="226"/>
      <c r="RA21" s="226"/>
      <c r="RB21" s="226"/>
      <c r="RC21" s="226"/>
      <c r="RD21" s="226"/>
      <c r="RE21" s="226"/>
      <c r="RF21" s="226"/>
      <c r="RG21" s="226"/>
      <c r="RH21" s="226"/>
      <c r="RI21" s="226"/>
      <c r="RJ21" s="226"/>
      <c r="RK21" s="226"/>
      <c r="RL21" s="226"/>
      <c r="RM21" s="226"/>
      <c r="RN21" s="226"/>
      <c r="RO21" s="226"/>
      <c r="RP21" s="226"/>
      <c r="RQ21" s="226"/>
      <c r="RR21" s="226"/>
      <c r="RS21" s="226"/>
      <c r="RT21" s="226"/>
      <c r="RU21" s="226"/>
      <c r="RV21" s="226"/>
      <c r="RW21" s="226"/>
      <c r="RX21" s="226"/>
      <c r="RY21" s="226"/>
      <c r="RZ21" s="226"/>
      <c r="SA21" s="226"/>
      <c r="SB21" s="226"/>
      <c r="SC21" s="226"/>
      <c r="SD21" s="226"/>
      <c r="SE21" s="226"/>
      <c r="SF21" s="226"/>
      <c r="SG21" s="226"/>
      <c r="SH21" s="226"/>
      <c r="SI21" s="226"/>
      <c r="SJ21" s="226"/>
      <c r="SK21" s="226"/>
      <c r="SL21" s="226"/>
      <c r="SM21" s="226"/>
      <c r="SN21" s="226"/>
      <c r="SO21" s="226"/>
      <c r="SP21" s="226"/>
      <c r="SQ21" s="226"/>
      <c r="SR21" s="226"/>
      <c r="SS21" s="226"/>
      <c r="ST21" s="226"/>
      <c r="SU21" s="226"/>
      <c r="SV21" s="226"/>
      <c r="SW21" s="226"/>
      <c r="SX21" s="226"/>
      <c r="SY21" s="226"/>
      <c r="SZ21" s="226"/>
      <c r="TA21" s="226"/>
      <c r="TB21" s="226"/>
      <c r="TC21" s="226"/>
      <c r="TD21" s="226"/>
      <c r="TE21" s="226"/>
      <c r="TF21" s="226"/>
      <c r="TG21" s="226"/>
      <c r="TH21" s="229"/>
      <c r="TI21" s="229"/>
      <c r="TJ21" s="229"/>
      <c r="TK21" s="229"/>
      <c r="TL21" s="229"/>
      <c r="TM21" s="226"/>
      <c r="TN21" s="226"/>
      <c r="TO21" s="226"/>
      <c r="TP21" s="226"/>
      <c r="TQ21" s="226"/>
      <c r="TR21" s="226"/>
      <c r="TS21" s="226"/>
      <c r="TT21" s="226"/>
      <c r="TU21" s="226"/>
      <c r="TV21" s="226"/>
      <c r="TW21" s="226"/>
      <c r="TX21" s="226"/>
      <c r="TY21" s="226"/>
      <c r="TZ21" s="226"/>
      <c r="UA21" s="226"/>
      <c r="UB21" s="226"/>
      <c r="UC21" s="226"/>
      <c r="UD21" s="226"/>
      <c r="UE21" s="226"/>
      <c r="UF21" s="226"/>
      <c r="UG21" s="226"/>
      <c r="UH21" s="226"/>
      <c r="UI21" s="226"/>
      <c r="UJ21" s="226"/>
      <c r="UK21" s="226"/>
      <c r="UL21" s="226"/>
      <c r="UM21" s="226"/>
      <c r="UN21" s="226"/>
      <c r="UO21" s="226"/>
      <c r="UP21" s="226"/>
      <c r="UQ21" s="226"/>
      <c r="UR21" s="226"/>
      <c r="US21" s="226"/>
      <c r="UT21" s="226"/>
      <c r="UU21" s="226"/>
      <c r="UV21" s="226"/>
      <c r="UW21" s="226"/>
      <c r="UX21" s="226"/>
      <c r="UY21" s="226"/>
      <c r="UZ21" s="226"/>
      <c r="VA21" s="226"/>
      <c r="VB21" s="226"/>
      <c r="VC21" s="226"/>
      <c r="VD21" s="226"/>
      <c r="VE21" s="226"/>
      <c r="VF21" s="226"/>
      <c r="VG21" s="226"/>
      <c r="VH21" s="226"/>
      <c r="VI21" s="226"/>
      <c r="VJ21" s="226"/>
      <c r="VK21" s="226"/>
      <c r="VL21" s="226"/>
      <c r="VM21" s="226"/>
      <c r="VN21" s="226"/>
      <c r="VO21" s="226"/>
      <c r="VP21" s="226"/>
      <c r="VQ21" s="226"/>
      <c r="VR21" s="226"/>
      <c r="VS21" s="226"/>
      <c r="VT21" s="226"/>
      <c r="VU21" s="226"/>
      <c r="VV21" s="226"/>
      <c r="VW21" s="226"/>
      <c r="VX21" s="226"/>
      <c r="VY21" s="226"/>
      <c r="VZ21" s="226"/>
      <c r="WA21" s="226"/>
      <c r="WB21" s="226"/>
      <c r="WC21" s="226"/>
      <c r="WD21" s="226"/>
      <c r="WE21" s="226"/>
      <c r="WF21" s="226"/>
      <c r="WG21" s="226"/>
      <c r="WH21" s="230"/>
      <c r="WI21" s="230"/>
      <c r="WJ21" s="230"/>
      <c r="WK21" s="230"/>
      <c r="WL21" s="230"/>
      <c r="WM21" s="228"/>
      <c r="WN21" s="228"/>
      <c r="WO21" s="228"/>
      <c r="WP21" s="228"/>
    </row>
    <row r="22" spans="1:725" ht="21" customHeight="1">
      <c r="A22" s="339">
        <v>15</v>
      </c>
      <c r="B22" s="231" t="str">
        <f>IF('1'!$A$1=1,D22,F22)</f>
        <v xml:space="preserve"> Індія</v>
      </c>
      <c r="C22" s="406"/>
      <c r="D22" s="350" t="s">
        <v>157</v>
      </c>
      <c r="E22" s="350"/>
      <c r="F22" s="350" t="s">
        <v>54</v>
      </c>
      <c r="G22" s="232">
        <v>294.54683999135773</v>
      </c>
      <c r="H22" s="136">
        <v>353.38396885368888</v>
      </c>
      <c r="I22" s="136">
        <v>288.6164297406803</v>
      </c>
      <c r="J22" s="136">
        <v>365.89020624342498</v>
      </c>
      <c r="K22" s="136">
        <v>353.25497507080081</v>
      </c>
      <c r="L22" s="136">
        <v>346.74887139581404</v>
      </c>
      <c r="M22" s="136">
        <v>375.49554845108605</v>
      </c>
      <c r="N22" s="136">
        <v>651.83175944339996</v>
      </c>
      <c r="O22" s="136">
        <v>696.56298134036103</v>
      </c>
      <c r="P22" s="136">
        <v>348.41716355534101</v>
      </c>
      <c r="Q22" s="136">
        <v>388.79896174959401</v>
      </c>
      <c r="R22" s="136">
        <v>517.68238535363207</v>
      </c>
      <c r="S22" s="136">
        <v>489.34255539193595</v>
      </c>
      <c r="T22" s="136">
        <v>523.32144935025201</v>
      </c>
      <c r="U22" s="136">
        <v>336.99383540714751</v>
      </c>
      <c r="V22" s="136">
        <v>475.45400865374597</v>
      </c>
      <c r="W22" s="136">
        <v>545.10350210171805</v>
      </c>
      <c r="X22" s="136">
        <v>311.36500649370259</v>
      </c>
      <c r="Y22" s="136">
        <v>331.4558160996192</v>
      </c>
      <c r="Z22" s="136">
        <v>562.31063844544906</v>
      </c>
      <c r="AA22" s="136">
        <v>408.65363378539803</v>
      </c>
      <c r="AB22" s="136">
        <v>358.02715711417341</v>
      </c>
      <c r="AC22" s="136">
        <v>338.90627711743451</v>
      </c>
      <c r="AD22" s="136">
        <v>582.03480498414501</v>
      </c>
      <c r="AE22" s="136">
        <v>396.77708822727493</v>
      </c>
      <c r="AF22" s="136">
        <v>531.04463876468105</v>
      </c>
      <c r="AG22" s="136">
        <v>381.21514746056005</v>
      </c>
      <c r="AH22" s="136">
        <v>801.6240780904659</v>
      </c>
      <c r="AI22" s="136">
        <v>398.96026339200017</v>
      </c>
      <c r="AJ22" s="136">
        <v>37.612069137964951</v>
      </c>
      <c r="AK22" s="136">
        <v>130.62294097411143</v>
      </c>
      <c r="AL22" s="136">
        <v>260.931013080063</v>
      </c>
      <c r="AM22" s="136">
        <v>134.36811195269021</v>
      </c>
      <c r="AN22" s="136">
        <v>159.6696410295072</v>
      </c>
      <c r="AO22" s="136">
        <v>119.6715741467531</v>
      </c>
      <c r="AP22" s="136">
        <v>86.254005289226498</v>
      </c>
      <c r="AQ22" s="136">
        <v>121.50410070569549</v>
      </c>
      <c r="AR22" s="136">
        <v>255.96151165452829</v>
      </c>
      <c r="AS22" s="136">
        <v>198.84757818474989</v>
      </c>
      <c r="AT22" s="136">
        <v>341.09876610864603</v>
      </c>
      <c r="AU22" s="136">
        <v>216.2377753907067</v>
      </c>
      <c r="AV22" s="136">
        <v>153.18189834922649</v>
      </c>
      <c r="AW22" s="136">
        <v>133.82068157098345</v>
      </c>
      <c r="AX22" s="136">
        <f t="shared" si="9"/>
        <v>576.31319054497362</v>
      </c>
      <c r="AY22" s="136">
        <f t="shared" si="10"/>
        <v>503.24035531091658</v>
      </c>
      <c r="AZ22" s="136">
        <f>G22+H22+I22+J22</f>
        <v>1302.4374448291519</v>
      </c>
      <c r="BA22" s="136">
        <f>K22+L22+M22+N22</f>
        <v>1727.331154361101</v>
      </c>
      <c r="BB22" s="136">
        <f>O22+P22+Q22+R22</f>
        <v>1951.4614919989281</v>
      </c>
      <c r="BC22" s="136">
        <f>S22+T22+U22+V22</f>
        <v>1825.1118488030816</v>
      </c>
      <c r="BD22" s="136">
        <f>W22+X22+Y22+Z22</f>
        <v>1750.2349631404888</v>
      </c>
      <c r="BE22" s="136">
        <f>AA22+AB22+AC22+AD22</f>
        <v>1687.621873001151</v>
      </c>
      <c r="BF22" s="136">
        <f>AE22+AF22+AG22+AH22</f>
        <v>2110.6609525429822</v>
      </c>
      <c r="BG22" s="136">
        <f>AI22+AJ22+AK22+AL22</f>
        <v>828.12628658413951</v>
      </c>
      <c r="BH22" s="136">
        <f>AM22+AN22+AO22+AP22</f>
        <v>499.96333241817695</v>
      </c>
      <c r="BI22" s="136">
        <f t="shared" si="11"/>
        <v>917.41195665361965</v>
      </c>
      <c r="BJ22" s="136"/>
      <c r="BK22" s="224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  <c r="CM22" s="224"/>
      <c r="CN22" s="224"/>
      <c r="CO22" s="224"/>
      <c r="CP22" s="224"/>
      <c r="CQ22" s="224"/>
      <c r="CR22" s="224"/>
      <c r="CS22" s="224"/>
      <c r="CT22" s="224"/>
      <c r="CU22" s="224"/>
      <c r="CV22" s="224"/>
      <c r="CW22" s="224"/>
      <c r="CX22" s="224"/>
      <c r="CY22" s="224"/>
      <c r="CZ22" s="224"/>
      <c r="DA22" s="225"/>
      <c r="DB22" s="225"/>
      <c r="DC22" s="225"/>
      <c r="DD22" s="225"/>
      <c r="DE22" s="225"/>
      <c r="DF22" s="225"/>
      <c r="DG22" s="225"/>
      <c r="DH22" s="225"/>
      <c r="DI22" s="225"/>
      <c r="DJ22" s="225"/>
      <c r="DK22" s="225"/>
      <c r="DL22" s="225"/>
      <c r="DM22" s="225"/>
      <c r="DN22" s="225"/>
      <c r="DO22" s="225"/>
      <c r="DP22" s="225"/>
      <c r="DQ22" s="225"/>
      <c r="DR22" s="225"/>
      <c r="DS22" s="225"/>
      <c r="DT22" s="225"/>
      <c r="DU22" s="225"/>
      <c r="DV22" s="225"/>
      <c r="DW22" s="225"/>
      <c r="DX22" s="225"/>
      <c r="DY22" s="225"/>
      <c r="DZ22" s="225"/>
      <c r="EA22" s="225"/>
      <c r="EB22" s="225"/>
      <c r="EC22" s="225"/>
      <c r="ED22" s="225"/>
      <c r="EE22" s="225"/>
      <c r="EF22" s="225"/>
      <c r="EG22" s="225"/>
      <c r="EH22" s="225"/>
      <c r="EI22" s="225"/>
      <c r="EJ22" s="225"/>
      <c r="EK22" s="226"/>
      <c r="EL22" s="226"/>
      <c r="EM22" s="226"/>
      <c r="EN22" s="226"/>
      <c r="EO22" s="226"/>
      <c r="EP22" s="226"/>
      <c r="EQ22" s="226"/>
      <c r="ER22" s="226"/>
      <c r="ES22" s="226"/>
      <c r="ET22" s="226"/>
      <c r="EU22" s="226"/>
      <c r="EV22" s="226"/>
      <c r="EW22" s="226"/>
      <c r="EX22" s="226"/>
      <c r="EY22" s="226"/>
      <c r="EZ22" s="226"/>
      <c r="FA22" s="226"/>
      <c r="FB22" s="226"/>
      <c r="FC22" s="226"/>
      <c r="FD22" s="226"/>
      <c r="FE22" s="226"/>
      <c r="FF22" s="226"/>
      <c r="FG22" s="228"/>
      <c r="FH22" s="228"/>
      <c r="FI22" s="228"/>
      <c r="FJ22" s="228"/>
      <c r="FK22" s="228"/>
      <c r="FL22" s="228"/>
      <c r="FM22" s="228"/>
      <c r="FN22" s="228"/>
      <c r="FO22" s="226"/>
      <c r="FP22" s="226"/>
      <c r="FQ22" s="226"/>
      <c r="FR22" s="226"/>
      <c r="FS22" s="226"/>
      <c r="FT22" s="226"/>
      <c r="FU22" s="226"/>
      <c r="FV22" s="226"/>
      <c r="FW22" s="226"/>
      <c r="FX22" s="226"/>
      <c r="FY22" s="226"/>
      <c r="FZ22" s="226"/>
      <c r="GA22" s="228"/>
      <c r="GB22" s="228"/>
      <c r="GC22" s="228"/>
      <c r="GD22" s="228"/>
      <c r="GE22" s="228"/>
      <c r="GF22" s="228"/>
      <c r="GG22" s="228"/>
      <c r="GH22" s="228"/>
      <c r="GI22" s="228"/>
      <c r="GJ22" s="228"/>
      <c r="GK22" s="228"/>
      <c r="GL22" s="228"/>
      <c r="GM22" s="228"/>
      <c r="GN22" s="228"/>
      <c r="GO22" s="228"/>
      <c r="GP22" s="228"/>
      <c r="GQ22" s="228"/>
      <c r="GR22" s="228"/>
      <c r="GS22" s="228"/>
      <c r="GT22" s="228"/>
      <c r="GU22" s="228"/>
      <c r="GV22" s="228"/>
      <c r="GW22" s="228"/>
      <c r="GX22" s="228"/>
      <c r="GY22" s="228"/>
      <c r="GZ22" s="228"/>
      <c r="HA22" s="228"/>
      <c r="HB22" s="228"/>
      <c r="HC22" s="228"/>
      <c r="HD22" s="228"/>
      <c r="HE22" s="228"/>
      <c r="HF22" s="228"/>
      <c r="HG22" s="228"/>
      <c r="HH22" s="228"/>
      <c r="HI22" s="228"/>
      <c r="HJ22" s="228"/>
      <c r="HK22" s="228"/>
      <c r="HL22" s="228"/>
      <c r="HM22" s="228"/>
      <c r="HN22" s="228"/>
      <c r="HO22" s="228"/>
      <c r="HP22" s="229"/>
      <c r="HQ22" s="229"/>
      <c r="HR22" s="229"/>
      <c r="HS22" s="229"/>
      <c r="HT22" s="228"/>
      <c r="HU22" s="228"/>
      <c r="HV22" s="228"/>
      <c r="HW22" s="228"/>
      <c r="HX22" s="228"/>
      <c r="HY22" s="228"/>
      <c r="HZ22" s="228"/>
      <c r="IA22" s="228"/>
      <c r="IB22" s="226"/>
      <c r="IC22" s="226"/>
      <c r="ID22" s="226"/>
      <c r="IE22" s="226"/>
      <c r="IF22" s="226"/>
      <c r="IG22" s="226"/>
      <c r="IH22" s="226"/>
      <c r="II22" s="226"/>
      <c r="IJ22" s="226"/>
      <c r="IK22" s="226"/>
      <c r="IL22" s="226"/>
      <c r="IM22" s="226"/>
      <c r="IN22" s="226"/>
      <c r="IO22" s="229"/>
      <c r="IP22" s="229"/>
      <c r="IQ22" s="228"/>
      <c r="IR22" s="228"/>
      <c r="IS22" s="228"/>
      <c r="IT22" s="228"/>
      <c r="IU22" s="228"/>
      <c r="IV22" s="228"/>
      <c r="IW22" s="228"/>
      <c r="IX22" s="226"/>
      <c r="IY22" s="229"/>
      <c r="IZ22" s="229"/>
      <c r="JA22" s="229"/>
      <c r="JB22" s="229"/>
      <c r="JC22" s="229"/>
      <c r="JD22" s="226"/>
      <c r="JE22" s="226"/>
      <c r="JF22" s="226"/>
      <c r="JG22" s="226"/>
      <c r="JH22" s="226"/>
      <c r="JI22" s="226"/>
      <c r="JJ22" s="226"/>
      <c r="JK22" s="226"/>
      <c r="JL22" s="226"/>
      <c r="JM22" s="226"/>
      <c r="JN22" s="226"/>
      <c r="JO22" s="226"/>
      <c r="JP22" s="226"/>
      <c r="JQ22" s="226"/>
      <c r="JR22" s="226"/>
      <c r="JS22" s="226"/>
      <c r="JT22" s="226"/>
      <c r="JU22" s="226"/>
      <c r="JV22" s="226"/>
      <c r="JW22" s="226"/>
      <c r="JX22" s="226"/>
      <c r="JY22" s="226"/>
      <c r="JZ22" s="226"/>
      <c r="KA22" s="226"/>
      <c r="KB22" s="226"/>
      <c r="KC22" s="226"/>
      <c r="KD22" s="226"/>
      <c r="KE22" s="226"/>
      <c r="KF22" s="226"/>
      <c r="KG22" s="226"/>
      <c r="KH22" s="226"/>
      <c r="KI22" s="226"/>
      <c r="KJ22" s="226"/>
      <c r="KK22" s="226"/>
      <c r="KL22" s="226"/>
      <c r="KM22" s="226"/>
      <c r="KN22" s="226"/>
      <c r="KO22" s="226"/>
      <c r="KP22" s="226"/>
      <c r="KQ22" s="226"/>
      <c r="KR22" s="226"/>
      <c r="KS22" s="226"/>
      <c r="KT22" s="226"/>
      <c r="KU22" s="226"/>
      <c r="KV22" s="226"/>
      <c r="KW22" s="226"/>
      <c r="KX22" s="226"/>
      <c r="KY22" s="226"/>
      <c r="KZ22" s="226"/>
      <c r="LA22" s="226"/>
      <c r="LB22" s="226"/>
      <c r="LC22" s="226"/>
      <c r="LD22" s="226"/>
      <c r="LE22" s="226"/>
      <c r="LF22" s="226"/>
      <c r="LG22" s="226"/>
      <c r="LH22" s="226"/>
      <c r="LI22" s="226"/>
      <c r="LJ22" s="226"/>
      <c r="LK22" s="226"/>
      <c r="LL22" s="226"/>
      <c r="LM22" s="226"/>
      <c r="LN22" s="226"/>
      <c r="LO22" s="226"/>
      <c r="LP22" s="226"/>
      <c r="LQ22" s="226"/>
      <c r="LR22" s="226"/>
      <c r="LS22" s="226"/>
      <c r="LT22" s="226"/>
      <c r="LU22" s="226"/>
      <c r="LV22" s="226"/>
      <c r="LW22" s="226"/>
      <c r="LX22" s="226"/>
      <c r="LY22" s="226"/>
      <c r="LZ22" s="226"/>
      <c r="MA22" s="226"/>
      <c r="MB22" s="226"/>
      <c r="MC22" s="226"/>
      <c r="MD22" s="226"/>
      <c r="ME22" s="226"/>
      <c r="MF22" s="226"/>
      <c r="MG22" s="226"/>
      <c r="MH22" s="226"/>
      <c r="MI22" s="226"/>
      <c r="MJ22" s="226"/>
      <c r="MK22" s="226"/>
      <c r="ML22" s="226"/>
      <c r="MM22" s="226"/>
      <c r="MN22" s="226"/>
      <c r="MO22" s="226"/>
      <c r="MP22" s="226"/>
      <c r="MQ22" s="226"/>
      <c r="MR22" s="226"/>
      <c r="MS22" s="226"/>
      <c r="MT22" s="226"/>
      <c r="MU22" s="226"/>
      <c r="MV22" s="226"/>
      <c r="MW22" s="226"/>
      <c r="MX22" s="226"/>
      <c r="MY22" s="226"/>
      <c r="MZ22" s="226"/>
      <c r="NA22" s="226"/>
      <c r="NB22" s="226"/>
      <c r="NC22" s="226"/>
      <c r="ND22" s="226"/>
      <c r="NE22" s="226"/>
      <c r="NF22" s="226"/>
      <c r="NG22" s="226"/>
      <c r="NH22" s="226"/>
      <c r="NI22" s="226"/>
      <c r="NJ22" s="226"/>
      <c r="NK22" s="226"/>
      <c r="NL22" s="226"/>
      <c r="NM22" s="226"/>
      <c r="NN22" s="226"/>
      <c r="NO22" s="226"/>
      <c r="NP22" s="226"/>
      <c r="NQ22" s="226"/>
      <c r="NR22" s="226"/>
      <c r="NS22" s="226"/>
      <c r="NT22" s="226"/>
      <c r="NU22" s="226"/>
      <c r="NV22" s="226"/>
      <c r="NW22" s="226"/>
      <c r="NX22" s="226"/>
      <c r="NY22" s="226"/>
      <c r="NZ22" s="226"/>
      <c r="OA22" s="226"/>
      <c r="OB22" s="226"/>
      <c r="OC22" s="226"/>
      <c r="OD22" s="226"/>
      <c r="OE22" s="226"/>
      <c r="OF22" s="226"/>
      <c r="OG22" s="226"/>
      <c r="OH22" s="226"/>
      <c r="OI22" s="226"/>
      <c r="OJ22" s="226"/>
      <c r="OK22" s="226"/>
      <c r="OL22" s="226"/>
      <c r="OM22" s="226"/>
      <c r="ON22" s="226"/>
      <c r="OO22" s="226"/>
      <c r="OP22" s="226"/>
      <c r="OQ22" s="226"/>
      <c r="OR22" s="226"/>
      <c r="OS22" s="226"/>
      <c r="OT22" s="226"/>
      <c r="OU22" s="226"/>
      <c r="OV22" s="226"/>
      <c r="OW22" s="226"/>
      <c r="OX22" s="226"/>
      <c r="OY22" s="226"/>
      <c r="OZ22" s="226"/>
      <c r="PA22" s="226"/>
      <c r="PB22" s="226"/>
      <c r="PC22" s="226"/>
      <c r="PD22" s="226"/>
      <c r="PE22" s="226"/>
      <c r="PF22" s="226"/>
      <c r="PG22" s="226"/>
      <c r="PH22" s="226"/>
      <c r="PI22" s="226"/>
      <c r="PJ22" s="226"/>
      <c r="PK22" s="226"/>
      <c r="PL22" s="226"/>
      <c r="PM22" s="226"/>
      <c r="PN22" s="226"/>
      <c r="PO22" s="226"/>
      <c r="PP22" s="226"/>
      <c r="PQ22" s="226"/>
      <c r="PR22" s="226"/>
      <c r="PS22" s="226"/>
      <c r="PT22" s="226"/>
      <c r="PU22" s="226"/>
      <c r="PV22" s="226"/>
      <c r="PW22" s="226"/>
      <c r="PX22" s="226"/>
      <c r="PY22" s="226"/>
      <c r="PZ22" s="226"/>
      <c r="QA22" s="226"/>
      <c r="QB22" s="226"/>
      <c r="QC22" s="226"/>
      <c r="QD22" s="226"/>
      <c r="QE22" s="226"/>
      <c r="QF22" s="226"/>
      <c r="QG22" s="226"/>
      <c r="QH22" s="226"/>
      <c r="QI22" s="226"/>
      <c r="QJ22" s="226"/>
      <c r="QK22" s="226"/>
      <c r="QL22" s="226"/>
      <c r="QM22" s="226"/>
      <c r="QN22" s="226"/>
      <c r="QO22" s="226"/>
      <c r="QP22" s="226"/>
      <c r="QQ22" s="226"/>
      <c r="QR22" s="226"/>
      <c r="QS22" s="226"/>
      <c r="QT22" s="226"/>
      <c r="QU22" s="226"/>
      <c r="QV22" s="226"/>
      <c r="QW22" s="226"/>
      <c r="QX22" s="226"/>
      <c r="QY22" s="226"/>
      <c r="QZ22" s="226"/>
      <c r="RA22" s="226"/>
      <c r="RB22" s="226"/>
      <c r="RC22" s="226"/>
      <c r="RD22" s="226"/>
      <c r="RE22" s="226"/>
      <c r="RF22" s="226"/>
      <c r="RG22" s="226"/>
      <c r="RH22" s="226"/>
      <c r="RI22" s="226"/>
      <c r="RJ22" s="226"/>
      <c r="RK22" s="226"/>
      <c r="RL22" s="226"/>
      <c r="RM22" s="226"/>
      <c r="RN22" s="226"/>
      <c r="RO22" s="226"/>
      <c r="RP22" s="226"/>
      <c r="RQ22" s="226"/>
      <c r="RR22" s="226"/>
      <c r="RS22" s="226"/>
      <c r="RT22" s="226"/>
      <c r="RU22" s="226"/>
      <c r="RV22" s="226"/>
      <c r="RW22" s="226"/>
      <c r="RX22" s="226"/>
      <c r="RY22" s="226"/>
      <c r="RZ22" s="226"/>
      <c r="SA22" s="226"/>
      <c r="SB22" s="226"/>
      <c r="SC22" s="226"/>
      <c r="SD22" s="226"/>
      <c r="SE22" s="226"/>
      <c r="SF22" s="226"/>
      <c r="SG22" s="226"/>
      <c r="SH22" s="226"/>
      <c r="SI22" s="226"/>
      <c r="SJ22" s="226"/>
      <c r="SK22" s="226"/>
      <c r="SL22" s="226"/>
      <c r="SM22" s="226"/>
      <c r="SN22" s="226"/>
      <c r="SO22" s="226"/>
      <c r="SP22" s="226"/>
      <c r="SQ22" s="226"/>
      <c r="SR22" s="226"/>
      <c r="SS22" s="226"/>
      <c r="ST22" s="226"/>
      <c r="SU22" s="226"/>
      <c r="SV22" s="226"/>
      <c r="SW22" s="226"/>
      <c r="SX22" s="226"/>
      <c r="SY22" s="226"/>
      <c r="SZ22" s="226"/>
      <c r="TA22" s="226"/>
      <c r="TB22" s="226"/>
      <c r="TC22" s="226"/>
      <c r="TD22" s="226"/>
      <c r="TE22" s="226"/>
      <c r="TF22" s="226"/>
      <c r="TG22" s="226"/>
      <c r="TH22" s="229"/>
      <c r="TI22" s="229"/>
      <c r="TJ22" s="229"/>
      <c r="TK22" s="229"/>
      <c r="TL22" s="229"/>
      <c r="TM22" s="226"/>
      <c r="TN22" s="226"/>
      <c r="TO22" s="226"/>
      <c r="TP22" s="226"/>
      <c r="TQ22" s="226"/>
      <c r="TR22" s="226"/>
      <c r="TS22" s="226"/>
      <c r="TT22" s="226"/>
      <c r="TU22" s="226"/>
      <c r="TV22" s="226"/>
      <c r="TW22" s="226"/>
      <c r="TX22" s="226"/>
      <c r="TY22" s="226"/>
      <c r="TZ22" s="226"/>
      <c r="UA22" s="226"/>
      <c r="UB22" s="226"/>
      <c r="UC22" s="226"/>
      <c r="UD22" s="226"/>
      <c r="UE22" s="226"/>
      <c r="UF22" s="226"/>
      <c r="UG22" s="226"/>
      <c r="UH22" s="226"/>
      <c r="UI22" s="226"/>
      <c r="UJ22" s="226"/>
      <c r="UK22" s="226"/>
      <c r="UL22" s="226"/>
      <c r="UM22" s="226"/>
      <c r="UN22" s="226"/>
      <c r="UO22" s="226"/>
      <c r="UP22" s="226"/>
      <c r="UQ22" s="226"/>
      <c r="UR22" s="226"/>
      <c r="US22" s="226"/>
      <c r="UT22" s="226"/>
      <c r="UU22" s="226"/>
      <c r="UV22" s="226"/>
      <c r="UW22" s="226"/>
      <c r="UX22" s="226"/>
      <c r="UY22" s="226"/>
      <c r="UZ22" s="226"/>
      <c r="VA22" s="226"/>
      <c r="VB22" s="226"/>
      <c r="VC22" s="226"/>
      <c r="VD22" s="226"/>
      <c r="VE22" s="226"/>
      <c r="VF22" s="226"/>
      <c r="VG22" s="226"/>
      <c r="VH22" s="226"/>
      <c r="VI22" s="226"/>
      <c r="VJ22" s="226"/>
      <c r="VK22" s="226"/>
      <c r="VL22" s="226"/>
      <c r="VM22" s="226"/>
      <c r="VN22" s="226"/>
      <c r="VO22" s="226"/>
      <c r="VP22" s="226"/>
      <c r="VQ22" s="226"/>
      <c r="VR22" s="226"/>
      <c r="VS22" s="226"/>
      <c r="VT22" s="226"/>
      <c r="VU22" s="226"/>
      <c r="VV22" s="226"/>
      <c r="VW22" s="226"/>
      <c r="VX22" s="226"/>
      <c r="VY22" s="226"/>
      <c r="VZ22" s="226"/>
      <c r="WA22" s="226"/>
      <c r="WB22" s="226"/>
      <c r="WC22" s="226"/>
      <c r="WD22" s="226"/>
      <c r="WE22" s="226"/>
      <c r="WF22" s="226"/>
      <c r="WG22" s="226"/>
      <c r="WH22" s="230"/>
      <c r="WI22" s="230"/>
      <c r="WJ22" s="230"/>
      <c r="WK22" s="230"/>
      <c r="WL22" s="230"/>
      <c r="WM22" s="228"/>
      <c r="WN22" s="228"/>
      <c r="WO22" s="228"/>
      <c r="WP22" s="228"/>
    </row>
    <row r="23" spans="1:725" ht="21" customHeight="1">
      <c r="A23" s="334">
        <v>16</v>
      </c>
      <c r="B23" s="231" t="str">
        <f>IF('1'!$A$1=1,D23,F23)</f>
        <v xml:space="preserve"> Франція</v>
      </c>
      <c r="C23" s="407"/>
      <c r="D23" s="352" t="s">
        <v>171</v>
      </c>
      <c r="E23" s="352"/>
      <c r="F23" s="352" t="s">
        <v>61</v>
      </c>
      <c r="G23" s="232">
        <v>64.585811298355097</v>
      </c>
      <c r="H23" s="136">
        <v>70.398758073746109</v>
      </c>
      <c r="I23" s="136">
        <v>160.63265659128268</v>
      </c>
      <c r="J23" s="136">
        <v>125.49123654462579</v>
      </c>
      <c r="K23" s="136">
        <v>89.461284126165197</v>
      </c>
      <c r="L23" s="136">
        <v>91.482278957817897</v>
      </c>
      <c r="M23" s="136">
        <v>96.365607194427497</v>
      </c>
      <c r="N23" s="136">
        <v>100.4908643010625</v>
      </c>
      <c r="O23" s="136">
        <v>78.378145027867106</v>
      </c>
      <c r="P23" s="136">
        <v>94.967428556646098</v>
      </c>
      <c r="Q23" s="136">
        <v>87.810309173495099</v>
      </c>
      <c r="R23" s="136">
        <v>71.064699269886006</v>
      </c>
      <c r="S23" s="136">
        <v>81.881588888328196</v>
      </c>
      <c r="T23" s="136">
        <v>74.854833533201102</v>
      </c>
      <c r="U23" s="136">
        <v>137.91979696164412</v>
      </c>
      <c r="V23" s="136">
        <v>121.7883340815564</v>
      </c>
      <c r="W23" s="136">
        <v>76.732796046027502</v>
      </c>
      <c r="X23" s="136">
        <v>88.339605721608109</v>
      </c>
      <c r="Y23" s="136">
        <v>178.78746565493822</v>
      </c>
      <c r="Z23" s="136">
        <v>147.74225668180679</v>
      </c>
      <c r="AA23" s="136">
        <v>96.490157093861001</v>
      </c>
      <c r="AB23" s="136">
        <v>94.165186214647093</v>
      </c>
      <c r="AC23" s="136">
        <v>113.2219978731015</v>
      </c>
      <c r="AD23" s="136">
        <v>163.3642200441553</v>
      </c>
      <c r="AE23" s="136">
        <v>137.87392379581141</v>
      </c>
      <c r="AF23" s="136">
        <v>135.9698954499591</v>
      </c>
      <c r="AG23" s="136">
        <v>180.22491772363588</v>
      </c>
      <c r="AH23" s="136">
        <v>264.54243652129401</v>
      </c>
      <c r="AI23" s="136">
        <v>138.55445635495698</v>
      </c>
      <c r="AJ23" s="136">
        <v>93.105294149673909</v>
      </c>
      <c r="AK23" s="136">
        <v>141.3746353847593</v>
      </c>
      <c r="AL23" s="136">
        <v>158.83904294366499</v>
      </c>
      <c r="AM23" s="136">
        <v>85.958902518400492</v>
      </c>
      <c r="AN23" s="136">
        <v>98.097020614414305</v>
      </c>
      <c r="AO23" s="136">
        <v>123.5237271555045</v>
      </c>
      <c r="AP23" s="136">
        <v>128.21868370580461</v>
      </c>
      <c r="AQ23" s="136">
        <v>133.16051099861619</v>
      </c>
      <c r="AR23" s="136">
        <v>125.325969039361</v>
      </c>
      <c r="AS23" s="136">
        <v>182.4414189664798</v>
      </c>
      <c r="AT23" s="136">
        <v>220.35650731956042</v>
      </c>
      <c r="AU23" s="136">
        <v>226.65136146665822</v>
      </c>
      <c r="AV23" s="136">
        <v>129.68384618351269</v>
      </c>
      <c r="AW23" s="136">
        <v>130.63436032727628</v>
      </c>
      <c r="AX23" s="136">
        <f t="shared" si="9"/>
        <v>440.927899004457</v>
      </c>
      <c r="AY23" s="136">
        <f t="shared" si="10"/>
        <v>486.96956797744718</v>
      </c>
      <c r="AZ23" s="136">
        <f t="shared" si="21"/>
        <v>421.10846250800967</v>
      </c>
      <c r="BA23" s="136">
        <f t="shared" si="22"/>
        <v>377.80003457947311</v>
      </c>
      <c r="BB23" s="136">
        <f t="shared" si="23"/>
        <v>332.22058202789435</v>
      </c>
      <c r="BC23" s="136">
        <f t="shared" si="24"/>
        <v>416.44455346472984</v>
      </c>
      <c r="BD23" s="136">
        <f t="shared" si="25"/>
        <v>491.60212410438061</v>
      </c>
      <c r="BE23" s="136">
        <f t="shared" si="26"/>
        <v>467.24156122576494</v>
      </c>
      <c r="BF23" s="136">
        <f t="shared" si="27"/>
        <v>718.61117349070037</v>
      </c>
      <c r="BG23" s="136">
        <f t="shared" si="28"/>
        <v>531.87342883305519</v>
      </c>
      <c r="BH23" s="136">
        <f t="shared" si="29"/>
        <v>435.79833399412388</v>
      </c>
      <c r="BI23" s="136">
        <f t="shared" si="11"/>
        <v>661.28440632401748</v>
      </c>
      <c r="BJ23" s="136"/>
      <c r="BK23" s="224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  <c r="CM23" s="224"/>
      <c r="CN23" s="224"/>
      <c r="CO23" s="224"/>
      <c r="CP23" s="224"/>
      <c r="CQ23" s="224"/>
      <c r="CR23" s="224"/>
      <c r="CS23" s="224"/>
      <c r="CT23" s="224"/>
      <c r="CU23" s="224"/>
      <c r="CV23" s="224"/>
      <c r="CW23" s="224"/>
      <c r="CX23" s="224"/>
      <c r="CY23" s="224"/>
      <c r="CZ23" s="224"/>
      <c r="DA23" s="225"/>
      <c r="DB23" s="225"/>
      <c r="DC23" s="225"/>
      <c r="DD23" s="225"/>
      <c r="DE23" s="225"/>
      <c r="DF23" s="225"/>
      <c r="DG23" s="225"/>
      <c r="DH23" s="225"/>
      <c r="DI23" s="225"/>
      <c r="DJ23" s="225"/>
      <c r="DK23" s="225"/>
      <c r="DL23" s="225"/>
      <c r="DM23" s="225"/>
      <c r="DN23" s="225"/>
      <c r="DO23" s="225"/>
      <c r="DP23" s="225"/>
      <c r="DQ23" s="225"/>
      <c r="DR23" s="225"/>
      <c r="DS23" s="225"/>
      <c r="DT23" s="225"/>
      <c r="DU23" s="225"/>
      <c r="DV23" s="225"/>
      <c r="DW23" s="225"/>
      <c r="DX23" s="225"/>
      <c r="DY23" s="225"/>
      <c r="DZ23" s="225"/>
      <c r="EA23" s="225"/>
      <c r="EB23" s="225"/>
      <c r="EC23" s="225"/>
      <c r="ED23" s="225"/>
      <c r="EE23" s="225"/>
      <c r="EF23" s="225"/>
      <c r="EG23" s="225"/>
      <c r="EH23" s="225"/>
      <c r="EI23" s="225"/>
      <c r="EJ23" s="225"/>
      <c r="EK23" s="226"/>
      <c r="EL23" s="226"/>
      <c r="EM23" s="226"/>
      <c r="EN23" s="226"/>
      <c r="EO23" s="226"/>
      <c r="EP23" s="226"/>
      <c r="EQ23" s="226"/>
      <c r="ER23" s="226"/>
      <c r="ES23" s="226"/>
      <c r="ET23" s="226"/>
      <c r="EU23" s="226"/>
      <c r="EV23" s="226"/>
      <c r="EW23" s="226"/>
      <c r="EX23" s="226"/>
      <c r="EY23" s="226"/>
      <c r="EZ23" s="226"/>
      <c r="FA23" s="226"/>
      <c r="FB23" s="226"/>
      <c r="FC23" s="226"/>
      <c r="FD23" s="226"/>
      <c r="FE23" s="226"/>
      <c r="FF23" s="226"/>
      <c r="FG23" s="228"/>
      <c r="FH23" s="228"/>
      <c r="FI23" s="228"/>
      <c r="FJ23" s="228"/>
      <c r="FK23" s="228"/>
      <c r="FL23" s="228"/>
      <c r="FM23" s="228"/>
      <c r="FN23" s="228"/>
      <c r="FO23" s="226"/>
      <c r="FP23" s="226"/>
      <c r="FQ23" s="226"/>
      <c r="FR23" s="226"/>
      <c r="FS23" s="226"/>
      <c r="FT23" s="226"/>
      <c r="FU23" s="226"/>
      <c r="FV23" s="226"/>
      <c r="FW23" s="226"/>
      <c r="FX23" s="226"/>
      <c r="FY23" s="226"/>
      <c r="FZ23" s="226"/>
      <c r="GA23" s="228"/>
      <c r="GB23" s="228"/>
      <c r="GC23" s="228"/>
      <c r="GD23" s="228"/>
      <c r="GE23" s="228"/>
      <c r="GF23" s="228"/>
      <c r="GG23" s="228"/>
      <c r="GH23" s="228"/>
      <c r="GI23" s="228"/>
      <c r="GJ23" s="228"/>
      <c r="GK23" s="228"/>
      <c r="GL23" s="228"/>
      <c r="GM23" s="228"/>
      <c r="GN23" s="228"/>
      <c r="GO23" s="228"/>
      <c r="GP23" s="228"/>
      <c r="GQ23" s="228"/>
      <c r="GR23" s="228"/>
      <c r="GS23" s="228"/>
      <c r="GT23" s="228"/>
      <c r="GU23" s="228"/>
      <c r="GV23" s="228"/>
      <c r="GW23" s="228"/>
      <c r="GX23" s="228"/>
      <c r="GY23" s="228"/>
      <c r="GZ23" s="228"/>
      <c r="HA23" s="228"/>
      <c r="HB23" s="228"/>
      <c r="HC23" s="228"/>
      <c r="HD23" s="228"/>
      <c r="HE23" s="228"/>
      <c r="HF23" s="228"/>
      <c r="HG23" s="228"/>
      <c r="HH23" s="228"/>
      <c r="HI23" s="228"/>
      <c r="HJ23" s="228"/>
      <c r="HK23" s="228"/>
      <c r="HL23" s="228"/>
      <c r="HM23" s="228"/>
      <c r="HN23" s="228"/>
      <c r="HO23" s="228"/>
      <c r="HP23" s="229"/>
      <c r="HQ23" s="229"/>
      <c r="HR23" s="229"/>
      <c r="HS23" s="229"/>
      <c r="HT23" s="228"/>
      <c r="HU23" s="228"/>
      <c r="HV23" s="228"/>
      <c r="HW23" s="228"/>
      <c r="HX23" s="228"/>
      <c r="HY23" s="228"/>
      <c r="HZ23" s="228"/>
      <c r="IA23" s="228"/>
      <c r="IB23" s="226"/>
      <c r="IC23" s="226"/>
      <c r="ID23" s="226"/>
      <c r="IE23" s="226"/>
      <c r="IF23" s="226"/>
      <c r="IG23" s="226"/>
      <c r="IH23" s="226"/>
      <c r="II23" s="226"/>
      <c r="IJ23" s="226"/>
      <c r="IK23" s="226"/>
      <c r="IL23" s="226"/>
      <c r="IM23" s="226"/>
      <c r="IN23" s="226"/>
      <c r="IO23" s="229"/>
      <c r="IP23" s="229"/>
      <c r="IQ23" s="228"/>
      <c r="IR23" s="228"/>
      <c r="IS23" s="228"/>
      <c r="IT23" s="228"/>
      <c r="IU23" s="228"/>
      <c r="IV23" s="228"/>
      <c r="IW23" s="228"/>
      <c r="IX23" s="226"/>
      <c r="IY23" s="229"/>
      <c r="IZ23" s="229"/>
      <c r="JA23" s="229"/>
      <c r="JB23" s="229"/>
      <c r="JC23" s="229"/>
      <c r="JD23" s="226"/>
      <c r="JE23" s="226"/>
      <c r="JF23" s="226"/>
      <c r="JG23" s="226"/>
      <c r="JH23" s="226"/>
      <c r="JI23" s="226"/>
      <c r="JJ23" s="226"/>
      <c r="JK23" s="226"/>
      <c r="JL23" s="226"/>
      <c r="JM23" s="226"/>
      <c r="JN23" s="226"/>
      <c r="JO23" s="226"/>
      <c r="JP23" s="226"/>
      <c r="JQ23" s="226"/>
      <c r="JR23" s="226"/>
      <c r="JS23" s="226"/>
      <c r="JT23" s="226"/>
      <c r="JU23" s="226"/>
      <c r="JV23" s="226"/>
      <c r="JW23" s="226"/>
      <c r="JX23" s="226"/>
      <c r="JY23" s="226"/>
      <c r="JZ23" s="226"/>
      <c r="KA23" s="226"/>
      <c r="KB23" s="226"/>
      <c r="KC23" s="226"/>
      <c r="KD23" s="226"/>
      <c r="KE23" s="226"/>
      <c r="KF23" s="226"/>
      <c r="KG23" s="226"/>
      <c r="KH23" s="226"/>
      <c r="KI23" s="226"/>
      <c r="KJ23" s="226"/>
      <c r="KK23" s="226"/>
      <c r="KL23" s="226"/>
      <c r="KM23" s="226"/>
      <c r="KN23" s="226"/>
      <c r="KO23" s="226"/>
      <c r="KP23" s="226"/>
      <c r="KQ23" s="226"/>
      <c r="KR23" s="226"/>
      <c r="KS23" s="226"/>
      <c r="KT23" s="226"/>
      <c r="KU23" s="226"/>
      <c r="KV23" s="226"/>
      <c r="KW23" s="226"/>
      <c r="KX23" s="226"/>
      <c r="KY23" s="226"/>
      <c r="KZ23" s="226"/>
      <c r="LA23" s="226"/>
      <c r="LB23" s="226"/>
      <c r="LC23" s="226"/>
      <c r="LD23" s="226"/>
      <c r="LE23" s="226"/>
      <c r="LF23" s="226"/>
      <c r="LG23" s="226"/>
      <c r="LH23" s="226"/>
      <c r="LI23" s="226"/>
      <c r="LJ23" s="226"/>
      <c r="LK23" s="226"/>
      <c r="LL23" s="226"/>
      <c r="LM23" s="226"/>
      <c r="LN23" s="226"/>
      <c r="LO23" s="226"/>
      <c r="LP23" s="226"/>
      <c r="LQ23" s="226"/>
      <c r="LR23" s="226"/>
      <c r="LS23" s="226"/>
      <c r="LT23" s="226"/>
      <c r="LU23" s="226"/>
      <c r="LV23" s="226"/>
      <c r="LW23" s="226"/>
      <c r="LX23" s="226"/>
      <c r="LY23" s="226"/>
      <c r="LZ23" s="226"/>
      <c r="MA23" s="226"/>
      <c r="MB23" s="226"/>
      <c r="MC23" s="226"/>
      <c r="MD23" s="226"/>
      <c r="ME23" s="226"/>
      <c r="MF23" s="226"/>
      <c r="MG23" s="226"/>
      <c r="MH23" s="226"/>
      <c r="MI23" s="226"/>
      <c r="MJ23" s="226"/>
      <c r="MK23" s="226"/>
      <c r="ML23" s="226"/>
      <c r="MM23" s="226"/>
      <c r="MN23" s="226"/>
      <c r="MO23" s="226"/>
      <c r="MP23" s="226"/>
      <c r="MQ23" s="226"/>
      <c r="MR23" s="226"/>
      <c r="MS23" s="226"/>
      <c r="MT23" s="226"/>
      <c r="MU23" s="226"/>
      <c r="MV23" s="226"/>
      <c r="MW23" s="226"/>
      <c r="MX23" s="226"/>
      <c r="MY23" s="226"/>
      <c r="MZ23" s="226"/>
      <c r="NA23" s="226"/>
      <c r="NB23" s="226"/>
      <c r="NC23" s="226"/>
      <c r="ND23" s="226"/>
      <c r="NE23" s="226"/>
      <c r="NF23" s="226"/>
      <c r="NG23" s="226"/>
      <c r="NH23" s="226"/>
      <c r="NI23" s="226"/>
      <c r="NJ23" s="226"/>
      <c r="NK23" s="226"/>
      <c r="NL23" s="226"/>
      <c r="NM23" s="226"/>
      <c r="NN23" s="226"/>
      <c r="NO23" s="226"/>
      <c r="NP23" s="226"/>
      <c r="NQ23" s="226"/>
      <c r="NR23" s="226"/>
      <c r="NS23" s="226"/>
      <c r="NT23" s="226"/>
      <c r="NU23" s="226"/>
      <c r="NV23" s="226"/>
      <c r="NW23" s="226"/>
      <c r="NX23" s="226"/>
      <c r="NY23" s="226"/>
      <c r="NZ23" s="226"/>
      <c r="OA23" s="226"/>
      <c r="OB23" s="226"/>
      <c r="OC23" s="226"/>
      <c r="OD23" s="226"/>
      <c r="OE23" s="226"/>
      <c r="OF23" s="226"/>
      <c r="OG23" s="226"/>
      <c r="OH23" s="226"/>
      <c r="OI23" s="226"/>
      <c r="OJ23" s="226"/>
      <c r="OK23" s="226"/>
      <c r="OL23" s="226"/>
      <c r="OM23" s="226"/>
      <c r="ON23" s="226"/>
      <c r="OO23" s="226"/>
      <c r="OP23" s="226"/>
      <c r="OQ23" s="226"/>
      <c r="OR23" s="226"/>
      <c r="OS23" s="226"/>
      <c r="OT23" s="226"/>
      <c r="OU23" s="226"/>
      <c r="OV23" s="226"/>
      <c r="OW23" s="226"/>
      <c r="OX23" s="226"/>
      <c r="OY23" s="226"/>
      <c r="OZ23" s="226"/>
      <c r="PA23" s="226"/>
      <c r="PB23" s="226"/>
      <c r="PC23" s="226"/>
      <c r="PD23" s="226"/>
      <c r="PE23" s="226"/>
      <c r="PF23" s="226"/>
      <c r="PG23" s="226"/>
      <c r="PH23" s="226"/>
      <c r="PI23" s="226"/>
      <c r="PJ23" s="226"/>
      <c r="PK23" s="226"/>
      <c r="PL23" s="226"/>
      <c r="PM23" s="226"/>
      <c r="PN23" s="226"/>
      <c r="PO23" s="226"/>
      <c r="PP23" s="226"/>
      <c r="PQ23" s="226"/>
      <c r="PR23" s="226"/>
      <c r="PS23" s="226"/>
      <c r="PT23" s="226"/>
      <c r="PU23" s="226"/>
      <c r="PV23" s="226"/>
      <c r="PW23" s="226"/>
      <c r="PX23" s="226"/>
      <c r="PY23" s="226"/>
      <c r="PZ23" s="226"/>
      <c r="QA23" s="226"/>
      <c r="QB23" s="226"/>
      <c r="QC23" s="226"/>
      <c r="QD23" s="226"/>
      <c r="QE23" s="226"/>
      <c r="QF23" s="226"/>
      <c r="QG23" s="226"/>
      <c r="QH23" s="226"/>
      <c r="QI23" s="226"/>
      <c r="QJ23" s="226"/>
      <c r="QK23" s="226"/>
      <c r="QL23" s="226"/>
      <c r="QM23" s="226"/>
      <c r="QN23" s="226"/>
      <c r="QO23" s="226"/>
      <c r="QP23" s="226"/>
      <c r="QQ23" s="226"/>
      <c r="QR23" s="226"/>
      <c r="QS23" s="226"/>
      <c r="QT23" s="226"/>
      <c r="QU23" s="226"/>
      <c r="QV23" s="226"/>
      <c r="QW23" s="226"/>
      <c r="QX23" s="226"/>
      <c r="QY23" s="226"/>
      <c r="QZ23" s="226"/>
      <c r="RA23" s="226"/>
      <c r="RB23" s="226"/>
      <c r="RC23" s="226"/>
      <c r="RD23" s="226"/>
      <c r="RE23" s="226"/>
      <c r="RF23" s="226"/>
      <c r="RG23" s="226"/>
      <c r="RH23" s="226"/>
      <c r="RI23" s="226"/>
      <c r="RJ23" s="226"/>
      <c r="RK23" s="226"/>
      <c r="RL23" s="226"/>
      <c r="RM23" s="226"/>
      <c r="RN23" s="226"/>
      <c r="RO23" s="226"/>
      <c r="RP23" s="226"/>
      <c r="RQ23" s="226"/>
      <c r="RR23" s="226"/>
      <c r="RS23" s="226"/>
      <c r="RT23" s="226"/>
      <c r="RU23" s="226"/>
      <c r="RV23" s="226"/>
      <c r="RW23" s="226"/>
      <c r="RX23" s="226"/>
      <c r="RY23" s="226"/>
      <c r="RZ23" s="226"/>
      <c r="SA23" s="226"/>
      <c r="SB23" s="226"/>
      <c r="SC23" s="226"/>
      <c r="SD23" s="226"/>
      <c r="SE23" s="226"/>
      <c r="SF23" s="226"/>
      <c r="SG23" s="226"/>
      <c r="SH23" s="226"/>
      <c r="SI23" s="226"/>
      <c r="SJ23" s="226"/>
      <c r="SK23" s="226"/>
      <c r="SL23" s="226"/>
      <c r="SM23" s="226"/>
      <c r="SN23" s="226"/>
      <c r="SO23" s="226"/>
      <c r="SP23" s="226"/>
      <c r="SQ23" s="226"/>
      <c r="SR23" s="226"/>
      <c r="SS23" s="226"/>
      <c r="ST23" s="226"/>
      <c r="SU23" s="226"/>
      <c r="SV23" s="226"/>
      <c r="SW23" s="226"/>
      <c r="SX23" s="226"/>
      <c r="SY23" s="226"/>
      <c r="SZ23" s="226"/>
      <c r="TA23" s="226"/>
      <c r="TB23" s="226"/>
      <c r="TC23" s="226"/>
      <c r="TD23" s="226"/>
      <c r="TE23" s="226"/>
      <c r="TF23" s="226"/>
      <c r="TG23" s="226"/>
      <c r="TH23" s="229"/>
      <c r="TI23" s="229"/>
      <c r="TJ23" s="229"/>
      <c r="TK23" s="229"/>
      <c r="TL23" s="229"/>
      <c r="TM23" s="226"/>
      <c r="TN23" s="226"/>
      <c r="TO23" s="226"/>
      <c r="TP23" s="226"/>
      <c r="TQ23" s="226"/>
      <c r="TR23" s="226"/>
      <c r="TS23" s="226"/>
      <c r="TT23" s="226"/>
      <c r="TU23" s="226"/>
      <c r="TV23" s="226"/>
      <c r="TW23" s="226"/>
      <c r="TX23" s="226"/>
      <c r="TY23" s="226"/>
      <c r="TZ23" s="226"/>
      <c r="UA23" s="226"/>
      <c r="UB23" s="226"/>
      <c r="UC23" s="226"/>
      <c r="UD23" s="226"/>
      <c r="UE23" s="226"/>
      <c r="UF23" s="226"/>
      <c r="UG23" s="226"/>
      <c r="UH23" s="226"/>
      <c r="UI23" s="226"/>
      <c r="UJ23" s="226"/>
      <c r="UK23" s="226"/>
      <c r="UL23" s="226"/>
      <c r="UM23" s="226"/>
      <c r="UN23" s="226"/>
      <c r="UO23" s="226"/>
      <c r="UP23" s="226"/>
      <c r="UQ23" s="226"/>
      <c r="UR23" s="226"/>
      <c r="US23" s="226"/>
      <c r="UT23" s="226"/>
      <c r="UU23" s="226"/>
      <c r="UV23" s="226"/>
      <c r="UW23" s="226"/>
      <c r="UX23" s="226"/>
      <c r="UY23" s="226"/>
      <c r="UZ23" s="226"/>
      <c r="VA23" s="226"/>
      <c r="VB23" s="226"/>
      <c r="VC23" s="226"/>
      <c r="VD23" s="226"/>
      <c r="VE23" s="226"/>
      <c r="VF23" s="226"/>
      <c r="VG23" s="226"/>
      <c r="VH23" s="226"/>
      <c r="VI23" s="226"/>
      <c r="VJ23" s="226"/>
      <c r="VK23" s="226"/>
      <c r="VL23" s="226"/>
      <c r="VM23" s="226"/>
      <c r="VN23" s="226"/>
      <c r="VO23" s="226"/>
      <c r="VP23" s="226"/>
      <c r="VQ23" s="226"/>
      <c r="VR23" s="226"/>
      <c r="VS23" s="226"/>
      <c r="VT23" s="226"/>
      <c r="VU23" s="226"/>
      <c r="VV23" s="226"/>
      <c r="VW23" s="226"/>
      <c r="VX23" s="226"/>
      <c r="VY23" s="226"/>
      <c r="VZ23" s="226"/>
      <c r="WA23" s="226"/>
      <c r="WB23" s="226"/>
      <c r="WC23" s="226"/>
      <c r="WD23" s="226"/>
      <c r="WE23" s="226"/>
      <c r="WF23" s="226"/>
      <c r="WG23" s="226"/>
      <c r="WH23" s="230"/>
      <c r="WI23" s="230"/>
      <c r="WJ23" s="230"/>
      <c r="WK23" s="230"/>
      <c r="WL23" s="230"/>
      <c r="WM23" s="228"/>
      <c r="WN23" s="228"/>
      <c r="WO23" s="228"/>
      <c r="WP23" s="228"/>
    </row>
    <row r="24" spans="1:725" s="238" customFormat="1" ht="21" customHeight="1">
      <c r="A24" s="334">
        <v>17</v>
      </c>
      <c r="B24" s="231" t="str">
        <f>IF('1'!$A$1=1,D24,F24)</f>
        <v xml:space="preserve"> Литва</v>
      </c>
      <c r="C24" s="400"/>
      <c r="D24" s="355" t="s">
        <v>172</v>
      </c>
      <c r="E24" s="355"/>
      <c r="F24" s="356" t="s">
        <v>55</v>
      </c>
      <c r="G24" s="232">
        <v>43.912092478434204</v>
      </c>
      <c r="H24" s="136">
        <v>45.676690977163197</v>
      </c>
      <c r="I24" s="136">
        <v>56.536871492194194</v>
      </c>
      <c r="J24" s="136">
        <v>53.716908504459596</v>
      </c>
      <c r="K24" s="136">
        <v>48.330571674766702</v>
      </c>
      <c r="L24" s="136">
        <v>42.101006183968799</v>
      </c>
      <c r="M24" s="136">
        <v>59.389956290840104</v>
      </c>
      <c r="N24" s="136">
        <v>67.720210175833401</v>
      </c>
      <c r="O24" s="136">
        <v>78.051973637714696</v>
      </c>
      <c r="P24" s="136">
        <v>84.1143456638667</v>
      </c>
      <c r="Q24" s="136">
        <v>88.330786665967295</v>
      </c>
      <c r="R24" s="136">
        <v>67.49300905081229</v>
      </c>
      <c r="S24" s="136">
        <v>62.917983597725303</v>
      </c>
      <c r="T24" s="136">
        <v>61.078974056124196</v>
      </c>
      <c r="U24" s="136">
        <v>75.520764792776504</v>
      </c>
      <c r="V24" s="136">
        <v>80.528785559466712</v>
      </c>
      <c r="W24" s="136">
        <v>89.683214925558701</v>
      </c>
      <c r="X24" s="136">
        <v>87.761679392451597</v>
      </c>
      <c r="Y24" s="136">
        <v>88.067405528165196</v>
      </c>
      <c r="Z24" s="136">
        <v>87.659787045022398</v>
      </c>
      <c r="AA24" s="136">
        <v>91.359934345738395</v>
      </c>
      <c r="AB24" s="136">
        <v>84.997136270989998</v>
      </c>
      <c r="AC24" s="136">
        <v>90.346622153853701</v>
      </c>
      <c r="AD24" s="136">
        <v>100.98052277448309</v>
      </c>
      <c r="AE24" s="136">
        <v>86.176293682811206</v>
      </c>
      <c r="AF24" s="136">
        <v>102.09328374791539</v>
      </c>
      <c r="AG24" s="136">
        <v>148.2465006486255</v>
      </c>
      <c r="AH24" s="136">
        <v>124.5556281908846</v>
      </c>
      <c r="AI24" s="136">
        <v>116.2846884486827</v>
      </c>
      <c r="AJ24" s="136">
        <v>149.53975046356908</v>
      </c>
      <c r="AK24" s="136">
        <v>180.98786564458879</v>
      </c>
      <c r="AL24" s="136">
        <v>162.51920999794248</v>
      </c>
      <c r="AM24" s="136">
        <v>143.82937055269701</v>
      </c>
      <c r="AN24" s="136">
        <v>139.5716074968802</v>
      </c>
      <c r="AO24" s="136">
        <v>157.87220684854429</v>
      </c>
      <c r="AP24" s="136">
        <v>137.96697383154788</v>
      </c>
      <c r="AQ24" s="136">
        <v>109.6825100993039</v>
      </c>
      <c r="AR24" s="136">
        <v>123.01121810561209</v>
      </c>
      <c r="AS24" s="136">
        <v>145.07082162199259</v>
      </c>
      <c r="AT24" s="136">
        <v>148.8089563587736</v>
      </c>
      <c r="AU24" s="136">
        <v>152.46703035373829</v>
      </c>
      <c r="AV24" s="136">
        <v>151.33379175577011</v>
      </c>
      <c r="AW24" s="136">
        <v>144.91826528835941</v>
      </c>
      <c r="AX24" s="136">
        <f>AQ24+AR24+AS24</f>
        <v>377.76454982690859</v>
      </c>
      <c r="AY24" s="136">
        <f>AU24+AV24+AW24</f>
        <v>448.71908739786784</v>
      </c>
      <c r="AZ24" s="136">
        <f>G24+H24+I24+J24</f>
        <v>199.84256345225117</v>
      </c>
      <c r="BA24" s="136">
        <f>K24+L24+M24+N24</f>
        <v>217.54174432540901</v>
      </c>
      <c r="BB24" s="136">
        <f>O24+P24+Q24+R24</f>
        <v>317.990115018361</v>
      </c>
      <c r="BC24" s="136">
        <f>S24+T24+U24+V24</f>
        <v>280.04650800609272</v>
      </c>
      <c r="BD24" s="136">
        <f>W24+X24+Y24+Z24</f>
        <v>353.17208689119786</v>
      </c>
      <c r="BE24" s="136">
        <f>AA24+AB24+AC24+AD24</f>
        <v>367.68421554506517</v>
      </c>
      <c r="BF24" s="136">
        <f>AE24+AF24+AG24+AH24</f>
        <v>461.07170627023669</v>
      </c>
      <c r="BG24" s="136">
        <f>AI24+AJ24+AK24+AL24</f>
        <v>609.3315145547831</v>
      </c>
      <c r="BH24" s="136">
        <f>AM24+AN24+AO24+AP24</f>
        <v>579.24015872966947</v>
      </c>
      <c r="BI24" s="136">
        <f>AQ24+AR24+AS24+AT24</f>
        <v>526.57350618568216</v>
      </c>
      <c r="BJ24" s="136"/>
      <c r="BK24" s="224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  <c r="CM24" s="224"/>
      <c r="CN24" s="224"/>
      <c r="CO24" s="224"/>
      <c r="CP24" s="224"/>
      <c r="CQ24" s="224"/>
      <c r="CR24" s="224"/>
      <c r="CS24" s="224"/>
      <c r="CT24" s="224"/>
      <c r="CU24" s="224"/>
      <c r="CV24" s="224"/>
      <c r="CW24" s="224"/>
      <c r="CX24" s="224"/>
      <c r="CY24" s="224"/>
      <c r="CZ24" s="224"/>
      <c r="DA24" s="225"/>
      <c r="DB24" s="225"/>
      <c r="DC24" s="225"/>
      <c r="DD24" s="225"/>
      <c r="DE24" s="225"/>
      <c r="DF24" s="225"/>
      <c r="DG24" s="225"/>
      <c r="DH24" s="225"/>
      <c r="DI24" s="225"/>
      <c r="DJ24" s="225"/>
      <c r="DK24" s="225"/>
      <c r="DL24" s="225"/>
      <c r="DM24" s="225"/>
      <c r="DN24" s="225"/>
      <c r="DO24" s="225"/>
      <c r="DP24" s="225"/>
      <c r="DQ24" s="225"/>
      <c r="DR24" s="225"/>
      <c r="DS24" s="225"/>
      <c r="DT24" s="225"/>
      <c r="DU24" s="225"/>
      <c r="DV24" s="225"/>
      <c r="DW24" s="225"/>
      <c r="DX24" s="225"/>
      <c r="DY24" s="225"/>
      <c r="DZ24" s="225"/>
      <c r="EA24" s="225"/>
      <c r="EB24" s="225"/>
      <c r="EC24" s="225"/>
      <c r="ED24" s="225"/>
      <c r="EE24" s="225"/>
      <c r="EF24" s="225"/>
      <c r="EG24" s="225"/>
      <c r="EH24" s="225"/>
      <c r="EI24" s="225"/>
      <c r="EJ24" s="225"/>
      <c r="EK24" s="226"/>
      <c r="EL24" s="226"/>
      <c r="EM24" s="226"/>
      <c r="EN24" s="226"/>
      <c r="EO24" s="226"/>
      <c r="EP24" s="226"/>
      <c r="EQ24" s="226"/>
      <c r="ER24" s="226"/>
      <c r="ES24" s="226"/>
      <c r="ET24" s="226"/>
      <c r="EU24" s="226"/>
      <c r="EV24" s="226"/>
      <c r="EW24" s="226"/>
      <c r="EX24" s="226"/>
      <c r="EY24" s="226"/>
      <c r="EZ24" s="226"/>
      <c r="FA24" s="226"/>
      <c r="FB24" s="226"/>
      <c r="FC24" s="226"/>
      <c r="FD24" s="226"/>
      <c r="FE24" s="226"/>
      <c r="FF24" s="226"/>
      <c r="FG24" s="228"/>
      <c r="FH24" s="228"/>
      <c r="FI24" s="228"/>
      <c r="FJ24" s="228"/>
      <c r="FK24" s="228"/>
      <c r="FL24" s="228"/>
      <c r="FM24" s="228"/>
      <c r="FN24" s="228"/>
      <c r="FO24" s="226"/>
      <c r="FP24" s="226"/>
      <c r="FQ24" s="226"/>
      <c r="FR24" s="226"/>
      <c r="FS24" s="226"/>
      <c r="FT24" s="226"/>
      <c r="FU24" s="226"/>
      <c r="FV24" s="226"/>
      <c r="FW24" s="226"/>
      <c r="FX24" s="226"/>
      <c r="FY24" s="226"/>
      <c r="FZ24" s="226"/>
      <c r="GA24" s="228"/>
      <c r="GB24" s="228"/>
      <c r="GC24" s="228"/>
      <c r="GD24" s="228"/>
      <c r="GE24" s="228"/>
      <c r="GF24" s="228"/>
      <c r="GG24" s="228"/>
      <c r="GH24" s="228"/>
      <c r="GI24" s="228"/>
      <c r="GJ24" s="228"/>
      <c r="GK24" s="228"/>
      <c r="GL24" s="228"/>
      <c r="GM24" s="228"/>
      <c r="GN24" s="228"/>
      <c r="GO24" s="228"/>
      <c r="GP24" s="228"/>
      <c r="GQ24" s="228"/>
      <c r="GR24" s="228"/>
      <c r="GS24" s="228"/>
      <c r="GT24" s="228"/>
      <c r="GU24" s="228"/>
      <c r="GV24" s="228"/>
      <c r="GW24" s="228"/>
      <c r="GX24" s="228"/>
      <c r="GY24" s="228"/>
      <c r="GZ24" s="228"/>
      <c r="HA24" s="228"/>
      <c r="HB24" s="228"/>
      <c r="HC24" s="228"/>
      <c r="HD24" s="228"/>
      <c r="HE24" s="228"/>
      <c r="HF24" s="228"/>
      <c r="HG24" s="228"/>
      <c r="HH24" s="228"/>
      <c r="HI24" s="228"/>
      <c r="HJ24" s="228"/>
      <c r="HK24" s="228"/>
      <c r="HL24" s="228"/>
      <c r="HM24" s="228"/>
      <c r="HN24" s="228"/>
      <c r="HO24" s="228"/>
      <c r="HP24" s="229"/>
      <c r="HQ24" s="229"/>
      <c r="HR24" s="229"/>
      <c r="HS24" s="229"/>
      <c r="HT24" s="228"/>
      <c r="HU24" s="228"/>
      <c r="HV24" s="228"/>
      <c r="HW24" s="228"/>
      <c r="HX24" s="228"/>
      <c r="HY24" s="228"/>
      <c r="HZ24" s="228"/>
      <c r="IA24" s="228"/>
      <c r="IB24" s="226"/>
      <c r="IC24" s="226"/>
      <c r="ID24" s="226"/>
      <c r="IE24" s="226"/>
      <c r="IF24" s="226"/>
      <c r="IG24" s="226"/>
      <c r="IH24" s="226"/>
      <c r="II24" s="226"/>
      <c r="IJ24" s="226"/>
      <c r="IK24" s="226"/>
      <c r="IL24" s="226"/>
      <c r="IM24" s="226"/>
      <c r="IN24" s="226"/>
      <c r="IO24" s="229"/>
      <c r="IP24" s="229"/>
      <c r="IQ24" s="228"/>
      <c r="IR24" s="228"/>
      <c r="IS24" s="228"/>
      <c r="IT24" s="228"/>
      <c r="IU24" s="228"/>
      <c r="IV24" s="228"/>
      <c r="IW24" s="228"/>
      <c r="IX24" s="226"/>
      <c r="IY24" s="229"/>
      <c r="IZ24" s="229"/>
      <c r="JA24" s="229"/>
      <c r="JB24" s="229"/>
      <c r="JC24" s="229"/>
      <c r="JD24" s="226"/>
      <c r="JE24" s="226"/>
      <c r="JF24" s="226"/>
      <c r="JG24" s="226"/>
      <c r="JH24" s="226"/>
      <c r="JI24" s="226"/>
      <c r="JJ24" s="226"/>
      <c r="JK24" s="226"/>
      <c r="JL24" s="226"/>
      <c r="JM24" s="226"/>
      <c r="JN24" s="226"/>
      <c r="JO24" s="226"/>
      <c r="JP24" s="226"/>
      <c r="JQ24" s="226"/>
      <c r="JR24" s="226"/>
      <c r="JS24" s="226"/>
      <c r="JT24" s="226"/>
      <c r="JU24" s="226"/>
      <c r="JV24" s="226"/>
      <c r="JW24" s="226"/>
      <c r="JX24" s="226"/>
      <c r="JY24" s="226"/>
      <c r="JZ24" s="226"/>
      <c r="KA24" s="226"/>
      <c r="KB24" s="226"/>
      <c r="KC24" s="226"/>
      <c r="KD24" s="226"/>
      <c r="KE24" s="226"/>
      <c r="KF24" s="226"/>
      <c r="KG24" s="226"/>
      <c r="KH24" s="226"/>
      <c r="KI24" s="226"/>
      <c r="KJ24" s="226"/>
      <c r="KK24" s="226"/>
      <c r="KL24" s="226"/>
      <c r="KM24" s="226"/>
      <c r="KN24" s="226"/>
      <c r="KO24" s="226"/>
      <c r="KP24" s="226"/>
      <c r="KQ24" s="226"/>
      <c r="KR24" s="226"/>
      <c r="KS24" s="226"/>
      <c r="KT24" s="226"/>
      <c r="KU24" s="226"/>
      <c r="KV24" s="226"/>
      <c r="KW24" s="226"/>
      <c r="KX24" s="226"/>
      <c r="KY24" s="226"/>
      <c r="KZ24" s="226"/>
      <c r="LA24" s="226"/>
      <c r="LB24" s="226"/>
      <c r="LC24" s="226"/>
      <c r="LD24" s="226"/>
      <c r="LE24" s="226"/>
      <c r="LF24" s="226"/>
      <c r="LG24" s="226"/>
      <c r="LH24" s="226"/>
      <c r="LI24" s="226"/>
      <c r="LJ24" s="226"/>
      <c r="LK24" s="226"/>
      <c r="LL24" s="226"/>
      <c r="LM24" s="226"/>
      <c r="LN24" s="226"/>
      <c r="LO24" s="226"/>
      <c r="LP24" s="226"/>
      <c r="LQ24" s="226"/>
      <c r="LR24" s="226"/>
      <c r="LS24" s="226"/>
      <c r="LT24" s="226"/>
      <c r="LU24" s="226"/>
      <c r="LV24" s="226"/>
      <c r="LW24" s="226"/>
      <c r="LX24" s="226"/>
      <c r="LY24" s="226"/>
      <c r="LZ24" s="226"/>
      <c r="MA24" s="226"/>
      <c r="MB24" s="226"/>
      <c r="MC24" s="226"/>
      <c r="MD24" s="226"/>
      <c r="ME24" s="226"/>
      <c r="MF24" s="226"/>
      <c r="MG24" s="226"/>
      <c r="MH24" s="226"/>
      <c r="MI24" s="226"/>
      <c r="MJ24" s="226"/>
      <c r="MK24" s="226"/>
      <c r="ML24" s="226"/>
      <c r="MM24" s="226"/>
      <c r="MN24" s="226"/>
      <c r="MO24" s="226"/>
      <c r="MP24" s="226"/>
      <c r="MQ24" s="226"/>
      <c r="MR24" s="226"/>
      <c r="MS24" s="226"/>
      <c r="MT24" s="226"/>
      <c r="MU24" s="226"/>
      <c r="MV24" s="226"/>
      <c r="MW24" s="226"/>
      <c r="MX24" s="226"/>
      <c r="MY24" s="226"/>
      <c r="MZ24" s="226"/>
      <c r="NA24" s="226"/>
      <c r="NB24" s="226"/>
      <c r="NC24" s="226"/>
      <c r="ND24" s="226"/>
      <c r="NE24" s="226"/>
      <c r="NF24" s="226"/>
      <c r="NG24" s="226"/>
      <c r="NH24" s="226"/>
      <c r="NI24" s="226"/>
      <c r="NJ24" s="226"/>
      <c r="NK24" s="226"/>
      <c r="NL24" s="226"/>
      <c r="NM24" s="226"/>
      <c r="NN24" s="226"/>
      <c r="NO24" s="226"/>
      <c r="NP24" s="226"/>
      <c r="NQ24" s="226"/>
      <c r="NR24" s="226"/>
      <c r="NS24" s="226"/>
      <c r="NT24" s="226"/>
      <c r="NU24" s="226"/>
      <c r="NV24" s="226"/>
      <c r="NW24" s="226"/>
      <c r="NX24" s="226"/>
      <c r="NY24" s="226"/>
      <c r="NZ24" s="226"/>
      <c r="OA24" s="226"/>
      <c r="OB24" s="226"/>
      <c r="OC24" s="226"/>
      <c r="OD24" s="226"/>
      <c r="OE24" s="226"/>
      <c r="OF24" s="226"/>
      <c r="OG24" s="226"/>
      <c r="OH24" s="226"/>
      <c r="OI24" s="226"/>
      <c r="OJ24" s="226"/>
      <c r="OK24" s="226"/>
      <c r="OL24" s="226"/>
      <c r="OM24" s="226"/>
      <c r="ON24" s="226"/>
      <c r="OO24" s="226"/>
      <c r="OP24" s="226"/>
      <c r="OQ24" s="226"/>
      <c r="OR24" s="226"/>
      <c r="OS24" s="226"/>
      <c r="OT24" s="226"/>
      <c r="OU24" s="226"/>
      <c r="OV24" s="226"/>
      <c r="OW24" s="226"/>
      <c r="OX24" s="226"/>
      <c r="OY24" s="226"/>
      <c r="OZ24" s="226"/>
      <c r="PA24" s="226"/>
      <c r="PB24" s="226"/>
      <c r="PC24" s="226"/>
      <c r="PD24" s="226"/>
      <c r="PE24" s="226"/>
      <c r="PF24" s="226"/>
      <c r="PG24" s="226"/>
      <c r="PH24" s="226"/>
      <c r="PI24" s="226"/>
      <c r="PJ24" s="226"/>
      <c r="PK24" s="226"/>
      <c r="PL24" s="226"/>
      <c r="PM24" s="226"/>
      <c r="PN24" s="226"/>
      <c r="PO24" s="226"/>
      <c r="PP24" s="226"/>
      <c r="PQ24" s="226"/>
      <c r="PR24" s="226"/>
      <c r="PS24" s="226"/>
      <c r="PT24" s="226"/>
      <c r="PU24" s="226"/>
      <c r="PV24" s="226"/>
      <c r="PW24" s="226"/>
      <c r="PX24" s="226"/>
      <c r="PY24" s="226"/>
      <c r="PZ24" s="226"/>
      <c r="QA24" s="226"/>
      <c r="QB24" s="226"/>
      <c r="QC24" s="226"/>
      <c r="QD24" s="226"/>
      <c r="QE24" s="226"/>
      <c r="QF24" s="226"/>
      <c r="QG24" s="226"/>
      <c r="QH24" s="226"/>
      <c r="QI24" s="226"/>
      <c r="QJ24" s="226"/>
      <c r="QK24" s="226"/>
      <c r="QL24" s="226"/>
      <c r="QM24" s="226"/>
      <c r="QN24" s="226"/>
      <c r="QO24" s="226"/>
      <c r="QP24" s="226"/>
      <c r="QQ24" s="226"/>
      <c r="QR24" s="226"/>
      <c r="QS24" s="226"/>
      <c r="QT24" s="226"/>
      <c r="QU24" s="226"/>
      <c r="QV24" s="226"/>
      <c r="QW24" s="226"/>
      <c r="QX24" s="226"/>
      <c r="QY24" s="226"/>
      <c r="QZ24" s="226"/>
      <c r="RA24" s="226"/>
      <c r="RB24" s="226"/>
      <c r="RC24" s="226"/>
      <c r="RD24" s="226"/>
      <c r="RE24" s="226"/>
      <c r="RF24" s="226"/>
      <c r="RG24" s="226"/>
      <c r="RH24" s="226"/>
      <c r="RI24" s="226"/>
      <c r="RJ24" s="226"/>
      <c r="RK24" s="226"/>
      <c r="RL24" s="226"/>
      <c r="RM24" s="226"/>
      <c r="RN24" s="226"/>
      <c r="RO24" s="226"/>
      <c r="RP24" s="226"/>
      <c r="RQ24" s="226"/>
      <c r="RR24" s="226"/>
      <c r="RS24" s="226"/>
      <c r="RT24" s="226"/>
      <c r="RU24" s="226"/>
      <c r="RV24" s="226"/>
      <c r="RW24" s="226"/>
      <c r="RX24" s="226"/>
      <c r="RY24" s="226"/>
      <c r="RZ24" s="226"/>
      <c r="SA24" s="226"/>
      <c r="SB24" s="226"/>
      <c r="SC24" s="226"/>
      <c r="SD24" s="226"/>
      <c r="SE24" s="226"/>
      <c r="SF24" s="226"/>
      <c r="SG24" s="226"/>
      <c r="SH24" s="226"/>
      <c r="SI24" s="226"/>
      <c r="SJ24" s="226"/>
      <c r="SK24" s="226"/>
      <c r="SL24" s="226"/>
      <c r="SM24" s="226"/>
      <c r="SN24" s="226"/>
      <c r="SO24" s="226"/>
      <c r="SP24" s="226"/>
      <c r="SQ24" s="226"/>
      <c r="SR24" s="226"/>
      <c r="SS24" s="226"/>
      <c r="ST24" s="226"/>
      <c r="SU24" s="226"/>
      <c r="SV24" s="226"/>
      <c r="SW24" s="226"/>
      <c r="SX24" s="226"/>
      <c r="SY24" s="226"/>
      <c r="SZ24" s="226"/>
      <c r="TA24" s="226"/>
      <c r="TB24" s="226"/>
      <c r="TC24" s="226"/>
      <c r="TD24" s="226"/>
      <c r="TE24" s="226"/>
      <c r="TF24" s="226"/>
      <c r="TG24" s="226"/>
      <c r="TH24" s="229"/>
      <c r="TI24" s="229"/>
      <c r="TJ24" s="229"/>
      <c r="TK24" s="229"/>
      <c r="TL24" s="229"/>
      <c r="TM24" s="226"/>
      <c r="TN24" s="226"/>
      <c r="TO24" s="226"/>
      <c r="TP24" s="226"/>
      <c r="TQ24" s="226"/>
      <c r="TR24" s="226"/>
      <c r="TS24" s="226"/>
      <c r="TT24" s="226"/>
      <c r="TU24" s="226"/>
      <c r="TV24" s="226"/>
      <c r="TW24" s="226"/>
      <c r="TX24" s="226"/>
      <c r="TY24" s="226"/>
      <c r="TZ24" s="226"/>
      <c r="UA24" s="226"/>
      <c r="UB24" s="226"/>
      <c r="UC24" s="226"/>
      <c r="UD24" s="226"/>
      <c r="UE24" s="226"/>
      <c r="UF24" s="226"/>
      <c r="UG24" s="226"/>
      <c r="UH24" s="226"/>
      <c r="UI24" s="226"/>
      <c r="UJ24" s="226"/>
      <c r="UK24" s="226"/>
      <c r="UL24" s="226"/>
      <c r="UM24" s="226"/>
      <c r="UN24" s="226"/>
      <c r="UO24" s="226"/>
      <c r="UP24" s="226"/>
      <c r="UQ24" s="226"/>
      <c r="UR24" s="226"/>
      <c r="US24" s="226"/>
      <c r="UT24" s="226"/>
      <c r="UU24" s="226"/>
      <c r="UV24" s="226"/>
      <c r="UW24" s="226"/>
      <c r="UX24" s="226"/>
      <c r="UY24" s="226"/>
      <c r="UZ24" s="226"/>
      <c r="VA24" s="226"/>
      <c r="VB24" s="226"/>
      <c r="VC24" s="226"/>
      <c r="VD24" s="226"/>
      <c r="VE24" s="226"/>
      <c r="VF24" s="226"/>
      <c r="VG24" s="226"/>
      <c r="VH24" s="226"/>
      <c r="VI24" s="226"/>
      <c r="VJ24" s="226"/>
      <c r="VK24" s="226"/>
      <c r="VL24" s="226"/>
      <c r="VM24" s="226"/>
      <c r="VN24" s="226"/>
      <c r="VO24" s="226"/>
      <c r="VP24" s="226"/>
      <c r="VQ24" s="226"/>
      <c r="VR24" s="226"/>
      <c r="VS24" s="226"/>
      <c r="VT24" s="226"/>
      <c r="VU24" s="226"/>
      <c r="VV24" s="226"/>
      <c r="VW24" s="226"/>
      <c r="VX24" s="226"/>
      <c r="VY24" s="226"/>
      <c r="VZ24" s="226"/>
      <c r="WA24" s="226"/>
      <c r="WB24" s="226"/>
      <c r="WC24" s="226"/>
      <c r="WD24" s="226"/>
      <c r="WE24" s="226"/>
      <c r="WF24" s="226"/>
      <c r="WG24" s="226"/>
      <c r="WH24" s="230"/>
      <c r="WI24" s="230"/>
      <c r="WJ24" s="230"/>
      <c r="WK24" s="230"/>
      <c r="WL24" s="230"/>
      <c r="WM24" s="228"/>
      <c r="WN24" s="228"/>
      <c r="WO24" s="228"/>
      <c r="WP24" s="228"/>
      <c r="WR24" s="164"/>
      <c r="WS24" s="164"/>
      <c r="WT24" s="164"/>
      <c r="WU24" s="164"/>
      <c r="XX24" s="164"/>
      <c r="XY24" s="164"/>
      <c r="XZ24" s="164"/>
      <c r="YA24" s="164"/>
      <c r="YB24" s="164"/>
      <c r="YP24" s="164"/>
      <c r="YQ24" s="164"/>
      <c r="YR24" s="164"/>
      <c r="YS24" s="164"/>
      <c r="YT24" s="164"/>
      <c r="YU24" s="164"/>
      <c r="YV24" s="164"/>
      <c r="YW24" s="164"/>
      <c r="YX24" s="164"/>
      <c r="YY24" s="164"/>
      <c r="YZ24" s="164"/>
      <c r="ZA24" s="164"/>
      <c r="ZB24" s="164"/>
      <c r="ZC24" s="164"/>
      <c r="ZD24" s="164"/>
      <c r="ZE24" s="164"/>
      <c r="ZF24" s="164"/>
      <c r="ZG24" s="164"/>
      <c r="ZH24" s="164"/>
      <c r="ZI24" s="164"/>
      <c r="ZJ24" s="164"/>
      <c r="ZK24" s="164"/>
      <c r="ZL24" s="164"/>
      <c r="AAD24" s="164"/>
      <c r="AAE24" s="164"/>
      <c r="AAF24" s="164"/>
      <c r="AAG24" s="164"/>
      <c r="AAH24" s="164"/>
      <c r="AAI24" s="164"/>
      <c r="AAJ24" s="164"/>
      <c r="AAK24" s="164"/>
      <c r="AAL24" s="164"/>
      <c r="AAM24" s="164"/>
      <c r="AAN24" s="164"/>
      <c r="AAO24" s="164"/>
      <c r="AAP24" s="164"/>
      <c r="AAQ24" s="164"/>
      <c r="AAR24" s="164"/>
      <c r="AAS24" s="164"/>
      <c r="AAT24" s="164"/>
      <c r="AAU24" s="164"/>
      <c r="AAV24" s="164"/>
      <c r="AAW24" s="164"/>
    </row>
    <row r="25" spans="1:725" ht="21" customHeight="1">
      <c r="A25" s="334">
        <v>18</v>
      </c>
      <c r="B25" s="231" t="str">
        <f>IF('1'!$A$1=1,D25,F25)</f>
        <v xml:space="preserve"> Алжир</v>
      </c>
      <c r="C25" s="409"/>
      <c r="D25" s="361" t="s">
        <v>206</v>
      </c>
      <c r="E25" s="362"/>
      <c r="F25" s="352" t="s">
        <v>205</v>
      </c>
      <c r="G25" s="232">
        <v>63.460156249957095</v>
      </c>
      <c r="H25" s="136">
        <v>26.024283836606159</v>
      </c>
      <c r="I25" s="136">
        <v>61.066963340658702</v>
      </c>
      <c r="J25" s="136">
        <v>33.668127804104117</v>
      </c>
      <c r="K25" s="136">
        <v>39.520248224706897</v>
      </c>
      <c r="L25" s="136">
        <v>25.864307182871819</v>
      </c>
      <c r="M25" s="136">
        <v>69.504810985780722</v>
      </c>
      <c r="N25" s="136">
        <v>79.589130914667805</v>
      </c>
      <c r="O25" s="136">
        <v>97.375028511165794</v>
      </c>
      <c r="P25" s="136">
        <v>86.71299004550221</v>
      </c>
      <c r="Q25" s="136">
        <v>93.858333045140398</v>
      </c>
      <c r="R25" s="136">
        <v>192.51429770737832</v>
      </c>
      <c r="S25" s="136">
        <v>86.738366894167569</v>
      </c>
      <c r="T25" s="136">
        <v>90.868736814677803</v>
      </c>
      <c r="U25" s="136">
        <v>57.719146946784022</v>
      </c>
      <c r="V25" s="136">
        <v>93.918233959822913</v>
      </c>
      <c r="W25" s="136">
        <v>167.72113780842818</v>
      </c>
      <c r="X25" s="136">
        <v>187.8692321637937</v>
      </c>
      <c r="Y25" s="136">
        <v>90.392116917130295</v>
      </c>
      <c r="Z25" s="136">
        <v>73.820689865632303</v>
      </c>
      <c r="AA25" s="136">
        <v>150.4174716654031</v>
      </c>
      <c r="AB25" s="136">
        <v>68.822662883498396</v>
      </c>
      <c r="AC25" s="136">
        <v>49.309630244400296</v>
      </c>
      <c r="AD25" s="136">
        <v>47.2123707134269</v>
      </c>
      <c r="AE25" s="136">
        <v>103.98284473766451</v>
      </c>
      <c r="AF25" s="136">
        <v>86.11106348493729</v>
      </c>
      <c r="AG25" s="136">
        <v>119.7578033487442</v>
      </c>
      <c r="AH25" s="136">
        <v>70.642674970226309</v>
      </c>
      <c r="AI25" s="136">
        <v>152.3929000631783</v>
      </c>
      <c r="AJ25" s="136">
        <v>14.651471995771779</v>
      </c>
      <c r="AK25" s="136">
        <v>24.848230870847175</v>
      </c>
      <c r="AL25" s="136">
        <v>40.333047675991033</v>
      </c>
      <c r="AM25" s="136">
        <v>4.3556428911020042</v>
      </c>
      <c r="AN25" s="136">
        <v>4.5231847058135646</v>
      </c>
      <c r="AO25" s="136">
        <v>6.335283743613302</v>
      </c>
      <c r="AP25" s="136">
        <v>15.99738018751278</v>
      </c>
      <c r="AQ25" s="136">
        <v>52.983229448887698</v>
      </c>
      <c r="AR25" s="136">
        <v>73.388486219717805</v>
      </c>
      <c r="AS25" s="136">
        <v>84.220137682512529</v>
      </c>
      <c r="AT25" s="136">
        <v>84.150841005997705</v>
      </c>
      <c r="AU25" s="136">
        <v>167.34750729179228</v>
      </c>
      <c r="AV25" s="136">
        <v>143.31667494509639</v>
      </c>
      <c r="AW25" s="136">
        <v>92.102043754137327</v>
      </c>
      <c r="AX25" s="136">
        <f t="shared" si="9"/>
        <v>210.59185335111803</v>
      </c>
      <c r="AY25" s="136">
        <f t="shared" si="10"/>
        <v>402.76622599102598</v>
      </c>
      <c r="AZ25" s="136">
        <f t="shared" ref="AZ25:AZ31" si="30">G25+H25+I25+J25</f>
        <v>184.21953123132607</v>
      </c>
      <c r="BA25" s="136">
        <f t="shared" ref="BA25:BA31" si="31">K25+L25+M25+N25</f>
        <v>214.47849730802724</v>
      </c>
      <c r="BB25" s="136">
        <f t="shared" ref="BB25:BB31" si="32">O25+P25+Q25+R25</f>
        <v>470.46064930918669</v>
      </c>
      <c r="BC25" s="136">
        <f t="shared" ref="BC25:BC31" si="33">S25+T25+U25+V25</f>
        <v>329.24448461545228</v>
      </c>
      <c r="BD25" s="136">
        <f t="shared" ref="BD25:BD31" si="34">W25+X25+Y25+Z25</f>
        <v>519.80317675498452</v>
      </c>
      <c r="BE25" s="136">
        <f t="shared" ref="BE25:BE31" si="35">AA25+AB25+AC25+AD25</f>
        <v>315.76213550672867</v>
      </c>
      <c r="BF25" s="136">
        <f t="shared" ref="BF25:BF31" si="36">AE25+AF25+AG25+AH25</f>
        <v>380.49438654157228</v>
      </c>
      <c r="BG25" s="136">
        <f t="shared" ref="BG25:BG31" si="37">AI25+AJ25+AK25+AL25</f>
        <v>232.22565060578827</v>
      </c>
      <c r="BH25" s="136">
        <f t="shared" ref="BH25:BH31" si="38">AM25+AN25+AO25+AP25</f>
        <v>31.211491528041648</v>
      </c>
      <c r="BI25" s="136">
        <f t="shared" si="11"/>
        <v>294.74269435711574</v>
      </c>
      <c r="BJ25" s="136"/>
    </row>
    <row r="26" spans="1:725" s="238" customFormat="1" ht="28.75" customHeight="1">
      <c r="A26" s="334">
        <v>19</v>
      </c>
      <c r="B26" s="245" t="str">
        <f>IF('1'!$A$1=1,D26,F26)</f>
        <v xml:space="preserve"> Сполучене Королівство Великої Британії та Північної Ірландії</v>
      </c>
      <c r="C26" s="408"/>
      <c r="D26" s="358" t="s">
        <v>175</v>
      </c>
      <c r="E26" s="356"/>
      <c r="F26" s="359" t="s">
        <v>62</v>
      </c>
      <c r="G26" s="342">
        <v>81.63948498894041</v>
      </c>
      <c r="H26" s="237">
        <v>60.933908412376098</v>
      </c>
      <c r="I26" s="237">
        <v>71.550630420169298</v>
      </c>
      <c r="J26" s="237">
        <v>74.764518168132497</v>
      </c>
      <c r="K26" s="237">
        <v>66.733255041555807</v>
      </c>
      <c r="L26" s="237">
        <v>65.638069892432597</v>
      </c>
      <c r="M26" s="237">
        <v>56.583955503624892</v>
      </c>
      <c r="N26" s="237">
        <v>67.214052499629105</v>
      </c>
      <c r="O26" s="136">
        <v>103.9763230272053</v>
      </c>
      <c r="P26" s="136">
        <v>121.36925398275251</v>
      </c>
      <c r="Q26" s="136">
        <v>64.634763516556703</v>
      </c>
      <c r="R26" s="136">
        <v>101.7684761791337</v>
      </c>
      <c r="S26" s="136">
        <v>111.88543501325299</v>
      </c>
      <c r="T26" s="136">
        <v>96.277780815892797</v>
      </c>
      <c r="U26" s="136">
        <v>110.99945240046708</v>
      </c>
      <c r="V26" s="136">
        <v>135.9952634289981</v>
      </c>
      <c r="W26" s="136">
        <v>121.41732729857981</v>
      </c>
      <c r="X26" s="136">
        <v>153.9152474388938</v>
      </c>
      <c r="Y26" s="136">
        <v>105.94077244377179</v>
      </c>
      <c r="Z26" s="136">
        <v>128.8940351657603</v>
      </c>
      <c r="AA26" s="136">
        <v>124.9191658387897</v>
      </c>
      <c r="AB26" s="136">
        <v>85.47967957018119</v>
      </c>
      <c r="AC26" s="136">
        <v>138.58095950312469</v>
      </c>
      <c r="AD26" s="136">
        <v>161.78088041127879</v>
      </c>
      <c r="AE26" s="136">
        <v>160.082637842081</v>
      </c>
      <c r="AF26" s="136">
        <v>208.4371486128949</v>
      </c>
      <c r="AG26" s="136">
        <v>220.03902538980196</v>
      </c>
      <c r="AH26" s="136">
        <v>244.6281071878976</v>
      </c>
      <c r="AI26" s="136">
        <v>127.38886696020522</v>
      </c>
      <c r="AJ26" s="136">
        <v>31.26184794388012</v>
      </c>
      <c r="AK26" s="136">
        <v>57.944674366021204</v>
      </c>
      <c r="AL26" s="136">
        <v>125.80982352700299</v>
      </c>
      <c r="AM26" s="136">
        <v>77.724623202369202</v>
      </c>
      <c r="AN26" s="136">
        <v>71.487726827648501</v>
      </c>
      <c r="AO26" s="136">
        <v>83.2019518512963</v>
      </c>
      <c r="AP26" s="136">
        <v>97.273638324490207</v>
      </c>
      <c r="AQ26" s="136">
        <v>109.96544190085611</v>
      </c>
      <c r="AR26" s="136">
        <v>98.769759375808292</v>
      </c>
      <c r="AS26" s="136">
        <v>124.4382505012164</v>
      </c>
      <c r="AT26" s="136">
        <v>192.1859977887043</v>
      </c>
      <c r="AU26" s="136">
        <v>91.912498932674396</v>
      </c>
      <c r="AV26" s="136">
        <v>161.1400922470564</v>
      </c>
      <c r="AW26" s="136">
        <v>128.75335531774653</v>
      </c>
      <c r="AX26" s="136">
        <f t="shared" si="9"/>
        <v>333.17345177788081</v>
      </c>
      <c r="AY26" s="136">
        <f t="shared" si="10"/>
        <v>381.80594649747729</v>
      </c>
      <c r="AZ26" s="136">
        <f>G26+H26+I26+J26</f>
        <v>288.88854198961832</v>
      </c>
      <c r="BA26" s="136">
        <f>K26+L26+M26+N26</f>
        <v>256.16933293724242</v>
      </c>
      <c r="BB26" s="136">
        <f>O26+P26+Q26+R26</f>
        <v>391.74881670564821</v>
      </c>
      <c r="BC26" s="136">
        <f>S26+T26+U26+V26</f>
        <v>455.15793165861095</v>
      </c>
      <c r="BD26" s="136">
        <f>W26+X26+Y26+Z26</f>
        <v>510.16738234700563</v>
      </c>
      <c r="BE26" s="136">
        <f>AA26+AB26+AC26+AD26</f>
        <v>510.76068532337433</v>
      </c>
      <c r="BF26" s="136">
        <f>AE26+AF26+AG26+AH26</f>
        <v>833.18691903267552</v>
      </c>
      <c r="BG26" s="136">
        <f>AI26+AJ26+AK26+AL26</f>
        <v>342.40521279710953</v>
      </c>
      <c r="BH26" s="136">
        <f>AM26+AN26+AO26+AP26</f>
        <v>329.68794020580424</v>
      </c>
      <c r="BI26" s="136">
        <f t="shared" si="11"/>
        <v>525.35944956658511</v>
      </c>
      <c r="BJ26" s="136"/>
      <c r="BK26" s="224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4"/>
      <c r="CK26" s="224"/>
      <c r="CL26" s="224"/>
      <c r="CM26" s="224"/>
      <c r="CN26" s="224"/>
      <c r="CO26" s="224"/>
      <c r="CP26" s="224"/>
      <c r="CQ26" s="224"/>
      <c r="CR26" s="224"/>
      <c r="CS26" s="224"/>
      <c r="CT26" s="224"/>
      <c r="CU26" s="224"/>
      <c r="CV26" s="224"/>
      <c r="CW26" s="224"/>
      <c r="CX26" s="224"/>
      <c r="CY26" s="224"/>
      <c r="CZ26" s="224"/>
      <c r="DA26" s="225"/>
      <c r="DB26" s="225"/>
      <c r="DC26" s="225"/>
      <c r="DD26" s="225"/>
      <c r="DE26" s="225"/>
      <c r="DF26" s="225"/>
      <c r="DG26" s="225"/>
      <c r="DH26" s="225"/>
      <c r="DI26" s="225"/>
      <c r="DJ26" s="225"/>
      <c r="DK26" s="225"/>
      <c r="DL26" s="225"/>
      <c r="DM26" s="225"/>
      <c r="DN26" s="225"/>
      <c r="DO26" s="225"/>
      <c r="DP26" s="225"/>
      <c r="DQ26" s="225"/>
      <c r="DR26" s="225"/>
      <c r="DS26" s="225"/>
      <c r="DT26" s="225"/>
      <c r="DU26" s="225"/>
      <c r="DV26" s="225"/>
      <c r="DW26" s="225"/>
      <c r="DX26" s="225"/>
      <c r="DY26" s="225"/>
      <c r="DZ26" s="225"/>
      <c r="EA26" s="225"/>
      <c r="EB26" s="225"/>
      <c r="EC26" s="225"/>
      <c r="ED26" s="225"/>
      <c r="EE26" s="225"/>
      <c r="EF26" s="225"/>
      <c r="EG26" s="225"/>
      <c r="EH26" s="225"/>
      <c r="EI26" s="225"/>
      <c r="EJ26" s="225"/>
      <c r="EK26" s="226"/>
      <c r="EL26" s="226"/>
      <c r="EM26" s="226"/>
      <c r="EN26" s="226"/>
      <c r="EO26" s="226"/>
      <c r="EP26" s="226"/>
      <c r="EQ26" s="226"/>
      <c r="ER26" s="226"/>
      <c r="ES26" s="226"/>
      <c r="ET26" s="226"/>
      <c r="EU26" s="226"/>
      <c r="EV26" s="226"/>
      <c r="EW26" s="226"/>
      <c r="EX26" s="226"/>
      <c r="EY26" s="226"/>
      <c r="EZ26" s="226"/>
      <c r="FA26" s="226"/>
      <c r="FB26" s="226"/>
      <c r="FC26" s="226"/>
      <c r="FD26" s="226"/>
      <c r="FE26" s="226"/>
      <c r="FF26" s="226"/>
      <c r="FG26" s="228"/>
      <c r="FH26" s="228"/>
      <c r="FI26" s="228"/>
      <c r="FJ26" s="228"/>
      <c r="FK26" s="228"/>
      <c r="FL26" s="228"/>
      <c r="FM26" s="228"/>
      <c r="FN26" s="228"/>
      <c r="FO26" s="226"/>
      <c r="FP26" s="226"/>
      <c r="FQ26" s="226"/>
      <c r="FR26" s="226"/>
      <c r="FS26" s="226"/>
      <c r="FT26" s="226"/>
      <c r="FU26" s="226"/>
      <c r="FV26" s="226"/>
      <c r="FW26" s="226"/>
      <c r="FX26" s="226"/>
      <c r="FY26" s="226"/>
      <c r="FZ26" s="226"/>
      <c r="GA26" s="228"/>
      <c r="GB26" s="228"/>
      <c r="GC26" s="228"/>
      <c r="GD26" s="228"/>
      <c r="GE26" s="228"/>
      <c r="GF26" s="228"/>
      <c r="GG26" s="228"/>
      <c r="GH26" s="228"/>
      <c r="GI26" s="228"/>
      <c r="GJ26" s="228"/>
      <c r="GK26" s="228"/>
      <c r="GL26" s="228"/>
      <c r="GM26" s="228"/>
      <c r="GN26" s="228"/>
      <c r="GO26" s="228"/>
      <c r="GP26" s="228"/>
      <c r="GQ26" s="228"/>
      <c r="GR26" s="228"/>
      <c r="GS26" s="228"/>
      <c r="GT26" s="228"/>
      <c r="GU26" s="228"/>
      <c r="GV26" s="228"/>
      <c r="GW26" s="228"/>
      <c r="GX26" s="228"/>
      <c r="GY26" s="228"/>
      <c r="GZ26" s="228"/>
      <c r="HA26" s="228"/>
      <c r="HB26" s="228"/>
      <c r="HC26" s="228"/>
      <c r="HD26" s="228"/>
      <c r="HE26" s="228"/>
      <c r="HF26" s="228"/>
      <c r="HG26" s="228"/>
      <c r="HH26" s="228"/>
      <c r="HI26" s="228"/>
      <c r="HJ26" s="228"/>
      <c r="HK26" s="228"/>
      <c r="HL26" s="228"/>
      <c r="HM26" s="228"/>
      <c r="HN26" s="228"/>
      <c r="HO26" s="228"/>
      <c r="HP26" s="229"/>
      <c r="HQ26" s="229"/>
      <c r="HR26" s="229"/>
      <c r="HS26" s="229"/>
      <c r="HT26" s="228"/>
      <c r="HU26" s="228"/>
      <c r="HV26" s="228"/>
      <c r="HW26" s="228"/>
      <c r="HX26" s="228"/>
      <c r="HY26" s="228"/>
      <c r="HZ26" s="228"/>
      <c r="IA26" s="228"/>
      <c r="IB26" s="226"/>
      <c r="IC26" s="226"/>
      <c r="ID26" s="226"/>
      <c r="IE26" s="226"/>
      <c r="IF26" s="226"/>
      <c r="IG26" s="226"/>
      <c r="IH26" s="226"/>
      <c r="II26" s="226"/>
      <c r="IJ26" s="226"/>
      <c r="IK26" s="226"/>
      <c r="IL26" s="226"/>
      <c r="IM26" s="226"/>
      <c r="IN26" s="226"/>
      <c r="IO26" s="229"/>
      <c r="IP26" s="229"/>
      <c r="IQ26" s="228"/>
      <c r="IR26" s="228"/>
      <c r="IS26" s="228"/>
      <c r="IT26" s="228"/>
      <c r="IU26" s="228"/>
      <c r="IV26" s="228"/>
      <c r="IW26" s="228"/>
      <c r="IX26" s="226"/>
      <c r="IY26" s="229"/>
      <c r="IZ26" s="229"/>
      <c r="JA26" s="229"/>
      <c r="JB26" s="229"/>
      <c r="JC26" s="229"/>
      <c r="JD26" s="226"/>
      <c r="JE26" s="226"/>
      <c r="JF26" s="226"/>
      <c r="JG26" s="226"/>
      <c r="JH26" s="226"/>
      <c r="JI26" s="226"/>
      <c r="JJ26" s="226"/>
      <c r="JK26" s="226"/>
      <c r="JL26" s="226"/>
      <c r="JM26" s="226"/>
      <c r="JN26" s="226"/>
      <c r="JO26" s="226"/>
      <c r="JP26" s="226"/>
      <c r="JQ26" s="226"/>
      <c r="JR26" s="226"/>
      <c r="JS26" s="226"/>
      <c r="JT26" s="226"/>
      <c r="JU26" s="226"/>
      <c r="JV26" s="226"/>
      <c r="JW26" s="226"/>
      <c r="JX26" s="226"/>
      <c r="JY26" s="226"/>
      <c r="JZ26" s="226"/>
      <c r="KA26" s="226"/>
      <c r="KB26" s="226"/>
      <c r="KC26" s="226"/>
      <c r="KD26" s="226"/>
      <c r="KE26" s="226"/>
      <c r="KF26" s="226"/>
      <c r="KG26" s="226"/>
      <c r="KH26" s="226"/>
      <c r="KI26" s="226"/>
      <c r="KJ26" s="226"/>
      <c r="KK26" s="226"/>
      <c r="KL26" s="226"/>
      <c r="KM26" s="226"/>
      <c r="KN26" s="226"/>
      <c r="KO26" s="226"/>
      <c r="KP26" s="226"/>
      <c r="KQ26" s="226"/>
      <c r="KR26" s="226"/>
      <c r="KS26" s="226"/>
      <c r="KT26" s="226"/>
      <c r="KU26" s="226"/>
      <c r="KV26" s="226"/>
      <c r="KW26" s="226"/>
      <c r="KX26" s="226"/>
      <c r="KY26" s="226"/>
      <c r="KZ26" s="226"/>
      <c r="LA26" s="226"/>
      <c r="LB26" s="226"/>
      <c r="LC26" s="226"/>
      <c r="LD26" s="226"/>
      <c r="LE26" s="226"/>
      <c r="LF26" s="226"/>
      <c r="LG26" s="226"/>
      <c r="LH26" s="226"/>
      <c r="LI26" s="226"/>
      <c r="LJ26" s="226"/>
      <c r="LK26" s="226"/>
      <c r="LL26" s="226"/>
      <c r="LM26" s="226"/>
      <c r="LN26" s="226"/>
      <c r="LO26" s="226"/>
      <c r="LP26" s="226"/>
      <c r="LQ26" s="226"/>
      <c r="LR26" s="226"/>
      <c r="LS26" s="226"/>
      <c r="LT26" s="226"/>
      <c r="LU26" s="226"/>
      <c r="LV26" s="226"/>
      <c r="LW26" s="226"/>
      <c r="LX26" s="226"/>
      <c r="LY26" s="226"/>
      <c r="LZ26" s="226"/>
      <c r="MA26" s="226"/>
      <c r="MB26" s="226"/>
      <c r="MC26" s="226"/>
      <c r="MD26" s="226"/>
      <c r="ME26" s="226"/>
      <c r="MF26" s="226"/>
      <c r="MG26" s="226"/>
      <c r="MH26" s="226"/>
      <c r="MI26" s="226"/>
      <c r="MJ26" s="226"/>
      <c r="MK26" s="226"/>
      <c r="ML26" s="226"/>
      <c r="MM26" s="226"/>
      <c r="MN26" s="226"/>
      <c r="MO26" s="226"/>
      <c r="MP26" s="226"/>
      <c r="MQ26" s="226"/>
      <c r="MR26" s="226"/>
      <c r="MS26" s="226"/>
      <c r="MT26" s="226"/>
      <c r="MU26" s="226"/>
      <c r="MV26" s="226"/>
      <c r="MW26" s="226"/>
      <c r="MX26" s="226"/>
      <c r="MY26" s="226"/>
      <c r="MZ26" s="226"/>
      <c r="NA26" s="226"/>
      <c r="NB26" s="226"/>
      <c r="NC26" s="226"/>
      <c r="ND26" s="226"/>
      <c r="NE26" s="226"/>
      <c r="NF26" s="226"/>
      <c r="NG26" s="226"/>
      <c r="NH26" s="226"/>
      <c r="NI26" s="226"/>
      <c r="NJ26" s="226"/>
      <c r="NK26" s="226"/>
      <c r="NL26" s="226"/>
      <c r="NM26" s="226"/>
      <c r="NN26" s="226"/>
      <c r="NO26" s="226"/>
      <c r="NP26" s="226"/>
      <c r="NQ26" s="226"/>
      <c r="NR26" s="226"/>
      <c r="NS26" s="226"/>
      <c r="NT26" s="226"/>
      <c r="NU26" s="226"/>
      <c r="NV26" s="226"/>
      <c r="NW26" s="226"/>
      <c r="NX26" s="226"/>
      <c r="NY26" s="226"/>
      <c r="NZ26" s="226"/>
      <c r="OA26" s="226"/>
      <c r="OB26" s="226"/>
      <c r="OC26" s="226"/>
      <c r="OD26" s="226"/>
      <c r="OE26" s="226"/>
      <c r="OF26" s="226"/>
      <c r="OG26" s="226"/>
      <c r="OH26" s="226"/>
      <c r="OI26" s="226"/>
      <c r="OJ26" s="226"/>
      <c r="OK26" s="226"/>
      <c r="OL26" s="226"/>
      <c r="OM26" s="226"/>
      <c r="ON26" s="226"/>
      <c r="OO26" s="226"/>
      <c r="OP26" s="226"/>
      <c r="OQ26" s="226"/>
      <c r="OR26" s="226"/>
      <c r="OS26" s="226"/>
      <c r="OT26" s="226"/>
      <c r="OU26" s="226"/>
      <c r="OV26" s="226"/>
      <c r="OW26" s="226"/>
      <c r="OX26" s="226"/>
      <c r="OY26" s="226"/>
      <c r="OZ26" s="226"/>
      <c r="PA26" s="226"/>
      <c r="PB26" s="226"/>
      <c r="PC26" s="226"/>
      <c r="PD26" s="226"/>
      <c r="PE26" s="226"/>
      <c r="PF26" s="226"/>
      <c r="PG26" s="226"/>
      <c r="PH26" s="226"/>
      <c r="PI26" s="226"/>
      <c r="PJ26" s="226"/>
      <c r="PK26" s="226"/>
      <c r="PL26" s="226"/>
      <c r="PM26" s="226"/>
      <c r="PN26" s="226"/>
      <c r="PO26" s="226"/>
      <c r="PP26" s="226"/>
      <c r="PQ26" s="226"/>
      <c r="PR26" s="226"/>
      <c r="PS26" s="226"/>
      <c r="PT26" s="226"/>
      <c r="PU26" s="226"/>
      <c r="PV26" s="226"/>
      <c r="PW26" s="226"/>
      <c r="PX26" s="226"/>
      <c r="PY26" s="226"/>
      <c r="PZ26" s="226"/>
      <c r="QA26" s="226"/>
      <c r="QB26" s="226"/>
      <c r="QC26" s="226"/>
      <c r="QD26" s="226"/>
      <c r="QE26" s="226"/>
      <c r="QF26" s="226"/>
      <c r="QG26" s="226"/>
      <c r="QH26" s="226"/>
      <c r="QI26" s="226"/>
      <c r="QJ26" s="226"/>
      <c r="QK26" s="226"/>
      <c r="QL26" s="226"/>
      <c r="QM26" s="226"/>
      <c r="QN26" s="226"/>
      <c r="QO26" s="226"/>
      <c r="QP26" s="226"/>
      <c r="QQ26" s="226"/>
      <c r="QR26" s="226"/>
      <c r="QS26" s="226"/>
      <c r="QT26" s="226"/>
      <c r="QU26" s="226"/>
      <c r="QV26" s="226"/>
      <c r="QW26" s="226"/>
      <c r="QX26" s="226"/>
      <c r="QY26" s="226"/>
      <c r="QZ26" s="226"/>
      <c r="RA26" s="226"/>
      <c r="RB26" s="226"/>
      <c r="RC26" s="226"/>
      <c r="RD26" s="226"/>
      <c r="RE26" s="226"/>
      <c r="RF26" s="226"/>
      <c r="RG26" s="226"/>
      <c r="RH26" s="226"/>
      <c r="RI26" s="226"/>
      <c r="RJ26" s="226"/>
      <c r="RK26" s="226"/>
      <c r="RL26" s="226"/>
      <c r="RM26" s="226"/>
      <c r="RN26" s="226"/>
      <c r="RO26" s="226"/>
      <c r="RP26" s="226"/>
      <c r="RQ26" s="226"/>
      <c r="RR26" s="226"/>
      <c r="RS26" s="226"/>
      <c r="RT26" s="226"/>
      <c r="RU26" s="226"/>
      <c r="RV26" s="226"/>
      <c r="RW26" s="226"/>
      <c r="RX26" s="226"/>
      <c r="RY26" s="226"/>
      <c r="RZ26" s="226"/>
      <c r="SA26" s="226"/>
      <c r="SB26" s="226"/>
      <c r="SC26" s="226"/>
      <c r="SD26" s="226"/>
      <c r="SE26" s="226"/>
      <c r="SF26" s="226"/>
      <c r="SG26" s="226"/>
      <c r="SH26" s="226"/>
      <c r="SI26" s="226"/>
      <c r="SJ26" s="226"/>
      <c r="SK26" s="226"/>
      <c r="SL26" s="226"/>
      <c r="SM26" s="226"/>
      <c r="SN26" s="226"/>
      <c r="SO26" s="226"/>
      <c r="SP26" s="226"/>
      <c r="SQ26" s="226"/>
      <c r="SR26" s="226"/>
      <c r="SS26" s="226"/>
      <c r="ST26" s="226"/>
      <c r="SU26" s="226"/>
      <c r="SV26" s="226"/>
      <c r="SW26" s="226"/>
      <c r="SX26" s="226"/>
      <c r="SY26" s="226"/>
      <c r="SZ26" s="226"/>
      <c r="TA26" s="226"/>
      <c r="TB26" s="226"/>
      <c r="TC26" s="226"/>
      <c r="TD26" s="226"/>
      <c r="TE26" s="226"/>
      <c r="TF26" s="226"/>
      <c r="TG26" s="226"/>
      <c r="TH26" s="229"/>
      <c r="TI26" s="229"/>
      <c r="TJ26" s="229"/>
      <c r="TK26" s="229"/>
      <c r="TL26" s="229"/>
      <c r="TM26" s="226"/>
      <c r="TN26" s="226"/>
      <c r="TO26" s="226"/>
      <c r="TP26" s="226"/>
      <c r="TQ26" s="226"/>
      <c r="TR26" s="226"/>
      <c r="TS26" s="226"/>
      <c r="TT26" s="226"/>
      <c r="TU26" s="226"/>
      <c r="TV26" s="226"/>
      <c r="TW26" s="226"/>
      <c r="TX26" s="226"/>
      <c r="TY26" s="226"/>
      <c r="TZ26" s="226"/>
      <c r="UA26" s="226"/>
      <c r="UB26" s="226"/>
      <c r="UC26" s="226"/>
      <c r="UD26" s="226"/>
      <c r="UE26" s="226"/>
      <c r="UF26" s="226"/>
      <c r="UG26" s="226"/>
      <c r="UH26" s="226"/>
      <c r="UI26" s="226"/>
      <c r="UJ26" s="226"/>
      <c r="UK26" s="226"/>
      <c r="UL26" s="226"/>
      <c r="UM26" s="226"/>
      <c r="UN26" s="226"/>
      <c r="UO26" s="226"/>
      <c r="UP26" s="226"/>
      <c r="UQ26" s="226"/>
      <c r="UR26" s="226"/>
      <c r="US26" s="226"/>
      <c r="UT26" s="226"/>
      <c r="UU26" s="226"/>
      <c r="UV26" s="226"/>
      <c r="UW26" s="226"/>
      <c r="UX26" s="226"/>
      <c r="UY26" s="226"/>
      <c r="UZ26" s="226"/>
      <c r="VA26" s="226"/>
      <c r="VB26" s="226"/>
      <c r="VC26" s="226"/>
      <c r="VD26" s="226"/>
      <c r="VE26" s="226"/>
      <c r="VF26" s="226"/>
      <c r="VG26" s="226"/>
      <c r="VH26" s="226"/>
      <c r="VI26" s="226"/>
      <c r="VJ26" s="226"/>
      <c r="VK26" s="226"/>
      <c r="VL26" s="226"/>
      <c r="VM26" s="226"/>
      <c r="VN26" s="226"/>
      <c r="VO26" s="226"/>
      <c r="VP26" s="226"/>
      <c r="VQ26" s="226"/>
      <c r="VR26" s="226"/>
      <c r="VS26" s="226"/>
      <c r="VT26" s="226"/>
      <c r="VU26" s="226"/>
      <c r="VV26" s="226"/>
      <c r="VW26" s="226"/>
      <c r="VX26" s="226"/>
      <c r="VY26" s="226"/>
      <c r="VZ26" s="226"/>
      <c r="WA26" s="226"/>
      <c r="WB26" s="226"/>
      <c r="WC26" s="226"/>
      <c r="WD26" s="226"/>
      <c r="WE26" s="226"/>
      <c r="WF26" s="226"/>
      <c r="WG26" s="226"/>
      <c r="WH26" s="230"/>
      <c r="WI26" s="230"/>
      <c r="WJ26" s="230"/>
      <c r="WK26" s="230"/>
      <c r="WL26" s="230"/>
      <c r="WM26" s="228"/>
      <c r="WN26" s="228"/>
      <c r="WO26" s="228"/>
      <c r="WP26" s="228"/>
      <c r="WQ26" s="239"/>
      <c r="WR26" s="240"/>
      <c r="WS26" s="240"/>
      <c r="WT26" s="240"/>
      <c r="WU26" s="240"/>
      <c r="WV26" s="239"/>
      <c r="WW26" s="239"/>
      <c r="WX26" s="239"/>
      <c r="WY26" s="239"/>
      <c r="WZ26" s="239"/>
      <c r="XA26" s="239"/>
      <c r="XB26" s="239"/>
      <c r="XC26" s="239"/>
      <c r="XD26" s="239"/>
      <c r="XE26" s="239"/>
      <c r="XF26" s="239"/>
      <c r="XG26" s="239"/>
      <c r="XH26" s="239"/>
      <c r="XI26" s="239"/>
      <c r="XJ26" s="239"/>
      <c r="XK26" s="239"/>
      <c r="XL26" s="239"/>
      <c r="XM26" s="239"/>
      <c r="XN26" s="239"/>
      <c r="XO26" s="239"/>
      <c r="XP26" s="239"/>
      <c r="XQ26" s="239"/>
      <c r="XR26" s="239"/>
      <c r="XS26" s="239"/>
      <c r="XT26" s="239"/>
      <c r="XU26" s="239"/>
      <c r="XV26" s="239"/>
      <c r="XW26" s="239"/>
      <c r="XX26" s="240"/>
      <c r="XY26" s="240"/>
      <c r="XZ26" s="240"/>
      <c r="YA26" s="240"/>
      <c r="YB26" s="240"/>
      <c r="YC26" s="239"/>
      <c r="YD26" s="239"/>
      <c r="YE26" s="239"/>
      <c r="YF26" s="239"/>
      <c r="YP26" s="164"/>
      <c r="YQ26" s="164"/>
      <c r="YR26" s="164"/>
      <c r="YS26" s="164"/>
      <c r="YT26" s="164"/>
      <c r="YU26" s="164"/>
      <c r="YV26" s="164"/>
      <c r="YW26" s="164"/>
      <c r="YX26" s="164"/>
      <c r="YY26" s="164"/>
      <c r="YZ26" s="164"/>
      <c r="ZA26" s="164"/>
      <c r="ZB26" s="164"/>
      <c r="ZC26" s="164"/>
      <c r="ZD26" s="164"/>
      <c r="ZE26" s="164"/>
      <c r="ZF26" s="164"/>
      <c r="ZG26" s="164"/>
      <c r="ZH26" s="164"/>
      <c r="ZI26" s="164"/>
      <c r="ZJ26" s="164"/>
      <c r="ZK26" s="164"/>
      <c r="ZL26" s="164"/>
      <c r="AAD26" s="164"/>
      <c r="AAE26" s="164"/>
      <c r="AAF26" s="164"/>
      <c r="AAG26" s="164"/>
      <c r="AAH26" s="164"/>
      <c r="AAI26" s="164"/>
      <c r="AAJ26" s="164"/>
      <c r="AAK26" s="164"/>
      <c r="AAL26" s="164"/>
      <c r="AAM26" s="164"/>
      <c r="AAN26" s="164"/>
      <c r="AAO26" s="164"/>
      <c r="AAP26" s="164"/>
      <c r="AAQ26" s="164"/>
      <c r="AAR26" s="164"/>
      <c r="AAS26" s="164"/>
      <c r="AAT26" s="164"/>
      <c r="AAU26" s="164"/>
      <c r="AAV26" s="164"/>
      <c r="AAW26" s="164"/>
    </row>
    <row r="27" spans="1:725" s="238" customFormat="1" ht="21" customHeight="1">
      <c r="A27" s="334">
        <v>20</v>
      </c>
      <c r="B27" s="231" t="str">
        <f>IF('1'!$A$1=1,D27,F27)</f>
        <v xml:space="preserve"> Бельгія</v>
      </c>
      <c r="C27" s="408"/>
      <c r="D27" s="360" t="s">
        <v>159</v>
      </c>
      <c r="E27" s="355"/>
      <c r="F27" s="356" t="s">
        <v>63</v>
      </c>
      <c r="G27" s="232">
        <v>39.5871520215386</v>
      </c>
      <c r="H27" s="136">
        <v>29.968143712570331</v>
      </c>
      <c r="I27" s="136">
        <v>118.9990259077254</v>
      </c>
      <c r="J27" s="136">
        <v>58.0945213504233</v>
      </c>
      <c r="K27" s="136">
        <v>35.465317913647958</v>
      </c>
      <c r="L27" s="136">
        <v>29.332894030826139</v>
      </c>
      <c r="M27" s="136">
        <v>89.947710925210203</v>
      </c>
      <c r="N27" s="136">
        <v>46.641771160536315</v>
      </c>
      <c r="O27" s="136">
        <v>61.170124359423198</v>
      </c>
      <c r="P27" s="136">
        <v>61.969869845603995</v>
      </c>
      <c r="Q27" s="136">
        <v>125.1256663385079</v>
      </c>
      <c r="R27" s="136">
        <v>122.39689356424711</v>
      </c>
      <c r="S27" s="136">
        <v>57.167141003377793</v>
      </c>
      <c r="T27" s="136">
        <v>59.078279095570394</v>
      </c>
      <c r="U27" s="136">
        <v>209.6542771545198</v>
      </c>
      <c r="V27" s="136">
        <v>163.09221323691818</v>
      </c>
      <c r="W27" s="136">
        <v>78.904036911397895</v>
      </c>
      <c r="X27" s="136">
        <v>81.915293299990196</v>
      </c>
      <c r="Y27" s="136">
        <v>240.59678998557382</v>
      </c>
      <c r="Z27" s="136">
        <v>181.20444081875132</v>
      </c>
      <c r="AA27" s="136">
        <v>72.401273771959197</v>
      </c>
      <c r="AB27" s="136">
        <v>56.778852925026996</v>
      </c>
      <c r="AC27" s="136">
        <v>182.92155617642118</v>
      </c>
      <c r="AD27" s="136">
        <v>142.00156258982179</v>
      </c>
      <c r="AE27" s="136">
        <v>74.125344530120202</v>
      </c>
      <c r="AF27" s="136">
        <v>86.360615374562101</v>
      </c>
      <c r="AG27" s="136">
        <v>230.61070514569502</v>
      </c>
      <c r="AH27" s="136">
        <v>129.5401219722408</v>
      </c>
      <c r="AI27" s="136">
        <v>77.86652599603724</v>
      </c>
      <c r="AJ27" s="136">
        <v>36.3380903281126</v>
      </c>
      <c r="AK27" s="136">
        <v>155.75411567833089</v>
      </c>
      <c r="AL27" s="136">
        <v>156.81523718034438</v>
      </c>
      <c r="AM27" s="136">
        <v>104.207510337092</v>
      </c>
      <c r="AN27" s="136">
        <v>49.989506522772004</v>
      </c>
      <c r="AO27" s="136">
        <v>70.979163053571099</v>
      </c>
      <c r="AP27" s="136">
        <v>101.73498679223779</v>
      </c>
      <c r="AQ27" s="136">
        <v>113.15017640641361</v>
      </c>
      <c r="AR27" s="136">
        <v>103.66193701066669</v>
      </c>
      <c r="AS27" s="136">
        <v>319.48706276661028</v>
      </c>
      <c r="AT27" s="136">
        <v>228.63308713384458</v>
      </c>
      <c r="AU27" s="136">
        <v>125.443915875903</v>
      </c>
      <c r="AV27" s="136">
        <v>83.840155682542218</v>
      </c>
      <c r="AW27" s="136">
        <v>155.47169770766129</v>
      </c>
      <c r="AX27" s="136">
        <f>AQ27+AR27+AS27</f>
        <v>536.29917618369063</v>
      </c>
      <c r="AY27" s="136">
        <f>AU27+AV27+AW27</f>
        <v>364.75576926610654</v>
      </c>
      <c r="AZ27" s="136">
        <f>G27+H27+I27+J27</f>
        <v>246.64884299225764</v>
      </c>
      <c r="BA27" s="136">
        <f>K27+L27+M27+N27</f>
        <v>201.38769403022062</v>
      </c>
      <c r="BB27" s="136">
        <f>O27+P27+Q27+R27</f>
        <v>370.66255410778217</v>
      </c>
      <c r="BC27" s="136">
        <f>S27+T27+U27+V27</f>
        <v>488.9919104903862</v>
      </c>
      <c r="BD27" s="136">
        <f>W27+X27+Y27+Z27</f>
        <v>582.62056101571329</v>
      </c>
      <c r="BE27" s="136">
        <f>AA27+AB27+AC27+AD27</f>
        <v>454.10324546322914</v>
      </c>
      <c r="BF27" s="136">
        <f>AE27+AF27+AG27+AH27</f>
        <v>520.63678702261814</v>
      </c>
      <c r="BG27" s="136">
        <f>AI27+AJ27+AK27+AL27</f>
        <v>426.77396918282511</v>
      </c>
      <c r="BH27" s="136">
        <f>AM27+AN27+AO27+AP27</f>
        <v>326.91116670567288</v>
      </c>
      <c r="BI27" s="136">
        <f>AQ27+AR27+AS27+AT27</f>
        <v>764.93226331753522</v>
      </c>
      <c r="BJ27" s="136"/>
      <c r="BK27" s="224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  <c r="CM27" s="224"/>
      <c r="CN27" s="224"/>
      <c r="CO27" s="224"/>
      <c r="CP27" s="224"/>
      <c r="CQ27" s="224"/>
      <c r="CR27" s="224"/>
      <c r="CS27" s="224"/>
      <c r="CT27" s="224"/>
      <c r="CU27" s="224"/>
      <c r="CV27" s="224"/>
      <c r="CW27" s="224"/>
      <c r="CX27" s="224"/>
      <c r="CY27" s="224"/>
      <c r="CZ27" s="224"/>
      <c r="DA27" s="225"/>
      <c r="DB27" s="225"/>
      <c r="DC27" s="225"/>
      <c r="DD27" s="225"/>
      <c r="DE27" s="225"/>
      <c r="DF27" s="225"/>
      <c r="DG27" s="225"/>
      <c r="DH27" s="225"/>
      <c r="DI27" s="225"/>
      <c r="DJ27" s="225"/>
      <c r="DK27" s="225"/>
      <c r="DL27" s="225"/>
      <c r="DM27" s="225"/>
      <c r="DN27" s="225"/>
      <c r="DO27" s="225"/>
      <c r="DP27" s="225"/>
      <c r="DQ27" s="225"/>
      <c r="DR27" s="225"/>
      <c r="DS27" s="225"/>
      <c r="DT27" s="225"/>
      <c r="DU27" s="225"/>
      <c r="DV27" s="225"/>
      <c r="DW27" s="225"/>
      <c r="DX27" s="225"/>
      <c r="DY27" s="225"/>
      <c r="DZ27" s="225"/>
      <c r="EA27" s="225"/>
      <c r="EB27" s="225"/>
      <c r="EC27" s="225"/>
      <c r="ED27" s="225"/>
      <c r="EE27" s="225"/>
      <c r="EF27" s="225"/>
      <c r="EG27" s="225"/>
      <c r="EH27" s="225"/>
      <c r="EI27" s="225"/>
      <c r="EJ27" s="225"/>
      <c r="EK27" s="226"/>
      <c r="EL27" s="226"/>
      <c r="EM27" s="226"/>
      <c r="EN27" s="226"/>
      <c r="EO27" s="226"/>
      <c r="EP27" s="226"/>
      <c r="EQ27" s="226"/>
      <c r="ER27" s="226"/>
      <c r="ES27" s="226"/>
      <c r="ET27" s="226"/>
      <c r="EU27" s="226"/>
      <c r="EV27" s="226"/>
      <c r="EW27" s="226"/>
      <c r="EX27" s="226"/>
      <c r="EY27" s="226"/>
      <c r="EZ27" s="226"/>
      <c r="FA27" s="226"/>
      <c r="FB27" s="226"/>
      <c r="FC27" s="226"/>
      <c r="FD27" s="226"/>
      <c r="FE27" s="226"/>
      <c r="FF27" s="226"/>
      <c r="FG27" s="228"/>
      <c r="FH27" s="228"/>
      <c r="FI27" s="228"/>
      <c r="FJ27" s="228"/>
      <c r="FK27" s="228"/>
      <c r="FL27" s="228"/>
      <c r="FM27" s="228"/>
      <c r="FN27" s="228"/>
      <c r="FO27" s="226"/>
      <c r="FP27" s="226"/>
      <c r="FQ27" s="226"/>
      <c r="FR27" s="226"/>
      <c r="FS27" s="226"/>
      <c r="FT27" s="226"/>
      <c r="FU27" s="226"/>
      <c r="FV27" s="226"/>
      <c r="FW27" s="226"/>
      <c r="FX27" s="226"/>
      <c r="FY27" s="226"/>
      <c r="FZ27" s="226"/>
      <c r="GA27" s="228"/>
      <c r="GB27" s="228"/>
      <c r="GC27" s="228"/>
      <c r="GD27" s="228"/>
      <c r="GE27" s="228"/>
      <c r="GF27" s="228"/>
      <c r="GG27" s="228"/>
      <c r="GH27" s="228"/>
      <c r="GI27" s="228"/>
      <c r="GJ27" s="228"/>
      <c r="GK27" s="228"/>
      <c r="GL27" s="228"/>
      <c r="GM27" s="228"/>
      <c r="GN27" s="228"/>
      <c r="GO27" s="228"/>
      <c r="GP27" s="228"/>
      <c r="GQ27" s="228"/>
      <c r="GR27" s="228"/>
      <c r="GS27" s="228"/>
      <c r="GT27" s="228"/>
      <c r="GU27" s="228"/>
      <c r="GV27" s="228"/>
      <c r="GW27" s="228"/>
      <c r="GX27" s="228"/>
      <c r="GY27" s="228"/>
      <c r="GZ27" s="228"/>
      <c r="HA27" s="228"/>
      <c r="HB27" s="228"/>
      <c r="HC27" s="228"/>
      <c r="HD27" s="228"/>
      <c r="HE27" s="228"/>
      <c r="HF27" s="228"/>
      <c r="HG27" s="228"/>
      <c r="HH27" s="228"/>
      <c r="HI27" s="228"/>
      <c r="HJ27" s="228"/>
      <c r="HK27" s="228"/>
      <c r="HL27" s="228"/>
      <c r="HM27" s="228"/>
      <c r="HN27" s="228"/>
      <c r="HO27" s="228"/>
      <c r="HP27" s="229"/>
      <c r="HQ27" s="229"/>
      <c r="HR27" s="229"/>
      <c r="HS27" s="229"/>
      <c r="HT27" s="228"/>
      <c r="HU27" s="228"/>
      <c r="HV27" s="228"/>
      <c r="HW27" s="228"/>
      <c r="HX27" s="228"/>
      <c r="HY27" s="228"/>
      <c r="HZ27" s="228"/>
      <c r="IA27" s="228"/>
      <c r="IB27" s="226"/>
      <c r="IC27" s="226"/>
      <c r="ID27" s="226"/>
      <c r="IE27" s="226"/>
      <c r="IF27" s="226"/>
      <c r="IG27" s="226"/>
      <c r="IH27" s="226"/>
      <c r="II27" s="226"/>
      <c r="IJ27" s="226"/>
      <c r="IK27" s="226"/>
      <c r="IL27" s="226"/>
      <c r="IM27" s="226"/>
      <c r="IN27" s="226"/>
      <c r="IO27" s="229"/>
      <c r="IP27" s="229"/>
      <c r="IQ27" s="228"/>
      <c r="IR27" s="228"/>
      <c r="IS27" s="228"/>
      <c r="IT27" s="228"/>
      <c r="IU27" s="228"/>
      <c r="IV27" s="228"/>
      <c r="IW27" s="228"/>
      <c r="IX27" s="226"/>
      <c r="IY27" s="229"/>
      <c r="IZ27" s="229"/>
      <c r="JA27" s="229"/>
      <c r="JB27" s="229"/>
      <c r="JC27" s="229"/>
      <c r="JD27" s="226"/>
      <c r="JE27" s="226"/>
      <c r="JF27" s="226"/>
      <c r="JG27" s="226"/>
      <c r="JH27" s="226"/>
      <c r="JI27" s="226"/>
      <c r="JJ27" s="226"/>
      <c r="JK27" s="226"/>
      <c r="JL27" s="226"/>
      <c r="JM27" s="226"/>
      <c r="JN27" s="226"/>
      <c r="JO27" s="226"/>
      <c r="JP27" s="226"/>
      <c r="JQ27" s="226"/>
      <c r="JR27" s="226"/>
      <c r="JS27" s="226"/>
      <c r="JT27" s="226"/>
      <c r="JU27" s="226"/>
      <c r="JV27" s="226"/>
      <c r="JW27" s="226"/>
      <c r="JX27" s="226"/>
      <c r="JY27" s="226"/>
      <c r="JZ27" s="226"/>
      <c r="KA27" s="226"/>
      <c r="KB27" s="226"/>
      <c r="KC27" s="226"/>
      <c r="KD27" s="226"/>
      <c r="KE27" s="226"/>
      <c r="KF27" s="226"/>
      <c r="KG27" s="226"/>
      <c r="KH27" s="226"/>
      <c r="KI27" s="226"/>
      <c r="KJ27" s="226"/>
      <c r="KK27" s="226"/>
      <c r="KL27" s="226"/>
      <c r="KM27" s="226"/>
      <c r="KN27" s="226"/>
      <c r="KO27" s="226"/>
      <c r="KP27" s="226"/>
      <c r="KQ27" s="226"/>
      <c r="KR27" s="226"/>
      <c r="KS27" s="226"/>
      <c r="KT27" s="226"/>
      <c r="KU27" s="226"/>
      <c r="KV27" s="226"/>
      <c r="KW27" s="226"/>
      <c r="KX27" s="226"/>
      <c r="KY27" s="226"/>
      <c r="KZ27" s="226"/>
      <c r="LA27" s="226"/>
      <c r="LB27" s="226"/>
      <c r="LC27" s="226"/>
      <c r="LD27" s="226"/>
      <c r="LE27" s="226"/>
      <c r="LF27" s="226"/>
      <c r="LG27" s="226"/>
      <c r="LH27" s="226"/>
      <c r="LI27" s="226"/>
      <c r="LJ27" s="226"/>
      <c r="LK27" s="226"/>
      <c r="LL27" s="226"/>
      <c r="LM27" s="226"/>
      <c r="LN27" s="226"/>
      <c r="LO27" s="226"/>
      <c r="LP27" s="226"/>
      <c r="LQ27" s="226"/>
      <c r="LR27" s="226"/>
      <c r="LS27" s="226"/>
      <c r="LT27" s="226"/>
      <c r="LU27" s="226"/>
      <c r="LV27" s="226"/>
      <c r="LW27" s="226"/>
      <c r="LX27" s="226"/>
      <c r="LY27" s="226"/>
      <c r="LZ27" s="226"/>
      <c r="MA27" s="226"/>
      <c r="MB27" s="226"/>
      <c r="MC27" s="226"/>
      <c r="MD27" s="226"/>
      <c r="ME27" s="226"/>
      <c r="MF27" s="226"/>
      <c r="MG27" s="226"/>
      <c r="MH27" s="226"/>
      <c r="MI27" s="226"/>
      <c r="MJ27" s="226"/>
      <c r="MK27" s="226"/>
      <c r="ML27" s="226"/>
      <c r="MM27" s="226"/>
      <c r="MN27" s="226"/>
      <c r="MO27" s="226"/>
      <c r="MP27" s="226"/>
      <c r="MQ27" s="226"/>
      <c r="MR27" s="226"/>
      <c r="MS27" s="226"/>
      <c r="MT27" s="226"/>
      <c r="MU27" s="226"/>
      <c r="MV27" s="226"/>
      <c r="MW27" s="226"/>
      <c r="MX27" s="226"/>
      <c r="MY27" s="226"/>
      <c r="MZ27" s="226"/>
      <c r="NA27" s="226"/>
      <c r="NB27" s="226"/>
      <c r="NC27" s="226"/>
      <c r="ND27" s="226"/>
      <c r="NE27" s="226"/>
      <c r="NF27" s="226"/>
      <c r="NG27" s="226"/>
      <c r="NH27" s="226"/>
      <c r="NI27" s="226"/>
      <c r="NJ27" s="226"/>
      <c r="NK27" s="226"/>
      <c r="NL27" s="226"/>
      <c r="NM27" s="226"/>
      <c r="NN27" s="226"/>
      <c r="NO27" s="226"/>
      <c r="NP27" s="226"/>
      <c r="NQ27" s="226"/>
      <c r="NR27" s="226"/>
      <c r="NS27" s="226"/>
      <c r="NT27" s="226"/>
      <c r="NU27" s="226"/>
      <c r="NV27" s="226"/>
      <c r="NW27" s="226"/>
      <c r="NX27" s="226"/>
      <c r="NY27" s="226"/>
      <c r="NZ27" s="226"/>
      <c r="OA27" s="226"/>
      <c r="OB27" s="226"/>
      <c r="OC27" s="226"/>
      <c r="OD27" s="226"/>
      <c r="OE27" s="226"/>
      <c r="OF27" s="226"/>
      <c r="OG27" s="226"/>
      <c r="OH27" s="226"/>
      <c r="OI27" s="226"/>
      <c r="OJ27" s="226"/>
      <c r="OK27" s="226"/>
      <c r="OL27" s="226"/>
      <c r="OM27" s="226"/>
      <c r="ON27" s="226"/>
      <c r="OO27" s="226"/>
      <c r="OP27" s="226"/>
      <c r="OQ27" s="226"/>
      <c r="OR27" s="226"/>
      <c r="OS27" s="226"/>
      <c r="OT27" s="226"/>
      <c r="OU27" s="226"/>
      <c r="OV27" s="226"/>
      <c r="OW27" s="226"/>
      <c r="OX27" s="226"/>
      <c r="OY27" s="226"/>
      <c r="OZ27" s="226"/>
      <c r="PA27" s="226"/>
      <c r="PB27" s="226"/>
      <c r="PC27" s="226"/>
      <c r="PD27" s="226"/>
      <c r="PE27" s="226"/>
      <c r="PF27" s="226"/>
      <c r="PG27" s="226"/>
      <c r="PH27" s="226"/>
      <c r="PI27" s="226"/>
      <c r="PJ27" s="226"/>
      <c r="PK27" s="226"/>
      <c r="PL27" s="226"/>
      <c r="PM27" s="226"/>
      <c r="PN27" s="226"/>
      <c r="PO27" s="226"/>
      <c r="PP27" s="226"/>
      <c r="PQ27" s="226"/>
      <c r="PR27" s="226"/>
      <c r="PS27" s="226"/>
      <c r="PT27" s="226"/>
      <c r="PU27" s="226"/>
      <c r="PV27" s="226"/>
      <c r="PW27" s="226"/>
      <c r="PX27" s="226"/>
      <c r="PY27" s="226"/>
      <c r="PZ27" s="226"/>
      <c r="QA27" s="226"/>
      <c r="QB27" s="226"/>
      <c r="QC27" s="226"/>
      <c r="QD27" s="226"/>
      <c r="QE27" s="226"/>
      <c r="QF27" s="226"/>
      <c r="QG27" s="226"/>
      <c r="QH27" s="226"/>
      <c r="QI27" s="226"/>
      <c r="QJ27" s="226"/>
      <c r="QK27" s="226"/>
      <c r="QL27" s="226"/>
      <c r="QM27" s="226"/>
      <c r="QN27" s="226"/>
      <c r="QO27" s="226"/>
      <c r="QP27" s="226"/>
      <c r="QQ27" s="226"/>
      <c r="QR27" s="226"/>
      <c r="QS27" s="226"/>
      <c r="QT27" s="226"/>
      <c r="QU27" s="226"/>
      <c r="QV27" s="226"/>
      <c r="QW27" s="226"/>
      <c r="QX27" s="226"/>
      <c r="QY27" s="226"/>
      <c r="QZ27" s="226"/>
      <c r="RA27" s="226"/>
      <c r="RB27" s="226"/>
      <c r="RC27" s="226"/>
      <c r="RD27" s="226"/>
      <c r="RE27" s="226"/>
      <c r="RF27" s="226"/>
      <c r="RG27" s="226"/>
      <c r="RH27" s="226"/>
      <c r="RI27" s="226"/>
      <c r="RJ27" s="226"/>
      <c r="RK27" s="226"/>
      <c r="RL27" s="226"/>
      <c r="RM27" s="226"/>
      <c r="RN27" s="226"/>
      <c r="RO27" s="226"/>
      <c r="RP27" s="226"/>
      <c r="RQ27" s="226"/>
      <c r="RR27" s="226"/>
      <c r="RS27" s="226"/>
      <c r="RT27" s="226"/>
      <c r="RU27" s="226"/>
      <c r="RV27" s="226"/>
      <c r="RW27" s="226"/>
      <c r="RX27" s="226"/>
      <c r="RY27" s="226"/>
      <c r="RZ27" s="226"/>
      <c r="SA27" s="226"/>
      <c r="SB27" s="226"/>
      <c r="SC27" s="226"/>
      <c r="SD27" s="226"/>
      <c r="SE27" s="226"/>
      <c r="SF27" s="226"/>
      <c r="SG27" s="226"/>
      <c r="SH27" s="226"/>
      <c r="SI27" s="226"/>
      <c r="SJ27" s="226"/>
      <c r="SK27" s="226"/>
      <c r="SL27" s="226"/>
      <c r="SM27" s="226"/>
      <c r="SN27" s="226"/>
      <c r="SO27" s="226"/>
      <c r="SP27" s="226"/>
      <c r="SQ27" s="226"/>
      <c r="SR27" s="226"/>
      <c r="SS27" s="226"/>
      <c r="ST27" s="226"/>
      <c r="SU27" s="226"/>
      <c r="SV27" s="226"/>
      <c r="SW27" s="226"/>
      <c r="SX27" s="226"/>
      <c r="SY27" s="226"/>
      <c r="SZ27" s="226"/>
      <c r="TA27" s="226"/>
      <c r="TB27" s="226"/>
      <c r="TC27" s="226"/>
      <c r="TD27" s="226"/>
      <c r="TE27" s="226"/>
      <c r="TF27" s="226"/>
      <c r="TG27" s="226"/>
      <c r="TH27" s="229"/>
      <c r="TI27" s="229"/>
      <c r="TJ27" s="229"/>
      <c r="TK27" s="229"/>
      <c r="TL27" s="229"/>
      <c r="TM27" s="226"/>
      <c r="TN27" s="226"/>
      <c r="TO27" s="226"/>
      <c r="TP27" s="226"/>
      <c r="TQ27" s="226"/>
      <c r="TR27" s="226"/>
      <c r="TS27" s="226"/>
      <c r="TT27" s="226"/>
      <c r="TU27" s="226"/>
      <c r="TV27" s="226"/>
      <c r="TW27" s="226"/>
      <c r="TX27" s="226"/>
      <c r="TY27" s="226"/>
      <c r="TZ27" s="226"/>
      <c r="UA27" s="226"/>
      <c r="UB27" s="226"/>
      <c r="UC27" s="226"/>
      <c r="UD27" s="226"/>
      <c r="UE27" s="226"/>
      <c r="UF27" s="226"/>
      <c r="UG27" s="226"/>
      <c r="UH27" s="226"/>
      <c r="UI27" s="226"/>
      <c r="UJ27" s="226"/>
      <c r="UK27" s="226"/>
      <c r="UL27" s="226"/>
      <c r="UM27" s="226"/>
      <c r="UN27" s="226"/>
      <c r="UO27" s="226"/>
      <c r="UP27" s="226"/>
      <c r="UQ27" s="226"/>
      <c r="UR27" s="226"/>
      <c r="US27" s="226"/>
      <c r="UT27" s="226"/>
      <c r="UU27" s="226"/>
      <c r="UV27" s="226"/>
      <c r="UW27" s="226"/>
      <c r="UX27" s="226"/>
      <c r="UY27" s="226"/>
      <c r="UZ27" s="226"/>
      <c r="VA27" s="226"/>
      <c r="VB27" s="226"/>
      <c r="VC27" s="226"/>
      <c r="VD27" s="226"/>
      <c r="VE27" s="226"/>
      <c r="VF27" s="226"/>
      <c r="VG27" s="226"/>
      <c r="VH27" s="226"/>
      <c r="VI27" s="226"/>
      <c r="VJ27" s="226"/>
      <c r="VK27" s="226"/>
      <c r="VL27" s="226"/>
      <c r="VM27" s="226"/>
      <c r="VN27" s="226"/>
      <c r="VO27" s="226"/>
      <c r="VP27" s="226"/>
      <c r="VQ27" s="226"/>
      <c r="VR27" s="226"/>
      <c r="VS27" s="226"/>
      <c r="VT27" s="226"/>
      <c r="VU27" s="226"/>
      <c r="VV27" s="226"/>
      <c r="VW27" s="226"/>
      <c r="VX27" s="226"/>
      <c r="VY27" s="226"/>
      <c r="VZ27" s="226"/>
      <c r="WA27" s="226"/>
      <c r="WB27" s="226"/>
      <c r="WC27" s="226"/>
      <c r="WD27" s="226"/>
      <c r="WE27" s="226"/>
      <c r="WF27" s="226"/>
      <c r="WG27" s="226"/>
      <c r="WH27" s="230"/>
      <c r="WI27" s="230"/>
      <c r="WJ27" s="230"/>
      <c r="WK27" s="230"/>
      <c r="WL27" s="230"/>
      <c r="WM27" s="228"/>
      <c r="WN27" s="228"/>
      <c r="WO27" s="228"/>
      <c r="WP27" s="228"/>
      <c r="WQ27" s="239"/>
      <c r="WR27" s="240"/>
      <c r="WS27" s="240"/>
      <c r="WT27" s="240"/>
      <c r="WU27" s="240"/>
      <c r="WV27" s="239"/>
      <c r="WW27" s="239"/>
      <c r="WX27" s="239"/>
      <c r="WY27" s="239"/>
      <c r="WZ27" s="239"/>
      <c r="XA27" s="239"/>
      <c r="XB27" s="239"/>
      <c r="XC27" s="239"/>
      <c r="XD27" s="239"/>
      <c r="XE27" s="239"/>
      <c r="XF27" s="239"/>
      <c r="XG27" s="239"/>
      <c r="XH27" s="239"/>
      <c r="XI27" s="239"/>
      <c r="XJ27" s="239"/>
      <c r="XK27" s="239"/>
      <c r="XL27" s="239"/>
      <c r="XM27" s="239"/>
      <c r="XN27" s="239"/>
      <c r="XO27" s="239"/>
      <c r="XP27" s="239"/>
      <c r="XQ27" s="239"/>
      <c r="XR27" s="239"/>
      <c r="XS27" s="239"/>
      <c r="XT27" s="239"/>
      <c r="XU27" s="239"/>
      <c r="XV27" s="239"/>
      <c r="XW27" s="239"/>
      <c r="XX27" s="240"/>
      <c r="XY27" s="240"/>
      <c r="XZ27" s="240"/>
      <c r="YA27" s="240"/>
      <c r="YB27" s="240"/>
      <c r="YC27" s="239"/>
      <c r="YD27" s="239"/>
      <c r="YE27" s="239"/>
      <c r="YF27" s="239"/>
      <c r="YP27" s="164"/>
      <c r="YQ27" s="164"/>
      <c r="YR27" s="164"/>
      <c r="YS27" s="164"/>
      <c r="YT27" s="164"/>
      <c r="YU27" s="164"/>
      <c r="YV27" s="164"/>
      <c r="YW27" s="164"/>
      <c r="YX27" s="164"/>
      <c r="YY27" s="164"/>
      <c r="YZ27" s="164"/>
      <c r="ZA27" s="164"/>
      <c r="ZB27" s="164"/>
      <c r="ZC27" s="164"/>
      <c r="ZD27" s="164"/>
      <c r="ZE27" s="164"/>
      <c r="ZF27" s="164"/>
      <c r="ZG27" s="164"/>
      <c r="ZH27" s="164"/>
      <c r="ZI27" s="164"/>
      <c r="ZJ27" s="164"/>
      <c r="ZK27" s="164"/>
      <c r="ZL27" s="164"/>
      <c r="AAD27" s="164"/>
      <c r="AAE27" s="164"/>
      <c r="AAF27" s="164"/>
      <c r="AAG27" s="164"/>
      <c r="AAH27" s="164"/>
      <c r="AAI27" s="164"/>
      <c r="AAJ27" s="164"/>
      <c r="AAK27" s="164"/>
      <c r="AAL27" s="164"/>
      <c r="AAM27" s="164"/>
      <c r="AAN27" s="164"/>
      <c r="AAO27" s="164"/>
      <c r="AAP27" s="164"/>
      <c r="AAQ27" s="164"/>
      <c r="AAR27" s="164"/>
      <c r="AAS27" s="164"/>
      <c r="AAT27" s="164"/>
      <c r="AAU27" s="164"/>
      <c r="AAV27" s="164"/>
      <c r="AAW27" s="164"/>
    </row>
    <row r="28" spans="1:725" ht="21" customHeight="1">
      <c r="A28" s="339">
        <v>21</v>
      </c>
      <c r="B28" s="231" t="str">
        <f>IF('1'!$A$1=1,D28,F28)</f>
        <v xml:space="preserve"> Угорщина</v>
      </c>
      <c r="C28" s="407"/>
      <c r="D28" s="352" t="s">
        <v>174</v>
      </c>
      <c r="E28" s="352"/>
      <c r="F28" s="352" t="s">
        <v>58</v>
      </c>
      <c r="G28" s="232">
        <v>70.570365776896992</v>
      </c>
      <c r="H28" s="136">
        <v>83.429890740560097</v>
      </c>
      <c r="I28" s="136">
        <v>89.305068325274107</v>
      </c>
      <c r="J28" s="136">
        <v>100.20700800068499</v>
      </c>
      <c r="K28" s="136">
        <v>111.09496856552849</v>
      </c>
      <c r="L28" s="136">
        <v>112.62093454055331</v>
      </c>
      <c r="M28" s="136">
        <v>79.052695665861108</v>
      </c>
      <c r="N28" s="136">
        <v>94.829127381790798</v>
      </c>
      <c r="O28" s="136">
        <v>134.18284371957981</v>
      </c>
      <c r="P28" s="136">
        <v>94.376262166416808</v>
      </c>
      <c r="Q28" s="136">
        <v>105.76113882686809</v>
      </c>
      <c r="R28" s="136">
        <v>152.4896778225563</v>
      </c>
      <c r="S28" s="136">
        <v>161.55841530457161</v>
      </c>
      <c r="T28" s="136">
        <v>136.84925456330899</v>
      </c>
      <c r="U28" s="136">
        <v>150.44468771160101</v>
      </c>
      <c r="V28" s="136">
        <v>167.58991625462761</v>
      </c>
      <c r="W28" s="136">
        <v>170.20645198176931</v>
      </c>
      <c r="X28" s="136">
        <v>174.82560794786301</v>
      </c>
      <c r="Y28" s="136">
        <v>139.2143251645532</v>
      </c>
      <c r="Z28" s="136">
        <v>187.6172947579073</v>
      </c>
      <c r="AA28" s="136">
        <v>137.4755016386807</v>
      </c>
      <c r="AB28" s="136">
        <v>102.7347441138223</v>
      </c>
      <c r="AC28" s="136">
        <v>77.044117128950603</v>
      </c>
      <c r="AD28" s="136">
        <v>113.97506106523932</v>
      </c>
      <c r="AE28" s="136">
        <v>86.992263604927501</v>
      </c>
      <c r="AF28" s="136">
        <v>133.32521307569669</v>
      </c>
      <c r="AG28" s="136">
        <v>143.87646775935838</v>
      </c>
      <c r="AH28" s="136">
        <v>150.98829352152021</v>
      </c>
      <c r="AI28" s="136">
        <v>219.43664233334169</v>
      </c>
      <c r="AJ28" s="136">
        <v>327.40977262216813</v>
      </c>
      <c r="AK28" s="136">
        <v>338.65555109801403</v>
      </c>
      <c r="AL28" s="136">
        <v>413.14370479065701</v>
      </c>
      <c r="AM28" s="136">
        <v>307.98688459420418</v>
      </c>
      <c r="AN28" s="136">
        <v>140.58607746264499</v>
      </c>
      <c r="AO28" s="136">
        <v>98.979280932374607</v>
      </c>
      <c r="AP28" s="136">
        <v>123.2888733047387</v>
      </c>
      <c r="AQ28" s="136">
        <v>106.6344294141073</v>
      </c>
      <c r="AR28" s="136">
        <v>122.6311130569146</v>
      </c>
      <c r="AS28" s="136">
        <v>92.310422577388493</v>
      </c>
      <c r="AT28" s="136">
        <v>114.96432422668209</v>
      </c>
      <c r="AU28" s="136">
        <v>107.4241006034309</v>
      </c>
      <c r="AV28" s="136">
        <v>117.30104728713789</v>
      </c>
      <c r="AW28" s="136">
        <v>114.5724444453225</v>
      </c>
      <c r="AX28" s="136">
        <f t="shared" si="9"/>
        <v>321.57596504841035</v>
      </c>
      <c r="AY28" s="136">
        <f t="shared" si="10"/>
        <v>339.2975923358913</v>
      </c>
      <c r="AZ28" s="136">
        <f>G28+H28+I28+J28</f>
        <v>343.51233284341617</v>
      </c>
      <c r="BA28" s="136">
        <f>K28+L28+M28+N28</f>
        <v>397.59772615373367</v>
      </c>
      <c r="BB28" s="136">
        <f>O28+P28+Q28+R28</f>
        <v>486.80992253542098</v>
      </c>
      <c r="BC28" s="136">
        <f>S28+T28+U28+V28</f>
        <v>616.44227383410919</v>
      </c>
      <c r="BD28" s="136">
        <f>W28+X28+Y28+Z28</f>
        <v>671.86367985209279</v>
      </c>
      <c r="BE28" s="136">
        <f>AA28+AB28+AC28+AD28</f>
        <v>431.22942394669292</v>
      </c>
      <c r="BF28" s="136">
        <f>AE28+AF28+AG28+AH28</f>
        <v>515.18223796150278</v>
      </c>
      <c r="BG28" s="136">
        <f>AI28+AJ28+AK28+AL28</f>
        <v>1298.6456708441808</v>
      </c>
      <c r="BH28" s="136">
        <f>AM28+AN28+AO28+AP28</f>
        <v>670.8411162939625</v>
      </c>
      <c r="BI28" s="136">
        <f t="shared" si="11"/>
        <v>436.54028927509245</v>
      </c>
      <c r="BJ28" s="136"/>
      <c r="BK28" s="224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  <c r="CM28" s="224"/>
      <c r="CN28" s="224"/>
      <c r="CO28" s="224"/>
      <c r="CP28" s="224"/>
      <c r="CQ28" s="224"/>
      <c r="CR28" s="224"/>
      <c r="CS28" s="224"/>
      <c r="CT28" s="224"/>
      <c r="CU28" s="224"/>
      <c r="CV28" s="224"/>
      <c r="CW28" s="224"/>
      <c r="CX28" s="224"/>
      <c r="CY28" s="224"/>
      <c r="CZ28" s="224"/>
      <c r="DA28" s="225"/>
      <c r="DB28" s="225"/>
      <c r="DC28" s="225"/>
      <c r="DD28" s="225"/>
      <c r="DE28" s="225"/>
      <c r="DF28" s="225"/>
      <c r="DG28" s="225"/>
      <c r="DH28" s="225"/>
      <c r="DI28" s="225"/>
      <c r="DJ28" s="225"/>
      <c r="DK28" s="225"/>
      <c r="DL28" s="225"/>
      <c r="DM28" s="225"/>
      <c r="DN28" s="225"/>
      <c r="DO28" s="225"/>
      <c r="DP28" s="225"/>
      <c r="DQ28" s="225"/>
      <c r="DR28" s="225"/>
      <c r="DS28" s="225"/>
      <c r="DT28" s="225"/>
      <c r="DU28" s="225"/>
      <c r="DV28" s="225"/>
      <c r="DW28" s="225"/>
      <c r="DX28" s="225"/>
      <c r="DY28" s="225"/>
      <c r="DZ28" s="225"/>
      <c r="EA28" s="225"/>
      <c r="EB28" s="225"/>
      <c r="EC28" s="225"/>
      <c r="ED28" s="225"/>
      <c r="EE28" s="225"/>
      <c r="EF28" s="225"/>
      <c r="EG28" s="225"/>
      <c r="EH28" s="225"/>
      <c r="EI28" s="225"/>
      <c r="EJ28" s="225"/>
      <c r="EK28" s="226"/>
      <c r="EL28" s="226"/>
      <c r="EM28" s="226"/>
      <c r="EN28" s="226"/>
      <c r="EO28" s="226"/>
      <c r="EP28" s="226"/>
      <c r="EQ28" s="226"/>
      <c r="ER28" s="226"/>
      <c r="ES28" s="226"/>
      <c r="ET28" s="226"/>
      <c r="EU28" s="226"/>
      <c r="EV28" s="226"/>
      <c r="EW28" s="226"/>
      <c r="EX28" s="226"/>
      <c r="EY28" s="226"/>
      <c r="EZ28" s="226"/>
      <c r="FA28" s="226"/>
      <c r="FB28" s="226"/>
      <c r="FC28" s="226"/>
      <c r="FD28" s="226"/>
      <c r="FE28" s="226"/>
      <c r="FF28" s="226"/>
      <c r="FG28" s="228"/>
      <c r="FH28" s="228"/>
      <c r="FI28" s="228"/>
      <c r="FJ28" s="228"/>
      <c r="FK28" s="228"/>
      <c r="FL28" s="228"/>
      <c r="FM28" s="228"/>
      <c r="FN28" s="228"/>
      <c r="FO28" s="226"/>
      <c r="FP28" s="226"/>
      <c r="FQ28" s="226"/>
      <c r="FR28" s="226"/>
      <c r="FS28" s="226"/>
      <c r="FT28" s="226"/>
      <c r="FU28" s="226"/>
      <c r="FV28" s="226"/>
      <c r="FW28" s="226"/>
      <c r="FX28" s="226"/>
      <c r="FY28" s="226"/>
      <c r="FZ28" s="226"/>
      <c r="GA28" s="228"/>
      <c r="GB28" s="228"/>
      <c r="GC28" s="228"/>
      <c r="GD28" s="228"/>
      <c r="GE28" s="228"/>
      <c r="GF28" s="228"/>
      <c r="GG28" s="228"/>
      <c r="GH28" s="228"/>
      <c r="GI28" s="228"/>
      <c r="GJ28" s="228"/>
      <c r="GK28" s="228"/>
      <c r="GL28" s="228"/>
      <c r="GM28" s="228"/>
      <c r="GN28" s="228"/>
      <c r="GO28" s="228"/>
      <c r="GP28" s="228"/>
      <c r="GQ28" s="228"/>
      <c r="GR28" s="228"/>
      <c r="GS28" s="228"/>
      <c r="GT28" s="228"/>
      <c r="GU28" s="228"/>
      <c r="GV28" s="228"/>
      <c r="GW28" s="228"/>
      <c r="GX28" s="228"/>
      <c r="GY28" s="228"/>
      <c r="GZ28" s="228"/>
      <c r="HA28" s="228"/>
      <c r="HB28" s="228"/>
      <c r="HC28" s="228"/>
      <c r="HD28" s="228"/>
      <c r="HE28" s="228"/>
      <c r="HF28" s="228"/>
      <c r="HG28" s="228"/>
      <c r="HH28" s="228"/>
      <c r="HI28" s="228"/>
      <c r="HJ28" s="228"/>
      <c r="HK28" s="228"/>
      <c r="HL28" s="228"/>
      <c r="HM28" s="228"/>
      <c r="HN28" s="228"/>
      <c r="HO28" s="228"/>
      <c r="HP28" s="229"/>
      <c r="HQ28" s="229"/>
      <c r="HR28" s="229"/>
      <c r="HS28" s="229"/>
      <c r="HT28" s="228"/>
      <c r="HU28" s="228"/>
      <c r="HV28" s="228"/>
      <c r="HW28" s="228"/>
      <c r="HX28" s="228"/>
      <c r="HY28" s="228"/>
      <c r="HZ28" s="228"/>
      <c r="IA28" s="228"/>
      <c r="IB28" s="226"/>
      <c r="IC28" s="226"/>
      <c r="ID28" s="226"/>
      <c r="IE28" s="226"/>
      <c r="IF28" s="226"/>
      <c r="IG28" s="226"/>
      <c r="IH28" s="226"/>
      <c r="II28" s="226"/>
      <c r="IJ28" s="226"/>
      <c r="IK28" s="226"/>
      <c r="IL28" s="226"/>
      <c r="IM28" s="226"/>
      <c r="IN28" s="226"/>
      <c r="IO28" s="229"/>
      <c r="IP28" s="229"/>
      <c r="IQ28" s="228"/>
      <c r="IR28" s="228"/>
      <c r="IS28" s="228"/>
      <c r="IT28" s="228"/>
      <c r="IU28" s="228"/>
      <c r="IV28" s="228"/>
      <c r="IW28" s="228"/>
      <c r="IX28" s="226"/>
      <c r="IY28" s="229"/>
      <c r="IZ28" s="229"/>
      <c r="JA28" s="229"/>
      <c r="JB28" s="229"/>
      <c r="JC28" s="229"/>
      <c r="JD28" s="226"/>
      <c r="JE28" s="226"/>
      <c r="JF28" s="226"/>
      <c r="JG28" s="226"/>
      <c r="JH28" s="226"/>
      <c r="JI28" s="226"/>
      <c r="JJ28" s="226"/>
      <c r="JK28" s="226"/>
      <c r="JL28" s="226"/>
      <c r="JM28" s="226"/>
      <c r="JN28" s="226"/>
      <c r="JO28" s="226"/>
      <c r="JP28" s="226"/>
      <c r="JQ28" s="226"/>
      <c r="JR28" s="226"/>
      <c r="JS28" s="226"/>
      <c r="JT28" s="226"/>
      <c r="JU28" s="226"/>
      <c r="JV28" s="226"/>
      <c r="JW28" s="226"/>
      <c r="JX28" s="226"/>
      <c r="JY28" s="226"/>
      <c r="JZ28" s="226"/>
      <c r="KA28" s="226"/>
      <c r="KB28" s="226"/>
      <c r="KC28" s="226"/>
      <c r="KD28" s="226"/>
      <c r="KE28" s="226"/>
      <c r="KF28" s="226"/>
      <c r="KG28" s="226"/>
      <c r="KH28" s="226"/>
      <c r="KI28" s="226"/>
      <c r="KJ28" s="226"/>
      <c r="KK28" s="226"/>
      <c r="KL28" s="226"/>
      <c r="KM28" s="226"/>
      <c r="KN28" s="226"/>
      <c r="KO28" s="226"/>
      <c r="KP28" s="226"/>
      <c r="KQ28" s="226"/>
      <c r="KR28" s="226"/>
      <c r="KS28" s="226"/>
      <c r="KT28" s="226"/>
      <c r="KU28" s="226"/>
      <c r="KV28" s="226"/>
      <c r="KW28" s="226"/>
      <c r="KX28" s="226"/>
      <c r="KY28" s="226"/>
      <c r="KZ28" s="226"/>
      <c r="LA28" s="226"/>
      <c r="LB28" s="226"/>
      <c r="LC28" s="226"/>
      <c r="LD28" s="226"/>
      <c r="LE28" s="226"/>
      <c r="LF28" s="226"/>
      <c r="LG28" s="226"/>
      <c r="LH28" s="226"/>
      <c r="LI28" s="226"/>
      <c r="LJ28" s="226"/>
      <c r="LK28" s="226"/>
      <c r="LL28" s="226"/>
      <c r="LM28" s="226"/>
      <c r="LN28" s="226"/>
      <c r="LO28" s="226"/>
      <c r="LP28" s="226"/>
      <c r="LQ28" s="226"/>
      <c r="LR28" s="226"/>
      <c r="LS28" s="226"/>
      <c r="LT28" s="226"/>
      <c r="LU28" s="226"/>
      <c r="LV28" s="226"/>
      <c r="LW28" s="226"/>
      <c r="LX28" s="226"/>
      <c r="LY28" s="226"/>
      <c r="LZ28" s="226"/>
      <c r="MA28" s="226"/>
      <c r="MB28" s="226"/>
      <c r="MC28" s="226"/>
      <c r="MD28" s="226"/>
      <c r="ME28" s="226"/>
      <c r="MF28" s="226"/>
      <c r="MG28" s="226"/>
      <c r="MH28" s="226"/>
      <c r="MI28" s="226"/>
      <c r="MJ28" s="226"/>
      <c r="MK28" s="226"/>
      <c r="ML28" s="226"/>
      <c r="MM28" s="226"/>
      <c r="MN28" s="226"/>
      <c r="MO28" s="226"/>
      <c r="MP28" s="226"/>
      <c r="MQ28" s="226"/>
      <c r="MR28" s="226"/>
      <c r="MS28" s="226"/>
      <c r="MT28" s="226"/>
      <c r="MU28" s="226"/>
      <c r="MV28" s="226"/>
      <c r="MW28" s="226"/>
      <c r="MX28" s="226"/>
      <c r="MY28" s="226"/>
      <c r="MZ28" s="226"/>
      <c r="NA28" s="226"/>
      <c r="NB28" s="226"/>
      <c r="NC28" s="226"/>
      <c r="ND28" s="226"/>
      <c r="NE28" s="226"/>
      <c r="NF28" s="226"/>
      <c r="NG28" s="226"/>
      <c r="NH28" s="226"/>
      <c r="NI28" s="226"/>
      <c r="NJ28" s="226"/>
      <c r="NK28" s="226"/>
      <c r="NL28" s="226"/>
      <c r="NM28" s="226"/>
      <c r="NN28" s="226"/>
      <c r="NO28" s="226"/>
      <c r="NP28" s="226"/>
      <c r="NQ28" s="226"/>
      <c r="NR28" s="226"/>
      <c r="NS28" s="226"/>
      <c r="NT28" s="226"/>
      <c r="NU28" s="226"/>
      <c r="NV28" s="226"/>
      <c r="NW28" s="226"/>
      <c r="NX28" s="226"/>
      <c r="NY28" s="226"/>
      <c r="NZ28" s="226"/>
      <c r="OA28" s="226"/>
      <c r="OB28" s="226"/>
      <c r="OC28" s="226"/>
      <c r="OD28" s="226"/>
      <c r="OE28" s="226"/>
      <c r="OF28" s="226"/>
      <c r="OG28" s="226"/>
      <c r="OH28" s="226"/>
      <c r="OI28" s="226"/>
      <c r="OJ28" s="226"/>
      <c r="OK28" s="226"/>
      <c r="OL28" s="226"/>
      <c r="OM28" s="226"/>
      <c r="ON28" s="226"/>
      <c r="OO28" s="226"/>
      <c r="OP28" s="226"/>
      <c r="OQ28" s="226"/>
      <c r="OR28" s="226"/>
      <c r="OS28" s="226"/>
      <c r="OT28" s="226"/>
      <c r="OU28" s="226"/>
      <c r="OV28" s="226"/>
      <c r="OW28" s="226"/>
      <c r="OX28" s="226"/>
      <c r="OY28" s="226"/>
      <c r="OZ28" s="226"/>
      <c r="PA28" s="226"/>
      <c r="PB28" s="226"/>
      <c r="PC28" s="226"/>
      <c r="PD28" s="226"/>
      <c r="PE28" s="226"/>
      <c r="PF28" s="226"/>
      <c r="PG28" s="226"/>
      <c r="PH28" s="226"/>
      <c r="PI28" s="226"/>
      <c r="PJ28" s="226"/>
      <c r="PK28" s="226"/>
      <c r="PL28" s="226"/>
      <c r="PM28" s="226"/>
      <c r="PN28" s="226"/>
      <c r="PO28" s="226"/>
      <c r="PP28" s="226"/>
      <c r="PQ28" s="226"/>
      <c r="PR28" s="226"/>
      <c r="PS28" s="226"/>
      <c r="PT28" s="226"/>
      <c r="PU28" s="226"/>
      <c r="PV28" s="226"/>
      <c r="PW28" s="226"/>
      <c r="PX28" s="226"/>
      <c r="PY28" s="226"/>
      <c r="PZ28" s="226"/>
      <c r="QA28" s="226"/>
      <c r="QB28" s="226"/>
      <c r="QC28" s="226"/>
      <c r="QD28" s="226"/>
      <c r="QE28" s="226"/>
      <c r="QF28" s="226"/>
      <c r="QG28" s="226"/>
      <c r="QH28" s="226"/>
      <c r="QI28" s="226"/>
      <c r="QJ28" s="226"/>
      <c r="QK28" s="226"/>
      <c r="QL28" s="226"/>
      <c r="QM28" s="226"/>
      <c r="QN28" s="226"/>
      <c r="QO28" s="226"/>
      <c r="QP28" s="226"/>
      <c r="QQ28" s="226"/>
      <c r="QR28" s="226"/>
      <c r="QS28" s="226"/>
      <c r="QT28" s="226"/>
      <c r="QU28" s="226"/>
      <c r="QV28" s="226"/>
      <c r="QW28" s="226"/>
      <c r="QX28" s="226"/>
      <c r="QY28" s="226"/>
      <c r="QZ28" s="226"/>
      <c r="RA28" s="226"/>
      <c r="RB28" s="226"/>
      <c r="RC28" s="226"/>
      <c r="RD28" s="226"/>
      <c r="RE28" s="226"/>
      <c r="RF28" s="226"/>
      <c r="RG28" s="226"/>
      <c r="RH28" s="226"/>
      <c r="RI28" s="226"/>
      <c r="RJ28" s="226"/>
      <c r="RK28" s="226"/>
      <c r="RL28" s="226"/>
      <c r="RM28" s="226"/>
      <c r="RN28" s="226"/>
      <c r="RO28" s="226"/>
      <c r="RP28" s="226"/>
      <c r="RQ28" s="226"/>
      <c r="RR28" s="226"/>
      <c r="RS28" s="226"/>
      <c r="RT28" s="226"/>
      <c r="RU28" s="226"/>
      <c r="RV28" s="226"/>
      <c r="RW28" s="226"/>
      <c r="RX28" s="226"/>
      <c r="RY28" s="226"/>
      <c r="RZ28" s="226"/>
      <c r="SA28" s="226"/>
      <c r="SB28" s="226"/>
      <c r="SC28" s="226"/>
      <c r="SD28" s="226"/>
      <c r="SE28" s="226"/>
      <c r="SF28" s="226"/>
      <c r="SG28" s="226"/>
      <c r="SH28" s="226"/>
      <c r="SI28" s="226"/>
      <c r="SJ28" s="226"/>
      <c r="SK28" s="226"/>
      <c r="SL28" s="226"/>
      <c r="SM28" s="226"/>
      <c r="SN28" s="226"/>
      <c r="SO28" s="226"/>
      <c r="SP28" s="226"/>
      <c r="SQ28" s="226"/>
      <c r="SR28" s="226"/>
      <c r="SS28" s="226"/>
      <c r="ST28" s="226"/>
      <c r="SU28" s="226"/>
      <c r="SV28" s="226"/>
      <c r="SW28" s="226"/>
      <c r="SX28" s="226"/>
      <c r="SY28" s="226"/>
      <c r="SZ28" s="226"/>
      <c r="TA28" s="226"/>
      <c r="TB28" s="226"/>
      <c r="TC28" s="226"/>
      <c r="TD28" s="226"/>
      <c r="TE28" s="226"/>
      <c r="TF28" s="226"/>
      <c r="TG28" s="226"/>
      <c r="TH28" s="229"/>
      <c r="TI28" s="229"/>
      <c r="TJ28" s="229"/>
      <c r="TK28" s="229"/>
      <c r="TL28" s="229"/>
      <c r="TM28" s="226"/>
      <c r="TN28" s="226"/>
      <c r="TO28" s="226"/>
      <c r="TP28" s="226"/>
      <c r="TQ28" s="226"/>
      <c r="TR28" s="226"/>
      <c r="TS28" s="226"/>
      <c r="TT28" s="226"/>
      <c r="TU28" s="226"/>
      <c r="TV28" s="226"/>
      <c r="TW28" s="226"/>
      <c r="TX28" s="226"/>
      <c r="TY28" s="226"/>
      <c r="TZ28" s="226"/>
      <c r="UA28" s="226"/>
      <c r="UB28" s="226"/>
      <c r="UC28" s="226"/>
      <c r="UD28" s="226"/>
      <c r="UE28" s="226"/>
      <c r="UF28" s="226"/>
      <c r="UG28" s="226"/>
      <c r="UH28" s="226"/>
      <c r="UI28" s="226"/>
      <c r="UJ28" s="226"/>
      <c r="UK28" s="226"/>
      <c r="UL28" s="226"/>
      <c r="UM28" s="226"/>
      <c r="UN28" s="226"/>
      <c r="UO28" s="226"/>
      <c r="UP28" s="226"/>
      <c r="UQ28" s="226"/>
      <c r="UR28" s="226"/>
      <c r="US28" s="226"/>
      <c r="UT28" s="226"/>
      <c r="UU28" s="226"/>
      <c r="UV28" s="226"/>
      <c r="UW28" s="226"/>
      <c r="UX28" s="226"/>
      <c r="UY28" s="226"/>
      <c r="UZ28" s="226"/>
      <c r="VA28" s="226"/>
      <c r="VB28" s="226"/>
      <c r="VC28" s="226"/>
      <c r="VD28" s="226"/>
      <c r="VE28" s="226"/>
      <c r="VF28" s="226"/>
      <c r="VG28" s="226"/>
      <c r="VH28" s="226"/>
      <c r="VI28" s="226"/>
      <c r="VJ28" s="226"/>
      <c r="VK28" s="226"/>
      <c r="VL28" s="226"/>
      <c r="VM28" s="226"/>
      <c r="VN28" s="226"/>
      <c r="VO28" s="226"/>
      <c r="VP28" s="226"/>
      <c r="VQ28" s="226"/>
      <c r="VR28" s="226"/>
      <c r="VS28" s="226"/>
      <c r="VT28" s="226"/>
      <c r="VU28" s="226"/>
      <c r="VV28" s="226"/>
      <c r="VW28" s="226"/>
      <c r="VX28" s="226"/>
      <c r="VY28" s="226"/>
      <c r="VZ28" s="226"/>
      <c r="WA28" s="226"/>
      <c r="WB28" s="226"/>
      <c r="WC28" s="226"/>
      <c r="WD28" s="226"/>
      <c r="WE28" s="226"/>
      <c r="WF28" s="226"/>
      <c r="WG28" s="226"/>
      <c r="WH28" s="230"/>
      <c r="WI28" s="230"/>
      <c r="WJ28" s="230"/>
      <c r="WK28" s="230"/>
      <c r="WL28" s="230"/>
      <c r="WM28" s="228"/>
      <c r="WN28" s="228"/>
      <c r="WO28" s="228"/>
      <c r="WP28" s="228"/>
    </row>
    <row r="29" spans="1:725" s="238" customFormat="1" ht="21" customHeight="1">
      <c r="A29" s="334">
        <v>22</v>
      </c>
      <c r="B29" s="231" t="str">
        <f>IF('1'!$A$1=1,D29,F29)</f>
        <v xml:space="preserve"> Австрія</v>
      </c>
      <c r="C29" s="400"/>
      <c r="D29" s="355" t="s">
        <v>177</v>
      </c>
      <c r="E29" s="355"/>
      <c r="F29" s="356" t="s">
        <v>67</v>
      </c>
      <c r="G29" s="342">
        <v>69.355624102845297</v>
      </c>
      <c r="H29" s="237">
        <v>60.155087686718304</v>
      </c>
      <c r="I29" s="237">
        <v>57.2114168139165</v>
      </c>
      <c r="J29" s="237">
        <v>75.485684193966904</v>
      </c>
      <c r="K29" s="237">
        <v>60.822972473239503</v>
      </c>
      <c r="L29" s="237">
        <v>55.137677063897499</v>
      </c>
      <c r="M29" s="237">
        <v>60.793459030496898</v>
      </c>
      <c r="N29" s="237">
        <v>94.257912047882897</v>
      </c>
      <c r="O29" s="136">
        <v>105.6778485026972</v>
      </c>
      <c r="P29" s="136">
        <v>92.420814947877901</v>
      </c>
      <c r="Q29" s="136">
        <v>102.87121475083941</v>
      </c>
      <c r="R29" s="136">
        <v>106.4118655287333</v>
      </c>
      <c r="S29" s="136">
        <v>101.7689346347004</v>
      </c>
      <c r="T29" s="136">
        <v>78.836285303845614</v>
      </c>
      <c r="U29" s="136">
        <v>84.516399486923802</v>
      </c>
      <c r="V29" s="136">
        <v>133.55225511158949</v>
      </c>
      <c r="W29" s="136">
        <v>114.06626226973859</v>
      </c>
      <c r="X29" s="136">
        <v>119.06037041464441</v>
      </c>
      <c r="Y29" s="136">
        <v>123.1734239196486</v>
      </c>
      <c r="Z29" s="136">
        <v>102.8923736533749</v>
      </c>
      <c r="AA29" s="136">
        <v>103.4558882574685</v>
      </c>
      <c r="AB29" s="136">
        <v>95.8544086991771</v>
      </c>
      <c r="AC29" s="136">
        <v>104.36694864620839</v>
      </c>
      <c r="AD29" s="136">
        <v>148.63549582577841</v>
      </c>
      <c r="AE29" s="136">
        <v>173.37872077752888</v>
      </c>
      <c r="AF29" s="136">
        <v>214.5010332579586</v>
      </c>
      <c r="AG29" s="136">
        <v>178.34034026726539</v>
      </c>
      <c r="AH29" s="136">
        <v>167.78532925873179</v>
      </c>
      <c r="AI29" s="136">
        <v>209.93103830696381</v>
      </c>
      <c r="AJ29" s="136">
        <v>212.14042510267731</v>
      </c>
      <c r="AK29" s="136">
        <v>148.37297210169982</v>
      </c>
      <c r="AL29" s="136">
        <v>147.94425565174811</v>
      </c>
      <c r="AM29" s="136">
        <v>150.91102014646009</v>
      </c>
      <c r="AN29" s="136">
        <v>128.04321653920189</v>
      </c>
      <c r="AO29" s="136">
        <v>114.1796822313471</v>
      </c>
      <c r="AP29" s="136">
        <v>118.61726013993581</v>
      </c>
      <c r="AQ29" s="136">
        <v>139.01898144510619</v>
      </c>
      <c r="AR29" s="136">
        <v>125.5170566979826</v>
      </c>
      <c r="AS29" s="136">
        <v>132.10553331678889</v>
      </c>
      <c r="AT29" s="136">
        <v>123.2758836279766</v>
      </c>
      <c r="AU29" s="136">
        <v>108.5915123578214</v>
      </c>
      <c r="AV29" s="136">
        <v>116.00067960762371</v>
      </c>
      <c r="AW29" s="136">
        <v>112.24053064488419</v>
      </c>
      <c r="AX29" s="136">
        <f>AQ29+AR29+AS29</f>
        <v>396.6415714598777</v>
      </c>
      <c r="AY29" s="136">
        <f>AU29+AV29+AW29</f>
        <v>336.83272261032931</v>
      </c>
      <c r="AZ29" s="136">
        <f>G29+H29+I29+J29</f>
        <v>262.20781279744699</v>
      </c>
      <c r="BA29" s="136">
        <f>K29+L29+M29+N29</f>
        <v>271.0120206155168</v>
      </c>
      <c r="BB29" s="136">
        <f>O29+P29+Q29+R29</f>
        <v>407.38174373014783</v>
      </c>
      <c r="BC29" s="136">
        <f>S29+T29+U29+V29</f>
        <v>398.67387453705931</v>
      </c>
      <c r="BD29" s="136">
        <f>W29+X29+Y29+Z29</f>
        <v>459.1924302574065</v>
      </c>
      <c r="BE29" s="136">
        <f>AA29+AB29+AC29+AD29</f>
        <v>452.31274142863242</v>
      </c>
      <c r="BF29" s="136">
        <f>AE29+AF29+AG29+AH29</f>
        <v>734.00542356148458</v>
      </c>
      <c r="BG29" s="136">
        <f>AI29+AJ29+AK29+AL29</f>
        <v>718.38869116308911</v>
      </c>
      <c r="BH29" s="136">
        <f>AM29+AN29+AO29+AP29</f>
        <v>511.75117905694486</v>
      </c>
      <c r="BI29" s="136">
        <f>AQ29+AR29+AS29+AT29</f>
        <v>519.91745508785425</v>
      </c>
      <c r="BJ29" s="136"/>
      <c r="BK29" s="224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4"/>
      <c r="CK29" s="224"/>
      <c r="CL29" s="224"/>
      <c r="CM29" s="224"/>
      <c r="CN29" s="224"/>
      <c r="CO29" s="224"/>
      <c r="CP29" s="224"/>
      <c r="CQ29" s="224"/>
      <c r="CR29" s="224"/>
      <c r="CS29" s="224"/>
      <c r="CT29" s="224"/>
      <c r="CU29" s="224"/>
      <c r="CV29" s="224"/>
      <c r="CW29" s="224"/>
      <c r="CX29" s="224"/>
      <c r="CY29" s="224"/>
      <c r="CZ29" s="224"/>
      <c r="DA29" s="225"/>
      <c r="DB29" s="225"/>
      <c r="DC29" s="225"/>
      <c r="DD29" s="225"/>
      <c r="DE29" s="225"/>
      <c r="DF29" s="225"/>
      <c r="DG29" s="225"/>
      <c r="DH29" s="225"/>
      <c r="DI29" s="225"/>
      <c r="DJ29" s="225"/>
      <c r="DK29" s="225"/>
      <c r="DL29" s="225"/>
      <c r="DM29" s="225"/>
      <c r="DN29" s="225"/>
      <c r="DO29" s="225"/>
      <c r="DP29" s="225"/>
      <c r="DQ29" s="225"/>
      <c r="DR29" s="225"/>
      <c r="DS29" s="225"/>
      <c r="DT29" s="225"/>
      <c r="DU29" s="225"/>
      <c r="DV29" s="225"/>
      <c r="DW29" s="225"/>
      <c r="DX29" s="225"/>
      <c r="DY29" s="225"/>
      <c r="DZ29" s="225"/>
      <c r="EA29" s="225"/>
      <c r="EB29" s="225"/>
      <c r="EC29" s="225"/>
      <c r="ED29" s="225"/>
      <c r="EE29" s="225"/>
      <c r="EF29" s="225"/>
      <c r="EG29" s="225"/>
      <c r="EH29" s="225"/>
      <c r="EI29" s="225"/>
      <c r="EJ29" s="225"/>
      <c r="EK29" s="226"/>
      <c r="EL29" s="226"/>
      <c r="EM29" s="226"/>
      <c r="EN29" s="226"/>
      <c r="EO29" s="226"/>
      <c r="EP29" s="226"/>
      <c r="EQ29" s="226"/>
      <c r="ER29" s="226"/>
      <c r="ES29" s="226"/>
      <c r="ET29" s="226"/>
      <c r="EU29" s="226"/>
      <c r="EV29" s="226"/>
      <c r="EW29" s="226"/>
      <c r="EX29" s="226"/>
      <c r="EY29" s="226"/>
      <c r="EZ29" s="226"/>
      <c r="FA29" s="226"/>
      <c r="FB29" s="226"/>
      <c r="FC29" s="226"/>
      <c r="FD29" s="226"/>
      <c r="FE29" s="226"/>
      <c r="FF29" s="226"/>
      <c r="FG29" s="228"/>
      <c r="FH29" s="228"/>
      <c r="FI29" s="228"/>
      <c r="FJ29" s="228"/>
      <c r="FK29" s="228"/>
      <c r="FL29" s="228"/>
      <c r="FM29" s="228"/>
      <c r="FN29" s="228"/>
      <c r="FO29" s="226"/>
      <c r="FP29" s="226"/>
      <c r="FQ29" s="226"/>
      <c r="FR29" s="226"/>
      <c r="FS29" s="226"/>
      <c r="FT29" s="226"/>
      <c r="FU29" s="226"/>
      <c r="FV29" s="226"/>
      <c r="FW29" s="226"/>
      <c r="FX29" s="226"/>
      <c r="FY29" s="226"/>
      <c r="FZ29" s="226"/>
      <c r="GA29" s="228"/>
      <c r="GB29" s="228"/>
      <c r="GC29" s="228"/>
      <c r="GD29" s="228"/>
      <c r="GE29" s="228"/>
      <c r="GF29" s="228"/>
      <c r="GG29" s="228"/>
      <c r="GH29" s="228"/>
      <c r="GI29" s="228"/>
      <c r="GJ29" s="228"/>
      <c r="GK29" s="228"/>
      <c r="GL29" s="228"/>
      <c r="GM29" s="228"/>
      <c r="GN29" s="228"/>
      <c r="GO29" s="228"/>
      <c r="GP29" s="228"/>
      <c r="GQ29" s="228"/>
      <c r="GR29" s="228"/>
      <c r="GS29" s="228"/>
      <c r="GT29" s="228"/>
      <c r="GU29" s="228"/>
      <c r="GV29" s="228"/>
      <c r="GW29" s="228"/>
      <c r="GX29" s="228"/>
      <c r="GY29" s="228"/>
      <c r="GZ29" s="228"/>
      <c r="HA29" s="228"/>
      <c r="HB29" s="228"/>
      <c r="HC29" s="228"/>
      <c r="HD29" s="228"/>
      <c r="HE29" s="228"/>
      <c r="HF29" s="228"/>
      <c r="HG29" s="228"/>
      <c r="HH29" s="228"/>
      <c r="HI29" s="228"/>
      <c r="HJ29" s="228"/>
      <c r="HK29" s="228"/>
      <c r="HL29" s="228"/>
      <c r="HM29" s="228"/>
      <c r="HN29" s="228"/>
      <c r="HO29" s="228"/>
      <c r="HP29" s="229"/>
      <c r="HQ29" s="229"/>
      <c r="HR29" s="229"/>
      <c r="HS29" s="229"/>
      <c r="HT29" s="228"/>
      <c r="HU29" s="228"/>
      <c r="HV29" s="228"/>
      <c r="HW29" s="228"/>
      <c r="HX29" s="228"/>
      <c r="HY29" s="228"/>
      <c r="HZ29" s="228"/>
      <c r="IA29" s="228"/>
      <c r="IB29" s="226"/>
      <c r="IC29" s="226"/>
      <c r="ID29" s="226"/>
      <c r="IE29" s="226"/>
      <c r="IF29" s="226"/>
      <c r="IG29" s="226"/>
      <c r="IH29" s="226"/>
      <c r="II29" s="226"/>
      <c r="IJ29" s="226"/>
      <c r="IK29" s="226"/>
      <c r="IL29" s="226"/>
      <c r="IM29" s="226"/>
      <c r="IN29" s="226"/>
      <c r="IO29" s="229"/>
      <c r="IP29" s="229"/>
      <c r="IQ29" s="228"/>
      <c r="IR29" s="228"/>
      <c r="IS29" s="228"/>
      <c r="IT29" s="228"/>
      <c r="IU29" s="228"/>
      <c r="IV29" s="228"/>
      <c r="IW29" s="228"/>
      <c r="IX29" s="226"/>
      <c r="IY29" s="229"/>
      <c r="IZ29" s="229"/>
      <c r="JA29" s="229"/>
      <c r="JB29" s="229"/>
      <c r="JC29" s="229"/>
      <c r="JD29" s="226"/>
      <c r="JE29" s="226"/>
      <c r="JF29" s="226"/>
      <c r="JG29" s="226"/>
      <c r="JH29" s="226"/>
      <c r="JI29" s="226"/>
      <c r="JJ29" s="226"/>
      <c r="JK29" s="226"/>
      <c r="JL29" s="226"/>
      <c r="JM29" s="226"/>
      <c r="JN29" s="226"/>
      <c r="JO29" s="226"/>
      <c r="JP29" s="226"/>
      <c r="JQ29" s="226"/>
      <c r="JR29" s="226"/>
      <c r="JS29" s="226"/>
      <c r="JT29" s="226"/>
      <c r="JU29" s="226"/>
      <c r="JV29" s="226"/>
      <c r="JW29" s="226"/>
      <c r="JX29" s="226"/>
      <c r="JY29" s="226"/>
      <c r="JZ29" s="226"/>
      <c r="KA29" s="226"/>
      <c r="KB29" s="226"/>
      <c r="KC29" s="226"/>
      <c r="KD29" s="226"/>
      <c r="KE29" s="226"/>
      <c r="KF29" s="226"/>
      <c r="KG29" s="226"/>
      <c r="KH29" s="226"/>
      <c r="KI29" s="226"/>
      <c r="KJ29" s="226"/>
      <c r="KK29" s="226"/>
      <c r="KL29" s="226"/>
      <c r="KM29" s="226"/>
      <c r="KN29" s="226"/>
      <c r="KO29" s="226"/>
      <c r="KP29" s="226"/>
      <c r="KQ29" s="226"/>
      <c r="KR29" s="226"/>
      <c r="KS29" s="226"/>
      <c r="KT29" s="226"/>
      <c r="KU29" s="226"/>
      <c r="KV29" s="226"/>
      <c r="KW29" s="226"/>
      <c r="KX29" s="226"/>
      <c r="KY29" s="226"/>
      <c r="KZ29" s="226"/>
      <c r="LA29" s="226"/>
      <c r="LB29" s="226"/>
      <c r="LC29" s="226"/>
      <c r="LD29" s="226"/>
      <c r="LE29" s="226"/>
      <c r="LF29" s="226"/>
      <c r="LG29" s="226"/>
      <c r="LH29" s="226"/>
      <c r="LI29" s="226"/>
      <c r="LJ29" s="226"/>
      <c r="LK29" s="226"/>
      <c r="LL29" s="226"/>
      <c r="LM29" s="226"/>
      <c r="LN29" s="226"/>
      <c r="LO29" s="226"/>
      <c r="LP29" s="226"/>
      <c r="LQ29" s="226"/>
      <c r="LR29" s="226"/>
      <c r="LS29" s="226"/>
      <c r="LT29" s="226"/>
      <c r="LU29" s="226"/>
      <c r="LV29" s="226"/>
      <c r="LW29" s="226"/>
      <c r="LX29" s="226"/>
      <c r="LY29" s="226"/>
      <c r="LZ29" s="226"/>
      <c r="MA29" s="226"/>
      <c r="MB29" s="226"/>
      <c r="MC29" s="226"/>
      <c r="MD29" s="226"/>
      <c r="ME29" s="226"/>
      <c r="MF29" s="226"/>
      <c r="MG29" s="226"/>
      <c r="MH29" s="226"/>
      <c r="MI29" s="226"/>
      <c r="MJ29" s="226"/>
      <c r="MK29" s="226"/>
      <c r="ML29" s="226"/>
      <c r="MM29" s="226"/>
      <c r="MN29" s="226"/>
      <c r="MO29" s="226"/>
      <c r="MP29" s="226"/>
      <c r="MQ29" s="226"/>
      <c r="MR29" s="226"/>
      <c r="MS29" s="226"/>
      <c r="MT29" s="226"/>
      <c r="MU29" s="226"/>
      <c r="MV29" s="226"/>
      <c r="MW29" s="226"/>
      <c r="MX29" s="226"/>
      <c r="MY29" s="226"/>
      <c r="MZ29" s="226"/>
      <c r="NA29" s="226"/>
      <c r="NB29" s="226"/>
      <c r="NC29" s="226"/>
      <c r="ND29" s="226"/>
      <c r="NE29" s="226"/>
      <c r="NF29" s="226"/>
      <c r="NG29" s="226"/>
      <c r="NH29" s="226"/>
      <c r="NI29" s="226"/>
      <c r="NJ29" s="226"/>
      <c r="NK29" s="226"/>
      <c r="NL29" s="226"/>
      <c r="NM29" s="226"/>
      <c r="NN29" s="226"/>
      <c r="NO29" s="226"/>
      <c r="NP29" s="226"/>
      <c r="NQ29" s="226"/>
      <c r="NR29" s="226"/>
      <c r="NS29" s="226"/>
      <c r="NT29" s="226"/>
      <c r="NU29" s="226"/>
      <c r="NV29" s="226"/>
      <c r="NW29" s="226"/>
      <c r="NX29" s="226"/>
      <c r="NY29" s="226"/>
      <c r="NZ29" s="226"/>
      <c r="OA29" s="226"/>
      <c r="OB29" s="226"/>
      <c r="OC29" s="226"/>
      <c r="OD29" s="226"/>
      <c r="OE29" s="226"/>
      <c r="OF29" s="226"/>
      <c r="OG29" s="226"/>
      <c r="OH29" s="226"/>
      <c r="OI29" s="226"/>
      <c r="OJ29" s="226"/>
      <c r="OK29" s="226"/>
      <c r="OL29" s="226"/>
      <c r="OM29" s="226"/>
      <c r="ON29" s="226"/>
      <c r="OO29" s="226"/>
      <c r="OP29" s="226"/>
      <c r="OQ29" s="226"/>
      <c r="OR29" s="226"/>
      <c r="OS29" s="226"/>
      <c r="OT29" s="226"/>
      <c r="OU29" s="226"/>
      <c r="OV29" s="226"/>
      <c r="OW29" s="226"/>
      <c r="OX29" s="226"/>
      <c r="OY29" s="226"/>
      <c r="OZ29" s="226"/>
      <c r="PA29" s="226"/>
      <c r="PB29" s="226"/>
      <c r="PC29" s="226"/>
      <c r="PD29" s="226"/>
      <c r="PE29" s="226"/>
      <c r="PF29" s="226"/>
      <c r="PG29" s="226"/>
      <c r="PH29" s="226"/>
      <c r="PI29" s="226"/>
      <c r="PJ29" s="226"/>
      <c r="PK29" s="226"/>
      <c r="PL29" s="226"/>
      <c r="PM29" s="226"/>
      <c r="PN29" s="226"/>
      <c r="PO29" s="226"/>
      <c r="PP29" s="226"/>
      <c r="PQ29" s="226"/>
      <c r="PR29" s="226"/>
      <c r="PS29" s="226"/>
      <c r="PT29" s="226"/>
      <c r="PU29" s="226"/>
      <c r="PV29" s="226"/>
      <c r="PW29" s="226"/>
      <c r="PX29" s="226"/>
      <c r="PY29" s="226"/>
      <c r="PZ29" s="226"/>
      <c r="QA29" s="226"/>
      <c r="QB29" s="226"/>
      <c r="QC29" s="226"/>
      <c r="QD29" s="226"/>
      <c r="QE29" s="226"/>
      <c r="QF29" s="226"/>
      <c r="QG29" s="226"/>
      <c r="QH29" s="226"/>
      <c r="QI29" s="226"/>
      <c r="QJ29" s="226"/>
      <c r="QK29" s="226"/>
      <c r="QL29" s="226"/>
      <c r="QM29" s="226"/>
      <c r="QN29" s="226"/>
      <c r="QO29" s="226"/>
      <c r="QP29" s="226"/>
      <c r="QQ29" s="226"/>
      <c r="QR29" s="226"/>
      <c r="QS29" s="226"/>
      <c r="QT29" s="226"/>
      <c r="QU29" s="226"/>
      <c r="QV29" s="226"/>
      <c r="QW29" s="226"/>
      <c r="QX29" s="226"/>
      <c r="QY29" s="226"/>
      <c r="QZ29" s="226"/>
      <c r="RA29" s="226"/>
      <c r="RB29" s="226"/>
      <c r="RC29" s="226"/>
      <c r="RD29" s="226"/>
      <c r="RE29" s="226"/>
      <c r="RF29" s="226"/>
      <c r="RG29" s="226"/>
      <c r="RH29" s="226"/>
      <c r="RI29" s="226"/>
      <c r="RJ29" s="226"/>
      <c r="RK29" s="226"/>
      <c r="RL29" s="226"/>
      <c r="RM29" s="226"/>
      <c r="RN29" s="226"/>
      <c r="RO29" s="226"/>
      <c r="RP29" s="226"/>
      <c r="RQ29" s="226"/>
      <c r="RR29" s="226"/>
      <c r="RS29" s="226"/>
      <c r="RT29" s="226"/>
      <c r="RU29" s="226"/>
      <c r="RV29" s="226"/>
      <c r="RW29" s="226"/>
      <c r="RX29" s="226"/>
      <c r="RY29" s="226"/>
      <c r="RZ29" s="226"/>
      <c r="SA29" s="226"/>
      <c r="SB29" s="226"/>
      <c r="SC29" s="226"/>
      <c r="SD29" s="226"/>
      <c r="SE29" s="226"/>
      <c r="SF29" s="226"/>
      <c r="SG29" s="226"/>
      <c r="SH29" s="226"/>
      <c r="SI29" s="226"/>
      <c r="SJ29" s="226"/>
      <c r="SK29" s="226"/>
      <c r="SL29" s="226"/>
      <c r="SM29" s="226"/>
      <c r="SN29" s="226"/>
      <c r="SO29" s="226"/>
      <c r="SP29" s="226"/>
      <c r="SQ29" s="226"/>
      <c r="SR29" s="226"/>
      <c r="SS29" s="226"/>
      <c r="ST29" s="226"/>
      <c r="SU29" s="226"/>
      <c r="SV29" s="226"/>
      <c r="SW29" s="226"/>
      <c r="SX29" s="226"/>
      <c r="SY29" s="226"/>
      <c r="SZ29" s="226"/>
      <c r="TA29" s="226"/>
      <c r="TB29" s="226"/>
      <c r="TC29" s="226"/>
      <c r="TD29" s="226"/>
      <c r="TE29" s="226"/>
      <c r="TF29" s="226"/>
      <c r="TG29" s="226"/>
      <c r="TH29" s="229"/>
      <c r="TI29" s="229"/>
      <c r="TJ29" s="229"/>
      <c r="TK29" s="229"/>
      <c r="TL29" s="229"/>
      <c r="TM29" s="226"/>
      <c r="TN29" s="226"/>
      <c r="TO29" s="226"/>
      <c r="TP29" s="226"/>
      <c r="TQ29" s="226"/>
      <c r="TR29" s="226"/>
      <c r="TS29" s="226"/>
      <c r="TT29" s="226"/>
      <c r="TU29" s="226"/>
      <c r="TV29" s="226"/>
      <c r="TW29" s="226"/>
      <c r="TX29" s="226"/>
      <c r="TY29" s="226"/>
      <c r="TZ29" s="226"/>
      <c r="UA29" s="226"/>
      <c r="UB29" s="226"/>
      <c r="UC29" s="226"/>
      <c r="UD29" s="226"/>
      <c r="UE29" s="226"/>
      <c r="UF29" s="226"/>
      <c r="UG29" s="226"/>
      <c r="UH29" s="226"/>
      <c r="UI29" s="226"/>
      <c r="UJ29" s="226"/>
      <c r="UK29" s="226"/>
      <c r="UL29" s="226"/>
      <c r="UM29" s="226"/>
      <c r="UN29" s="226"/>
      <c r="UO29" s="226"/>
      <c r="UP29" s="226"/>
      <c r="UQ29" s="226"/>
      <c r="UR29" s="226"/>
      <c r="US29" s="226"/>
      <c r="UT29" s="226"/>
      <c r="UU29" s="226"/>
      <c r="UV29" s="226"/>
      <c r="UW29" s="226"/>
      <c r="UX29" s="226"/>
      <c r="UY29" s="226"/>
      <c r="UZ29" s="226"/>
      <c r="VA29" s="226"/>
      <c r="VB29" s="226"/>
      <c r="VC29" s="226"/>
      <c r="VD29" s="226"/>
      <c r="VE29" s="226"/>
      <c r="VF29" s="226"/>
      <c r="VG29" s="226"/>
      <c r="VH29" s="226"/>
      <c r="VI29" s="226"/>
      <c r="VJ29" s="226"/>
      <c r="VK29" s="226"/>
      <c r="VL29" s="226"/>
      <c r="VM29" s="226"/>
      <c r="VN29" s="226"/>
      <c r="VO29" s="226"/>
      <c r="VP29" s="226"/>
      <c r="VQ29" s="226"/>
      <c r="VR29" s="226"/>
      <c r="VS29" s="226"/>
      <c r="VT29" s="226"/>
      <c r="VU29" s="226"/>
      <c r="VV29" s="226"/>
      <c r="VW29" s="226"/>
      <c r="VX29" s="226"/>
      <c r="VY29" s="226"/>
      <c r="VZ29" s="226"/>
      <c r="WA29" s="226"/>
      <c r="WB29" s="226"/>
      <c r="WC29" s="226"/>
      <c r="WD29" s="226"/>
      <c r="WE29" s="226"/>
      <c r="WF29" s="226"/>
      <c r="WG29" s="226"/>
      <c r="WH29" s="230"/>
      <c r="WI29" s="230"/>
      <c r="WJ29" s="230"/>
      <c r="WK29" s="230"/>
      <c r="WL29" s="230"/>
      <c r="WM29" s="228"/>
      <c r="WN29" s="228"/>
      <c r="WO29" s="228"/>
      <c r="WP29" s="228"/>
      <c r="WR29" s="164"/>
      <c r="WS29" s="164"/>
      <c r="WT29" s="164"/>
      <c r="WU29" s="164"/>
      <c r="XX29" s="164"/>
      <c r="XY29" s="164"/>
      <c r="XZ29" s="164"/>
      <c r="YA29" s="164"/>
      <c r="YB29" s="164"/>
      <c r="YP29" s="164"/>
      <c r="YQ29" s="164"/>
      <c r="YR29" s="164"/>
      <c r="YS29" s="164"/>
      <c r="YT29" s="164"/>
      <c r="YU29" s="164"/>
      <c r="YV29" s="164"/>
      <c r="YW29" s="164"/>
      <c r="YX29" s="164"/>
      <c r="YY29" s="164"/>
      <c r="YZ29" s="164"/>
      <c r="ZA29" s="164"/>
      <c r="ZB29" s="164"/>
      <c r="ZC29" s="164"/>
      <c r="ZD29" s="164"/>
      <c r="ZE29" s="164"/>
      <c r="ZF29" s="164"/>
      <c r="ZG29" s="164"/>
      <c r="ZH29" s="164"/>
      <c r="ZI29" s="164"/>
      <c r="ZJ29" s="164"/>
      <c r="ZK29" s="164"/>
      <c r="ZL29" s="164"/>
      <c r="AAD29" s="164"/>
      <c r="AAE29" s="164"/>
      <c r="AAF29" s="164"/>
      <c r="AAG29" s="164"/>
      <c r="AAH29" s="164"/>
      <c r="AAI29" s="164"/>
      <c r="AAJ29" s="164"/>
      <c r="AAK29" s="164"/>
      <c r="AAL29" s="164"/>
      <c r="AAM29" s="164"/>
      <c r="AAN29" s="164"/>
      <c r="AAO29" s="164"/>
      <c r="AAP29" s="164"/>
      <c r="AAQ29" s="164"/>
      <c r="AAR29" s="164"/>
      <c r="AAS29" s="164"/>
      <c r="AAT29" s="164"/>
      <c r="AAU29" s="164"/>
      <c r="AAV29" s="164"/>
      <c r="AAW29" s="164"/>
    </row>
    <row r="30" spans="1:725" s="238" customFormat="1" ht="21" customHeight="1">
      <c r="A30" s="334">
        <v>23</v>
      </c>
      <c r="B30" s="343" t="str">
        <f>IF('1'!$A$1=1,D30,F30)</f>
        <v xml:space="preserve"> Ліван</v>
      </c>
      <c r="C30" s="408"/>
      <c r="D30" s="366" t="s">
        <v>186</v>
      </c>
      <c r="E30" s="355"/>
      <c r="F30" s="356" t="s">
        <v>114</v>
      </c>
      <c r="G30" s="342">
        <v>80.512035511661395</v>
      </c>
      <c r="H30" s="237">
        <v>55.394796421444205</v>
      </c>
      <c r="I30" s="237">
        <v>53.732863137744701</v>
      </c>
      <c r="J30" s="237">
        <v>80.813270342963804</v>
      </c>
      <c r="K30" s="237">
        <v>71.379745689360703</v>
      </c>
      <c r="L30" s="237">
        <v>72.26510412939561</v>
      </c>
      <c r="M30" s="237">
        <v>70.485569267349689</v>
      </c>
      <c r="N30" s="237">
        <v>89.037146676842696</v>
      </c>
      <c r="O30" s="136">
        <v>106.4015819030447</v>
      </c>
      <c r="P30" s="136">
        <v>77.563169507938596</v>
      </c>
      <c r="Q30" s="136">
        <v>86.092904546389903</v>
      </c>
      <c r="R30" s="136">
        <v>108.01335256658561</v>
      </c>
      <c r="S30" s="136">
        <v>86.101231063904692</v>
      </c>
      <c r="T30" s="136">
        <v>105.08456940001759</v>
      </c>
      <c r="U30" s="136">
        <v>60.406918238897703</v>
      </c>
      <c r="V30" s="136">
        <v>90.766003928615504</v>
      </c>
      <c r="W30" s="136">
        <v>111.32156934733861</v>
      </c>
      <c r="X30" s="136">
        <v>71.576711341130306</v>
      </c>
      <c r="Y30" s="136">
        <v>66.492222775590591</v>
      </c>
      <c r="Z30" s="136">
        <v>82.508231702379803</v>
      </c>
      <c r="AA30" s="136">
        <v>76.109028419197401</v>
      </c>
      <c r="AB30" s="136">
        <v>70.110431610936701</v>
      </c>
      <c r="AC30" s="136">
        <v>58.218597597916201</v>
      </c>
      <c r="AD30" s="136">
        <v>79.550008956969691</v>
      </c>
      <c r="AE30" s="136">
        <v>84.255922861263699</v>
      </c>
      <c r="AF30" s="136">
        <v>79.317201193159903</v>
      </c>
      <c r="AG30" s="136">
        <v>76.792081780889504</v>
      </c>
      <c r="AH30" s="136">
        <v>89.15531895936769</v>
      </c>
      <c r="AI30" s="136">
        <v>67.773856199520679</v>
      </c>
      <c r="AJ30" s="136">
        <v>27.704422348666398</v>
      </c>
      <c r="AK30" s="136">
        <v>71.412006332072494</v>
      </c>
      <c r="AL30" s="136">
        <v>46.695384731063598</v>
      </c>
      <c r="AM30" s="136">
        <v>44.406129578237</v>
      </c>
      <c r="AN30" s="136">
        <v>62.633126424029697</v>
      </c>
      <c r="AO30" s="136">
        <v>42.467106182171399</v>
      </c>
      <c r="AP30" s="136">
        <v>71.604198040344798</v>
      </c>
      <c r="AQ30" s="136">
        <v>99.517583436063489</v>
      </c>
      <c r="AR30" s="136">
        <v>88.891247888822804</v>
      </c>
      <c r="AS30" s="136">
        <v>90.397578796822103</v>
      </c>
      <c r="AT30" s="136">
        <v>102.30640823144938</v>
      </c>
      <c r="AU30" s="136">
        <v>107.0411641897085</v>
      </c>
      <c r="AV30" s="136">
        <v>117.6285799611353</v>
      </c>
      <c r="AW30" s="136">
        <v>85.522590637230309</v>
      </c>
      <c r="AX30" s="136">
        <f t="shared" si="9"/>
        <v>278.80641012170838</v>
      </c>
      <c r="AY30" s="136">
        <f t="shared" si="10"/>
        <v>310.19233478807411</v>
      </c>
      <c r="AZ30" s="136">
        <f>G30+H30+I30+J30</f>
        <v>270.45296541381407</v>
      </c>
      <c r="BA30" s="136">
        <f>K30+L30+M30+N30</f>
        <v>303.1675657629487</v>
      </c>
      <c r="BB30" s="136">
        <f>O30+P30+Q30+R30</f>
        <v>378.07100852395877</v>
      </c>
      <c r="BC30" s="136">
        <f>S30+T30+U30+V30</f>
        <v>342.35872263143551</v>
      </c>
      <c r="BD30" s="136">
        <f>W30+X30+Y30+Z30</f>
        <v>331.89873516643928</v>
      </c>
      <c r="BE30" s="136">
        <f>AA30+AB30+AC30+AD30</f>
        <v>283.98806658501996</v>
      </c>
      <c r="BF30" s="136">
        <f>AE30+AF30+AG30+AH30</f>
        <v>329.5205247946808</v>
      </c>
      <c r="BG30" s="136">
        <f>AI30+AJ30+AK30+AL30</f>
        <v>213.58566961132317</v>
      </c>
      <c r="BH30" s="136">
        <f t="shared" ref="BH30" si="39">AM30+AN30+AO30+AP30</f>
        <v>221.11056022478289</v>
      </c>
      <c r="BI30" s="136">
        <f t="shared" si="11"/>
        <v>381.11281835315776</v>
      </c>
      <c r="BJ30" s="136"/>
      <c r="BK30" s="224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4"/>
      <c r="CK30" s="224"/>
      <c r="CL30" s="224"/>
      <c r="CM30" s="224"/>
      <c r="CN30" s="224"/>
      <c r="CO30" s="224"/>
      <c r="CP30" s="224"/>
      <c r="CQ30" s="224"/>
      <c r="CR30" s="224"/>
      <c r="CS30" s="224"/>
      <c r="CT30" s="224"/>
      <c r="CU30" s="224"/>
      <c r="CV30" s="224"/>
      <c r="CW30" s="224"/>
      <c r="CX30" s="224"/>
      <c r="CY30" s="224"/>
      <c r="CZ30" s="224"/>
      <c r="DA30" s="225"/>
      <c r="DB30" s="225"/>
      <c r="DC30" s="225"/>
      <c r="DD30" s="225"/>
      <c r="DE30" s="225"/>
      <c r="DF30" s="225"/>
      <c r="DG30" s="225"/>
      <c r="DH30" s="225"/>
      <c r="DI30" s="225"/>
      <c r="DJ30" s="225"/>
      <c r="DK30" s="225"/>
      <c r="DL30" s="225"/>
      <c r="DM30" s="225"/>
      <c r="DN30" s="225"/>
      <c r="DO30" s="225"/>
      <c r="DP30" s="225"/>
      <c r="DQ30" s="225"/>
      <c r="DR30" s="225"/>
      <c r="DS30" s="225"/>
      <c r="DT30" s="225"/>
      <c r="DU30" s="225"/>
      <c r="DV30" s="225"/>
      <c r="DW30" s="225"/>
      <c r="DX30" s="225"/>
      <c r="DY30" s="225"/>
      <c r="DZ30" s="225"/>
      <c r="EA30" s="225"/>
      <c r="EB30" s="225"/>
      <c r="EC30" s="225"/>
      <c r="ED30" s="225"/>
      <c r="EE30" s="225"/>
      <c r="EF30" s="225"/>
      <c r="EG30" s="225"/>
      <c r="EH30" s="225"/>
      <c r="EI30" s="225"/>
      <c r="EJ30" s="225"/>
      <c r="EK30" s="226"/>
      <c r="EL30" s="226"/>
      <c r="EM30" s="226"/>
      <c r="EN30" s="226"/>
      <c r="EO30" s="226"/>
      <c r="EP30" s="226"/>
      <c r="EQ30" s="226"/>
      <c r="ER30" s="226"/>
      <c r="ES30" s="226"/>
      <c r="ET30" s="226"/>
      <c r="EU30" s="226"/>
      <c r="EV30" s="226"/>
      <c r="EW30" s="226"/>
      <c r="EX30" s="226"/>
      <c r="EY30" s="226"/>
      <c r="EZ30" s="226"/>
      <c r="FA30" s="226"/>
      <c r="FB30" s="226"/>
      <c r="FC30" s="226"/>
      <c r="FD30" s="226"/>
      <c r="FE30" s="226"/>
      <c r="FF30" s="226"/>
      <c r="FG30" s="228"/>
      <c r="FH30" s="228"/>
      <c r="FI30" s="228"/>
      <c r="FJ30" s="228"/>
      <c r="FK30" s="228"/>
      <c r="FL30" s="228"/>
      <c r="FM30" s="228"/>
      <c r="FN30" s="228"/>
      <c r="FO30" s="226"/>
      <c r="FP30" s="226"/>
      <c r="FQ30" s="226"/>
      <c r="FR30" s="226"/>
      <c r="FS30" s="226"/>
      <c r="FT30" s="226"/>
      <c r="FU30" s="226"/>
      <c r="FV30" s="226"/>
      <c r="FW30" s="226"/>
      <c r="FX30" s="226"/>
      <c r="FY30" s="226"/>
      <c r="FZ30" s="226"/>
      <c r="GA30" s="228"/>
      <c r="GB30" s="228"/>
      <c r="GC30" s="228"/>
      <c r="GD30" s="228"/>
      <c r="GE30" s="228"/>
      <c r="GF30" s="228"/>
      <c r="GG30" s="228"/>
      <c r="GH30" s="228"/>
      <c r="GI30" s="228"/>
      <c r="GJ30" s="228"/>
      <c r="GK30" s="228"/>
      <c r="GL30" s="228"/>
      <c r="GM30" s="228"/>
      <c r="GN30" s="228"/>
      <c r="GO30" s="228"/>
      <c r="GP30" s="228"/>
      <c r="GQ30" s="228"/>
      <c r="GR30" s="228"/>
      <c r="GS30" s="228"/>
      <c r="GT30" s="228"/>
      <c r="GU30" s="228"/>
      <c r="GV30" s="228"/>
      <c r="GW30" s="228"/>
      <c r="GX30" s="228"/>
      <c r="GY30" s="228"/>
      <c r="GZ30" s="228"/>
      <c r="HA30" s="228"/>
      <c r="HB30" s="228"/>
      <c r="HC30" s="228"/>
      <c r="HD30" s="228"/>
      <c r="HE30" s="228"/>
      <c r="HF30" s="228"/>
      <c r="HG30" s="228"/>
      <c r="HH30" s="228"/>
      <c r="HI30" s="228"/>
      <c r="HJ30" s="228"/>
      <c r="HK30" s="228"/>
      <c r="HL30" s="228"/>
      <c r="HM30" s="228"/>
      <c r="HN30" s="228"/>
      <c r="HO30" s="228"/>
      <c r="HP30" s="229"/>
      <c r="HQ30" s="229"/>
      <c r="HR30" s="229"/>
      <c r="HS30" s="229"/>
      <c r="HT30" s="228"/>
      <c r="HU30" s="228"/>
      <c r="HV30" s="228"/>
      <c r="HW30" s="228"/>
      <c r="HX30" s="228"/>
      <c r="HY30" s="228"/>
      <c r="HZ30" s="228"/>
      <c r="IA30" s="228"/>
      <c r="IB30" s="226"/>
      <c r="IC30" s="226"/>
      <c r="ID30" s="226"/>
      <c r="IE30" s="226"/>
      <c r="IF30" s="226"/>
      <c r="IG30" s="226"/>
      <c r="IH30" s="226"/>
      <c r="II30" s="226"/>
      <c r="IJ30" s="226"/>
      <c r="IK30" s="226"/>
      <c r="IL30" s="226"/>
      <c r="IM30" s="226"/>
      <c r="IN30" s="226"/>
      <c r="IO30" s="229"/>
      <c r="IP30" s="229"/>
      <c r="IQ30" s="228"/>
      <c r="IR30" s="228"/>
      <c r="IS30" s="228"/>
      <c r="IT30" s="228"/>
      <c r="IU30" s="228"/>
      <c r="IV30" s="228"/>
      <c r="IW30" s="228"/>
      <c r="IX30" s="226"/>
      <c r="IY30" s="229"/>
      <c r="IZ30" s="229"/>
      <c r="JA30" s="229"/>
      <c r="JB30" s="229"/>
      <c r="JC30" s="229"/>
      <c r="JD30" s="226"/>
      <c r="JE30" s="226"/>
      <c r="JF30" s="226"/>
      <c r="JG30" s="226"/>
      <c r="JH30" s="226"/>
      <c r="JI30" s="226"/>
      <c r="JJ30" s="226"/>
      <c r="JK30" s="226"/>
      <c r="JL30" s="226"/>
      <c r="JM30" s="226"/>
      <c r="JN30" s="226"/>
      <c r="JO30" s="226"/>
      <c r="JP30" s="226"/>
      <c r="JQ30" s="226"/>
      <c r="JR30" s="226"/>
      <c r="JS30" s="226"/>
      <c r="JT30" s="226"/>
      <c r="JU30" s="226"/>
      <c r="JV30" s="226"/>
      <c r="JW30" s="226"/>
      <c r="JX30" s="226"/>
      <c r="JY30" s="226"/>
      <c r="JZ30" s="226"/>
      <c r="KA30" s="226"/>
      <c r="KB30" s="226"/>
      <c r="KC30" s="226"/>
      <c r="KD30" s="226"/>
      <c r="KE30" s="226"/>
      <c r="KF30" s="226"/>
      <c r="KG30" s="226"/>
      <c r="KH30" s="226"/>
      <c r="KI30" s="226"/>
      <c r="KJ30" s="226"/>
      <c r="KK30" s="226"/>
      <c r="KL30" s="226"/>
      <c r="KM30" s="226"/>
      <c r="KN30" s="226"/>
      <c r="KO30" s="226"/>
      <c r="KP30" s="226"/>
      <c r="KQ30" s="226"/>
      <c r="KR30" s="226"/>
      <c r="KS30" s="226"/>
      <c r="KT30" s="226"/>
      <c r="KU30" s="226"/>
      <c r="KV30" s="226"/>
      <c r="KW30" s="226"/>
      <c r="KX30" s="226"/>
      <c r="KY30" s="226"/>
      <c r="KZ30" s="226"/>
      <c r="LA30" s="226"/>
      <c r="LB30" s="226"/>
      <c r="LC30" s="226"/>
      <c r="LD30" s="226"/>
      <c r="LE30" s="226"/>
      <c r="LF30" s="226"/>
      <c r="LG30" s="226"/>
      <c r="LH30" s="226"/>
      <c r="LI30" s="226"/>
      <c r="LJ30" s="226"/>
      <c r="LK30" s="226"/>
      <c r="LL30" s="226"/>
      <c r="LM30" s="226"/>
      <c r="LN30" s="226"/>
      <c r="LO30" s="226"/>
      <c r="LP30" s="226"/>
      <c r="LQ30" s="226"/>
      <c r="LR30" s="226"/>
      <c r="LS30" s="226"/>
      <c r="LT30" s="226"/>
      <c r="LU30" s="226"/>
      <c r="LV30" s="226"/>
      <c r="LW30" s="226"/>
      <c r="LX30" s="226"/>
      <c r="LY30" s="226"/>
      <c r="LZ30" s="226"/>
      <c r="MA30" s="226"/>
      <c r="MB30" s="226"/>
      <c r="MC30" s="226"/>
      <c r="MD30" s="226"/>
      <c r="ME30" s="226"/>
      <c r="MF30" s="226"/>
      <c r="MG30" s="226"/>
      <c r="MH30" s="226"/>
      <c r="MI30" s="226"/>
      <c r="MJ30" s="226"/>
      <c r="MK30" s="226"/>
      <c r="ML30" s="226"/>
      <c r="MM30" s="226"/>
      <c r="MN30" s="226"/>
      <c r="MO30" s="226"/>
      <c r="MP30" s="226"/>
      <c r="MQ30" s="226"/>
      <c r="MR30" s="226"/>
      <c r="MS30" s="226"/>
      <c r="MT30" s="226"/>
      <c r="MU30" s="226"/>
      <c r="MV30" s="226"/>
      <c r="MW30" s="226"/>
      <c r="MX30" s="226"/>
      <c r="MY30" s="226"/>
      <c r="MZ30" s="226"/>
      <c r="NA30" s="226"/>
      <c r="NB30" s="226"/>
      <c r="NC30" s="226"/>
      <c r="ND30" s="226"/>
      <c r="NE30" s="226"/>
      <c r="NF30" s="226"/>
      <c r="NG30" s="226"/>
      <c r="NH30" s="226"/>
      <c r="NI30" s="226"/>
      <c r="NJ30" s="226"/>
      <c r="NK30" s="226"/>
      <c r="NL30" s="226"/>
      <c r="NM30" s="226"/>
      <c r="NN30" s="226"/>
      <c r="NO30" s="226"/>
      <c r="NP30" s="226"/>
      <c r="NQ30" s="226"/>
      <c r="NR30" s="226"/>
      <c r="NS30" s="226"/>
      <c r="NT30" s="226"/>
      <c r="NU30" s="226"/>
      <c r="NV30" s="226"/>
      <c r="NW30" s="226"/>
      <c r="NX30" s="226"/>
      <c r="NY30" s="226"/>
      <c r="NZ30" s="226"/>
      <c r="OA30" s="226"/>
      <c r="OB30" s="226"/>
      <c r="OC30" s="226"/>
      <c r="OD30" s="226"/>
      <c r="OE30" s="226"/>
      <c r="OF30" s="226"/>
      <c r="OG30" s="226"/>
      <c r="OH30" s="226"/>
      <c r="OI30" s="226"/>
      <c r="OJ30" s="226"/>
      <c r="OK30" s="226"/>
      <c r="OL30" s="226"/>
      <c r="OM30" s="226"/>
      <c r="ON30" s="226"/>
      <c r="OO30" s="226"/>
      <c r="OP30" s="226"/>
      <c r="OQ30" s="226"/>
      <c r="OR30" s="226"/>
      <c r="OS30" s="226"/>
      <c r="OT30" s="226"/>
      <c r="OU30" s="226"/>
      <c r="OV30" s="226"/>
      <c r="OW30" s="226"/>
      <c r="OX30" s="226"/>
      <c r="OY30" s="226"/>
      <c r="OZ30" s="226"/>
      <c r="PA30" s="226"/>
      <c r="PB30" s="226"/>
      <c r="PC30" s="226"/>
      <c r="PD30" s="226"/>
      <c r="PE30" s="226"/>
      <c r="PF30" s="226"/>
      <c r="PG30" s="226"/>
      <c r="PH30" s="226"/>
      <c r="PI30" s="226"/>
      <c r="PJ30" s="226"/>
      <c r="PK30" s="226"/>
      <c r="PL30" s="226"/>
      <c r="PM30" s="226"/>
      <c r="PN30" s="226"/>
      <c r="PO30" s="226"/>
      <c r="PP30" s="226"/>
      <c r="PQ30" s="226"/>
      <c r="PR30" s="226"/>
      <c r="PS30" s="226"/>
      <c r="PT30" s="226"/>
      <c r="PU30" s="226"/>
      <c r="PV30" s="226"/>
      <c r="PW30" s="226"/>
      <c r="PX30" s="226"/>
      <c r="PY30" s="226"/>
      <c r="PZ30" s="226"/>
      <c r="QA30" s="226"/>
      <c r="QB30" s="226"/>
      <c r="QC30" s="226"/>
      <c r="QD30" s="226"/>
      <c r="QE30" s="226"/>
      <c r="QF30" s="226"/>
      <c r="QG30" s="226"/>
      <c r="QH30" s="226"/>
      <c r="QI30" s="226"/>
      <c r="QJ30" s="226"/>
      <c r="QK30" s="226"/>
      <c r="QL30" s="226"/>
      <c r="QM30" s="226"/>
      <c r="QN30" s="226"/>
      <c r="QO30" s="226"/>
      <c r="QP30" s="226"/>
      <c r="QQ30" s="226"/>
      <c r="QR30" s="226"/>
      <c r="QS30" s="226"/>
      <c r="QT30" s="226"/>
      <c r="QU30" s="226"/>
      <c r="QV30" s="226"/>
      <c r="QW30" s="226"/>
      <c r="QX30" s="226"/>
      <c r="QY30" s="226"/>
      <c r="QZ30" s="226"/>
      <c r="RA30" s="226"/>
      <c r="RB30" s="226"/>
      <c r="RC30" s="226"/>
      <c r="RD30" s="226"/>
      <c r="RE30" s="226"/>
      <c r="RF30" s="226"/>
      <c r="RG30" s="226"/>
      <c r="RH30" s="226"/>
      <c r="RI30" s="226"/>
      <c r="RJ30" s="226"/>
      <c r="RK30" s="226"/>
      <c r="RL30" s="226"/>
      <c r="RM30" s="226"/>
      <c r="RN30" s="226"/>
      <c r="RO30" s="226"/>
      <c r="RP30" s="226"/>
      <c r="RQ30" s="226"/>
      <c r="RR30" s="226"/>
      <c r="RS30" s="226"/>
      <c r="RT30" s="226"/>
      <c r="RU30" s="226"/>
      <c r="RV30" s="226"/>
      <c r="RW30" s="226"/>
      <c r="RX30" s="226"/>
      <c r="RY30" s="226"/>
      <c r="RZ30" s="226"/>
      <c r="SA30" s="226"/>
      <c r="SB30" s="226"/>
      <c r="SC30" s="226"/>
      <c r="SD30" s="226"/>
      <c r="SE30" s="226"/>
      <c r="SF30" s="226"/>
      <c r="SG30" s="226"/>
      <c r="SH30" s="226"/>
      <c r="SI30" s="226"/>
      <c r="SJ30" s="226"/>
      <c r="SK30" s="226"/>
      <c r="SL30" s="226"/>
      <c r="SM30" s="226"/>
      <c r="SN30" s="226"/>
      <c r="SO30" s="226"/>
      <c r="SP30" s="226"/>
      <c r="SQ30" s="226"/>
      <c r="SR30" s="226"/>
      <c r="SS30" s="226"/>
      <c r="ST30" s="226"/>
      <c r="SU30" s="226"/>
      <c r="SV30" s="226"/>
      <c r="SW30" s="226"/>
      <c r="SX30" s="226"/>
      <c r="SY30" s="226"/>
      <c r="SZ30" s="226"/>
      <c r="TA30" s="226"/>
      <c r="TB30" s="226"/>
      <c r="TC30" s="226"/>
      <c r="TD30" s="226"/>
      <c r="TE30" s="226"/>
      <c r="TF30" s="226"/>
      <c r="TG30" s="226"/>
      <c r="TH30" s="229"/>
      <c r="TI30" s="229"/>
      <c r="TJ30" s="229"/>
      <c r="TK30" s="229"/>
      <c r="TL30" s="229"/>
      <c r="TM30" s="226"/>
      <c r="TN30" s="226"/>
      <c r="TO30" s="226"/>
      <c r="TP30" s="226"/>
      <c r="TQ30" s="226"/>
      <c r="TR30" s="226"/>
      <c r="TS30" s="226"/>
      <c r="TT30" s="226"/>
      <c r="TU30" s="226"/>
      <c r="TV30" s="226"/>
      <c r="TW30" s="226"/>
      <c r="TX30" s="226"/>
      <c r="TY30" s="226"/>
      <c r="TZ30" s="226"/>
      <c r="UA30" s="226"/>
      <c r="UB30" s="226"/>
      <c r="UC30" s="226"/>
      <c r="UD30" s="226"/>
      <c r="UE30" s="226"/>
      <c r="UF30" s="226"/>
      <c r="UG30" s="226"/>
      <c r="UH30" s="226"/>
      <c r="UI30" s="226"/>
      <c r="UJ30" s="226"/>
      <c r="UK30" s="226"/>
      <c r="UL30" s="226"/>
      <c r="UM30" s="226"/>
      <c r="UN30" s="226"/>
      <c r="UO30" s="226"/>
      <c r="UP30" s="226"/>
      <c r="UQ30" s="226"/>
      <c r="UR30" s="226"/>
      <c r="US30" s="226"/>
      <c r="UT30" s="226"/>
      <c r="UU30" s="226"/>
      <c r="UV30" s="226"/>
      <c r="UW30" s="226"/>
      <c r="UX30" s="226"/>
      <c r="UY30" s="226"/>
      <c r="UZ30" s="226"/>
      <c r="VA30" s="226"/>
      <c r="VB30" s="226"/>
      <c r="VC30" s="226"/>
      <c r="VD30" s="226"/>
      <c r="VE30" s="226"/>
      <c r="VF30" s="226"/>
      <c r="VG30" s="226"/>
      <c r="VH30" s="226"/>
      <c r="VI30" s="226"/>
      <c r="VJ30" s="226"/>
      <c r="VK30" s="226"/>
      <c r="VL30" s="226"/>
      <c r="VM30" s="226"/>
      <c r="VN30" s="226"/>
      <c r="VO30" s="226"/>
      <c r="VP30" s="226"/>
      <c r="VQ30" s="226"/>
      <c r="VR30" s="226"/>
      <c r="VS30" s="226"/>
      <c r="VT30" s="226"/>
      <c r="VU30" s="226"/>
      <c r="VV30" s="226"/>
      <c r="VW30" s="226"/>
      <c r="VX30" s="226"/>
      <c r="VY30" s="226"/>
      <c r="VZ30" s="226"/>
      <c r="WA30" s="226"/>
      <c r="WB30" s="226"/>
      <c r="WC30" s="226"/>
      <c r="WD30" s="226"/>
      <c r="WE30" s="226"/>
      <c r="WF30" s="226"/>
      <c r="WG30" s="226"/>
      <c r="WH30" s="230"/>
      <c r="WI30" s="230"/>
      <c r="WJ30" s="230"/>
      <c r="WK30" s="230"/>
      <c r="WL30" s="230"/>
      <c r="WM30" s="228"/>
      <c r="WN30" s="228"/>
      <c r="WO30" s="228"/>
      <c r="WP30" s="228"/>
      <c r="WQ30" s="239"/>
      <c r="WR30" s="240"/>
      <c r="WS30" s="240"/>
      <c r="WT30" s="240"/>
      <c r="WU30" s="240"/>
      <c r="WV30" s="239"/>
      <c r="WW30" s="239"/>
      <c r="WX30" s="239"/>
      <c r="WY30" s="239"/>
      <c r="WZ30" s="239"/>
      <c r="XA30" s="239"/>
      <c r="XB30" s="239"/>
      <c r="XC30" s="239"/>
      <c r="XD30" s="239"/>
      <c r="XE30" s="239"/>
      <c r="XF30" s="239"/>
      <c r="XG30" s="239"/>
      <c r="XH30" s="239"/>
      <c r="XI30" s="239"/>
      <c r="XJ30" s="239"/>
      <c r="XK30" s="239"/>
      <c r="XL30" s="239"/>
      <c r="XM30" s="239"/>
      <c r="XN30" s="239"/>
      <c r="XO30" s="239"/>
      <c r="XP30" s="239"/>
      <c r="XQ30" s="239"/>
      <c r="XR30" s="239"/>
      <c r="XS30" s="239"/>
      <c r="XT30" s="239"/>
      <c r="XU30" s="239"/>
      <c r="XV30" s="239"/>
      <c r="XW30" s="239"/>
      <c r="XX30" s="240"/>
      <c r="XY30" s="240"/>
      <c r="XZ30" s="240"/>
      <c r="YA30" s="240"/>
      <c r="YB30" s="240"/>
      <c r="YC30" s="239"/>
      <c r="YD30" s="239"/>
      <c r="YE30" s="239"/>
      <c r="YF30" s="239"/>
      <c r="YP30" s="164"/>
      <c r="YQ30" s="164"/>
      <c r="YR30" s="164"/>
      <c r="YS30" s="164"/>
      <c r="YT30" s="164"/>
      <c r="YU30" s="164"/>
      <c r="YV30" s="164"/>
      <c r="YW30" s="164"/>
      <c r="YX30" s="164"/>
      <c r="YY30" s="164"/>
      <c r="YZ30" s="164"/>
      <c r="ZA30" s="164"/>
      <c r="ZB30" s="164"/>
      <c r="ZC30" s="164"/>
      <c r="ZD30" s="164"/>
      <c r="ZE30" s="164"/>
      <c r="ZF30" s="164"/>
      <c r="ZG30" s="164"/>
      <c r="ZH30" s="164"/>
      <c r="ZI30" s="164"/>
      <c r="ZJ30" s="164"/>
      <c r="ZK30" s="164"/>
      <c r="ZL30" s="164"/>
      <c r="AAD30" s="164"/>
      <c r="AAE30" s="164"/>
      <c r="AAF30" s="164"/>
      <c r="AAG30" s="164"/>
      <c r="AAH30" s="164"/>
      <c r="AAI30" s="164"/>
      <c r="AAJ30" s="164"/>
      <c r="AAK30" s="164"/>
      <c r="AAL30" s="164"/>
      <c r="AAM30" s="164"/>
      <c r="AAN30" s="164"/>
      <c r="AAO30" s="164"/>
      <c r="AAP30" s="164"/>
      <c r="AAQ30" s="164"/>
      <c r="AAR30" s="164"/>
      <c r="AAS30" s="164"/>
      <c r="AAT30" s="164"/>
      <c r="AAU30" s="164"/>
      <c r="AAV30" s="164"/>
      <c r="AAW30" s="164"/>
    </row>
    <row r="31" spans="1:725" s="238" customFormat="1" ht="21" customHeight="1">
      <c r="A31" s="334">
        <v>24</v>
      </c>
      <c r="B31" s="231" t="str">
        <f>IF('1'!$A$1=1,D31,F31)</f>
        <v xml:space="preserve"> Саудівська Аравія</v>
      </c>
      <c r="C31" s="408"/>
      <c r="D31" s="355" t="s">
        <v>179</v>
      </c>
      <c r="E31" s="363"/>
      <c r="F31" s="364" t="s">
        <v>74</v>
      </c>
      <c r="G31" s="342">
        <v>135.5983513155667</v>
      </c>
      <c r="H31" s="237">
        <v>98.772501118870963</v>
      </c>
      <c r="I31" s="237">
        <v>312.18269469643741</v>
      </c>
      <c r="J31" s="237">
        <v>138.84177530678861</v>
      </c>
      <c r="K31" s="237">
        <v>73.465578593537202</v>
      </c>
      <c r="L31" s="237">
        <v>63.904701453810006</v>
      </c>
      <c r="M31" s="237">
        <v>254.98481471596222</v>
      </c>
      <c r="N31" s="237">
        <v>141.51107103405761</v>
      </c>
      <c r="O31" s="237">
        <v>113.3034103262836</v>
      </c>
      <c r="P31" s="237">
        <v>71.602293402406005</v>
      </c>
      <c r="Q31" s="237">
        <v>190.90773177027398</v>
      </c>
      <c r="R31" s="237">
        <v>79.100751042607939</v>
      </c>
      <c r="S31" s="237">
        <v>56.863394010291998</v>
      </c>
      <c r="T31" s="237">
        <v>86.43663951138069</v>
      </c>
      <c r="U31" s="237">
        <v>278.05840398246653</v>
      </c>
      <c r="V31" s="237">
        <v>220.4995821320139</v>
      </c>
      <c r="W31" s="237">
        <v>181.07506556456559</v>
      </c>
      <c r="X31" s="237">
        <v>159.99808979332479</v>
      </c>
      <c r="Y31" s="237">
        <v>219.40472166524091</v>
      </c>
      <c r="Z31" s="237">
        <v>104.1384929187046</v>
      </c>
      <c r="AA31" s="237">
        <v>158.69314017513162</v>
      </c>
      <c r="AB31" s="237">
        <v>173.173850877576</v>
      </c>
      <c r="AC31" s="237">
        <v>172.62917185879061</v>
      </c>
      <c r="AD31" s="237">
        <v>127.3545682233468</v>
      </c>
      <c r="AE31" s="237">
        <v>79.116190262069907</v>
      </c>
      <c r="AF31" s="237">
        <v>115.9394713226377</v>
      </c>
      <c r="AG31" s="237">
        <v>170.83737161066688</v>
      </c>
      <c r="AH31" s="237">
        <v>274.27092855490599</v>
      </c>
      <c r="AI31" s="237">
        <v>152.72036793239059</v>
      </c>
      <c r="AJ31" s="237">
        <v>84.591829829829891</v>
      </c>
      <c r="AK31" s="237">
        <v>101.62067248492119</v>
      </c>
      <c r="AL31" s="237">
        <v>72.209118789486411</v>
      </c>
      <c r="AM31" s="237">
        <v>88.254554680270999</v>
      </c>
      <c r="AN31" s="237">
        <v>66.761681831242797</v>
      </c>
      <c r="AO31" s="237">
        <v>48.486844494768498</v>
      </c>
      <c r="AP31" s="237">
        <v>65.760136689761197</v>
      </c>
      <c r="AQ31" s="237">
        <v>77.356026461636191</v>
      </c>
      <c r="AR31" s="237">
        <v>84.097609022618798</v>
      </c>
      <c r="AS31" s="237">
        <v>86.062451550483203</v>
      </c>
      <c r="AT31" s="237">
        <v>92.6991044733862</v>
      </c>
      <c r="AU31" s="237">
        <v>119.9450512707116</v>
      </c>
      <c r="AV31" s="237">
        <v>72.4267565534563</v>
      </c>
      <c r="AW31" s="237">
        <v>57.139401765194307</v>
      </c>
      <c r="AX31" s="136">
        <f t="shared" si="9"/>
        <v>247.51608703473818</v>
      </c>
      <c r="AY31" s="136">
        <f t="shared" si="10"/>
        <v>249.51120958936218</v>
      </c>
      <c r="AZ31" s="136">
        <f t="shared" si="30"/>
        <v>685.39532243766371</v>
      </c>
      <c r="BA31" s="136">
        <f t="shared" si="31"/>
        <v>533.86616579736699</v>
      </c>
      <c r="BB31" s="136">
        <f t="shared" si="32"/>
        <v>454.91418654157155</v>
      </c>
      <c r="BC31" s="136">
        <f t="shared" si="33"/>
        <v>641.85801963615313</v>
      </c>
      <c r="BD31" s="136">
        <f t="shared" si="34"/>
        <v>664.61636994183596</v>
      </c>
      <c r="BE31" s="136">
        <f t="shared" si="35"/>
        <v>631.85073113484509</v>
      </c>
      <c r="BF31" s="136">
        <f t="shared" si="36"/>
        <v>640.16396175028046</v>
      </c>
      <c r="BG31" s="136">
        <f t="shared" si="37"/>
        <v>411.14198903662805</v>
      </c>
      <c r="BH31" s="136">
        <f t="shared" si="38"/>
        <v>269.26321769604351</v>
      </c>
      <c r="BI31" s="136">
        <f t="shared" si="11"/>
        <v>340.21519150812435</v>
      </c>
      <c r="BJ31" s="136"/>
      <c r="BK31" s="224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  <c r="CM31" s="224"/>
      <c r="CN31" s="224"/>
      <c r="CO31" s="224"/>
      <c r="CP31" s="224"/>
      <c r="CQ31" s="224"/>
      <c r="CR31" s="224"/>
      <c r="CS31" s="224"/>
      <c r="CT31" s="224"/>
      <c r="CU31" s="224"/>
      <c r="CV31" s="224"/>
      <c r="CW31" s="224"/>
      <c r="CX31" s="224"/>
      <c r="CY31" s="224"/>
      <c r="CZ31" s="224"/>
      <c r="DA31" s="225"/>
      <c r="DB31" s="225"/>
      <c r="DC31" s="225"/>
      <c r="DD31" s="225"/>
      <c r="DE31" s="225"/>
      <c r="DF31" s="225"/>
      <c r="DG31" s="225"/>
      <c r="DH31" s="225"/>
      <c r="DI31" s="225"/>
      <c r="DJ31" s="225"/>
      <c r="DK31" s="225"/>
      <c r="DL31" s="225"/>
      <c r="DM31" s="225"/>
      <c r="DN31" s="225"/>
      <c r="DO31" s="225"/>
      <c r="DP31" s="225"/>
      <c r="DQ31" s="225"/>
      <c r="DR31" s="225"/>
      <c r="DS31" s="225"/>
      <c r="DT31" s="225"/>
      <c r="DU31" s="225"/>
      <c r="DV31" s="225"/>
      <c r="DW31" s="225"/>
      <c r="DX31" s="225"/>
      <c r="DY31" s="225"/>
      <c r="DZ31" s="225"/>
      <c r="EA31" s="225"/>
      <c r="EB31" s="225"/>
      <c r="EC31" s="225"/>
      <c r="ED31" s="225"/>
      <c r="EE31" s="225"/>
      <c r="EF31" s="225"/>
      <c r="EG31" s="225"/>
      <c r="EH31" s="225"/>
      <c r="EI31" s="225"/>
      <c r="EJ31" s="225"/>
      <c r="EK31" s="241"/>
      <c r="EL31" s="241"/>
      <c r="EM31" s="241"/>
      <c r="EN31" s="241"/>
      <c r="EO31" s="241"/>
      <c r="EP31" s="241"/>
      <c r="EQ31" s="241"/>
      <c r="ER31" s="241"/>
      <c r="ES31" s="241"/>
      <c r="ET31" s="241"/>
      <c r="EU31" s="241"/>
      <c r="EV31" s="241"/>
      <c r="EW31" s="241"/>
      <c r="EX31" s="241"/>
      <c r="EY31" s="241"/>
      <c r="EZ31" s="241"/>
      <c r="FA31" s="241"/>
      <c r="FB31" s="241"/>
      <c r="FC31" s="241"/>
      <c r="FD31" s="241"/>
      <c r="FE31" s="241"/>
      <c r="FF31" s="241"/>
      <c r="FG31" s="242"/>
      <c r="FH31" s="242"/>
      <c r="FI31" s="242"/>
      <c r="FJ31" s="242"/>
      <c r="FK31" s="242"/>
      <c r="FL31" s="242"/>
      <c r="FM31" s="242"/>
      <c r="FN31" s="242"/>
      <c r="FO31" s="241"/>
      <c r="FP31" s="241"/>
      <c r="FQ31" s="241"/>
      <c r="FR31" s="241"/>
      <c r="FS31" s="241"/>
      <c r="FT31" s="241"/>
      <c r="FU31" s="241"/>
      <c r="FV31" s="241"/>
      <c r="FW31" s="241"/>
      <c r="FX31" s="241"/>
      <c r="FY31" s="241"/>
      <c r="FZ31" s="241"/>
      <c r="GA31" s="242"/>
      <c r="GB31" s="242"/>
      <c r="GC31" s="242"/>
      <c r="GD31" s="242"/>
      <c r="GE31" s="242"/>
      <c r="GF31" s="242"/>
      <c r="GG31" s="242"/>
      <c r="GH31" s="242"/>
      <c r="GI31" s="242"/>
      <c r="GJ31" s="242"/>
      <c r="GK31" s="242"/>
      <c r="GL31" s="242"/>
      <c r="GM31" s="242"/>
      <c r="GN31" s="242"/>
      <c r="GO31" s="242"/>
      <c r="GP31" s="242"/>
      <c r="GQ31" s="242"/>
      <c r="GR31" s="242"/>
      <c r="GS31" s="242"/>
      <c r="GT31" s="242"/>
      <c r="GU31" s="242"/>
      <c r="GV31" s="242"/>
      <c r="GW31" s="242"/>
      <c r="GX31" s="242"/>
      <c r="GY31" s="242"/>
      <c r="GZ31" s="242"/>
      <c r="HA31" s="242"/>
      <c r="HB31" s="242"/>
      <c r="HC31" s="242"/>
      <c r="HD31" s="242"/>
      <c r="HE31" s="242"/>
      <c r="HF31" s="242"/>
      <c r="HG31" s="242"/>
      <c r="HH31" s="242"/>
      <c r="HI31" s="242"/>
      <c r="HJ31" s="242"/>
      <c r="HK31" s="242"/>
      <c r="HL31" s="242"/>
      <c r="HM31" s="242"/>
      <c r="HN31" s="242"/>
      <c r="HO31" s="242"/>
      <c r="HP31" s="243"/>
      <c r="HQ31" s="243"/>
      <c r="HR31" s="243"/>
      <c r="HS31" s="243"/>
      <c r="HT31" s="242"/>
      <c r="HU31" s="242"/>
      <c r="HV31" s="242"/>
      <c r="HW31" s="242"/>
      <c r="HX31" s="242"/>
      <c r="HY31" s="242"/>
      <c r="HZ31" s="242"/>
      <c r="IA31" s="242"/>
      <c r="IB31" s="241"/>
      <c r="IC31" s="241"/>
      <c r="ID31" s="241"/>
      <c r="IE31" s="241"/>
      <c r="IF31" s="241"/>
      <c r="IG31" s="241"/>
      <c r="IH31" s="241"/>
      <c r="II31" s="241"/>
      <c r="IJ31" s="241"/>
      <c r="IK31" s="241"/>
      <c r="IL31" s="241"/>
      <c r="IM31" s="241"/>
      <c r="IN31" s="241"/>
      <c r="IO31" s="243"/>
      <c r="IP31" s="243"/>
      <c r="IQ31" s="242"/>
      <c r="IR31" s="242"/>
      <c r="IS31" s="242"/>
      <c r="IT31" s="242"/>
      <c r="IU31" s="242"/>
      <c r="IV31" s="242"/>
      <c r="IW31" s="242"/>
      <c r="IX31" s="241"/>
      <c r="IY31" s="243"/>
      <c r="IZ31" s="243"/>
      <c r="JA31" s="243"/>
      <c r="JB31" s="243"/>
      <c r="JC31" s="243"/>
      <c r="JD31" s="241"/>
      <c r="JE31" s="241"/>
      <c r="JF31" s="241"/>
      <c r="JG31" s="241"/>
      <c r="JH31" s="241"/>
      <c r="JI31" s="241"/>
      <c r="JJ31" s="241"/>
      <c r="JK31" s="241"/>
      <c r="JL31" s="241"/>
      <c r="JM31" s="241"/>
      <c r="JN31" s="241"/>
      <c r="JO31" s="241"/>
      <c r="JP31" s="241"/>
      <c r="JQ31" s="241"/>
      <c r="JR31" s="241"/>
      <c r="JS31" s="241"/>
      <c r="JT31" s="241"/>
      <c r="JU31" s="241"/>
      <c r="JV31" s="241"/>
      <c r="JW31" s="241"/>
      <c r="JX31" s="241"/>
      <c r="JY31" s="241"/>
      <c r="JZ31" s="241"/>
      <c r="KA31" s="241"/>
      <c r="KB31" s="241"/>
      <c r="KC31" s="241"/>
      <c r="KD31" s="241"/>
      <c r="KE31" s="241"/>
      <c r="KF31" s="241"/>
      <c r="KG31" s="241"/>
      <c r="KH31" s="241"/>
      <c r="KI31" s="241"/>
      <c r="KJ31" s="241"/>
      <c r="KK31" s="241"/>
      <c r="KL31" s="241"/>
      <c r="KM31" s="241"/>
      <c r="KN31" s="241"/>
      <c r="KO31" s="241"/>
      <c r="KP31" s="241"/>
      <c r="KQ31" s="241"/>
      <c r="KR31" s="241"/>
      <c r="KS31" s="241"/>
      <c r="KT31" s="241"/>
      <c r="KU31" s="241"/>
      <c r="KV31" s="241"/>
      <c r="KW31" s="241"/>
      <c r="KX31" s="241"/>
      <c r="KY31" s="241"/>
      <c r="KZ31" s="241"/>
      <c r="LA31" s="241"/>
      <c r="LB31" s="241"/>
      <c r="LC31" s="241"/>
      <c r="LD31" s="241"/>
      <c r="LE31" s="241"/>
      <c r="LF31" s="241"/>
      <c r="LG31" s="241"/>
      <c r="LH31" s="241"/>
      <c r="LI31" s="241"/>
      <c r="LJ31" s="241"/>
      <c r="LK31" s="241"/>
      <c r="LL31" s="241"/>
      <c r="LM31" s="241"/>
      <c r="LN31" s="241"/>
      <c r="LO31" s="241"/>
      <c r="LP31" s="241"/>
      <c r="LQ31" s="241"/>
      <c r="LR31" s="241"/>
      <c r="LS31" s="241"/>
      <c r="LT31" s="241"/>
      <c r="LU31" s="241"/>
      <c r="LV31" s="241"/>
      <c r="LW31" s="241"/>
      <c r="LX31" s="241"/>
      <c r="LY31" s="241"/>
      <c r="LZ31" s="241"/>
      <c r="MA31" s="241"/>
      <c r="MB31" s="241"/>
      <c r="MC31" s="241"/>
      <c r="MD31" s="241"/>
      <c r="ME31" s="241"/>
      <c r="MF31" s="241"/>
      <c r="MG31" s="241"/>
      <c r="MH31" s="241"/>
      <c r="MI31" s="241"/>
      <c r="MJ31" s="241"/>
      <c r="MK31" s="241"/>
      <c r="ML31" s="241"/>
      <c r="MM31" s="241"/>
      <c r="MN31" s="241"/>
      <c r="MO31" s="241"/>
      <c r="MP31" s="241"/>
      <c r="MQ31" s="241"/>
      <c r="MR31" s="241"/>
      <c r="MS31" s="241"/>
      <c r="MT31" s="241"/>
      <c r="MU31" s="241"/>
      <c r="MV31" s="241"/>
      <c r="MW31" s="241"/>
      <c r="MX31" s="241"/>
      <c r="MY31" s="241"/>
      <c r="MZ31" s="241"/>
      <c r="NA31" s="241"/>
      <c r="NB31" s="241"/>
      <c r="NC31" s="241"/>
      <c r="ND31" s="241"/>
      <c r="NE31" s="241"/>
      <c r="NF31" s="241"/>
      <c r="NG31" s="241"/>
      <c r="NH31" s="241"/>
      <c r="NI31" s="241"/>
      <c r="NJ31" s="241"/>
      <c r="NK31" s="241"/>
      <c r="NL31" s="241"/>
      <c r="NM31" s="241"/>
      <c r="NN31" s="241"/>
      <c r="NO31" s="241"/>
      <c r="NP31" s="241"/>
      <c r="NQ31" s="241"/>
      <c r="NR31" s="241"/>
      <c r="NS31" s="241"/>
      <c r="NT31" s="241"/>
      <c r="NU31" s="241"/>
      <c r="NV31" s="241"/>
      <c r="NW31" s="241"/>
      <c r="NX31" s="241"/>
      <c r="NY31" s="241"/>
      <c r="NZ31" s="241"/>
      <c r="OA31" s="241"/>
      <c r="OB31" s="241"/>
      <c r="OC31" s="241"/>
      <c r="OD31" s="241"/>
      <c r="OE31" s="241"/>
      <c r="OF31" s="241"/>
      <c r="OG31" s="241"/>
      <c r="OH31" s="241"/>
      <c r="OI31" s="241"/>
      <c r="OJ31" s="241"/>
      <c r="OK31" s="241"/>
      <c r="OL31" s="241"/>
      <c r="OM31" s="241"/>
      <c r="ON31" s="241"/>
      <c r="OO31" s="241"/>
      <c r="OP31" s="241"/>
      <c r="OQ31" s="241"/>
      <c r="OR31" s="241"/>
      <c r="OS31" s="241"/>
      <c r="OT31" s="241"/>
      <c r="OU31" s="241"/>
      <c r="OV31" s="241"/>
      <c r="OW31" s="241"/>
      <c r="OX31" s="241"/>
      <c r="OY31" s="241"/>
      <c r="OZ31" s="241"/>
      <c r="PA31" s="241"/>
      <c r="PB31" s="241"/>
      <c r="PC31" s="241"/>
      <c r="PD31" s="241"/>
      <c r="PE31" s="241"/>
      <c r="PF31" s="241"/>
      <c r="PG31" s="241"/>
      <c r="PH31" s="241"/>
      <c r="PI31" s="241"/>
      <c r="PJ31" s="241"/>
      <c r="PK31" s="241"/>
      <c r="PL31" s="241"/>
      <c r="PM31" s="241"/>
      <c r="PN31" s="241"/>
      <c r="PO31" s="241"/>
      <c r="PP31" s="241"/>
      <c r="PQ31" s="241"/>
      <c r="PR31" s="241"/>
      <c r="PS31" s="241"/>
      <c r="PT31" s="241"/>
      <c r="PU31" s="241"/>
      <c r="PV31" s="241"/>
      <c r="PW31" s="241"/>
      <c r="PX31" s="241"/>
      <c r="PY31" s="241"/>
      <c r="PZ31" s="241"/>
      <c r="QA31" s="241"/>
      <c r="QB31" s="241"/>
      <c r="QC31" s="241"/>
      <c r="QD31" s="241"/>
      <c r="QE31" s="241"/>
      <c r="QF31" s="241"/>
      <c r="QG31" s="241"/>
      <c r="QH31" s="241"/>
      <c r="QI31" s="241"/>
      <c r="QJ31" s="241"/>
      <c r="QK31" s="241"/>
      <c r="QL31" s="241"/>
      <c r="QM31" s="241"/>
      <c r="QN31" s="241"/>
      <c r="QO31" s="241"/>
      <c r="QP31" s="241"/>
      <c r="QQ31" s="241"/>
      <c r="QR31" s="241"/>
      <c r="QS31" s="241"/>
      <c r="QT31" s="241"/>
      <c r="QU31" s="241"/>
      <c r="QV31" s="241"/>
      <c r="QW31" s="241"/>
      <c r="QX31" s="241"/>
      <c r="QY31" s="241"/>
      <c r="QZ31" s="241"/>
      <c r="RA31" s="241"/>
      <c r="RB31" s="241"/>
      <c r="RC31" s="241"/>
      <c r="RD31" s="241"/>
      <c r="RE31" s="241"/>
      <c r="RF31" s="241"/>
      <c r="RG31" s="241"/>
      <c r="RH31" s="241"/>
      <c r="RI31" s="241"/>
      <c r="RJ31" s="241"/>
      <c r="RK31" s="241"/>
      <c r="RL31" s="241"/>
      <c r="RM31" s="241"/>
      <c r="RN31" s="241"/>
      <c r="RO31" s="241"/>
      <c r="RP31" s="241"/>
      <c r="RQ31" s="241"/>
      <c r="RR31" s="241"/>
      <c r="RS31" s="241"/>
      <c r="RT31" s="241"/>
      <c r="RU31" s="241"/>
      <c r="RV31" s="241"/>
      <c r="RW31" s="241"/>
      <c r="RX31" s="241"/>
      <c r="RY31" s="241"/>
      <c r="RZ31" s="241"/>
      <c r="SA31" s="241"/>
      <c r="SB31" s="241"/>
      <c r="SC31" s="241"/>
      <c r="SD31" s="241"/>
      <c r="SE31" s="241"/>
      <c r="SF31" s="241"/>
      <c r="SG31" s="241"/>
      <c r="SH31" s="241"/>
      <c r="SI31" s="241"/>
      <c r="SJ31" s="241"/>
      <c r="SK31" s="241"/>
      <c r="SL31" s="241"/>
      <c r="SM31" s="241"/>
      <c r="SN31" s="241"/>
      <c r="SO31" s="241"/>
      <c r="SP31" s="241"/>
      <c r="SQ31" s="241"/>
      <c r="SR31" s="241"/>
      <c r="SS31" s="241"/>
      <c r="ST31" s="241"/>
      <c r="SU31" s="241"/>
      <c r="SV31" s="241"/>
      <c r="SW31" s="241"/>
      <c r="SX31" s="241"/>
      <c r="SY31" s="241"/>
      <c r="SZ31" s="241"/>
      <c r="TA31" s="241"/>
      <c r="TB31" s="241"/>
      <c r="TC31" s="241"/>
      <c r="TD31" s="241"/>
      <c r="TE31" s="241"/>
      <c r="TF31" s="241"/>
      <c r="TG31" s="241"/>
      <c r="TH31" s="243"/>
      <c r="TI31" s="243"/>
      <c r="TJ31" s="243"/>
      <c r="TK31" s="243"/>
      <c r="TL31" s="243"/>
      <c r="TM31" s="241"/>
      <c r="TN31" s="241"/>
      <c r="TO31" s="241"/>
      <c r="TP31" s="241"/>
      <c r="TQ31" s="241"/>
      <c r="TR31" s="241"/>
      <c r="TS31" s="241"/>
      <c r="TT31" s="241"/>
      <c r="TU31" s="241"/>
      <c r="TV31" s="241"/>
      <c r="TW31" s="241"/>
      <c r="TX31" s="241"/>
      <c r="TY31" s="241"/>
      <c r="TZ31" s="241"/>
      <c r="UA31" s="241"/>
      <c r="UB31" s="241"/>
      <c r="UC31" s="241"/>
      <c r="UD31" s="241"/>
      <c r="UE31" s="241"/>
      <c r="UF31" s="241"/>
      <c r="UG31" s="241"/>
      <c r="UH31" s="241"/>
      <c r="UI31" s="241"/>
      <c r="UJ31" s="241"/>
      <c r="UK31" s="241"/>
      <c r="UL31" s="241"/>
      <c r="UM31" s="241"/>
      <c r="UN31" s="241"/>
      <c r="UO31" s="241"/>
      <c r="UP31" s="241"/>
      <c r="UQ31" s="241"/>
      <c r="UR31" s="241"/>
      <c r="US31" s="241"/>
      <c r="UT31" s="241"/>
      <c r="UU31" s="241"/>
      <c r="UV31" s="241"/>
      <c r="UW31" s="241"/>
      <c r="UX31" s="241"/>
      <c r="UY31" s="241"/>
      <c r="UZ31" s="241"/>
      <c r="VA31" s="241"/>
      <c r="VB31" s="241"/>
      <c r="VC31" s="241"/>
      <c r="VD31" s="241"/>
      <c r="VE31" s="241"/>
      <c r="VF31" s="241"/>
      <c r="VG31" s="241"/>
      <c r="VH31" s="241"/>
      <c r="VI31" s="241"/>
      <c r="VJ31" s="241"/>
      <c r="VK31" s="241"/>
      <c r="VL31" s="241"/>
      <c r="VM31" s="241"/>
      <c r="VN31" s="241"/>
      <c r="VO31" s="241"/>
      <c r="VP31" s="241"/>
      <c r="VQ31" s="241"/>
      <c r="VR31" s="241"/>
      <c r="VS31" s="241"/>
      <c r="VT31" s="241"/>
      <c r="VU31" s="241"/>
      <c r="VV31" s="241"/>
      <c r="VW31" s="241"/>
      <c r="VX31" s="241"/>
      <c r="VY31" s="241"/>
      <c r="VZ31" s="241"/>
      <c r="WA31" s="241"/>
      <c r="WB31" s="241"/>
      <c r="WC31" s="241"/>
      <c r="WD31" s="241"/>
      <c r="WE31" s="241"/>
      <c r="WF31" s="241"/>
      <c r="WG31" s="241"/>
      <c r="WH31" s="244"/>
      <c r="WI31" s="244"/>
      <c r="WJ31" s="244"/>
      <c r="WK31" s="244"/>
      <c r="WL31" s="244"/>
      <c r="WM31" s="242"/>
      <c r="WN31" s="242"/>
      <c r="WO31" s="242"/>
      <c r="WP31" s="242"/>
      <c r="WR31" s="164"/>
      <c r="WS31" s="164"/>
      <c r="WT31" s="164"/>
      <c r="WU31" s="164"/>
      <c r="XX31" s="164"/>
      <c r="XY31" s="164"/>
      <c r="XZ31" s="164"/>
      <c r="YA31" s="164"/>
      <c r="YB31" s="164"/>
      <c r="YP31" s="164"/>
      <c r="YQ31" s="164"/>
      <c r="YR31" s="164"/>
      <c r="YS31" s="164"/>
      <c r="YT31" s="164"/>
      <c r="YU31" s="164"/>
      <c r="YV31" s="164"/>
      <c r="YW31" s="164"/>
      <c r="YX31" s="164"/>
      <c r="YY31" s="164"/>
      <c r="YZ31" s="164"/>
      <c r="ZA31" s="164"/>
      <c r="ZB31" s="164"/>
      <c r="ZC31" s="164"/>
      <c r="ZD31" s="164"/>
      <c r="ZE31" s="164"/>
      <c r="ZF31" s="164"/>
      <c r="ZG31" s="164"/>
      <c r="ZH31" s="164"/>
      <c r="ZI31" s="164"/>
      <c r="ZJ31" s="164"/>
      <c r="ZK31" s="164"/>
      <c r="ZL31" s="164"/>
      <c r="AAD31" s="164"/>
      <c r="AAE31" s="164"/>
      <c r="AAF31" s="164"/>
      <c r="AAG31" s="164"/>
      <c r="AAH31" s="164"/>
      <c r="AAI31" s="164"/>
      <c r="AAJ31" s="164"/>
      <c r="AAK31" s="164"/>
      <c r="AAL31" s="164"/>
      <c r="AAM31" s="164"/>
      <c r="AAN31" s="164"/>
      <c r="AAO31" s="164"/>
      <c r="AAP31" s="164"/>
      <c r="AAQ31" s="164"/>
      <c r="AAR31" s="164"/>
      <c r="AAS31" s="164"/>
      <c r="AAT31" s="164"/>
      <c r="AAU31" s="164"/>
      <c r="AAV31" s="164"/>
      <c r="AAW31" s="164"/>
    </row>
    <row r="32" spans="1:725" ht="21" customHeight="1">
      <c r="A32" s="334">
        <v>25</v>
      </c>
      <c r="B32" s="231" t="str">
        <f>IF('1'!$A$1=1,D32,F32)</f>
        <v xml:space="preserve"> Ірак</v>
      </c>
      <c r="C32" s="409"/>
      <c r="D32" s="361" t="s">
        <v>184</v>
      </c>
      <c r="E32" s="362"/>
      <c r="F32" s="352" t="s">
        <v>113</v>
      </c>
      <c r="G32" s="232">
        <v>100.0389081676287</v>
      </c>
      <c r="H32" s="136">
        <v>116.157449296501</v>
      </c>
      <c r="I32" s="136">
        <v>109.4795596138768</v>
      </c>
      <c r="J32" s="136">
        <v>100.8227804596191</v>
      </c>
      <c r="K32" s="136">
        <v>88.612301569358095</v>
      </c>
      <c r="L32" s="136">
        <v>88.588534045859902</v>
      </c>
      <c r="M32" s="136">
        <v>77.786852261336094</v>
      </c>
      <c r="N32" s="136">
        <v>82.314254793201499</v>
      </c>
      <c r="O32" s="136">
        <v>123.05436153135309</v>
      </c>
      <c r="P32" s="136">
        <v>96.008224421716108</v>
      </c>
      <c r="Q32" s="136">
        <v>115.08707732741681</v>
      </c>
      <c r="R32" s="136">
        <v>87.781644735774904</v>
      </c>
      <c r="S32" s="136">
        <v>151.82578129554048</v>
      </c>
      <c r="T32" s="136">
        <v>123.97528791076101</v>
      </c>
      <c r="U32" s="136">
        <v>150.77950247355889</v>
      </c>
      <c r="V32" s="136">
        <v>116.2637605416448</v>
      </c>
      <c r="W32" s="136">
        <v>138.6054633090562</v>
      </c>
      <c r="X32" s="136">
        <v>190.18344247301252</v>
      </c>
      <c r="Y32" s="136">
        <v>60.61233219815842</v>
      </c>
      <c r="Z32" s="136">
        <v>131.52103434606261</v>
      </c>
      <c r="AA32" s="136">
        <v>170.83309136178789</v>
      </c>
      <c r="AB32" s="136">
        <v>158.78381193518271</v>
      </c>
      <c r="AC32" s="136">
        <v>88.412597470497758</v>
      </c>
      <c r="AD32" s="136">
        <v>111.2516865590416</v>
      </c>
      <c r="AE32" s="136">
        <v>114.93551850313779</v>
      </c>
      <c r="AF32" s="136">
        <v>223.07706948753429</v>
      </c>
      <c r="AG32" s="136">
        <v>87.202513764230005</v>
      </c>
      <c r="AH32" s="136">
        <v>161.20863630091668</v>
      </c>
      <c r="AI32" s="136">
        <v>149.75979499198078</v>
      </c>
      <c r="AJ32" s="136">
        <v>10.2108278697985</v>
      </c>
      <c r="AK32" s="136">
        <v>22.768354768474801</v>
      </c>
      <c r="AL32" s="136">
        <v>88.921046013035749</v>
      </c>
      <c r="AM32" s="136">
        <v>48.524116220893887</v>
      </c>
      <c r="AN32" s="136">
        <v>60.840340828022562</v>
      </c>
      <c r="AO32" s="136">
        <v>34.1833357632797</v>
      </c>
      <c r="AP32" s="136">
        <v>35.263552764248047</v>
      </c>
      <c r="AQ32" s="136">
        <v>72.1093176944525</v>
      </c>
      <c r="AR32" s="136">
        <v>63.688672998070999</v>
      </c>
      <c r="AS32" s="136">
        <v>60.494324060116199</v>
      </c>
      <c r="AT32" s="136">
        <v>85.316936492610196</v>
      </c>
      <c r="AU32" s="136">
        <v>58.304938941082312</v>
      </c>
      <c r="AV32" s="136">
        <v>114.06555206636037</v>
      </c>
      <c r="AW32" s="136">
        <v>68.510428622630201</v>
      </c>
      <c r="AX32" s="136">
        <f>AQ32+AR32+AS32</f>
        <v>196.2923147526397</v>
      </c>
      <c r="AY32" s="136">
        <f>AU32+AV32+AW32</f>
        <v>240.8809196300729</v>
      </c>
      <c r="AZ32" s="136">
        <f>G32+H32+I32+J32</f>
        <v>426.49869753762556</v>
      </c>
      <c r="BA32" s="136">
        <f>K32+L32+M32+N32</f>
        <v>337.30194266975559</v>
      </c>
      <c r="BB32" s="136">
        <f>O32+P32+Q32+R32</f>
        <v>421.93130801626091</v>
      </c>
      <c r="BC32" s="136">
        <f>S32+T32+U32+V32</f>
        <v>542.84433222150517</v>
      </c>
      <c r="BD32" s="136">
        <f>W32+X32+Y32+Z32</f>
        <v>520.92227232628966</v>
      </c>
      <c r="BE32" s="136">
        <f>AA32+AB32+AC32+AD32</f>
        <v>529.28118732650989</v>
      </c>
      <c r="BF32" s="136">
        <f>AE32+AF32+AG32+AH32</f>
        <v>586.42373805581872</v>
      </c>
      <c r="BG32" s="136">
        <f>AI32+AJ32+AK32+AL32</f>
        <v>271.66002364328983</v>
      </c>
      <c r="BH32" s="136">
        <f>AM32+AN32+AO32+AP32</f>
        <v>178.81134557644418</v>
      </c>
      <c r="BI32" s="136">
        <f>AQ32+AR32+AS32+AT32</f>
        <v>281.60925124524988</v>
      </c>
      <c r="BJ32" s="136"/>
    </row>
    <row r="33" spans="1:725" s="238" customFormat="1" ht="21" customHeight="1">
      <c r="A33" s="334">
        <v>26</v>
      </c>
      <c r="B33" s="343" t="str">
        <f>IF('1'!$A$1=1,D33,F33)</f>
        <v xml:space="preserve"> Греція</v>
      </c>
      <c r="C33" s="408"/>
      <c r="D33" s="355" t="s">
        <v>173</v>
      </c>
      <c r="E33" s="355"/>
      <c r="F33" s="356" t="s">
        <v>64</v>
      </c>
      <c r="G33" s="342">
        <v>41.326689792125258</v>
      </c>
      <c r="H33" s="237">
        <v>38.042909588485379</v>
      </c>
      <c r="I33" s="237">
        <v>20.353535359935861</v>
      </c>
      <c r="J33" s="237">
        <v>37.901985167193104</v>
      </c>
      <c r="K33" s="237">
        <v>33.594860944907197</v>
      </c>
      <c r="L33" s="237">
        <v>35.614854713421195</v>
      </c>
      <c r="M33" s="237">
        <v>35.448745218446582</v>
      </c>
      <c r="N33" s="237">
        <v>38.911523425719402</v>
      </c>
      <c r="O33" s="136">
        <v>50.888057520326299</v>
      </c>
      <c r="P33" s="136">
        <v>41.290127213430083</v>
      </c>
      <c r="Q33" s="136">
        <v>29.653438938527589</v>
      </c>
      <c r="R33" s="136">
        <v>51.463133464089097</v>
      </c>
      <c r="S33" s="136">
        <v>68.14540241420309</v>
      </c>
      <c r="T33" s="136">
        <v>62.220597577278795</v>
      </c>
      <c r="U33" s="136">
        <v>47.629564679508299</v>
      </c>
      <c r="V33" s="136">
        <v>57.9701626975151</v>
      </c>
      <c r="W33" s="136">
        <v>89.190086049200005</v>
      </c>
      <c r="X33" s="136">
        <v>43.267567583333197</v>
      </c>
      <c r="Y33" s="136">
        <v>53.890059179653193</v>
      </c>
      <c r="Z33" s="136">
        <v>57.242311333126807</v>
      </c>
      <c r="AA33" s="136">
        <v>49.603420488024803</v>
      </c>
      <c r="AB33" s="136">
        <v>27.663168290469539</v>
      </c>
      <c r="AC33" s="136">
        <v>40.737278522366225</v>
      </c>
      <c r="AD33" s="136">
        <v>37.460366778948398</v>
      </c>
      <c r="AE33" s="136">
        <v>35.619997294080619</v>
      </c>
      <c r="AF33" s="136">
        <v>37.927322919641369</v>
      </c>
      <c r="AG33" s="136">
        <v>38.7489358995469</v>
      </c>
      <c r="AH33" s="136">
        <v>65.890521191159394</v>
      </c>
      <c r="AI33" s="136">
        <v>34.67616417012961</v>
      </c>
      <c r="AJ33" s="136">
        <v>18.326816872954801</v>
      </c>
      <c r="AK33" s="136">
        <v>34.371035215389099</v>
      </c>
      <c r="AL33" s="136">
        <v>86.149409310870098</v>
      </c>
      <c r="AM33" s="136">
        <v>54.562008512131598</v>
      </c>
      <c r="AN33" s="136">
        <v>41.35396503032004</v>
      </c>
      <c r="AO33" s="136">
        <v>60.980821920557304</v>
      </c>
      <c r="AP33" s="136">
        <v>81.451140398236404</v>
      </c>
      <c r="AQ33" s="136">
        <v>94.504340360735696</v>
      </c>
      <c r="AR33" s="136">
        <v>74.157281950727594</v>
      </c>
      <c r="AS33" s="136">
        <v>96.242624689513207</v>
      </c>
      <c r="AT33" s="136">
        <v>111.99711202557739</v>
      </c>
      <c r="AU33" s="136">
        <v>93.411602024737192</v>
      </c>
      <c r="AV33" s="136">
        <v>84.716184070194615</v>
      </c>
      <c r="AW33" s="136">
        <v>61.020192988310498</v>
      </c>
      <c r="AX33" s="136">
        <f t="shared" si="9"/>
        <v>264.90424700097651</v>
      </c>
      <c r="AY33" s="136">
        <f t="shared" si="10"/>
        <v>239.14797908324232</v>
      </c>
      <c r="AZ33" s="136">
        <f t="shared" ref="AZ33:AZ41" si="40">G33+H33+I33+J33</f>
        <v>137.62511990773959</v>
      </c>
      <c r="BA33" s="136">
        <f t="shared" ref="BA33:BA41" si="41">K33+L33+M33+N33</f>
        <v>143.56998430249436</v>
      </c>
      <c r="BB33" s="136">
        <f t="shared" ref="BB33:BB41" si="42">O33+P33+Q33+R33</f>
        <v>173.29475713637305</v>
      </c>
      <c r="BC33" s="136">
        <f t="shared" ref="BC33:BC41" si="43">S33+T33+U33+V33</f>
        <v>235.96572736850527</v>
      </c>
      <c r="BD33" s="136">
        <f t="shared" ref="BD33:BD41" si="44">W33+X33+Y33+Z33</f>
        <v>243.59002414531318</v>
      </c>
      <c r="BE33" s="136">
        <f t="shared" ref="BE33:BE41" si="45">AA33+AB33+AC33+AD33</f>
        <v>155.46423407980896</v>
      </c>
      <c r="BF33" s="136">
        <f t="shared" ref="BF33:BF41" si="46">AE33+AF33+AG33+AH33</f>
        <v>178.18677730442829</v>
      </c>
      <c r="BG33" s="136">
        <f t="shared" ref="BG33:BG41" si="47">AI33+AJ33+AK33+AL33</f>
        <v>173.5234255693436</v>
      </c>
      <c r="BH33" s="136">
        <f t="shared" ref="BH33:BH41" si="48">AM33+AN33+AO33+AP33</f>
        <v>238.34793586124533</v>
      </c>
      <c r="BI33" s="136">
        <f t="shared" si="11"/>
        <v>376.90135902655391</v>
      </c>
      <c r="BJ33" s="136"/>
      <c r="BK33" s="224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4"/>
      <c r="CK33" s="224"/>
      <c r="CL33" s="224"/>
      <c r="CM33" s="224"/>
      <c r="CN33" s="224"/>
      <c r="CO33" s="224"/>
      <c r="CP33" s="224"/>
      <c r="CQ33" s="224"/>
      <c r="CR33" s="224"/>
      <c r="CS33" s="224"/>
      <c r="CT33" s="224"/>
      <c r="CU33" s="224"/>
      <c r="CV33" s="224"/>
      <c r="CW33" s="224"/>
      <c r="CX33" s="224"/>
      <c r="CY33" s="224"/>
      <c r="CZ33" s="224"/>
      <c r="DA33" s="225"/>
      <c r="DB33" s="225"/>
      <c r="DC33" s="225"/>
      <c r="DD33" s="225"/>
      <c r="DE33" s="225"/>
      <c r="DF33" s="225"/>
      <c r="DG33" s="225"/>
      <c r="DH33" s="225"/>
      <c r="DI33" s="225"/>
      <c r="DJ33" s="225"/>
      <c r="DK33" s="225"/>
      <c r="DL33" s="225"/>
      <c r="DM33" s="225"/>
      <c r="DN33" s="225"/>
      <c r="DO33" s="225"/>
      <c r="DP33" s="225"/>
      <c r="DQ33" s="225"/>
      <c r="DR33" s="225"/>
      <c r="DS33" s="225"/>
      <c r="DT33" s="225"/>
      <c r="DU33" s="225"/>
      <c r="DV33" s="225"/>
      <c r="DW33" s="225"/>
      <c r="DX33" s="225"/>
      <c r="DY33" s="225"/>
      <c r="DZ33" s="225"/>
      <c r="EA33" s="225"/>
      <c r="EB33" s="225"/>
      <c r="EC33" s="225"/>
      <c r="ED33" s="225"/>
      <c r="EE33" s="225"/>
      <c r="EF33" s="225"/>
      <c r="EG33" s="225"/>
      <c r="EH33" s="225"/>
      <c r="EI33" s="225"/>
      <c r="EJ33" s="225"/>
      <c r="EK33" s="226"/>
      <c r="EL33" s="226"/>
      <c r="EM33" s="226"/>
      <c r="EN33" s="226"/>
      <c r="EO33" s="226"/>
      <c r="EP33" s="226"/>
      <c r="EQ33" s="226"/>
      <c r="ER33" s="226"/>
      <c r="ES33" s="226"/>
      <c r="ET33" s="226"/>
      <c r="EU33" s="226"/>
      <c r="EV33" s="226"/>
      <c r="EW33" s="226"/>
      <c r="EX33" s="226"/>
      <c r="EY33" s="226"/>
      <c r="EZ33" s="226"/>
      <c r="FA33" s="226"/>
      <c r="FB33" s="226"/>
      <c r="FC33" s="226"/>
      <c r="FD33" s="226"/>
      <c r="FE33" s="226"/>
      <c r="FF33" s="226"/>
      <c r="FG33" s="228"/>
      <c r="FH33" s="228"/>
      <c r="FI33" s="228"/>
      <c r="FJ33" s="228"/>
      <c r="FK33" s="228"/>
      <c r="FL33" s="228"/>
      <c r="FM33" s="228"/>
      <c r="FN33" s="228"/>
      <c r="FO33" s="226"/>
      <c r="FP33" s="226"/>
      <c r="FQ33" s="226"/>
      <c r="FR33" s="226"/>
      <c r="FS33" s="226"/>
      <c r="FT33" s="226"/>
      <c r="FU33" s="226"/>
      <c r="FV33" s="226"/>
      <c r="FW33" s="226"/>
      <c r="FX33" s="226"/>
      <c r="FY33" s="226"/>
      <c r="FZ33" s="226"/>
      <c r="GA33" s="228"/>
      <c r="GB33" s="228"/>
      <c r="GC33" s="228"/>
      <c r="GD33" s="228"/>
      <c r="GE33" s="228"/>
      <c r="GF33" s="228"/>
      <c r="GG33" s="228"/>
      <c r="GH33" s="228"/>
      <c r="GI33" s="228"/>
      <c r="GJ33" s="228"/>
      <c r="GK33" s="228"/>
      <c r="GL33" s="228"/>
      <c r="GM33" s="228"/>
      <c r="GN33" s="228"/>
      <c r="GO33" s="228"/>
      <c r="GP33" s="228"/>
      <c r="GQ33" s="228"/>
      <c r="GR33" s="228"/>
      <c r="GS33" s="228"/>
      <c r="GT33" s="228"/>
      <c r="GU33" s="228"/>
      <c r="GV33" s="228"/>
      <c r="GW33" s="228"/>
      <c r="GX33" s="228"/>
      <c r="GY33" s="228"/>
      <c r="GZ33" s="228"/>
      <c r="HA33" s="228"/>
      <c r="HB33" s="228"/>
      <c r="HC33" s="228"/>
      <c r="HD33" s="228"/>
      <c r="HE33" s="228"/>
      <c r="HF33" s="228"/>
      <c r="HG33" s="228"/>
      <c r="HH33" s="228"/>
      <c r="HI33" s="228"/>
      <c r="HJ33" s="228"/>
      <c r="HK33" s="228"/>
      <c r="HL33" s="228"/>
      <c r="HM33" s="228"/>
      <c r="HN33" s="228"/>
      <c r="HO33" s="228"/>
      <c r="HP33" s="229"/>
      <c r="HQ33" s="229"/>
      <c r="HR33" s="229"/>
      <c r="HS33" s="229"/>
      <c r="HT33" s="228"/>
      <c r="HU33" s="228"/>
      <c r="HV33" s="228"/>
      <c r="HW33" s="228"/>
      <c r="HX33" s="228"/>
      <c r="HY33" s="228"/>
      <c r="HZ33" s="228"/>
      <c r="IA33" s="228"/>
      <c r="IB33" s="226"/>
      <c r="IC33" s="226"/>
      <c r="ID33" s="226"/>
      <c r="IE33" s="226"/>
      <c r="IF33" s="226"/>
      <c r="IG33" s="226"/>
      <c r="IH33" s="226"/>
      <c r="II33" s="226"/>
      <c r="IJ33" s="226"/>
      <c r="IK33" s="226"/>
      <c r="IL33" s="226"/>
      <c r="IM33" s="226"/>
      <c r="IN33" s="226"/>
      <c r="IO33" s="229"/>
      <c r="IP33" s="229"/>
      <c r="IQ33" s="228"/>
      <c r="IR33" s="228"/>
      <c r="IS33" s="228"/>
      <c r="IT33" s="228"/>
      <c r="IU33" s="228"/>
      <c r="IV33" s="228"/>
      <c r="IW33" s="228"/>
      <c r="IX33" s="226"/>
      <c r="IY33" s="229"/>
      <c r="IZ33" s="229"/>
      <c r="JA33" s="229"/>
      <c r="JB33" s="229"/>
      <c r="JC33" s="229"/>
      <c r="JD33" s="226"/>
      <c r="JE33" s="226"/>
      <c r="JF33" s="226"/>
      <c r="JG33" s="226"/>
      <c r="JH33" s="226"/>
      <c r="JI33" s="226"/>
      <c r="JJ33" s="226"/>
      <c r="JK33" s="226"/>
      <c r="JL33" s="226"/>
      <c r="JM33" s="226"/>
      <c r="JN33" s="226"/>
      <c r="JO33" s="226"/>
      <c r="JP33" s="226"/>
      <c r="JQ33" s="226"/>
      <c r="JR33" s="226"/>
      <c r="JS33" s="226"/>
      <c r="JT33" s="226"/>
      <c r="JU33" s="226"/>
      <c r="JV33" s="226"/>
      <c r="JW33" s="226"/>
      <c r="JX33" s="226"/>
      <c r="JY33" s="226"/>
      <c r="JZ33" s="226"/>
      <c r="KA33" s="226"/>
      <c r="KB33" s="226"/>
      <c r="KC33" s="226"/>
      <c r="KD33" s="226"/>
      <c r="KE33" s="226"/>
      <c r="KF33" s="226"/>
      <c r="KG33" s="226"/>
      <c r="KH33" s="226"/>
      <c r="KI33" s="226"/>
      <c r="KJ33" s="226"/>
      <c r="KK33" s="226"/>
      <c r="KL33" s="226"/>
      <c r="KM33" s="226"/>
      <c r="KN33" s="226"/>
      <c r="KO33" s="226"/>
      <c r="KP33" s="226"/>
      <c r="KQ33" s="226"/>
      <c r="KR33" s="226"/>
      <c r="KS33" s="226"/>
      <c r="KT33" s="226"/>
      <c r="KU33" s="226"/>
      <c r="KV33" s="226"/>
      <c r="KW33" s="226"/>
      <c r="KX33" s="226"/>
      <c r="KY33" s="226"/>
      <c r="KZ33" s="226"/>
      <c r="LA33" s="226"/>
      <c r="LB33" s="226"/>
      <c r="LC33" s="226"/>
      <c r="LD33" s="226"/>
      <c r="LE33" s="226"/>
      <c r="LF33" s="226"/>
      <c r="LG33" s="226"/>
      <c r="LH33" s="226"/>
      <c r="LI33" s="226"/>
      <c r="LJ33" s="226"/>
      <c r="LK33" s="226"/>
      <c r="LL33" s="226"/>
      <c r="LM33" s="226"/>
      <c r="LN33" s="226"/>
      <c r="LO33" s="226"/>
      <c r="LP33" s="226"/>
      <c r="LQ33" s="226"/>
      <c r="LR33" s="226"/>
      <c r="LS33" s="226"/>
      <c r="LT33" s="226"/>
      <c r="LU33" s="226"/>
      <c r="LV33" s="226"/>
      <c r="LW33" s="226"/>
      <c r="LX33" s="226"/>
      <c r="LY33" s="226"/>
      <c r="LZ33" s="226"/>
      <c r="MA33" s="226"/>
      <c r="MB33" s="226"/>
      <c r="MC33" s="226"/>
      <c r="MD33" s="226"/>
      <c r="ME33" s="226"/>
      <c r="MF33" s="226"/>
      <c r="MG33" s="226"/>
      <c r="MH33" s="226"/>
      <c r="MI33" s="226"/>
      <c r="MJ33" s="226"/>
      <c r="MK33" s="226"/>
      <c r="ML33" s="226"/>
      <c r="MM33" s="226"/>
      <c r="MN33" s="226"/>
      <c r="MO33" s="226"/>
      <c r="MP33" s="226"/>
      <c r="MQ33" s="226"/>
      <c r="MR33" s="226"/>
      <c r="MS33" s="226"/>
      <c r="MT33" s="226"/>
      <c r="MU33" s="226"/>
      <c r="MV33" s="226"/>
      <c r="MW33" s="226"/>
      <c r="MX33" s="226"/>
      <c r="MY33" s="226"/>
      <c r="MZ33" s="226"/>
      <c r="NA33" s="226"/>
      <c r="NB33" s="226"/>
      <c r="NC33" s="226"/>
      <c r="ND33" s="226"/>
      <c r="NE33" s="226"/>
      <c r="NF33" s="226"/>
      <c r="NG33" s="226"/>
      <c r="NH33" s="226"/>
      <c r="NI33" s="226"/>
      <c r="NJ33" s="226"/>
      <c r="NK33" s="226"/>
      <c r="NL33" s="226"/>
      <c r="NM33" s="226"/>
      <c r="NN33" s="226"/>
      <c r="NO33" s="226"/>
      <c r="NP33" s="226"/>
      <c r="NQ33" s="226"/>
      <c r="NR33" s="226"/>
      <c r="NS33" s="226"/>
      <c r="NT33" s="226"/>
      <c r="NU33" s="226"/>
      <c r="NV33" s="226"/>
      <c r="NW33" s="226"/>
      <c r="NX33" s="226"/>
      <c r="NY33" s="226"/>
      <c r="NZ33" s="226"/>
      <c r="OA33" s="226"/>
      <c r="OB33" s="226"/>
      <c r="OC33" s="226"/>
      <c r="OD33" s="226"/>
      <c r="OE33" s="226"/>
      <c r="OF33" s="226"/>
      <c r="OG33" s="226"/>
      <c r="OH33" s="226"/>
      <c r="OI33" s="226"/>
      <c r="OJ33" s="226"/>
      <c r="OK33" s="226"/>
      <c r="OL33" s="226"/>
      <c r="OM33" s="226"/>
      <c r="ON33" s="226"/>
      <c r="OO33" s="226"/>
      <c r="OP33" s="226"/>
      <c r="OQ33" s="226"/>
      <c r="OR33" s="226"/>
      <c r="OS33" s="226"/>
      <c r="OT33" s="226"/>
      <c r="OU33" s="226"/>
      <c r="OV33" s="226"/>
      <c r="OW33" s="226"/>
      <c r="OX33" s="226"/>
      <c r="OY33" s="226"/>
      <c r="OZ33" s="226"/>
      <c r="PA33" s="226"/>
      <c r="PB33" s="226"/>
      <c r="PC33" s="226"/>
      <c r="PD33" s="226"/>
      <c r="PE33" s="226"/>
      <c r="PF33" s="226"/>
      <c r="PG33" s="226"/>
      <c r="PH33" s="226"/>
      <c r="PI33" s="226"/>
      <c r="PJ33" s="226"/>
      <c r="PK33" s="226"/>
      <c r="PL33" s="226"/>
      <c r="PM33" s="226"/>
      <c r="PN33" s="226"/>
      <c r="PO33" s="226"/>
      <c r="PP33" s="226"/>
      <c r="PQ33" s="226"/>
      <c r="PR33" s="226"/>
      <c r="PS33" s="226"/>
      <c r="PT33" s="226"/>
      <c r="PU33" s="226"/>
      <c r="PV33" s="226"/>
      <c r="PW33" s="226"/>
      <c r="PX33" s="226"/>
      <c r="PY33" s="226"/>
      <c r="PZ33" s="226"/>
      <c r="QA33" s="226"/>
      <c r="QB33" s="226"/>
      <c r="QC33" s="226"/>
      <c r="QD33" s="226"/>
      <c r="QE33" s="226"/>
      <c r="QF33" s="226"/>
      <c r="QG33" s="226"/>
      <c r="QH33" s="226"/>
      <c r="QI33" s="226"/>
      <c r="QJ33" s="226"/>
      <c r="QK33" s="226"/>
      <c r="QL33" s="226"/>
      <c r="QM33" s="226"/>
      <c r="QN33" s="226"/>
      <c r="QO33" s="226"/>
      <c r="QP33" s="226"/>
      <c r="QQ33" s="226"/>
      <c r="QR33" s="226"/>
      <c r="QS33" s="226"/>
      <c r="QT33" s="226"/>
      <c r="QU33" s="226"/>
      <c r="QV33" s="226"/>
      <c r="QW33" s="226"/>
      <c r="QX33" s="226"/>
      <c r="QY33" s="226"/>
      <c r="QZ33" s="226"/>
      <c r="RA33" s="226"/>
      <c r="RB33" s="226"/>
      <c r="RC33" s="226"/>
      <c r="RD33" s="226"/>
      <c r="RE33" s="226"/>
      <c r="RF33" s="226"/>
      <c r="RG33" s="226"/>
      <c r="RH33" s="226"/>
      <c r="RI33" s="226"/>
      <c r="RJ33" s="226"/>
      <c r="RK33" s="226"/>
      <c r="RL33" s="226"/>
      <c r="RM33" s="226"/>
      <c r="RN33" s="226"/>
      <c r="RO33" s="226"/>
      <c r="RP33" s="226"/>
      <c r="RQ33" s="226"/>
      <c r="RR33" s="226"/>
      <c r="RS33" s="226"/>
      <c r="RT33" s="226"/>
      <c r="RU33" s="226"/>
      <c r="RV33" s="226"/>
      <c r="RW33" s="226"/>
      <c r="RX33" s="226"/>
      <c r="RY33" s="226"/>
      <c r="RZ33" s="226"/>
      <c r="SA33" s="226"/>
      <c r="SB33" s="226"/>
      <c r="SC33" s="226"/>
      <c r="SD33" s="226"/>
      <c r="SE33" s="226"/>
      <c r="SF33" s="226"/>
      <c r="SG33" s="226"/>
      <c r="SH33" s="226"/>
      <c r="SI33" s="226"/>
      <c r="SJ33" s="226"/>
      <c r="SK33" s="226"/>
      <c r="SL33" s="226"/>
      <c r="SM33" s="226"/>
      <c r="SN33" s="226"/>
      <c r="SO33" s="226"/>
      <c r="SP33" s="226"/>
      <c r="SQ33" s="226"/>
      <c r="SR33" s="226"/>
      <c r="SS33" s="226"/>
      <c r="ST33" s="226"/>
      <c r="SU33" s="226"/>
      <c r="SV33" s="226"/>
      <c r="SW33" s="226"/>
      <c r="SX33" s="226"/>
      <c r="SY33" s="226"/>
      <c r="SZ33" s="226"/>
      <c r="TA33" s="226"/>
      <c r="TB33" s="226"/>
      <c r="TC33" s="226"/>
      <c r="TD33" s="226"/>
      <c r="TE33" s="226"/>
      <c r="TF33" s="226"/>
      <c r="TG33" s="226"/>
      <c r="TH33" s="229"/>
      <c r="TI33" s="229"/>
      <c r="TJ33" s="229"/>
      <c r="TK33" s="229"/>
      <c r="TL33" s="229"/>
      <c r="TM33" s="226"/>
      <c r="TN33" s="226"/>
      <c r="TO33" s="226"/>
      <c r="TP33" s="226"/>
      <c r="TQ33" s="226"/>
      <c r="TR33" s="226"/>
      <c r="TS33" s="226"/>
      <c r="TT33" s="226"/>
      <c r="TU33" s="226"/>
      <c r="TV33" s="226"/>
      <c r="TW33" s="226"/>
      <c r="TX33" s="226"/>
      <c r="TY33" s="226"/>
      <c r="TZ33" s="226"/>
      <c r="UA33" s="226"/>
      <c r="UB33" s="226"/>
      <c r="UC33" s="226"/>
      <c r="UD33" s="226"/>
      <c r="UE33" s="226"/>
      <c r="UF33" s="226"/>
      <c r="UG33" s="226"/>
      <c r="UH33" s="226"/>
      <c r="UI33" s="226"/>
      <c r="UJ33" s="226"/>
      <c r="UK33" s="226"/>
      <c r="UL33" s="226"/>
      <c r="UM33" s="226"/>
      <c r="UN33" s="226"/>
      <c r="UO33" s="226"/>
      <c r="UP33" s="226"/>
      <c r="UQ33" s="226"/>
      <c r="UR33" s="226"/>
      <c r="US33" s="226"/>
      <c r="UT33" s="226"/>
      <c r="UU33" s="226"/>
      <c r="UV33" s="226"/>
      <c r="UW33" s="226"/>
      <c r="UX33" s="226"/>
      <c r="UY33" s="226"/>
      <c r="UZ33" s="226"/>
      <c r="VA33" s="226"/>
      <c r="VB33" s="226"/>
      <c r="VC33" s="226"/>
      <c r="VD33" s="226"/>
      <c r="VE33" s="226"/>
      <c r="VF33" s="226"/>
      <c r="VG33" s="226"/>
      <c r="VH33" s="226"/>
      <c r="VI33" s="226"/>
      <c r="VJ33" s="226"/>
      <c r="VK33" s="226"/>
      <c r="VL33" s="226"/>
      <c r="VM33" s="226"/>
      <c r="VN33" s="226"/>
      <c r="VO33" s="226"/>
      <c r="VP33" s="226"/>
      <c r="VQ33" s="226"/>
      <c r="VR33" s="226"/>
      <c r="VS33" s="226"/>
      <c r="VT33" s="226"/>
      <c r="VU33" s="226"/>
      <c r="VV33" s="226"/>
      <c r="VW33" s="226"/>
      <c r="VX33" s="226"/>
      <c r="VY33" s="226"/>
      <c r="VZ33" s="226"/>
      <c r="WA33" s="226"/>
      <c r="WB33" s="226"/>
      <c r="WC33" s="226"/>
      <c r="WD33" s="226"/>
      <c r="WE33" s="226"/>
      <c r="WF33" s="226"/>
      <c r="WG33" s="226"/>
      <c r="WH33" s="230"/>
      <c r="WI33" s="230"/>
      <c r="WJ33" s="230"/>
      <c r="WK33" s="230"/>
      <c r="WL33" s="230"/>
      <c r="WM33" s="228"/>
      <c r="WN33" s="228"/>
      <c r="WO33" s="228"/>
      <c r="WP33" s="228"/>
      <c r="WQ33" s="239"/>
      <c r="WR33" s="240"/>
      <c r="WS33" s="240"/>
      <c r="WT33" s="240"/>
      <c r="WU33" s="240"/>
      <c r="WV33" s="239"/>
      <c r="WW33" s="239"/>
      <c r="WX33" s="239"/>
      <c r="WY33" s="239"/>
      <c r="WZ33" s="239"/>
      <c r="XA33" s="239"/>
      <c r="XB33" s="239"/>
      <c r="XC33" s="239"/>
      <c r="XD33" s="239"/>
      <c r="XE33" s="239"/>
      <c r="XF33" s="239"/>
      <c r="XG33" s="239"/>
      <c r="XH33" s="239"/>
      <c r="XI33" s="239"/>
      <c r="XJ33" s="239"/>
      <c r="XK33" s="239"/>
      <c r="XL33" s="239"/>
      <c r="XM33" s="239"/>
      <c r="XN33" s="239"/>
      <c r="XO33" s="239"/>
      <c r="XP33" s="239"/>
      <c r="XQ33" s="239"/>
      <c r="XR33" s="239"/>
      <c r="XS33" s="239"/>
      <c r="XT33" s="239"/>
      <c r="XU33" s="239"/>
      <c r="XV33" s="239"/>
      <c r="XW33" s="239"/>
      <c r="XX33" s="240"/>
      <c r="XY33" s="240"/>
      <c r="XZ33" s="240"/>
      <c r="YA33" s="240"/>
      <c r="YB33" s="240"/>
      <c r="YC33" s="239"/>
      <c r="YD33" s="239"/>
      <c r="YE33" s="239"/>
      <c r="YF33" s="239"/>
      <c r="YP33" s="164"/>
      <c r="YQ33" s="164"/>
      <c r="YR33" s="164"/>
      <c r="YS33" s="164"/>
      <c r="YT33" s="164"/>
      <c r="YU33" s="164"/>
      <c r="YV33" s="164"/>
      <c r="YW33" s="164"/>
      <c r="YX33" s="164"/>
      <c r="YY33" s="164"/>
      <c r="YZ33" s="164"/>
      <c r="ZA33" s="164"/>
      <c r="ZB33" s="164"/>
      <c r="ZC33" s="164"/>
      <c r="ZD33" s="164"/>
      <c r="ZE33" s="164"/>
      <c r="ZF33" s="164"/>
      <c r="ZG33" s="164"/>
      <c r="ZH33" s="164"/>
      <c r="ZI33" s="164"/>
      <c r="ZJ33" s="164"/>
      <c r="ZK33" s="164"/>
      <c r="ZL33" s="164"/>
      <c r="AAD33" s="164"/>
      <c r="AAE33" s="164"/>
      <c r="AAF33" s="164"/>
      <c r="AAG33" s="164"/>
      <c r="AAH33" s="164"/>
      <c r="AAI33" s="164"/>
      <c r="AAJ33" s="164"/>
      <c r="AAK33" s="164"/>
      <c r="AAL33" s="164"/>
      <c r="AAM33" s="164"/>
      <c r="AAN33" s="164"/>
      <c r="AAO33" s="164"/>
      <c r="AAP33" s="164"/>
      <c r="AAQ33" s="164"/>
      <c r="AAR33" s="164"/>
      <c r="AAS33" s="164"/>
      <c r="AAT33" s="164"/>
      <c r="AAU33" s="164"/>
      <c r="AAV33" s="164"/>
      <c r="AAW33" s="164"/>
    </row>
    <row r="34" spans="1:725" s="238" customFormat="1" ht="21" customHeight="1">
      <c r="A34" s="334">
        <v>27</v>
      </c>
      <c r="B34" s="343" t="str">
        <f>IF('1'!$A$1=1,D34,F34)</f>
        <v xml:space="preserve"> Об'єднані Арабські Емірати</v>
      </c>
      <c r="C34" s="410"/>
      <c r="D34" s="364" t="s">
        <v>187</v>
      </c>
      <c r="E34" s="364"/>
      <c r="F34" s="364" t="s">
        <v>115</v>
      </c>
      <c r="G34" s="342">
        <v>66.882707688990308</v>
      </c>
      <c r="H34" s="237">
        <v>59.5599860792966</v>
      </c>
      <c r="I34" s="237">
        <v>83.527555018658802</v>
      </c>
      <c r="J34" s="237">
        <v>60.762876202167504</v>
      </c>
      <c r="K34" s="237">
        <v>50.499221641706697</v>
      </c>
      <c r="L34" s="237">
        <v>58.428509386187599</v>
      </c>
      <c r="M34" s="237">
        <v>73.051416285058806</v>
      </c>
      <c r="N34" s="237">
        <v>64.168688491291704</v>
      </c>
      <c r="O34" s="136">
        <v>89.808834672299412</v>
      </c>
      <c r="P34" s="136">
        <v>78.135719131080094</v>
      </c>
      <c r="Q34" s="136">
        <v>82.0787617665803</v>
      </c>
      <c r="R34" s="136">
        <v>89.165455877416207</v>
      </c>
      <c r="S34" s="136">
        <v>98.25493232321179</v>
      </c>
      <c r="T34" s="136">
        <v>92.665012144534288</v>
      </c>
      <c r="U34" s="136">
        <v>124.8714969219721</v>
      </c>
      <c r="V34" s="136">
        <v>94.928944806820795</v>
      </c>
      <c r="W34" s="136">
        <v>105.7826158732519</v>
      </c>
      <c r="X34" s="136">
        <v>128.74320858918401</v>
      </c>
      <c r="Y34" s="136">
        <v>123.8630595445178</v>
      </c>
      <c r="Z34" s="136">
        <v>107.25377286997259</v>
      </c>
      <c r="AA34" s="136">
        <v>118.09828225753181</v>
      </c>
      <c r="AB34" s="136">
        <v>115.46739653134051</v>
      </c>
      <c r="AC34" s="136">
        <v>77.180718128487101</v>
      </c>
      <c r="AD34" s="136">
        <v>75.4142182603523</v>
      </c>
      <c r="AE34" s="136">
        <v>85.993343230595002</v>
      </c>
      <c r="AF34" s="136">
        <v>97.154411024351205</v>
      </c>
      <c r="AG34" s="136">
        <v>97.70105801483399</v>
      </c>
      <c r="AH34" s="136">
        <v>167.45001183885029</v>
      </c>
      <c r="AI34" s="136">
        <v>60.959784791587843</v>
      </c>
      <c r="AJ34" s="136">
        <v>43.765754295633641</v>
      </c>
      <c r="AK34" s="136">
        <v>38.187196237884599</v>
      </c>
      <c r="AL34" s="136">
        <v>48.851052876618098</v>
      </c>
      <c r="AM34" s="136">
        <v>50.178559142434501</v>
      </c>
      <c r="AN34" s="136">
        <v>41.406444610208403</v>
      </c>
      <c r="AO34" s="136">
        <v>42.460420922736198</v>
      </c>
      <c r="AP34" s="136">
        <v>65.173951220147998</v>
      </c>
      <c r="AQ34" s="136">
        <v>61.211885713150707</v>
      </c>
      <c r="AR34" s="136">
        <v>53.109159607594201</v>
      </c>
      <c r="AS34" s="136">
        <v>70.64202856050079</v>
      </c>
      <c r="AT34" s="136">
        <v>61.291215605664597</v>
      </c>
      <c r="AU34" s="136">
        <v>56.058628109102301</v>
      </c>
      <c r="AV34" s="136">
        <v>100.38791810220241</v>
      </c>
      <c r="AW34" s="136">
        <v>68.624233280245008</v>
      </c>
      <c r="AX34" s="136">
        <f t="shared" si="9"/>
        <v>184.96307388124569</v>
      </c>
      <c r="AY34" s="136">
        <f t="shared" si="10"/>
        <v>225.07077949154973</v>
      </c>
      <c r="AZ34" s="136">
        <f t="shared" si="40"/>
        <v>270.73312498911321</v>
      </c>
      <c r="BA34" s="136">
        <f t="shared" si="41"/>
        <v>246.14783580424481</v>
      </c>
      <c r="BB34" s="136">
        <f t="shared" si="42"/>
        <v>339.18877144737598</v>
      </c>
      <c r="BC34" s="136">
        <f t="shared" si="43"/>
        <v>410.72038619653893</v>
      </c>
      <c r="BD34" s="136">
        <f t="shared" si="44"/>
        <v>465.64265687692631</v>
      </c>
      <c r="BE34" s="136">
        <f t="shared" si="45"/>
        <v>386.16061517771175</v>
      </c>
      <c r="BF34" s="136">
        <f t="shared" si="46"/>
        <v>448.29882410863047</v>
      </c>
      <c r="BG34" s="136">
        <f t="shared" si="47"/>
        <v>191.76378820172417</v>
      </c>
      <c r="BH34" s="136">
        <f t="shared" si="48"/>
        <v>199.21937589552709</v>
      </c>
      <c r="BI34" s="136">
        <f t="shared" si="11"/>
        <v>246.2542894869103</v>
      </c>
      <c r="BJ34" s="136"/>
      <c r="BK34" s="224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  <c r="CM34" s="224"/>
      <c r="CN34" s="224"/>
      <c r="CO34" s="224"/>
      <c r="CP34" s="224"/>
      <c r="CQ34" s="224"/>
      <c r="CR34" s="224"/>
      <c r="CS34" s="224"/>
      <c r="CT34" s="224"/>
      <c r="CU34" s="224"/>
      <c r="CV34" s="224"/>
      <c r="CW34" s="224"/>
      <c r="CX34" s="224"/>
      <c r="CY34" s="224"/>
      <c r="CZ34" s="224"/>
      <c r="DA34" s="225"/>
      <c r="DB34" s="225"/>
      <c r="DC34" s="225"/>
      <c r="DD34" s="225"/>
      <c r="DE34" s="225"/>
      <c r="DF34" s="225"/>
      <c r="DG34" s="225"/>
      <c r="DH34" s="225"/>
      <c r="DI34" s="225"/>
      <c r="DJ34" s="225"/>
      <c r="DK34" s="225"/>
      <c r="DL34" s="225"/>
      <c r="DM34" s="225"/>
      <c r="DN34" s="225"/>
      <c r="DO34" s="225"/>
      <c r="DP34" s="225"/>
      <c r="DQ34" s="225"/>
      <c r="DR34" s="225"/>
      <c r="DS34" s="225"/>
      <c r="DT34" s="225"/>
      <c r="DU34" s="225"/>
      <c r="DV34" s="225"/>
      <c r="DW34" s="225"/>
      <c r="DX34" s="225"/>
      <c r="DY34" s="225"/>
      <c r="DZ34" s="225"/>
      <c r="EA34" s="225"/>
      <c r="EB34" s="225"/>
      <c r="EC34" s="225"/>
      <c r="ED34" s="225"/>
      <c r="EE34" s="225"/>
      <c r="EF34" s="225"/>
      <c r="EG34" s="225"/>
      <c r="EH34" s="225"/>
      <c r="EI34" s="225"/>
      <c r="EJ34" s="225"/>
      <c r="EK34" s="226"/>
      <c r="EL34" s="226"/>
      <c r="EM34" s="226"/>
      <c r="EN34" s="226"/>
      <c r="EO34" s="226"/>
      <c r="EP34" s="226"/>
      <c r="EQ34" s="226"/>
      <c r="ER34" s="226"/>
      <c r="ES34" s="226"/>
      <c r="ET34" s="226"/>
      <c r="EU34" s="226"/>
      <c r="EV34" s="226"/>
      <c r="EW34" s="226"/>
      <c r="EX34" s="226"/>
      <c r="EY34" s="226"/>
      <c r="EZ34" s="226"/>
      <c r="FA34" s="226"/>
      <c r="FB34" s="226"/>
      <c r="FC34" s="226"/>
      <c r="FD34" s="226"/>
      <c r="FE34" s="226"/>
      <c r="FF34" s="226"/>
      <c r="FG34" s="228"/>
      <c r="FH34" s="228"/>
      <c r="FI34" s="228"/>
      <c r="FJ34" s="228"/>
      <c r="FK34" s="228"/>
      <c r="FL34" s="228"/>
      <c r="FM34" s="228"/>
      <c r="FN34" s="228"/>
      <c r="FO34" s="226"/>
      <c r="FP34" s="226"/>
      <c r="FQ34" s="226"/>
      <c r="FR34" s="226"/>
      <c r="FS34" s="226"/>
      <c r="FT34" s="226"/>
      <c r="FU34" s="226"/>
      <c r="FV34" s="226"/>
      <c r="FW34" s="226"/>
      <c r="FX34" s="226"/>
      <c r="FY34" s="226"/>
      <c r="FZ34" s="226"/>
      <c r="GA34" s="228"/>
      <c r="GB34" s="228"/>
      <c r="GC34" s="228"/>
      <c r="GD34" s="228"/>
      <c r="GE34" s="228"/>
      <c r="GF34" s="228"/>
      <c r="GG34" s="228"/>
      <c r="GH34" s="228"/>
      <c r="GI34" s="228"/>
      <c r="GJ34" s="228"/>
      <c r="GK34" s="228"/>
      <c r="GL34" s="228"/>
      <c r="GM34" s="228"/>
      <c r="GN34" s="228"/>
      <c r="GO34" s="228"/>
      <c r="GP34" s="228"/>
      <c r="GQ34" s="228"/>
      <c r="GR34" s="228"/>
      <c r="GS34" s="228"/>
      <c r="GT34" s="228"/>
      <c r="GU34" s="228"/>
      <c r="GV34" s="228"/>
      <c r="GW34" s="228"/>
      <c r="GX34" s="228"/>
      <c r="GY34" s="228"/>
      <c r="GZ34" s="228"/>
      <c r="HA34" s="228"/>
      <c r="HB34" s="228"/>
      <c r="HC34" s="228"/>
      <c r="HD34" s="228"/>
      <c r="HE34" s="228"/>
      <c r="HF34" s="228"/>
      <c r="HG34" s="228"/>
      <c r="HH34" s="228"/>
      <c r="HI34" s="228"/>
      <c r="HJ34" s="228"/>
      <c r="HK34" s="228"/>
      <c r="HL34" s="228"/>
      <c r="HM34" s="228"/>
      <c r="HN34" s="228"/>
      <c r="HO34" s="228"/>
      <c r="HP34" s="229"/>
      <c r="HQ34" s="229"/>
      <c r="HR34" s="229"/>
      <c r="HS34" s="229"/>
      <c r="HT34" s="228"/>
      <c r="HU34" s="228"/>
      <c r="HV34" s="228"/>
      <c r="HW34" s="228"/>
      <c r="HX34" s="228"/>
      <c r="HY34" s="228"/>
      <c r="HZ34" s="228"/>
      <c r="IA34" s="228"/>
      <c r="IB34" s="226"/>
      <c r="IC34" s="226"/>
      <c r="ID34" s="226"/>
      <c r="IE34" s="226"/>
      <c r="IF34" s="226"/>
      <c r="IG34" s="226"/>
      <c r="IH34" s="226"/>
      <c r="II34" s="226"/>
      <c r="IJ34" s="226"/>
      <c r="IK34" s="226"/>
      <c r="IL34" s="226"/>
      <c r="IM34" s="226"/>
      <c r="IN34" s="226"/>
      <c r="IO34" s="229"/>
      <c r="IP34" s="229"/>
      <c r="IQ34" s="228"/>
      <c r="IR34" s="228"/>
      <c r="IS34" s="228"/>
      <c r="IT34" s="228"/>
      <c r="IU34" s="228"/>
      <c r="IV34" s="228"/>
      <c r="IW34" s="228"/>
      <c r="IX34" s="226"/>
      <c r="IY34" s="229"/>
      <c r="IZ34" s="229"/>
      <c r="JA34" s="229"/>
      <c r="JB34" s="229"/>
      <c r="JC34" s="229"/>
      <c r="JD34" s="226"/>
      <c r="JE34" s="226"/>
      <c r="JF34" s="226"/>
      <c r="JG34" s="226"/>
      <c r="JH34" s="226"/>
      <c r="JI34" s="226"/>
      <c r="JJ34" s="226"/>
      <c r="JK34" s="226"/>
      <c r="JL34" s="226"/>
      <c r="JM34" s="226"/>
      <c r="JN34" s="226"/>
      <c r="JO34" s="226"/>
      <c r="JP34" s="226"/>
      <c r="JQ34" s="226"/>
      <c r="JR34" s="226"/>
      <c r="JS34" s="226"/>
      <c r="JT34" s="226"/>
      <c r="JU34" s="226"/>
      <c r="JV34" s="226"/>
      <c r="JW34" s="226"/>
      <c r="JX34" s="226"/>
      <c r="JY34" s="226"/>
      <c r="JZ34" s="226"/>
      <c r="KA34" s="226"/>
      <c r="KB34" s="226"/>
      <c r="KC34" s="226"/>
      <c r="KD34" s="226"/>
      <c r="KE34" s="226"/>
      <c r="KF34" s="226"/>
      <c r="KG34" s="226"/>
      <c r="KH34" s="226"/>
      <c r="KI34" s="226"/>
      <c r="KJ34" s="226"/>
      <c r="KK34" s="226"/>
      <c r="KL34" s="226"/>
      <c r="KM34" s="226"/>
      <c r="KN34" s="226"/>
      <c r="KO34" s="226"/>
      <c r="KP34" s="226"/>
      <c r="KQ34" s="226"/>
      <c r="KR34" s="226"/>
      <c r="KS34" s="226"/>
      <c r="KT34" s="226"/>
      <c r="KU34" s="226"/>
      <c r="KV34" s="226"/>
      <c r="KW34" s="226"/>
      <c r="KX34" s="226"/>
      <c r="KY34" s="226"/>
      <c r="KZ34" s="226"/>
      <c r="LA34" s="226"/>
      <c r="LB34" s="226"/>
      <c r="LC34" s="226"/>
      <c r="LD34" s="226"/>
      <c r="LE34" s="226"/>
      <c r="LF34" s="226"/>
      <c r="LG34" s="226"/>
      <c r="LH34" s="226"/>
      <c r="LI34" s="226"/>
      <c r="LJ34" s="226"/>
      <c r="LK34" s="226"/>
      <c r="LL34" s="226"/>
      <c r="LM34" s="226"/>
      <c r="LN34" s="226"/>
      <c r="LO34" s="226"/>
      <c r="LP34" s="226"/>
      <c r="LQ34" s="226"/>
      <c r="LR34" s="226"/>
      <c r="LS34" s="226"/>
      <c r="LT34" s="226"/>
      <c r="LU34" s="226"/>
      <c r="LV34" s="226"/>
      <c r="LW34" s="226"/>
      <c r="LX34" s="226"/>
      <c r="LY34" s="226"/>
      <c r="LZ34" s="226"/>
      <c r="MA34" s="226"/>
      <c r="MB34" s="226"/>
      <c r="MC34" s="226"/>
      <c r="MD34" s="226"/>
      <c r="ME34" s="226"/>
      <c r="MF34" s="226"/>
      <c r="MG34" s="226"/>
      <c r="MH34" s="226"/>
      <c r="MI34" s="226"/>
      <c r="MJ34" s="226"/>
      <c r="MK34" s="226"/>
      <c r="ML34" s="226"/>
      <c r="MM34" s="226"/>
      <c r="MN34" s="226"/>
      <c r="MO34" s="226"/>
      <c r="MP34" s="226"/>
      <c r="MQ34" s="226"/>
      <c r="MR34" s="226"/>
      <c r="MS34" s="226"/>
      <c r="MT34" s="226"/>
      <c r="MU34" s="226"/>
      <c r="MV34" s="226"/>
      <c r="MW34" s="226"/>
      <c r="MX34" s="226"/>
      <c r="MY34" s="226"/>
      <c r="MZ34" s="226"/>
      <c r="NA34" s="226"/>
      <c r="NB34" s="226"/>
      <c r="NC34" s="226"/>
      <c r="ND34" s="226"/>
      <c r="NE34" s="226"/>
      <c r="NF34" s="226"/>
      <c r="NG34" s="226"/>
      <c r="NH34" s="226"/>
      <c r="NI34" s="226"/>
      <c r="NJ34" s="226"/>
      <c r="NK34" s="226"/>
      <c r="NL34" s="226"/>
      <c r="NM34" s="226"/>
      <c r="NN34" s="226"/>
      <c r="NO34" s="226"/>
      <c r="NP34" s="226"/>
      <c r="NQ34" s="226"/>
      <c r="NR34" s="226"/>
      <c r="NS34" s="226"/>
      <c r="NT34" s="226"/>
      <c r="NU34" s="226"/>
      <c r="NV34" s="226"/>
      <c r="NW34" s="226"/>
      <c r="NX34" s="226"/>
      <c r="NY34" s="226"/>
      <c r="NZ34" s="226"/>
      <c r="OA34" s="226"/>
      <c r="OB34" s="226"/>
      <c r="OC34" s="226"/>
      <c r="OD34" s="226"/>
      <c r="OE34" s="226"/>
      <c r="OF34" s="226"/>
      <c r="OG34" s="226"/>
      <c r="OH34" s="226"/>
      <c r="OI34" s="226"/>
      <c r="OJ34" s="226"/>
      <c r="OK34" s="226"/>
      <c r="OL34" s="226"/>
      <c r="OM34" s="226"/>
      <c r="ON34" s="226"/>
      <c r="OO34" s="226"/>
      <c r="OP34" s="226"/>
      <c r="OQ34" s="226"/>
      <c r="OR34" s="226"/>
      <c r="OS34" s="226"/>
      <c r="OT34" s="226"/>
      <c r="OU34" s="226"/>
      <c r="OV34" s="226"/>
      <c r="OW34" s="226"/>
      <c r="OX34" s="226"/>
      <c r="OY34" s="226"/>
      <c r="OZ34" s="226"/>
      <c r="PA34" s="226"/>
      <c r="PB34" s="226"/>
      <c r="PC34" s="226"/>
      <c r="PD34" s="226"/>
      <c r="PE34" s="226"/>
      <c r="PF34" s="226"/>
      <c r="PG34" s="226"/>
      <c r="PH34" s="226"/>
      <c r="PI34" s="226"/>
      <c r="PJ34" s="226"/>
      <c r="PK34" s="226"/>
      <c r="PL34" s="226"/>
      <c r="PM34" s="226"/>
      <c r="PN34" s="226"/>
      <c r="PO34" s="226"/>
      <c r="PP34" s="226"/>
      <c r="PQ34" s="226"/>
      <c r="PR34" s="226"/>
      <c r="PS34" s="226"/>
      <c r="PT34" s="226"/>
      <c r="PU34" s="226"/>
      <c r="PV34" s="226"/>
      <c r="PW34" s="226"/>
      <c r="PX34" s="226"/>
      <c r="PY34" s="226"/>
      <c r="PZ34" s="226"/>
      <c r="QA34" s="226"/>
      <c r="QB34" s="226"/>
      <c r="QC34" s="226"/>
      <c r="QD34" s="226"/>
      <c r="QE34" s="226"/>
      <c r="QF34" s="226"/>
      <c r="QG34" s="226"/>
      <c r="QH34" s="226"/>
      <c r="QI34" s="226"/>
      <c r="QJ34" s="226"/>
      <c r="QK34" s="226"/>
      <c r="QL34" s="226"/>
      <c r="QM34" s="226"/>
      <c r="QN34" s="226"/>
      <c r="QO34" s="226"/>
      <c r="QP34" s="226"/>
      <c r="QQ34" s="226"/>
      <c r="QR34" s="226"/>
      <c r="QS34" s="226"/>
      <c r="QT34" s="226"/>
      <c r="QU34" s="226"/>
      <c r="QV34" s="226"/>
      <c r="QW34" s="226"/>
      <c r="QX34" s="226"/>
      <c r="QY34" s="226"/>
      <c r="QZ34" s="226"/>
      <c r="RA34" s="226"/>
      <c r="RB34" s="226"/>
      <c r="RC34" s="226"/>
      <c r="RD34" s="226"/>
      <c r="RE34" s="226"/>
      <c r="RF34" s="226"/>
      <c r="RG34" s="226"/>
      <c r="RH34" s="226"/>
      <c r="RI34" s="226"/>
      <c r="RJ34" s="226"/>
      <c r="RK34" s="226"/>
      <c r="RL34" s="226"/>
      <c r="RM34" s="226"/>
      <c r="RN34" s="226"/>
      <c r="RO34" s="226"/>
      <c r="RP34" s="226"/>
      <c r="RQ34" s="226"/>
      <c r="RR34" s="226"/>
      <c r="RS34" s="226"/>
      <c r="RT34" s="226"/>
      <c r="RU34" s="226"/>
      <c r="RV34" s="226"/>
      <c r="RW34" s="226"/>
      <c r="RX34" s="226"/>
      <c r="RY34" s="226"/>
      <c r="RZ34" s="226"/>
      <c r="SA34" s="226"/>
      <c r="SB34" s="226"/>
      <c r="SC34" s="226"/>
      <c r="SD34" s="226"/>
      <c r="SE34" s="226"/>
      <c r="SF34" s="226"/>
      <c r="SG34" s="226"/>
      <c r="SH34" s="226"/>
      <c r="SI34" s="226"/>
      <c r="SJ34" s="226"/>
      <c r="SK34" s="226"/>
      <c r="SL34" s="226"/>
      <c r="SM34" s="226"/>
      <c r="SN34" s="226"/>
      <c r="SO34" s="226"/>
      <c r="SP34" s="226"/>
      <c r="SQ34" s="226"/>
      <c r="SR34" s="226"/>
      <c r="SS34" s="226"/>
      <c r="ST34" s="226"/>
      <c r="SU34" s="226"/>
      <c r="SV34" s="226"/>
      <c r="SW34" s="226"/>
      <c r="SX34" s="226"/>
      <c r="SY34" s="226"/>
      <c r="SZ34" s="226"/>
      <c r="TA34" s="226"/>
      <c r="TB34" s="226"/>
      <c r="TC34" s="226"/>
      <c r="TD34" s="226"/>
      <c r="TE34" s="226"/>
      <c r="TF34" s="226"/>
      <c r="TG34" s="226"/>
      <c r="TH34" s="229"/>
      <c r="TI34" s="229"/>
      <c r="TJ34" s="229"/>
      <c r="TK34" s="229"/>
      <c r="TL34" s="229"/>
      <c r="TM34" s="226"/>
      <c r="TN34" s="226"/>
      <c r="TO34" s="226"/>
      <c r="TP34" s="226"/>
      <c r="TQ34" s="226"/>
      <c r="TR34" s="226"/>
      <c r="TS34" s="226"/>
      <c r="TT34" s="226"/>
      <c r="TU34" s="226"/>
      <c r="TV34" s="226"/>
      <c r="TW34" s="226"/>
      <c r="TX34" s="226"/>
      <c r="TY34" s="226"/>
      <c r="TZ34" s="226"/>
      <c r="UA34" s="226"/>
      <c r="UB34" s="226"/>
      <c r="UC34" s="226"/>
      <c r="UD34" s="226"/>
      <c r="UE34" s="226"/>
      <c r="UF34" s="226"/>
      <c r="UG34" s="226"/>
      <c r="UH34" s="226"/>
      <c r="UI34" s="226"/>
      <c r="UJ34" s="226"/>
      <c r="UK34" s="226"/>
      <c r="UL34" s="226"/>
      <c r="UM34" s="226"/>
      <c r="UN34" s="226"/>
      <c r="UO34" s="226"/>
      <c r="UP34" s="226"/>
      <c r="UQ34" s="226"/>
      <c r="UR34" s="226"/>
      <c r="US34" s="226"/>
      <c r="UT34" s="226"/>
      <c r="UU34" s="226"/>
      <c r="UV34" s="226"/>
      <c r="UW34" s="226"/>
      <c r="UX34" s="226"/>
      <c r="UY34" s="226"/>
      <c r="UZ34" s="226"/>
      <c r="VA34" s="226"/>
      <c r="VB34" s="226"/>
      <c r="VC34" s="226"/>
      <c r="VD34" s="226"/>
      <c r="VE34" s="226"/>
      <c r="VF34" s="226"/>
      <c r="VG34" s="226"/>
      <c r="VH34" s="226"/>
      <c r="VI34" s="226"/>
      <c r="VJ34" s="226"/>
      <c r="VK34" s="226"/>
      <c r="VL34" s="226"/>
      <c r="VM34" s="226"/>
      <c r="VN34" s="226"/>
      <c r="VO34" s="226"/>
      <c r="VP34" s="226"/>
      <c r="VQ34" s="226"/>
      <c r="VR34" s="226"/>
      <c r="VS34" s="226"/>
      <c r="VT34" s="226"/>
      <c r="VU34" s="226"/>
      <c r="VV34" s="226"/>
      <c r="VW34" s="226"/>
      <c r="VX34" s="226"/>
      <c r="VY34" s="226"/>
      <c r="VZ34" s="226"/>
      <c r="WA34" s="226"/>
      <c r="WB34" s="226"/>
      <c r="WC34" s="226"/>
      <c r="WD34" s="226"/>
      <c r="WE34" s="226"/>
      <c r="WF34" s="226"/>
      <c r="WG34" s="226"/>
      <c r="WH34" s="230"/>
      <c r="WI34" s="230"/>
      <c r="WJ34" s="230"/>
      <c r="WK34" s="230"/>
      <c r="WL34" s="230"/>
      <c r="WM34" s="228"/>
      <c r="WN34" s="228"/>
      <c r="WO34" s="228"/>
      <c r="WP34" s="228"/>
      <c r="WR34" s="164"/>
      <c r="WS34" s="164"/>
      <c r="WT34" s="164"/>
      <c r="WU34" s="164"/>
      <c r="XX34" s="164"/>
      <c r="XY34" s="164"/>
      <c r="XZ34" s="164"/>
      <c r="YA34" s="164"/>
      <c r="YB34" s="164"/>
      <c r="YP34" s="164"/>
      <c r="YQ34" s="164"/>
      <c r="YR34" s="164"/>
      <c r="YS34" s="164"/>
      <c r="YT34" s="164"/>
      <c r="YU34" s="164"/>
      <c r="YV34" s="164"/>
      <c r="YW34" s="164"/>
      <c r="YX34" s="164"/>
      <c r="YY34" s="164"/>
      <c r="YZ34" s="164"/>
      <c r="ZA34" s="164"/>
      <c r="ZB34" s="164"/>
      <c r="ZC34" s="164"/>
      <c r="ZD34" s="164"/>
      <c r="ZE34" s="164"/>
      <c r="ZF34" s="164"/>
      <c r="ZG34" s="164"/>
      <c r="ZH34" s="164"/>
      <c r="ZI34" s="164"/>
      <c r="ZJ34" s="164"/>
      <c r="ZK34" s="164"/>
      <c r="ZL34" s="164"/>
      <c r="AAD34" s="164"/>
      <c r="AAE34" s="164"/>
      <c r="AAF34" s="164"/>
      <c r="AAG34" s="164"/>
      <c r="AAH34" s="164"/>
      <c r="AAI34" s="164"/>
      <c r="AAJ34" s="164"/>
      <c r="AAK34" s="164"/>
      <c r="AAL34" s="164"/>
      <c r="AAM34" s="164"/>
      <c r="AAN34" s="164"/>
      <c r="AAO34" s="164"/>
      <c r="AAP34" s="164"/>
      <c r="AAQ34" s="164"/>
      <c r="AAR34" s="164"/>
      <c r="AAS34" s="164"/>
      <c r="AAT34" s="164"/>
      <c r="AAU34" s="164"/>
      <c r="AAV34" s="164"/>
      <c r="AAW34" s="164"/>
    </row>
    <row r="35" spans="1:725" ht="21" customHeight="1">
      <c r="A35" s="334">
        <v>28</v>
      </c>
      <c r="B35" s="343" t="str">
        <f>IF('1'!$A$1=1,D35,F35)</f>
        <v xml:space="preserve"> Казахстан</v>
      </c>
      <c r="C35" s="409"/>
      <c r="D35" s="349" t="s">
        <v>164</v>
      </c>
      <c r="E35" s="362"/>
      <c r="F35" s="365" t="s">
        <v>72</v>
      </c>
      <c r="G35" s="232">
        <v>138.46142744064713</v>
      </c>
      <c r="H35" s="136">
        <v>188.11962084679141</v>
      </c>
      <c r="I35" s="136">
        <v>164.75331411989191</v>
      </c>
      <c r="J35" s="136">
        <v>143.16001428216441</v>
      </c>
      <c r="K35" s="136">
        <v>68.788526322867995</v>
      </c>
      <c r="L35" s="136">
        <v>98.385339635556392</v>
      </c>
      <c r="M35" s="136">
        <v>91.857215816599393</v>
      </c>
      <c r="N35" s="136">
        <v>88.043744297259707</v>
      </c>
      <c r="O35" s="136">
        <v>78.085646681314998</v>
      </c>
      <c r="P35" s="136">
        <v>83.8636190905505</v>
      </c>
      <c r="Q35" s="136">
        <v>83.704710004571297</v>
      </c>
      <c r="R35" s="136">
        <v>82.686247479383297</v>
      </c>
      <c r="S35" s="136">
        <v>62.949405447426102</v>
      </c>
      <c r="T35" s="136">
        <v>81.787073649465299</v>
      </c>
      <c r="U35" s="136">
        <v>83.277357726171005</v>
      </c>
      <c r="V35" s="136">
        <v>90.691594132560908</v>
      </c>
      <c r="W35" s="136">
        <v>67.9977589643252</v>
      </c>
      <c r="X35" s="136">
        <v>77.622270167627903</v>
      </c>
      <c r="Y35" s="136">
        <v>87.327267271191801</v>
      </c>
      <c r="Z35" s="136">
        <v>94.6577173998853</v>
      </c>
      <c r="AA35" s="136">
        <v>72.600979335880297</v>
      </c>
      <c r="AB35" s="136">
        <v>73.118569825270896</v>
      </c>
      <c r="AC35" s="136">
        <v>69.006060557500604</v>
      </c>
      <c r="AD35" s="136">
        <v>70.860725219667302</v>
      </c>
      <c r="AE35" s="136">
        <v>65.343879348968002</v>
      </c>
      <c r="AF35" s="136">
        <v>95.4483976651712</v>
      </c>
      <c r="AG35" s="136">
        <v>98.155287937489106</v>
      </c>
      <c r="AH35" s="136">
        <v>111.25056727015179</v>
      </c>
      <c r="AI35" s="136">
        <v>51.158901024954758</v>
      </c>
      <c r="AJ35" s="136">
        <v>54.316033083537299</v>
      </c>
      <c r="AK35" s="136">
        <v>93.585209312910905</v>
      </c>
      <c r="AL35" s="136">
        <v>80.611795458889205</v>
      </c>
      <c r="AM35" s="136">
        <v>70.717534499443502</v>
      </c>
      <c r="AN35" s="136">
        <v>51.909063241198993</v>
      </c>
      <c r="AO35" s="136">
        <v>61.579688486338</v>
      </c>
      <c r="AP35" s="136">
        <v>61.136168252601898</v>
      </c>
      <c r="AQ35" s="136">
        <v>66.955225976399802</v>
      </c>
      <c r="AR35" s="136">
        <v>58.220023457432305</v>
      </c>
      <c r="AS35" s="136">
        <v>72.899008835638497</v>
      </c>
      <c r="AT35" s="136">
        <v>71.005667849665699</v>
      </c>
      <c r="AU35" s="136">
        <v>74.460978275833</v>
      </c>
      <c r="AV35" s="136">
        <v>70.104792392293803</v>
      </c>
      <c r="AW35" s="136">
        <v>73.076139687917703</v>
      </c>
      <c r="AX35" s="136">
        <f t="shared" si="9"/>
        <v>198.07425826947059</v>
      </c>
      <c r="AY35" s="136">
        <f t="shared" si="10"/>
        <v>217.64191035604449</v>
      </c>
      <c r="AZ35" s="136">
        <f t="shared" si="40"/>
        <v>634.49437668949486</v>
      </c>
      <c r="BA35" s="136">
        <f t="shared" si="41"/>
        <v>347.07482607228349</v>
      </c>
      <c r="BB35" s="136">
        <f t="shared" si="42"/>
        <v>328.34022325582009</v>
      </c>
      <c r="BC35" s="136">
        <f t="shared" si="43"/>
        <v>318.70543095562334</v>
      </c>
      <c r="BD35" s="136">
        <f t="shared" si="44"/>
        <v>327.6050138030302</v>
      </c>
      <c r="BE35" s="136">
        <f t="shared" si="45"/>
        <v>285.58633493831906</v>
      </c>
      <c r="BF35" s="136">
        <f t="shared" si="46"/>
        <v>370.1981322217801</v>
      </c>
      <c r="BG35" s="136">
        <f t="shared" si="47"/>
        <v>279.67193888029215</v>
      </c>
      <c r="BH35" s="136">
        <f t="shared" si="48"/>
        <v>245.34245447958239</v>
      </c>
      <c r="BI35" s="136">
        <f t="shared" si="11"/>
        <v>269.0799261191363</v>
      </c>
      <c r="BJ35" s="136"/>
    </row>
    <row r="36" spans="1:725" ht="21" customHeight="1">
      <c r="A36" s="334">
        <v>29</v>
      </c>
      <c r="B36" s="231" t="str">
        <f>IF('1'!$A$1=1,D36,F36)</f>
        <v xml:space="preserve"> Латвія</v>
      </c>
      <c r="C36" s="409"/>
      <c r="D36" s="361" t="s">
        <v>181</v>
      </c>
      <c r="E36" s="362"/>
      <c r="F36" s="352" t="s">
        <v>73</v>
      </c>
      <c r="G36" s="232">
        <v>35.154915691273459</v>
      </c>
      <c r="H36" s="136">
        <v>28.619326648713127</v>
      </c>
      <c r="I36" s="136">
        <v>31.92009806890556</v>
      </c>
      <c r="J36" s="136">
        <v>25.805023876777291</v>
      </c>
      <c r="K36" s="136">
        <v>24.972731392933348</v>
      </c>
      <c r="L36" s="136">
        <v>28.487857925297121</v>
      </c>
      <c r="M36" s="136">
        <v>27.193852768229988</v>
      </c>
      <c r="N36" s="136">
        <v>32.426186018734533</v>
      </c>
      <c r="O36" s="136">
        <v>36.51981414126147</v>
      </c>
      <c r="P36" s="136">
        <v>32.93731415312061</v>
      </c>
      <c r="Q36" s="136">
        <v>42.787555434546903</v>
      </c>
      <c r="R36" s="136">
        <v>64.566504287204793</v>
      </c>
      <c r="S36" s="136">
        <v>56.381359948131099</v>
      </c>
      <c r="T36" s="136">
        <v>58.509347178402805</v>
      </c>
      <c r="U36" s="136">
        <v>64.985784905702403</v>
      </c>
      <c r="V36" s="136">
        <v>59.354594480198998</v>
      </c>
      <c r="W36" s="136">
        <v>52.549327696073398</v>
      </c>
      <c r="X36" s="136">
        <v>65.830452650462604</v>
      </c>
      <c r="Y36" s="136">
        <v>70.330910043959705</v>
      </c>
      <c r="Z36" s="136">
        <v>61.8897133562714</v>
      </c>
      <c r="AA36" s="136">
        <v>49.118030230003896</v>
      </c>
      <c r="AB36" s="136">
        <v>41.974190866908103</v>
      </c>
      <c r="AC36" s="136">
        <v>53.392509169983597</v>
      </c>
      <c r="AD36" s="136">
        <v>49.991358714360302</v>
      </c>
      <c r="AE36" s="136">
        <v>48.074693836695403</v>
      </c>
      <c r="AF36" s="136">
        <v>53.626683865250399</v>
      </c>
      <c r="AG36" s="136">
        <v>69.883692769997694</v>
      </c>
      <c r="AH36" s="136">
        <v>57.873998510380503</v>
      </c>
      <c r="AI36" s="136">
        <v>37.082677532483501</v>
      </c>
      <c r="AJ36" s="136">
        <v>62.100388769240396</v>
      </c>
      <c r="AK36" s="136">
        <v>79.804877642731398</v>
      </c>
      <c r="AL36" s="136">
        <v>88.020673504163909</v>
      </c>
      <c r="AM36" s="136">
        <v>69.509998904888306</v>
      </c>
      <c r="AN36" s="136">
        <v>66.839422501628505</v>
      </c>
      <c r="AO36" s="136">
        <v>85.837150127173004</v>
      </c>
      <c r="AP36" s="136">
        <v>75.376154405297299</v>
      </c>
      <c r="AQ36" s="136">
        <v>59.793522764682599</v>
      </c>
      <c r="AR36" s="136">
        <v>67.480021411195892</v>
      </c>
      <c r="AS36" s="136">
        <v>70.524619014654292</v>
      </c>
      <c r="AT36" s="136">
        <v>70.820288901025691</v>
      </c>
      <c r="AU36" s="136">
        <v>64.728917482636007</v>
      </c>
      <c r="AV36" s="136">
        <v>69.910574204784808</v>
      </c>
      <c r="AW36" s="136">
        <v>63.443514029759001</v>
      </c>
      <c r="AX36" s="136">
        <f t="shared" si="9"/>
        <v>197.79816319053279</v>
      </c>
      <c r="AY36" s="136">
        <f t="shared" si="10"/>
        <v>198.08300571717982</v>
      </c>
      <c r="AZ36" s="136">
        <f t="shared" si="40"/>
        <v>121.49936428566943</v>
      </c>
      <c r="BA36" s="136">
        <f t="shared" si="41"/>
        <v>113.08062810519499</v>
      </c>
      <c r="BB36" s="136">
        <f t="shared" si="42"/>
        <v>176.81118801613377</v>
      </c>
      <c r="BC36" s="136">
        <f t="shared" si="43"/>
        <v>239.2310865124353</v>
      </c>
      <c r="BD36" s="136">
        <f t="shared" si="44"/>
        <v>250.60040374676709</v>
      </c>
      <c r="BE36" s="136">
        <f t="shared" si="45"/>
        <v>194.47608898125591</v>
      </c>
      <c r="BF36" s="136">
        <f t="shared" si="46"/>
        <v>229.45906898232397</v>
      </c>
      <c r="BG36" s="136">
        <f t="shared" si="47"/>
        <v>267.00861744861925</v>
      </c>
      <c r="BH36" s="136">
        <f t="shared" si="48"/>
        <v>297.56272593898711</v>
      </c>
      <c r="BI36" s="136">
        <f t="shared" si="11"/>
        <v>268.61845209155848</v>
      </c>
      <c r="BJ36" s="136"/>
    </row>
    <row r="37" spans="1:725" ht="21" customHeight="1">
      <c r="A37" s="334">
        <v>30</v>
      </c>
      <c r="B37" s="231" t="str">
        <f>IF('1'!$A$1=1,D37,F37)</f>
        <v xml:space="preserve"> Індонезія</v>
      </c>
      <c r="C37" s="409"/>
      <c r="D37" s="361" t="s">
        <v>225</v>
      </c>
      <c r="E37" s="362"/>
      <c r="F37" s="350" t="s">
        <v>224</v>
      </c>
      <c r="G37" s="232">
        <v>10.861243557040563</v>
      </c>
      <c r="H37" s="136">
        <v>5.5670120511511163</v>
      </c>
      <c r="I37" s="136">
        <v>64.969701215993737</v>
      </c>
      <c r="J37" s="136">
        <v>86.361433038424394</v>
      </c>
      <c r="K37" s="136">
        <v>16.242948421274651</v>
      </c>
      <c r="L37" s="136">
        <v>100.0203795867269</v>
      </c>
      <c r="M37" s="136">
        <v>121.42047267745198</v>
      </c>
      <c r="N37" s="136">
        <v>91.732785012840594</v>
      </c>
      <c r="O37" s="136">
        <v>31.710578738444369</v>
      </c>
      <c r="P37" s="136">
        <v>37.047306415929128</v>
      </c>
      <c r="Q37" s="136">
        <v>121.58809266851191</v>
      </c>
      <c r="R37" s="136">
        <v>151.86239012459259</v>
      </c>
      <c r="S37" s="136">
        <v>23.673919729982803</v>
      </c>
      <c r="T37" s="136">
        <v>77.455424308177399</v>
      </c>
      <c r="U37" s="136">
        <v>184.16725864845591</v>
      </c>
      <c r="V37" s="136">
        <v>246.2037735462232</v>
      </c>
      <c r="W37" s="136">
        <v>120.66908149263861</v>
      </c>
      <c r="X37" s="136">
        <v>73.293530411547806</v>
      </c>
      <c r="Y37" s="136">
        <v>256.6108529837469</v>
      </c>
      <c r="Z37" s="136">
        <v>208.70213935573901</v>
      </c>
      <c r="AA37" s="136">
        <v>73.851213522292994</v>
      </c>
      <c r="AB37" s="136">
        <v>74.830024186816402</v>
      </c>
      <c r="AC37" s="136">
        <v>299.76584483762713</v>
      </c>
      <c r="AD37" s="136">
        <v>185.62130225158862</v>
      </c>
      <c r="AE37" s="136">
        <v>31.185329650504919</v>
      </c>
      <c r="AF37" s="136">
        <v>92.447846974012094</v>
      </c>
      <c r="AG37" s="136">
        <v>446.64248612846433</v>
      </c>
      <c r="AH37" s="136">
        <v>115.98490217826578</v>
      </c>
      <c r="AI37" s="136">
        <v>12.016562288816566</v>
      </c>
      <c r="AJ37" s="136">
        <v>1.9974913000704508</v>
      </c>
      <c r="AK37" s="136">
        <v>2.1677608028700921</v>
      </c>
      <c r="AL37" s="136">
        <v>78.739932901317417</v>
      </c>
      <c r="AM37" s="136">
        <v>3.4658131424990204</v>
      </c>
      <c r="AN37" s="136">
        <v>21.352672587851451</v>
      </c>
      <c r="AO37" s="136">
        <v>12.924485290780289</v>
      </c>
      <c r="AP37" s="136">
        <v>81.464889950428585</v>
      </c>
      <c r="AQ37" s="136">
        <v>57.325351782211499</v>
      </c>
      <c r="AR37" s="136">
        <v>87.465693922679421</v>
      </c>
      <c r="AS37" s="136">
        <v>181.87186912510492</v>
      </c>
      <c r="AT37" s="136">
        <v>115.23093115314438</v>
      </c>
      <c r="AU37" s="136">
        <v>4.4852883927221612</v>
      </c>
      <c r="AV37" s="136">
        <v>8.7354894107115086</v>
      </c>
      <c r="AW37" s="136">
        <v>175.38550355724692</v>
      </c>
      <c r="AX37" s="136">
        <f t="shared" si="9"/>
        <v>326.66291482999583</v>
      </c>
      <c r="AY37" s="136">
        <f t="shared" si="10"/>
        <v>188.60628136068058</v>
      </c>
      <c r="AZ37" s="136">
        <f t="shared" si="40"/>
        <v>167.75938986260979</v>
      </c>
      <c r="BA37" s="136">
        <f t="shared" si="41"/>
        <v>329.41658569829417</v>
      </c>
      <c r="BB37" s="136">
        <f t="shared" si="42"/>
        <v>342.208367947478</v>
      </c>
      <c r="BC37" s="136">
        <f t="shared" si="43"/>
        <v>531.50037623283924</v>
      </c>
      <c r="BD37" s="136">
        <f t="shared" si="44"/>
        <v>659.27560424367232</v>
      </c>
      <c r="BE37" s="136">
        <f t="shared" si="45"/>
        <v>634.06838479832516</v>
      </c>
      <c r="BF37" s="136">
        <f t="shared" si="46"/>
        <v>686.26056493124713</v>
      </c>
      <c r="BG37" s="136">
        <f t="shared" si="47"/>
        <v>94.921747293074532</v>
      </c>
      <c r="BH37" s="136">
        <f t="shared" si="48"/>
        <v>119.20786097155934</v>
      </c>
      <c r="BI37" s="136">
        <f t="shared" si="11"/>
        <v>441.89384598314018</v>
      </c>
      <c r="BJ37" s="136"/>
    </row>
    <row r="38" spans="1:725" ht="21" customHeight="1">
      <c r="A38" s="334">
        <v>31</v>
      </c>
      <c r="B38" s="343" t="str">
        <f>IF('1'!$A$1=1,D38,F38)</f>
        <v xml:space="preserve"> Грузія</v>
      </c>
      <c r="C38" s="409"/>
      <c r="D38" s="366" t="s">
        <v>208</v>
      </c>
      <c r="E38" s="362"/>
      <c r="F38" s="356" t="s">
        <v>207</v>
      </c>
      <c r="G38" s="232">
        <v>88.136572374861188</v>
      </c>
      <c r="H38" s="136">
        <v>85.510604778279401</v>
      </c>
      <c r="I38" s="136">
        <v>86.453313589909996</v>
      </c>
      <c r="J38" s="136">
        <v>99.205400433311695</v>
      </c>
      <c r="K38" s="136">
        <v>60.236392676437404</v>
      </c>
      <c r="L38" s="136">
        <v>84.174453509888806</v>
      </c>
      <c r="M38" s="136">
        <v>97.323265150449998</v>
      </c>
      <c r="N38" s="136">
        <v>110.6227323007693</v>
      </c>
      <c r="O38" s="136">
        <v>79.704929105405199</v>
      </c>
      <c r="P38" s="136">
        <v>83.079926064748008</v>
      </c>
      <c r="Q38" s="136">
        <v>100.6122037303042</v>
      </c>
      <c r="R38" s="136">
        <v>105.31005730604841</v>
      </c>
      <c r="S38" s="136">
        <v>82.510527432048804</v>
      </c>
      <c r="T38" s="136">
        <v>100.96285004833331</v>
      </c>
      <c r="U38" s="136">
        <v>101.58523347075649</v>
      </c>
      <c r="V38" s="136">
        <v>121.47281983450242</v>
      </c>
      <c r="W38" s="136">
        <v>69.666508717754297</v>
      </c>
      <c r="X38" s="136">
        <v>87.672367624496104</v>
      </c>
      <c r="Y38" s="136">
        <v>83.8829187224962</v>
      </c>
      <c r="Z38" s="136">
        <v>105.64244770987241</v>
      </c>
      <c r="AA38" s="136">
        <v>75.425310505183404</v>
      </c>
      <c r="AB38" s="136">
        <v>70.840714515988793</v>
      </c>
      <c r="AC38" s="136">
        <v>86.383765598539895</v>
      </c>
      <c r="AD38" s="136">
        <v>87.518459653482097</v>
      </c>
      <c r="AE38" s="136">
        <v>72.950406773077106</v>
      </c>
      <c r="AF38" s="136">
        <v>90.171508086028595</v>
      </c>
      <c r="AG38" s="136">
        <v>96.584905642356503</v>
      </c>
      <c r="AH38" s="136">
        <v>109.51216130071302</v>
      </c>
      <c r="AI38" s="136">
        <v>60.965914997641129</v>
      </c>
      <c r="AJ38" s="136">
        <v>47.0546871353976</v>
      </c>
      <c r="AK38" s="136">
        <v>66.532645254997703</v>
      </c>
      <c r="AL38" s="136">
        <v>61.055651597166801</v>
      </c>
      <c r="AM38" s="136">
        <v>56.027518621684102</v>
      </c>
      <c r="AN38" s="136">
        <v>51.340793417243503</v>
      </c>
      <c r="AO38" s="136">
        <v>53.389484746592501</v>
      </c>
      <c r="AP38" s="136">
        <v>58.112748616473901</v>
      </c>
      <c r="AQ38" s="136">
        <v>53.277602016547505</v>
      </c>
      <c r="AR38" s="136">
        <v>50.752632089675906</v>
      </c>
      <c r="AS38" s="136">
        <v>57.196041220446205</v>
      </c>
      <c r="AT38" s="136">
        <v>62.877030685431002</v>
      </c>
      <c r="AU38" s="136">
        <v>60.179704469906703</v>
      </c>
      <c r="AV38" s="136">
        <v>64.240425846088101</v>
      </c>
      <c r="AW38" s="136">
        <v>60.882220775638004</v>
      </c>
      <c r="AX38" s="136">
        <f>AQ38+AR38+AS38</f>
        <v>161.22627532666962</v>
      </c>
      <c r="AY38" s="136">
        <f>AU38+AV38+AW38</f>
        <v>185.30235109163283</v>
      </c>
      <c r="AZ38" s="136">
        <f>G38+H38+I38+J38</f>
        <v>359.30589117636231</v>
      </c>
      <c r="BA38" s="136">
        <f>K38+L38+M38+N38</f>
        <v>352.35684363754552</v>
      </c>
      <c r="BB38" s="136">
        <f>O38+P38+Q38+R38</f>
        <v>368.70711620650582</v>
      </c>
      <c r="BC38" s="136">
        <f>S38+T38+U38+V38</f>
        <v>406.53143078564096</v>
      </c>
      <c r="BD38" s="136">
        <f>W38+X38+Y38+Z38</f>
        <v>346.86424277461902</v>
      </c>
      <c r="BE38" s="136">
        <f>AA38+AB38+AC38+AD38</f>
        <v>320.16825027319419</v>
      </c>
      <c r="BF38" s="136">
        <f>AE38+AF38+AG38+AH38</f>
        <v>369.21898180217522</v>
      </c>
      <c r="BG38" s="136">
        <f>AI38+AJ38+AK38+AL38</f>
        <v>235.60889898520321</v>
      </c>
      <c r="BH38" s="136">
        <f>AM38+AN38+AO38+AP38</f>
        <v>218.87054540199401</v>
      </c>
      <c r="BI38" s="136">
        <f>AQ38+AR38+AS38+AT38</f>
        <v>224.10330601210063</v>
      </c>
      <c r="BJ38" s="136"/>
    </row>
    <row r="39" spans="1:725" ht="22" customHeight="1">
      <c r="A39" s="339">
        <v>32</v>
      </c>
      <c r="B39" s="231" t="str">
        <f>IF('1'!$A$1=1,D39,F39)</f>
        <v xml:space="preserve"> Ізраїль</v>
      </c>
      <c r="C39" s="406"/>
      <c r="D39" s="350" t="s">
        <v>163</v>
      </c>
      <c r="E39" s="350"/>
      <c r="F39" s="350" t="s">
        <v>75</v>
      </c>
      <c r="G39" s="232">
        <v>139.21160226983719</v>
      </c>
      <c r="H39" s="136">
        <v>106.9208936468217</v>
      </c>
      <c r="I39" s="136">
        <v>140.4301638724294</v>
      </c>
      <c r="J39" s="136">
        <v>144.35419379897002</v>
      </c>
      <c r="K39" s="136">
        <v>87.597419416844502</v>
      </c>
      <c r="L39" s="136">
        <v>120.451837941614</v>
      </c>
      <c r="M39" s="136">
        <v>104.8711652462413</v>
      </c>
      <c r="N39" s="136">
        <v>121.35063540038949</v>
      </c>
      <c r="O39" s="136">
        <v>190.63432169933051</v>
      </c>
      <c r="P39" s="136">
        <v>97.695522699122108</v>
      </c>
      <c r="Q39" s="136">
        <v>102.2769027870155</v>
      </c>
      <c r="R39" s="136">
        <v>145.02841217741209</v>
      </c>
      <c r="S39" s="136">
        <v>145.3032092678452</v>
      </c>
      <c r="T39" s="136">
        <v>135.3599229018908</v>
      </c>
      <c r="U39" s="136">
        <v>98.5263295508</v>
      </c>
      <c r="V39" s="136">
        <v>107.10946786355149</v>
      </c>
      <c r="W39" s="136">
        <v>168.76152438729471</v>
      </c>
      <c r="X39" s="136">
        <v>135.57605952178722</v>
      </c>
      <c r="Y39" s="136">
        <v>114.5828967799184</v>
      </c>
      <c r="Z39" s="136">
        <v>132.0116479960559</v>
      </c>
      <c r="AA39" s="136">
        <v>158.07186298301039</v>
      </c>
      <c r="AB39" s="136">
        <v>112.8698082230465</v>
      </c>
      <c r="AC39" s="136">
        <v>97.143712113115797</v>
      </c>
      <c r="AD39" s="136">
        <v>118.6418476044603</v>
      </c>
      <c r="AE39" s="136">
        <v>113.2539938492427</v>
      </c>
      <c r="AF39" s="136">
        <v>100.3998627500056</v>
      </c>
      <c r="AG39" s="136">
        <v>157.96452914107869</v>
      </c>
      <c r="AH39" s="136">
        <v>244.07298712181029</v>
      </c>
      <c r="AI39" s="136">
        <v>121.22009153266211</v>
      </c>
      <c r="AJ39" s="136">
        <v>22.877194288990861</v>
      </c>
      <c r="AK39" s="136">
        <v>67.598428188541803</v>
      </c>
      <c r="AL39" s="136">
        <v>96.665784674799198</v>
      </c>
      <c r="AM39" s="136">
        <v>91.059725989285894</v>
      </c>
      <c r="AN39" s="136">
        <v>72.818137517603205</v>
      </c>
      <c r="AO39" s="136">
        <v>55.427495581936697</v>
      </c>
      <c r="AP39" s="136">
        <v>63.063428295125107</v>
      </c>
      <c r="AQ39" s="136">
        <v>110.2454496705289</v>
      </c>
      <c r="AR39" s="136">
        <v>90.627738074628098</v>
      </c>
      <c r="AS39" s="136">
        <v>103.21522048861139</v>
      </c>
      <c r="AT39" s="136">
        <v>118.2461883488528</v>
      </c>
      <c r="AU39" s="136">
        <v>85.0047249293101</v>
      </c>
      <c r="AV39" s="136">
        <v>38.201036303913298</v>
      </c>
      <c r="AW39" s="136">
        <v>61.374950349190904</v>
      </c>
      <c r="AX39" s="136">
        <f>AQ39+AR39+AS39</f>
        <v>304.0884082337684</v>
      </c>
      <c r="AY39" s="136">
        <f>AU39+AV39+AW39</f>
        <v>184.5807115824143</v>
      </c>
      <c r="AZ39" s="136">
        <f>G39+H39+I39+J39</f>
        <v>530.9168535880583</v>
      </c>
      <c r="BA39" s="136">
        <f>K39+L39+M39+N39</f>
        <v>434.27105800508929</v>
      </c>
      <c r="BB39" s="136">
        <f>O39+P39+Q39+R39</f>
        <v>535.63515936288024</v>
      </c>
      <c r="BC39" s="136">
        <f>S39+T39+U39+V39</f>
        <v>486.29892958408743</v>
      </c>
      <c r="BD39" s="136">
        <f>W39+X39+Y39+Z39</f>
        <v>550.93212868505623</v>
      </c>
      <c r="BE39" s="136">
        <f>AA39+AB39+AC39+AD39</f>
        <v>486.72723092363293</v>
      </c>
      <c r="BF39" s="136">
        <f>AE39+AF39+AG39+AH39</f>
        <v>615.69137286213731</v>
      </c>
      <c r="BG39" s="136">
        <f>AI39+AJ39+AK39+AL39</f>
        <v>308.36149868499399</v>
      </c>
      <c r="BH39" s="136">
        <f>AM39+AN39+AO39+AP39</f>
        <v>282.36878738395092</v>
      </c>
      <c r="BI39" s="136">
        <f>AQ39+AR39+AS39+AT39</f>
        <v>422.3345965826212</v>
      </c>
      <c r="BJ39" s="136"/>
      <c r="BK39" s="224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  <c r="CM39" s="224"/>
      <c r="CN39" s="224"/>
      <c r="CO39" s="224"/>
      <c r="CP39" s="224"/>
      <c r="CQ39" s="224"/>
      <c r="CR39" s="224"/>
      <c r="CS39" s="224"/>
      <c r="CT39" s="224"/>
      <c r="CU39" s="224"/>
      <c r="CV39" s="224"/>
      <c r="CW39" s="224"/>
      <c r="CX39" s="224"/>
      <c r="CY39" s="224"/>
      <c r="CZ39" s="224"/>
      <c r="DA39" s="225"/>
      <c r="DB39" s="225"/>
      <c r="DC39" s="225"/>
      <c r="DD39" s="225"/>
      <c r="DE39" s="225"/>
      <c r="DF39" s="225"/>
      <c r="DG39" s="225"/>
      <c r="DH39" s="225"/>
      <c r="DI39" s="225"/>
      <c r="DJ39" s="225"/>
      <c r="DK39" s="225"/>
      <c r="DL39" s="225"/>
      <c r="DM39" s="225"/>
      <c r="DN39" s="225"/>
      <c r="DO39" s="225"/>
      <c r="DP39" s="225"/>
      <c r="DQ39" s="225"/>
      <c r="DR39" s="225"/>
      <c r="DS39" s="225"/>
      <c r="DT39" s="225"/>
      <c r="DU39" s="225"/>
      <c r="DV39" s="225"/>
      <c r="DW39" s="225"/>
      <c r="DX39" s="225"/>
      <c r="DY39" s="225"/>
      <c r="DZ39" s="225"/>
      <c r="EA39" s="225"/>
      <c r="EB39" s="225"/>
      <c r="EC39" s="225"/>
      <c r="ED39" s="225"/>
      <c r="EE39" s="225"/>
      <c r="EF39" s="225"/>
      <c r="EG39" s="225"/>
      <c r="EH39" s="225"/>
      <c r="EI39" s="225"/>
      <c r="EJ39" s="225"/>
      <c r="EK39" s="226"/>
      <c r="EL39" s="226"/>
      <c r="EM39" s="226"/>
      <c r="EN39" s="226"/>
      <c r="EO39" s="226"/>
      <c r="EP39" s="226"/>
      <c r="EQ39" s="226"/>
      <c r="ER39" s="226"/>
      <c r="ES39" s="226"/>
      <c r="ET39" s="226"/>
      <c r="EU39" s="226"/>
      <c r="EV39" s="226"/>
      <c r="EW39" s="226"/>
      <c r="EX39" s="226"/>
      <c r="EY39" s="226"/>
      <c r="EZ39" s="226"/>
      <c r="FA39" s="226"/>
      <c r="FB39" s="226"/>
      <c r="FC39" s="226"/>
      <c r="FD39" s="226"/>
      <c r="FE39" s="226"/>
      <c r="FF39" s="226"/>
      <c r="FG39" s="228"/>
      <c r="FH39" s="228"/>
      <c r="FI39" s="228"/>
      <c r="FJ39" s="228"/>
      <c r="FK39" s="228"/>
      <c r="FL39" s="228"/>
      <c r="FM39" s="228"/>
      <c r="FN39" s="228"/>
      <c r="FO39" s="226"/>
      <c r="FP39" s="226"/>
      <c r="FQ39" s="226"/>
      <c r="FR39" s="226"/>
      <c r="FS39" s="226"/>
      <c r="FT39" s="226"/>
      <c r="FU39" s="226"/>
      <c r="FV39" s="226"/>
      <c r="FW39" s="226"/>
      <c r="FX39" s="226"/>
      <c r="FY39" s="226"/>
      <c r="FZ39" s="226"/>
      <c r="GA39" s="228"/>
      <c r="GB39" s="228"/>
      <c r="GC39" s="228"/>
      <c r="GD39" s="228"/>
      <c r="GE39" s="228"/>
      <c r="GF39" s="228"/>
      <c r="GG39" s="228"/>
      <c r="GH39" s="228"/>
      <c r="GI39" s="228"/>
      <c r="GJ39" s="228"/>
      <c r="GK39" s="228"/>
      <c r="GL39" s="228"/>
      <c r="GM39" s="228"/>
      <c r="GN39" s="228"/>
      <c r="GO39" s="228"/>
      <c r="GP39" s="228"/>
      <c r="GQ39" s="228"/>
      <c r="GR39" s="228"/>
      <c r="GS39" s="228"/>
      <c r="GT39" s="228"/>
      <c r="GU39" s="228"/>
      <c r="GV39" s="228"/>
      <c r="GW39" s="228"/>
      <c r="GX39" s="228"/>
      <c r="GY39" s="228"/>
      <c r="GZ39" s="228"/>
      <c r="HA39" s="228"/>
      <c r="HB39" s="228"/>
      <c r="HC39" s="228"/>
      <c r="HD39" s="228"/>
      <c r="HE39" s="228"/>
      <c r="HF39" s="228"/>
      <c r="HG39" s="228"/>
      <c r="HH39" s="228"/>
      <c r="HI39" s="228"/>
      <c r="HJ39" s="228"/>
      <c r="HK39" s="228"/>
      <c r="HL39" s="228"/>
      <c r="HM39" s="228"/>
      <c r="HN39" s="228"/>
      <c r="HO39" s="228"/>
      <c r="HP39" s="229"/>
      <c r="HQ39" s="229"/>
      <c r="HR39" s="229"/>
      <c r="HS39" s="229"/>
      <c r="HT39" s="228"/>
      <c r="HU39" s="228"/>
      <c r="HV39" s="228"/>
      <c r="HW39" s="228"/>
      <c r="HX39" s="228"/>
      <c r="HY39" s="228"/>
      <c r="HZ39" s="228"/>
      <c r="IA39" s="228"/>
      <c r="IB39" s="226"/>
      <c r="IC39" s="226"/>
      <c r="ID39" s="226"/>
      <c r="IE39" s="226"/>
      <c r="IF39" s="226"/>
      <c r="IG39" s="226"/>
      <c r="IH39" s="226"/>
      <c r="II39" s="226"/>
      <c r="IJ39" s="226"/>
      <c r="IK39" s="226"/>
      <c r="IL39" s="226"/>
      <c r="IM39" s="226"/>
      <c r="IN39" s="226"/>
      <c r="IO39" s="229"/>
      <c r="IP39" s="229"/>
      <c r="IQ39" s="228"/>
      <c r="IR39" s="228"/>
      <c r="IS39" s="228"/>
      <c r="IT39" s="228"/>
      <c r="IU39" s="228"/>
      <c r="IV39" s="228"/>
      <c r="IW39" s="228"/>
      <c r="IX39" s="226"/>
      <c r="IY39" s="229"/>
      <c r="IZ39" s="229"/>
      <c r="JA39" s="229"/>
      <c r="JB39" s="229"/>
      <c r="JC39" s="229"/>
      <c r="JD39" s="226"/>
      <c r="JE39" s="226"/>
      <c r="JF39" s="226"/>
      <c r="JG39" s="226"/>
      <c r="JH39" s="226"/>
      <c r="JI39" s="226"/>
      <c r="JJ39" s="226"/>
      <c r="JK39" s="226"/>
      <c r="JL39" s="226"/>
      <c r="JM39" s="226"/>
      <c r="JN39" s="226"/>
      <c r="JO39" s="226"/>
      <c r="JP39" s="226"/>
      <c r="JQ39" s="226"/>
      <c r="JR39" s="226"/>
      <c r="JS39" s="226"/>
      <c r="JT39" s="226"/>
      <c r="JU39" s="226"/>
      <c r="JV39" s="226"/>
      <c r="JW39" s="226"/>
      <c r="JX39" s="226"/>
      <c r="JY39" s="226"/>
      <c r="JZ39" s="226"/>
      <c r="KA39" s="226"/>
      <c r="KB39" s="226"/>
      <c r="KC39" s="226"/>
      <c r="KD39" s="226"/>
      <c r="KE39" s="226"/>
      <c r="KF39" s="226"/>
      <c r="KG39" s="226"/>
      <c r="KH39" s="226"/>
      <c r="KI39" s="226"/>
      <c r="KJ39" s="226"/>
      <c r="KK39" s="226"/>
      <c r="KL39" s="226"/>
      <c r="KM39" s="226"/>
      <c r="KN39" s="226"/>
      <c r="KO39" s="226"/>
      <c r="KP39" s="226"/>
      <c r="KQ39" s="226"/>
      <c r="KR39" s="226"/>
      <c r="KS39" s="226"/>
      <c r="KT39" s="226"/>
      <c r="KU39" s="226"/>
      <c r="KV39" s="226"/>
      <c r="KW39" s="226"/>
      <c r="KX39" s="226"/>
      <c r="KY39" s="226"/>
      <c r="KZ39" s="226"/>
      <c r="LA39" s="226"/>
      <c r="LB39" s="226"/>
      <c r="LC39" s="226"/>
      <c r="LD39" s="226"/>
      <c r="LE39" s="226"/>
      <c r="LF39" s="226"/>
      <c r="LG39" s="226"/>
      <c r="LH39" s="226"/>
      <c r="LI39" s="226"/>
      <c r="LJ39" s="226"/>
      <c r="LK39" s="226"/>
      <c r="LL39" s="226"/>
      <c r="LM39" s="226"/>
      <c r="LN39" s="226"/>
      <c r="LO39" s="226"/>
      <c r="LP39" s="226"/>
      <c r="LQ39" s="226"/>
      <c r="LR39" s="226"/>
      <c r="LS39" s="226"/>
      <c r="LT39" s="226"/>
      <c r="LU39" s="226"/>
      <c r="LV39" s="226"/>
      <c r="LW39" s="226"/>
      <c r="LX39" s="226"/>
      <c r="LY39" s="226"/>
      <c r="LZ39" s="226"/>
      <c r="MA39" s="226"/>
      <c r="MB39" s="226"/>
      <c r="MC39" s="226"/>
      <c r="MD39" s="226"/>
      <c r="ME39" s="226"/>
      <c r="MF39" s="226"/>
      <c r="MG39" s="226"/>
      <c r="MH39" s="226"/>
      <c r="MI39" s="226"/>
      <c r="MJ39" s="226"/>
      <c r="MK39" s="226"/>
      <c r="ML39" s="226"/>
      <c r="MM39" s="226"/>
      <c r="MN39" s="226"/>
      <c r="MO39" s="226"/>
      <c r="MP39" s="226"/>
      <c r="MQ39" s="226"/>
      <c r="MR39" s="226"/>
      <c r="MS39" s="226"/>
      <c r="MT39" s="226"/>
      <c r="MU39" s="226"/>
      <c r="MV39" s="226"/>
      <c r="MW39" s="226"/>
      <c r="MX39" s="226"/>
      <c r="MY39" s="226"/>
      <c r="MZ39" s="226"/>
      <c r="NA39" s="226"/>
      <c r="NB39" s="226"/>
      <c r="NC39" s="226"/>
      <c r="ND39" s="226"/>
      <c r="NE39" s="226"/>
      <c r="NF39" s="226"/>
      <c r="NG39" s="226"/>
      <c r="NH39" s="226"/>
      <c r="NI39" s="226"/>
      <c r="NJ39" s="226"/>
      <c r="NK39" s="226"/>
      <c r="NL39" s="226"/>
      <c r="NM39" s="226"/>
      <c r="NN39" s="226"/>
      <c r="NO39" s="226"/>
      <c r="NP39" s="226"/>
      <c r="NQ39" s="226"/>
      <c r="NR39" s="226"/>
      <c r="NS39" s="226"/>
      <c r="NT39" s="226"/>
      <c r="NU39" s="226"/>
      <c r="NV39" s="226"/>
      <c r="NW39" s="226"/>
      <c r="NX39" s="226"/>
      <c r="NY39" s="226"/>
      <c r="NZ39" s="226"/>
      <c r="OA39" s="226"/>
      <c r="OB39" s="226"/>
      <c r="OC39" s="226"/>
      <c r="OD39" s="226"/>
      <c r="OE39" s="226"/>
      <c r="OF39" s="226"/>
      <c r="OG39" s="226"/>
      <c r="OH39" s="226"/>
      <c r="OI39" s="226"/>
      <c r="OJ39" s="226"/>
      <c r="OK39" s="226"/>
      <c r="OL39" s="226"/>
      <c r="OM39" s="226"/>
      <c r="ON39" s="226"/>
      <c r="OO39" s="226"/>
      <c r="OP39" s="226"/>
      <c r="OQ39" s="226"/>
      <c r="OR39" s="226"/>
      <c r="OS39" s="226"/>
      <c r="OT39" s="226"/>
      <c r="OU39" s="226"/>
      <c r="OV39" s="226"/>
      <c r="OW39" s="226"/>
      <c r="OX39" s="226"/>
      <c r="OY39" s="226"/>
      <c r="OZ39" s="226"/>
      <c r="PA39" s="226"/>
      <c r="PB39" s="226"/>
      <c r="PC39" s="226"/>
      <c r="PD39" s="226"/>
      <c r="PE39" s="226"/>
      <c r="PF39" s="226"/>
      <c r="PG39" s="226"/>
      <c r="PH39" s="226"/>
      <c r="PI39" s="226"/>
      <c r="PJ39" s="226"/>
      <c r="PK39" s="226"/>
      <c r="PL39" s="226"/>
      <c r="PM39" s="226"/>
      <c r="PN39" s="226"/>
      <c r="PO39" s="226"/>
      <c r="PP39" s="226"/>
      <c r="PQ39" s="226"/>
      <c r="PR39" s="226"/>
      <c r="PS39" s="226"/>
      <c r="PT39" s="226"/>
      <c r="PU39" s="226"/>
      <c r="PV39" s="226"/>
      <c r="PW39" s="226"/>
      <c r="PX39" s="226"/>
      <c r="PY39" s="226"/>
      <c r="PZ39" s="226"/>
      <c r="QA39" s="226"/>
      <c r="QB39" s="226"/>
      <c r="QC39" s="226"/>
      <c r="QD39" s="226"/>
      <c r="QE39" s="226"/>
      <c r="QF39" s="226"/>
      <c r="QG39" s="226"/>
      <c r="QH39" s="226"/>
      <c r="QI39" s="226"/>
      <c r="QJ39" s="226"/>
      <c r="QK39" s="226"/>
      <c r="QL39" s="226"/>
      <c r="QM39" s="226"/>
      <c r="QN39" s="226"/>
      <c r="QO39" s="226"/>
      <c r="QP39" s="226"/>
      <c r="QQ39" s="226"/>
      <c r="QR39" s="226"/>
      <c r="QS39" s="226"/>
      <c r="QT39" s="226"/>
      <c r="QU39" s="226"/>
      <c r="QV39" s="226"/>
      <c r="QW39" s="226"/>
      <c r="QX39" s="226"/>
      <c r="QY39" s="226"/>
      <c r="QZ39" s="226"/>
      <c r="RA39" s="226"/>
      <c r="RB39" s="226"/>
      <c r="RC39" s="226"/>
      <c r="RD39" s="226"/>
      <c r="RE39" s="226"/>
      <c r="RF39" s="226"/>
      <c r="RG39" s="226"/>
      <c r="RH39" s="226"/>
      <c r="RI39" s="226"/>
      <c r="RJ39" s="226"/>
      <c r="RK39" s="226"/>
      <c r="RL39" s="226"/>
      <c r="RM39" s="226"/>
      <c r="RN39" s="226"/>
      <c r="RO39" s="226"/>
      <c r="RP39" s="226"/>
      <c r="RQ39" s="226"/>
      <c r="RR39" s="226"/>
      <c r="RS39" s="226"/>
      <c r="RT39" s="226"/>
      <c r="RU39" s="226"/>
      <c r="RV39" s="226"/>
      <c r="RW39" s="226"/>
      <c r="RX39" s="226"/>
      <c r="RY39" s="226"/>
      <c r="RZ39" s="226"/>
      <c r="SA39" s="226"/>
      <c r="SB39" s="226"/>
      <c r="SC39" s="226"/>
      <c r="SD39" s="226"/>
      <c r="SE39" s="226"/>
      <c r="SF39" s="226"/>
      <c r="SG39" s="226"/>
      <c r="SH39" s="226"/>
      <c r="SI39" s="226"/>
      <c r="SJ39" s="226"/>
      <c r="SK39" s="226"/>
      <c r="SL39" s="226"/>
      <c r="SM39" s="226"/>
      <c r="SN39" s="226"/>
      <c r="SO39" s="226"/>
      <c r="SP39" s="226"/>
      <c r="SQ39" s="226"/>
      <c r="SR39" s="226"/>
      <c r="SS39" s="226"/>
      <c r="ST39" s="226"/>
      <c r="SU39" s="226"/>
      <c r="SV39" s="226"/>
      <c r="SW39" s="226"/>
      <c r="SX39" s="226"/>
      <c r="SY39" s="226"/>
      <c r="SZ39" s="226"/>
      <c r="TA39" s="226"/>
      <c r="TB39" s="226"/>
      <c r="TC39" s="226"/>
      <c r="TD39" s="226"/>
      <c r="TE39" s="226"/>
      <c r="TF39" s="226"/>
      <c r="TG39" s="226"/>
      <c r="TH39" s="229"/>
      <c r="TI39" s="229"/>
      <c r="TJ39" s="229"/>
      <c r="TK39" s="229"/>
      <c r="TL39" s="229"/>
      <c r="TM39" s="226"/>
      <c r="TN39" s="226"/>
      <c r="TO39" s="226"/>
      <c r="TP39" s="226"/>
      <c r="TQ39" s="226"/>
      <c r="TR39" s="226"/>
      <c r="TS39" s="226"/>
      <c r="TT39" s="226"/>
      <c r="TU39" s="226"/>
      <c r="TV39" s="226"/>
      <c r="TW39" s="226"/>
      <c r="TX39" s="226"/>
      <c r="TY39" s="226"/>
      <c r="TZ39" s="226"/>
      <c r="UA39" s="226"/>
      <c r="UB39" s="226"/>
      <c r="UC39" s="226"/>
      <c r="UD39" s="226"/>
      <c r="UE39" s="226"/>
      <c r="UF39" s="226"/>
      <c r="UG39" s="226"/>
      <c r="UH39" s="226"/>
      <c r="UI39" s="226"/>
      <c r="UJ39" s="226"/>
      <c r="UK39" s="226"/>
      <c r="UL39" s="226"/>
      <c r="UM39" s="226"/>
      <c r="UN39" s="226"/>
      <c r="UO39" s="226"/>
      <c r="UP39" s="226"/>
      <c r="UQ39" s="226"/>
      <c r="UR39" s="226"/>
      <c r="US39" s="226"/>
      <c r="UT39" s="226"/>
      <c r="UU39" s="226"/>
      <c r="UV39" s="226"/>
      <c r="UW39" s="226"/>
      <c r="UX39" s="226"/>
      <c r="UY39" s="226"/>
      <c r="UZ39" s="226"/>
      <c r="VA39" s="226"/>
      <c r="VB39" s="226"/>
      <c r="VC39" s="226"/>
      <c r="VD39" s="226"/>
      <c r="VE39" s="226"/>
      <c r="VF39" s="226"/>
      <c r="VG39" s="226"/>
      <c r="VH39" s="226"/>
      <c r="VI39" s="226"/>
      <c r="VJ39" s="226"/>
      <c r="VK39" s="226"/>
      <c r="VL39" s="226"/>
      <c r="VM39" s="226"/>
      <c r="VN39" s="226"/>
      <c r="VO39" s="226"/>
      <c r="VP39" s="226"/>
      <c r="VQ39" s="226"/>
      <c r="VR39" s="226"/>
      <c r="VS39" s="226"/>
      <c r="VT39" s="226"/>
      <c r="VU39" s="226"/>
      <c r="VV39" s="226"/>
      <c r="VW39" s="226"/>
      <c r="VX39" s="226"/>
      <c r="VY39" s="226"/>
      <c r="VZ39" s="226"/>
      <c r="WA39" s="226"/>
      <c r="WB39" s="226"/>
      <c r="WC39" s="226"/>
      <c r="WD39" s="226"/>
      <c r="WE39" s="226"/>
      <c r="WF39" s="226"/>
      <c r="WG39" s="226"/>
      <c r="WH39" s="230"/>
      <c r="WI39" s="230"/>
      <c r="WJ39" s="230"/>
      <c r="WK39" s="230"/>
      <c r="WL39" s="230"/>
      <c r="WM39" s="228"/>
      <c r="WN39" s="228"/>
      <c r="WO39" s="228"/>
      <c r="WP39" s="228"/>
    </row>
    <row r="40" spans="1:725" ht="22" customHeight="1">
      <c r="A40" s="339">
        <v>33</v>
      </c>
      <c r="B40" s="231" t="str">
        <f>IF('1'!$A$1=1,D40,F40)</f>
        <v xml:space="preserve"> В'єтнам</v>
      </c>
      <c r="C40" s="406"/>
      <c r="D40" s="350" t="s">
        <v>162</v>
      </c>
      <c r="E40" s="350"/>
      <c r="F40" s="361" t="s">
        <v>76</v>
      </c>
      <c r="G40" s="232">
        <v>9.4273707084603586</v>
      </c>
      <c r="H40" s="136">
        <v>9.5010500062631387</v>
      </c>
      <c r="I40" s="136">
        <v>42.01702211316173</v>
      </c>
      <c r="J40" s="136">
        <v>17.389804501123439</v>
      </c>
      <c r="K40" s="136">
        <v>10.81295518557676</v>
      </c>
      <c r="L40" s="136">
        <v>23.34725485587763</v>
      </c>
      <c r="M40" s="136">
        <v>13.14902872613759</v>
      </c>
      <c r="N40" s="136">
        <v>23.157397070892571</v>
      </c>
      <c r="O40" s="136">
        <v>26.67496648610917</v>
      </c>
      <c r="P40" s="136">
        <v>14.55765837103926</v>
      </c>
      <c r="Q40" s="136">
        <v>19.76952494575907</v>
      </c>
      <c r="R40" s="136">
        <v>24.707175108182213</v>
      </c>
      <c r="S40" s="136">
        <v>20.800403680172671</v>
      </c>
      <c r="T40" s="136">
        <v>32.565003933081982</v>
      </c>
      <c r="U40" s="136">
        <v>28.624372705784857</v>
      </c>
      <c r="V40" s="136">
        <v>30.2956094280953</v>
      </c>
      <c r="W40" s="136">
        <v>25.86686487664057</v>
      </c>
      <c r="X40" s="136">
        <v>21.841651924930012</v>
      </c>
      <c r="Y40" s="136">
        <v>25.399935926114772</v>
      </c>
      <c r="Z40" s="136">
        <v>11.94711477117707</v>
      </c>
      <c r="AA40" s="136">
        <v>23.218008740793579</v>
      </c>
      <c r="AB40" s="136">
        <v>42.126610306126089</v>
      </c>
      <c r="AC40" s="136">
        <v>58.382172510751154</v>
      </c>
      <c r="AD40" s="136">
        <v>37.027790599273061</v>
      </c>
      <c r="AE40" s="136">
        <v>44.716825144761899</v>
      </c>
      <c r="AF40" s="136">
        <v>60.135134459707487</v>
      </c>
      <c r="AG40" s="136">
        <v>68.234604870256661</v>
      </c>
      <c r="AH40" s="136">
        <v>60.414492176789373</v>
      </c>
      <c r="AI40" s="136">
        <v>56.038449058798733</v>
      </c>
      <c r="AJ40" s="136">
        <v>3.2890759293390941</v>
      </c>
      <c r="AK40" s="136">
        <v>6.4759886035541498</v>
      </c>
      <c r="AL40" s="136">
        <v>29.319689391104284</v>
      </c>
      <c r="AM40" s="136">
        <v>12.127807263711555</v>
      </c>
      <c r="AN40" s="136">
        <v>4.4607476061129203</v>
      </c>
      <c r="AO40" s="136">
        <v>10.827726228783721</v>
      </c>
      <c r="AP40" s="136">
        <v>36.555830983929411</v>
      </c>
      <c r="AQ40" s="136">
        <v>21.871454121984549</v>
      </c>
      <c r="AR40" s="136">
        <v>67.686861490643906</v>
      </c>
      <c r="AS40" s="136">
        <v>105.6947027884317</v>
      </c>
      <c r="AT40" s="136">
        <v>36.790665640945569</v>
      </c>
      <c r="AU40" s="136">
        <v>50.040419592561491</v>
      </c>
      <c r="AV40" s="136">
        <v>44.5528487659194</v>
      </c>
      <c r="AW40" s="136">
        <v>86.071932809924803</v>
      </c>
      <c r="AX40" s="136">
        <f>AQ40+AR40+AS40</f>
        <v>195.25301840106016</v>
      </c>
      <c r="AY40" s="136">
        <f>AU40+AV40+AW40</f>
        <v>180.6652011684057</v>
      </c>
      <c r="AZ40" s="136">
        <f>G40+H40+I40+J40</f>
        <v>78.335247329008666</v>
      </c>
      <c r="BA40" s="136">
        <f>K40+L40+M40+N40</f>
        <v>70.466635838484549</v>
      </c>
      <c r="BB40" s="136">
        <f>O40+P40+Q40+R40</f>
        <v>85.709324911089709</v>
      </c>
      <c r="BC40" s="136">
        <f>S40+T40+U40+V40</f>
        <v>112.28538974713481</v>
      </c>
      <c r="BD40" s="136">
        <f>W40+X40+Y40+Z40</f>
        <v>85.055567498862416</v>
      </c>
      <c r="BE40" s="136">
        <f>AA40+AB40+AC40+AD40</f>
        <v>160.75458215694388</v>
      </c>
      <c r="BF40" s="136">
        <f>AE40+AF40+AG40+AH40</f>
        <v>233.50105665151543</v>
      </c>
      <c r="BG40" s="136">
        <f>AI40+AJ40+AK40+AL40</f>
        <v>95.123202982796244</v>
      </c>
      <c r="BH40" s="136">
        <f>AM40+AN40+AO40+AP40</f>
        <v>63.972112082537606</v>
      </c>
      <c r="BI40" s="136">
        <f>AQ40+AR40+AS40+AT40</f>
        <v>232.04368404200574</v>
      </c>
      <c r="BJ40" s="136"/>
      <c r="BK40" s="224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  <c r="CM40" s="224"/>
      <c r="CN40" s="224"/>
      <c r="CO40" s="224"/>
      <c r="CP40" s="224"/>
      <c r="CQ40" s="224"/>
      <c r="CR40" s="224"/>
      <c r="CS40" s="224"/>
      <c r="CT40" s="224"/>
      <c r="CU40" s="224"/>
      <c r="CV40" s="224"/>
      <c r="CW40" s="224"/>
      <c r="CX40" s="224"/>
      <c r="CY40" s="224"/>
      <c r="CZ40" s="224"/>
      <c r="DA40" s="225"/>
      <c r="DB40" s="225"/>
      <c r="DC40" s="225"/>
      <c r="DD40" s="225"/>
      <c r="DE40" s="225"/>
      <c r="DF40" s="225"/>
      <c r="DG40" s="225"/>
      <c r="DH40" s="225"/>
      <c r="DI40" s="225"/>
      <c r="DJ40" s="225"/>
      <c r="DK40" s="225"/>
      <c r="DL40" s="225"/>
      <c r="DM40" s="225"/>
      <c r="DN40" s="225"/>
      <c r="DO40" s="225"/>
      <c r="DP40" s="225"/>
      <c r="DQ40" s="225"/>
      <c r="DR40" s="225"/>
      <c r="DS40" s="225"/>
      <c r="DT40" s="225"/>
      <c r="DU40" s="225"/>
      <c r="DV40" s="225"/>
      <c r="DW40" s="225"/>
      <c r="DX40" s="225"/>
      <c r="DY40" s="225"/>
      <c r="DZ40" s="225"/>
      <c r="EA40" s="225"/>
      <c r="EB40" s="225"/>
      <c r="EC40" s="225"/>
      <c r="ED40" s="225"/>
      <c r="EE40" s="225"/>
      <c r="EF40" s="225"/>
      <c r="EG40" s="225"/>
      <c r="EH40" s="225"/>
      <c r="EI40" s="225"/>
      <c r="EJ40" s="225"/>
      <c r="EK40" s="226"/>
      <c r="EL40" s="226"/>
      <c r="EM40" s="226"/>
      <c r="EN40" s="226"/>
      <c r="EO40" s="226"/>
      <c r="EP40" s="226"/>
      <c r="EQ40" s="226"/>
      <c r="ER40" s="226"/>
      <c r="ES40" s="226"/>
      <c r="ET40" s="226"/>
      <c r="EU40" s="226"/>
      <c r="EV40" s="226"/>
      <c r="EW40" s="226"/>
      <c r="EX40" s="226"/>
      <c r="EY40" s="226"/>
      <c r="EZ40" s="226"/>
      <c r="FA40" s="226"/>
      <c r="FB40" s="226"/>
      <c r="FC40" s="226"/>
      <c r="FD40" s="226"/>
      <c r="FE40" s="226"/>
      <c r="FF40" s="226"/>
      <c r="FG40" s="228"/>
      <c r="FH40" s="228"/>
      <c r="FI40" s="228"/>
      <c r="FJ40" s="228"/>
      <c r="FK40" s="228"/>
      <c r="FL40" s="228"/>
      <c r="FM40" s="228"/>
      <c r="FN40" s="228"/>
      <c r="FO40" s="226"/>
      <c r="FP40" s="226"/>
      <c r="FQ40" s="226"/>
      <c r="FR40" s="226"/>
      <c r="FS40" s="226"/>
      <c r="FT40" s="226"/>
      <c r="FU40" s="226"/>
      <c r="FV40" s="226"/>
      <c r="FW40" s="226"/>
      <c r="FX40" s="226"/>
      <c r="FY40" s="226"/>
      <c r="FZ40" s="226"/>
      <c r="GA40" s="228"/>
      <c r="GB40" s="228"/>
      <c r="GC40" s="228"/>
      <c r="GD40" s="228"/>
      <c r="GE40" s="228"/>
      <c r="GF40" s="228"/>
      <c r="GG40" s="228"/>
      <c r="GH40" s="228"/>
      <c r="GI40" s="228"/>
      <c r="GJ40" s="228"/>
      <c r="GK40" s="228"/>
      <c r="GL40" s="228"/>
      <c r="GM40" s="228"/>
      <c r="GN40" s="228"/>
      <c r="GO40" s="228"/>
      <c r="GP40" s="228"/>
      <c r="GQ40" s="228"/>
      <c r="GR40" s="228"/>
      <c r="GS40" s="228"/>
      <c r="GT40" s="228"/>
      <c r="GU40" s="228"/>
      <c r="GV40" s="228"/>
      <c r="GW40" s="228"/>
      <c r="GX40" s="228"/>
      <c r="GY40" s="228"/>
      <c r="GZ40" s="228"/>
      <c r="HA40" s="228"/>
      <c r="HB40" s="228"/>
      <c r="HC40" s="228"/>
      <c r="HD40" s="228"/>
      <c r="HE40" s="228"/>
      <c r="HF40" s="228"/>
      <c r="HG40" s="228"/>
      <c r="HH40" s="228"/>
      <c r="HI40" s="228"/>
      <c r="HJ40" s="228"/>
      <c r="HK40" s="228"/>
      <c r="HL40" s="228"/>
      <c r="HM40" s="228"/>
      <c r="HN40" s="228"/>
      <c r="HO40" s="228"/>
      <c r="HP40" s="229"/>
      <c r="HQ40" s="229"/>
      <c r="HR40" s="229"/>
      <c r="HS40" s="229"/>
      <c r="HT40" s="228"/>
      <c r="HU40" s="228"/>
      <c r="HV40" s="228"/>
      <c r="HW40" s="228"/>
      <c r="HX40" s="228"/>
      <c r="HY40" s="228"/>
      <c r="HZ40" s="228"/>
      <c r="IA40" s="228"/>
      <c r="IB40" s="226"/>
      <c r="IC40" s="226"/>
      <c r="ID40" s="226"/>
      <c r="IE40" s="226"/>
      <c r="IF40" s="226"/>
      <c r="IG40" s="226"/>
      <c r="IH40" s="226"/>
      <c r="II40" s="226"/>
      <c r="IJ40" s="226"/>
      <c r="IK40" s="226"/>
      <c r="IL40" s="226"/>
      <c r="IM40" s="226"/>
      <c r="IN40" s="226"/>
      <c r="IO40" s="229"/>
      <c r="IP40" s="229"/>
      <c r="IQ40" s="228"/>
      <c r="IR40" s="228"/>
      <c r="IS40" s="228"/>
      <c r="IT40" s="228"/>
      <c r="IU40" s="228"/>
      <c r="IV40" s="228"/>
      <c r="IW40" s="228"/>
      <c r="IX40" s="226"/>
      <c r="IY40" s="229"/>
      <c r="IZ40" s="229"/>
      <c r="JA40" s="229"/>
      <c r="JB40" s="229"/>
      <c r="JC40" s="229"/>
      <c r="JD40" s="226"/>
      <c r="JE40" s="226"/>
      <c r="JF40" s="226"/>
      <c r="JG40" s="226"/>
      <c r="JH40" s="226"/>
      <c r="JI40" s="226"/>
      <c r="JJ40" s="226"/>
      <c r="JK40" s="226"/>
      <c r="JL40" s="226"/>
      <c r="JM40" s="226"/>
      <c r="JN40" s="226"/>
      <c r="JO40" s="226"/>
      <c r="JP40" s="226"/>
      <c r="JQ40" s="226"/>
      <c r="JR40" s="226"/>
      <c r="JS40" s="226"/>
      <c r="JT40" s="226"/>
      <c r="JU40" s="226"/>
      <c r="JV40" s="226"/>
      <c r="JW40" s="226"/>
      <c r="JX40" s="226"/>
      <c r="JY40" s="226"/>
      <c r="JZ40" s="226"/>
      <c r="KA40" s="226"/>
      <c r="KB40" s="226"/>
      <c r="KC40" s="226"/>
      <c r="KD40" s="226"/>
      <c r="KE40" s="226"/>
      <c r="KF40" s="226"/>
      <c r="KG40" s="226"/>
      <c r="KH40" s="226"/>
      <c r="KI40" s="226"/>
      <c r="KJ40" s="226"/>
      <c r="KK40" s="226"/>
      <c r="KL40" s="226"/>
      <c r="KM40" s="226"/>
      <c r="KN40" s="226"/>
      <c r="KO40" s="226"/>
      <c r="KP40" s="226"/>
      <c r="KQ40" s="226"/>
      <c r="KR40" s="226"/>
      <c r="KS40" s="226"/>
      <c r="KT40" s="226"/>
      <c r="KU40" s="226"/>
      <c r="KV40" s="226"/>
      <c r="KW40" s="226"/>
      <c r="KX40" s="226"/>
      <c r="KY40" s="226"/>
      <c r="KZ40" s="226"/>
      <c r="LA40" s="226"/>
      <c r="LB40" s="226"/>
      <c r="LC40" s="226"/>
      <c r="LD40" s="226"/>
      <c r="LE40" s="226"/>
      <c r="LF40" s="226"/>
      <c r="LG40" s="226"/>
      <c r="LH40" s="226"/>
      <c r="LI40" s="226"/>
      <c r="LJ40" s="226"/>
      <c r="LK40" s="226"/>
      <c r="LL40" s="226"/>
      <c r="LM40" s="226"/>
      <c r="LN40" s="226"/>
      <c r="LO40" s="226"/>
      <c r="LP40" s="226"/>
      <c r="LQ40" s="226"/>
      <c r="LR40" s="226"/>
      <c r="LS40" s="226"/>
      <c r="LT40" s="226"/>
      <c r="LU40" s="226"/>
      <c r="LV40" s="226"/>
      <c r="LW40" s="226"/>
      <c r="LX40" s="226"/>
      <c r="LY40" s="226"/>
      <c r="LZ40" s="226"/>
      <c r="MA40" s="226"/>
      <c r="MB40" s="226"/>
      <c r="MC40" s="226"/>
      <c r="MD40" s="226"/>
      <c r="ME40" s="226"/>
      <c r="MF40" s="226"/>
      <c r="MG40" s="226"/>
      <c r="MH40" s="226"/>
      <c r="MI40" s="226"/>
      <c r="MJ40" s="226"/>
      <c r="MK40" s="226"/>
      <c r="ML40" s="226"/>
      <c r="MM40" s="226"/>
      <c r="MN40" s="226"/>
      <c r="MO40" s="226"/>
      <c r="MP40" s="226"/>
      <c r="MQ40" s="226"/>
      <c r="MR40" s="226"/>
      <c r="MS40" s="226"/>
      <c r="MT40" s="226"/>
      <c r="MU40" s="226"/>
      <c r="MV40" s="226"/>
      <c r="MW40" s="226"/>
      <c r="MX40" s="226"/>
      <c r="MY40" s="226"/>
      <c r="MZ40" s="226"/>
      <c r="NA40" s="226"/>
      <c r="NB40" s="226"/>
      <c r="NC40" s="226"/>
      <c r="ND40" s="226"/>
      <c r="NE40" s="226"/>
      <c r="NF40" s="226"/>
      <c r="NG40" s="226"/>
      <c r="NH40" s="226"/>
      <c r="NI40" s="226"/>
      <c r="NJ40" s="226"/>
      <c r="NK40" s="226"/>
      <c r="NL40" s="226"/>
      <c r="NM40" s="226"/>
      <c r="NN40" s="226"/>
      <c r="NO40" s="226"/>
      <c r="NP40" s="226"/>
      <c r="NQ40" s="226"/>
      <c r="NR40" s="226"/>
      <c r="NS40" s="226"/>
      <c r="NT40" s="226"/>
      <c r="NU40" s="226"/>
      <c r="NV40" s="226"/>
      <c r="NW40" s="226"/>
      <c r="NX40" s="226"/>
      <c r="NY40" s="226"/>
      <c r="NZ40" s="226"/>
      <c r="OA40" s="226"/>
      <c r="OB40" s="226"/>
      <c r="OC40" s="226"/>
      <c r="OD40" s="226"/>
      <c r="OE40" s="226"/>
      <c r="OF40" s="226"/>
      <c r="OG40" s="226"/>
      <c r="OH40" s="226"/>
      <c r="OI40" s="226"/>
      <c r="OJ40" s="226"/>
      <c r="OK40" s="226"/>
      <c r="OL40" s="226"/>
      <c r="OM40" s="226"/>
      <c r="ON40" s="226"/>
      <c r="OO40" s="226"/>
      <c r="OP40" s="226"/>
      <c r="OQ40" s="226"/>
      <c r="OR40" s="226"/>
      <c r="OS40" s="226"/>
      <c r="OT40" s="226"/>
      <c r="OU40" s="226"/>
      <c r="OV40" s="226"/>
      <c r="OW40" s="226"/>
      <c r="OX40" s="226"/>
      <c r="OY40" s="226"/>
      <c r="OZ40" s="226"/>
      <c r="PA40" s="226"/>
      <c r="PB40" s="226"/>
      <c r="PC40" s="226"/>
      <c r="PD40" s="226"/>
      <c r="PE40" s="226"/>
      <c r="PF40" s="226"/>
      <c r="PG40" s="226"/>
      <c r="PH40" s="226"/>
      <c r="PI40" s="226"/>
      <c r="PJ40" s="226"/>
      <c r="PK40" s="226"/>
      <c r="PL40" s="226"/>
      <c r="PM40" s="226"/>
      <c r="PN40" s="226"/>
      <c r="PO40" s="226"/>
      <c r="PP40" s="226"/>
      <c r="PQ40" s="226"/>
      <c r="PR40" s="226"/>
      <c r="PS40" s="226"/>
      <c r="PT40" s="226"/>
      <c r="PU40" s="226"/>
      <c r="PV40" s="226"/>
      <c r="PW40" s="226"/>
      <c r="PX40" s="226"/>
      <c r="PY40" s="226"/>
      <c r="PZ40" s="226"/>
      <c r="QA40" s="226"/>
      <c r="QB40" s="226"/>
      <c r="QC40" s="226"/>
      <c r="QD40" s="226"/>
      <c r="QE40" s="226"/>
      <c r="QF40" s="226"/>
      <c r="QG40" s="226"/>
      <c r="QH40" s="226"/>
      <c r="QI40" s="226"/>
      <c r="QJ40" s="226"/>
      <c r="QK40" s="226"/>
      <c r="QL40" s="226"/>
      <c r="QM40" s="226"/>
      <c r="QN40" s="226"/>
      <c r="QO40" s="226"/>
      <c r="QP40" s="226"/>
      <c r="QQ40" s="226"/>
      <c r="QR40" s="226"/>
      <c r="QS40" s="226"/>
      <c r="QT40" s="226"/>
      <c r="QU40" s="226"/>
      <c r="QV40" s="226"/>
      <c r="QW40" s="226"/>
      <c r="QX40" s="226"/>
      <c r="QY40" s="226"/>
      <c r="QZ40" s="226"/>
      <c r="RA40" s="226"/>
      <c r="RB40" s="226"/>
      <c r="RC40" s="226"/>
      <c r="RD40" s="226"/>
      <c r="RE40" s="226"/>
      <c r="RF40" s="226"/>
      <c r="RG40" s="226"/>
      <c r="RH40" s="226"/>
      <c r="RI40" s="226"/>
      <c r="RJ40" s="226"/>
      <c r="RK40" s="226"/>
      <c r="RL40" s="226"/>
      <c r="RM40" s="226"/>
      <c r="RN40" s="226"/>
      <c r="RO40" s="226"/>
      <c r="RP40" s="226"/>
      <c r="RQ40" s="226"/>
      <c r="RR40" s="226"/>
      <c r="RS40" s="226"/>
      <c r="RT40" s="226"/>
      <c r="RU40" s="226"/>
      <c r="RV40" s="226"/>
      <c r="RW40" s="226"/>
      <c r="RX40" s="226"/>
      <c r="RY40" s="226"/>
      <c r="RZ40" s="226"/>
      <c r="SA40" s="226"/>
      <c r="SB40" s="226"/>
      <c r="SC40" s="226"/>
      <c r="SD40" s="226"/>
      <c r="SE40" s="226"/>
      <c r="SF40" s="226"/>
      <c r="SG40" s="226"/>
      <c r="SH40" s="226"/>
      <c r="SI40" s="226"/>
      <c r="SJ40" s="226"/>
      <c r="SK40" s="226"/>
      <c r="SL40" s="226"/>
      <c r="SM40" s="226"/>
      <c r="SN40" s="226"/>
      <c r="SO40" s="226"/>
      <c r="SP40" s="226"/>
      <c r="SQ40" s="226"/>
      <c r="SR40" s="226"/>
      <c r="SS40" s="226"/>
      <c r="ST40" s="226"/>
      <c r="SU40" s="226"/>
      <c r="SV40" s="226"/>
      <c r="SW40" s="226"/>
      <c r="SX40" s="226"/>
      <c r="SY40" s="226"/>
      <c r="SZ40" s="226"/>
      <c r="TA40" s="226"/>
      <c r="TB40" s="226"/>
      <c r="TC40" s="226"/>
      <c r="TD40" s="226"/>
      <c r="TE40" s="226"/>
      <c r="TF40" s="226"/>
      <c r="TG40" s="226"/>
      <c r="TH40" s="229"/>
      <c r="TI40" s="229"/>
      <c r="TJ40" s="229"/>
      <c r="TK40" s="229"/>
      <c r="TL40" s="229"/>
      <c r="TM40" s="226"/>
      <c r="TN40" s="226"/>
      <c r="TO40" s="226"/>
      <c r="TP40" s="226"/>
      <c r="TQ40" s="226"/>
      <c r="TR40" s="226"/>
      <c r="TS40" s="226"/>
      <c r="TT40" s="226"/>
      <c r="TU40" s="226"/>
      <c r="TV40" s="226"/>
      <c r="TW40" s="226"/>
      <c r="TX40" s="226"/>
      <c r="TY40" s="226"/>
      <c r="TZ40" s="226"/>
      <c r="UA40" s="226"/>
      <c r="UB40" s="226"/>
      <c r="UC40" s="226"/>
      <c r="UD40" s="226"/>
      <c r="UE40" s="226"/>
      <c r="UF40" s="226"/>
      <c r="UG40" s="226"/>
      <c r="UH40" s="226"/>
      <c r="UI40" s="226"/>
      <c r="UJ40" s="226"/>
      <c r="UK40" s="226"/>
      <c r="UL40" s="226"/>
      <c r="UM40" s="226"/>
      <c r="UN40" s="226"/>
      <c r="UO40" s="226"/>
      <c r="UP40" s="226"/>
      <c r="UQ40" s="226"/>
      <c r="UR40" s="226"/>
      <c r="US40" s="226"/>
      <c r="UT40" s="226"/>
      <c r="UU40" s="226"/>
      <c r="UV40" s="226"/>
      <c r="UW40" s="226"/>
      <c r="UX40" s="226"/>
      <c r="UY40" s="226"/>
      <c r="UZ40" s="226"/>
      <c r="VA40" s="226"/>
      <c r="VB40" s="226"/>
      <c r="VC40" s="226"/>
      <c r="VD40" s="226"/>
      <c r="VE40" s="226"/>
      <c r="VF40" s="226"/>
      <c r="VG40" s="226"/>
      <c r="VH40" s="226"/>
      <c r="VI40" s="226"/>
      <c r="VJ40" s="226"/>
      <c r="VK40" s="226"/>
      <c r="VL40" s="226"/>
      <c r="VM40" s="226"/>
      <c r="VN40" s="226"/>
      <c r="VO40" s="226"/>
      <c r="VP40" s="226"/>
      <c r="VQ40" s="226"/>
      <c r="VR40" s="226"/>
      <c r="VS40" s="226"/>
      <c r="VT40" s="226"/>
      <c r="VU40" s="226"/>
      <c r="VV40" s="226"/>
      <c r="VW40" s="226"/>
      <c r="VX40" s="226"/>
      <c r="VY40" s="226"/>
      <c r="VZ40" s="226"/>
      <c r="WA40" s="226"/>
      <c r="WB40" s="226"/>
      <c r="WC40" s="226"/>
      <c r="WD40" s="226"/>
      <c r="WE40" s="226"/>
      <c r="WF40" s="226"/>
      <c r="WG40" s="226"/>
      <c r="WH40" s="230"/>
      <c r="WI40" s="230"/>
      <c r="WJ40" s="230"/>
      <c r="WK40" s="230"/>
      <c r="WL40" s="230"/>
      <c r="WM40" s="228"/>
      <c r="WN40" s="228"/>
      <c r="WO40" s="228"/>
      <c r="WP40" s="228"/>
    </row>
    <row r="41" spans="1:725" ht="19.25" customHeight="1">
      <c r="A41" s="334">
        <v>34</v>
      </c>
      <c r="B41" s="231" t="str">
        <f>IF('1'!$A$1=1,D41,F41)</f>
        <v xml:space="preserve"> Лівія</v>
      </c>
      <c r="C41" s="409"/>
      <c r="D41" s="361" t="s">
        <v>210</v>
      </c>
      <c r="E41" s="246"/>
      <c r="F41" s="352" t="s">
        <v>209</v>
      </c>
      <c r="G41" s="232">
        <v>27.707704164731009</v>
      </c>
      <c r="H41" s="136">
        <v>32.058796178200367</v>
      </c>
      <c r="I41" s="136">
        <v>51.648459822591697</v>
      </c>
      <c r="J41" s="136">
        <v>53.456949213764503</v>
      </c>
      <c r="K41" s="136">
        <v>19.47745120702281</v>
      </c>
      <c r="L41" s="136">
        <v>37.515784072786161</v>
      </c>
      <c r="M41" s="136">
        <v>78.020492018576391</v>
      </c>
      <c r="N41" s="136">
        <v>88.775339418677802</v>
      </c>
      <c r="O41" s="136">
        <v>52.489169531527359</v>
      </c>
      <c r="P41" s="136">
        <v>55.0273762302024</v>
      </c>
      <c r="Q41" s="136">
        <v>35.869743039911157</v>
      </c>
      <c r="R41" s="136">
        <v>41.033376058471838</v>
      </c>
      <c r="S41" s="136">
        <v>52.90681055862909</v>
      </c>
      <c r="T41" s="136">
        <v>65.148706734269695</v>
      </c>
      <c r="U41" s="136">
        <v>55.528146297210228</v>
      </c>
      <c r="V41" s="136">
        <v>103.30984513167201</v>
      </c>
      <c r="W41" s="136">
        <v>69.724204475647099</v>
      </c>
      <c r="X41" s="136">
        <v>59.887874772390042</v>
      </c>
      <c r="Y41" s="136">
        <v>58.096960502139758</v>
      </c>
      <c r="Z41" s="136">
        <v>96.006177963879296</v>
      </c>
      <c r="AA41" s="136">
        <v>78.866985672867514</v>
      </c>
      <c r="AB41" s="136">
        <v>39.839240507875495</v>
      </c>
      <c r="AC41" s="136">
        <v>85.092416323376</v>
      </c>
      <c r="AD41" s="136">
        <v>82.770133284232799</v>
      </c>
      <c r="AE41" s="136">
        <v>62.287393262413303</v>
      </c>
      <c r="AF41" s="136">
        <v>66.4019205810811</v>
      </c>
      <c r="AG41" s="136">
        <v>123.49466479323999</v>
      </c>
      <c r="AH41" s="136">
        <v>146.57818996433309</v>
      </c>
      <c r="AI41" s="136">
        <v>133.91191961007837</v>
      </c>
      <c r="AJ41" s="136">
        <v>7.8006084658663504</v>
      </c>
      <c r="AK41" s="136">
        <v>19.5517688580846</v>
      </c>
      <c r="AL41" s="136">
        <v>73.284785163077402</v>
      </c>
      <c r="AM41" s="136">
        <v>38.737389435768719</v>
      </c>
      <c r="AN41" s="136">
        <v>23.512871160221792</v>
      </c>
      <c r="AO41" s="136">
        <v>17.07491703682107</v>
      </c>
      <c r="AP41" s="136">
        <v>19.604611234750198</v>
      </c>
      <c r="AQ41" s="136">
        <v>53.774898500429501</v>
      </c>
      <c r="AR41" s="136">
        <v>55.525838506480497</v>
      </c>
      <c r="AS41" s="136">
        <v>43.992180277178903</v>
      </c>
      <c r="AT41" s="136">
        <v>103.8229276740858</v>
      </c>
      <c r="AU41" s="136">
        <v>71.085808067465294</v>
      </c>
      <c r="AV41" s="136">
        <v>59.293076044491059</v>
      </c>
      <c r="AW41" s="136">
        <v>42.487687039241592</v>
      </c>
      <c r="AX41" s="136">
        <f t="shared" si="9"/>
        <v>153.2929172840889</v>
      </c>
      <c r="AY41" s="136">
        <f t="shared" si="10"/>
        <v>172.86657115119795</v>
      </c>
      <c r="AZ41" s="136">
        <f t="shared" si="40"/>
        <v>164.87190937928756</v>
      </c>
      <c r="BA41" s="136">
        <f t="shared" si="41"/>
        <v>223.78906671706318</v>
      </c>
      <c r="BB41" s="136">
        <f t="shared" si="42"/>
        <v>184.41966486011276</v>
      </c>
      <c r="BC41" s="136">
        <f t="shared" si="43"/>
        <v>276.89350872178102</v>
      </c>
      <c r="BD41" s="136">
        <f t="shared" si="44"/>
        <v>283.71521771405617</v>
      </c>
      <c r="BE41" s="136">
        <f t="shared" si="45"/>
        <v>286.56877578835179</v>
      </c>
      <c r="BF41" s="136">
        <f t="shared" si="46"/>
        <v>398.76216860106751</v>
      </c>
      <c r="BG41" s="136">
        <f t="shared" si="47"/>
        <v>234.54908209710675</v>
      </c>
      <c r="BH41" s="136">
        <f t="shared" si="48"/>
        <v>98.929788867561768</v>
      </c>
      <c r="BI41" s="136">
        <f t="shared" si="11"/>
        <v>257.1158449581747</v>
      </c>
      <c r="BJ41" s="136"/>
    </row>
    <row r="42" spans="1:725" s="238" customFormat="1" ht="24.5" customHeight="1">
      <c r="A42" s="339">
        <v>35</v>
      </c>
      <c r="B42" s="343" t="str">
        <f>IF('1'!$A$1=1,D42,F42)</f>
        <v xml:space="preserve"> Азербайджан</v>
      </c>
      <c r="C42" s="410"/>
      <c r="D42" s="364" t="s">
        <v>183</v>
      </c>
      <c r="E42" s="364"/>
      <c r="F42" s="364" t="s">
        <v>116</v>
      </c>
      <c r="G42" s="342">
        <v>77.595526208619503</v>
      </c>
      <c r="H42" s="237">
        <v>65.868967761562701</v>
      </c>
      <c r="I42" s="237">
        <v>77.39662544959539</v>
      </c>
      <c r="J42" s="237">
        <v>64.961516320212397</v>
      </c>
      <c r="K42" s="237">
        <v>30.150166641932501</v>
      </c>
      <c r="L42" s="237">
        <v>58.465710501997592</v>
      </c>
      <c r="M42" s="237">
        <v>67.225049405780695</v>
      </c>
      <c r="N42" s="237">
        <v>66.69478811159729</v>
      </c>
      <c r="O42" s="136">
        <v>66.774711287207197</v>
      </c>
      <c r="P42" s="136">
        <v>83.169173043966993</v>
      </c>
      <c r="Q42" s="136">
        <v>75.056856826168499</v>
      </c>
      <c r="R42" s="136">
        <v>88.167623519188197</v>
      </c>
      <c r="S42" s="136">
        <v>59.097308479320695</v>
      </c>
      <c r="T42" s="136">
        <v>78.6927451660966</v>
      </c>
      <c r="U42" s="136">
        <v>68.504664023086292</v>
      </c>
      <c r="V42" s="136">
        <v>98.576123107486396</v>
      </c>
      <c r="W42" s="136">
        <v>78.2301072826058</v>
      </c>
      <c r="X42" s="136">
        <v>85.900020953387198</v>
      </c>
      <c r="Y42" s="136">
        <v>93.495821304909896</v>
      </c>
      <c r="Z42" s="136">
        <v>99.896933792874407</v>
      </c>
      <c r="AA42" s="136">
        <v>90.672590343875498</v>
      </c>
      <c r="AB42" s="136">
        <v>72.1902028635145</v>
      </c>
      <c r="AC42" s="136">
        <v>68.003759920554501</v>
      </c>
      <c r="AD42" s="136">
        <v>73.775895177694707</v>
      </c>
      <c r="AE42" s="136">
        <v>70.417501394393298</v>
      </c>
      <c r="AF42" s="136">
        <v>78.839622226111899</v>
      </c>
      <c r="AG42" s="136">
        <v>75.230317814763907</v>
      </c>
      <c r="AH42" s="136">
        <v>109.6731435992822</v>
      </c>
      <c r="AI42" s="136">
        <v>49.024207383626532</v>
      </c>
      <c r="AJ42" s="136">
        <v>35.015748845088503</v>
      </c>
      <c r="AK42" s="136">
        <v>40.463458323713901</v>
      </c>
      <c r="AL42" s="136">
        <v>55.982887950162009</v>
      </c>
      <c r="AM42" s="136">
        <v>43.168660368079202</v>
      </c>
      <c r="AN42" s="136">
        <v>42.702353213242802</v>
      </c>
      <c r="AO42" s="136">
        <v>42.875861445481902</v>
      </c>
      <c r="AP42" s="136">
        <v>52.714694615924202</v>
      </c>
      <c r="AQ42" s="136">
        <v>49.355437231029001</v>
      </c>
      <c r="AR42" s="136">
        <v>46.050752138255199</v>
      </c>
      <c r="AS42" s="136">
        <v>51.312461449010698</v>
      </c>
      <c r="AT42" s="136">
        <v>53.683614844926197</v>
      </c>
      <c r="AU42" s="136">
        <v>53.581695966279</v>
      </c>
      <c r="AV42" s="136">
        <v>47.7023676016642</v>
      </c>
      <c r="AW42" s="136">
        <v>54.961523385432102</v>
      </c>
      <c r="AX42" s="136">
        <f>AQ42+AR42+AS42</f>
        <v>146.71865081829489</v>
      </c>
      <c r="AY42" s="136">
        <f>AU42+AV42+AW42</f>
        <v>156.24558695337532</v>
      </c>
      <c r="AZ42" s="136">
        <f>G42+H42+I42+J42</f>
        <v>285.82263573999001</v>
      </c>
      <c r="BA42" s="136">
        <f>K42+L42+M42+N42</f>
        <v>222.53571466130808</v>
      </c>
      <c r="BB42" s="136">
        <f>O42+P42+Q42+R42</f>
        <v>313.16836467653093</v>
      </c>
      <c r="BC42" s="136">
        <f>S42+T42+U42+V42</f>
        <v>304.87084077598996</v>
      </c>
      <c r="BD42" s="136">
        <f>W42+X42+Y42+Z42</f>
        <v>357.52288333377726</v>
      </c>
      <c r="BE42" s="136">
        <f>AA42+AB42+AC42+AD42</f>
        <v>304.64244830563916</v>
      </c>
      <c r="BF42" s="136">
        <f>AE42+AF42+AG42+AH42</f>
        <v>334.16058503455127</v>
      </c>
      <c r="BG42" s="136">
        <f>AI42+AJ42+AK42+AL42</f>
        <v>180.48630250259095</v>
      </c>
      <c r="BH42" s="136">
        <f>AM42+AN42+AO42+AP42</f>
        <v>181.46156964272811</v>
      </c>
      <c r="BI42" s="136">
        <f>AQ42+AR42+AS42+AT42</f>
        <v>200.4022656632211</v>
      </c>
      <c r="BJ42" s="136"/>
      <c r="BK42" s="224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  <c r="CM42" s="224"/>
      <c r="CN42" s="224"/>
      <c r="CO42" s="224"/>
      <c r="CP42" s="224"/>
      <c r="CQ42" s="224"/>
      <c r="CR42" s="224"/>
      <c r="CS42" s="224"/>
      <c r="CT42" s="224"/>
      <c r="CU42" s="224"/>
      <c r="CV42" s="224"/>
      <c r="CW42" s="224"/>
      <c r="CX42" s="224"/>
      <c r="CY42" s="224"/>
      <c r="CZ42" s="224"/>
      <c r="DA42" s="225"/>
      <c r="DB42" s="225"/>
      <c r="DC42" s="225"/>
      <c r="DD42" s="225"/>
      <c r="DE42" s="225"/>
      <c r="DF42" s="225"/>
      <c r="DG42" s="225"/>
      <c r="DH42" s="225"/>
      <c r="DI42" s="225"/>
      <c r="DJ42" s="225"/>
      <c r="DK42" s="225"/>
      <c r="DL42" s="225"/>
      <c r="DM42" s="225"/>
      <c r="DN42" s="225"/>
      <c r="DO42" s="225"/>
      <c r="DP42" s="225"/>
      <c r="DQ42" s="225"/>
      <c r="DR42" s="225"/>
      <c r="DS42" s="225"/>
      <c r="DT42" s="225"/>
      <c r="DU42" s="225"/>
      <c r="DV42" s="225"/>
      <c r="DW42" s="225"/>
      <c r="DX42" s="225"/>
      <c r="DY42" s="225"/>
      <c r="DZ42" s="225"/>
      <c r="EA42" s="225"/>
      <c r="EB42" s="225"/>
      <c r="EC42" s="225"/>
      <c r="ED42" s="225"/>
      <c r="EE42" s="225"/>
      <c r="EF42" s="225"/>
      <c r="EG42" s="225"/>
      <c r="EH42" s="225"/>
      <c r="EI42" s="225"/>
      <c r="EJ42" s="225"/>
      <c r="EK42" s="226"/>
      <c r="EL42" s="226"/>
      <c r="EM42" s="226"/>
      <c r="EN42" s="226"/>
      <c r="EO42" s="226"/>
      <c r="EP42" s="226"/>
      <c r="EQ42" s="226"/>
      <c r="ER42" s="226"/>
      <c r="ES42" s="226"/>
      <c r="ET42" s="226"/>
      <c r="EU42" s="226"/>
      <c r="EV42" s="226"/>
      <c r="EW42" s="226"/>
      <c r="EX42" s="226"/>
      <c r="EY42" s="226"/>
      <c r="EZ42" s="226"/>
      <c r="FA42" s="226"/>
      <c r="FB42" s="226"/>
      <c r="FC42" s="226"/>
      <c r="FD42" s="226"/>
      <c r="FE42" s="226"/>
      <c r="FF42" s="226"/>
      <c r="FG42" s="228"/>
      <c r="FH42" s="228"/>
      <c r="FI42" s="228"/>
      <c r="FJ42" s="228"/>
      <c r="FK42" s="228"/>
      <c r="FL42" s="228"/>
      <c r="FM42" s="228"/>
      <c r="FN42" s="228"/>
      <c r="FO42" s="226"/>
      <c r="FP42" s="226"/>
      <c r="FQ42" s="226"/>
      <c r="FR42" s="226"/>
      <c r="FS42" s="226"/>
      <c r="FT42" s="226"/>
      <c r="FU42" s="226"/>
      <c r="FV42" s="226"/>
      <c r="FW42" s="226"/>
      <c r="FX42" s="226"/>
      <c r="FY42" s="226"/>
      <c r="FZ42" s="226"/>
      <c r="GA42" s="228"/>
      <c r="GB42" s="228"/>
      <c r="GC42" s="228"/>
      <c r="GD42" s="228"/>
      <c r="GE42" s="228"/>
      <c r="GF42" s="228"/>
      <c r="GG42" s="228"/>
      <c r="GH42" s="228"/>
      <c r="GI42" s="228"/>
      <c r="GJ42" s="228"/>
      <c r="GK42" s="228"/>
      <c r="GL42" s="228"/>
      <c r="GM42" s="228"/>
      <c r="GN42" s="228"/>
      <c r="GO42" s="228"/>
      <c r="GP42" s="228"/>
      <c r="GQ42" s="228"/>
      <c r="GR42" s="228"/>
      <c r="GS42" s="228"/>
      <c r="GT42" s="228"/>
      <c r="GU42" s="228"/>
      <c r="GV42" s="228"/>
      <c r="GW42" s="228"/>
      <c r="GX42" s="228"/>
      <c r="GY42" s="228"/>
      <c r="GZ42" s="228"/>
      <c r="HA42" s="228"/>
      <c r="HB42" s="228"/>
      <c r="HC42" s="228"/>
      <c r="HD42" s="228"/>
      <c r="HE42" s="228"/>
      <c r="HF42" s="228"/>
      <c r="HG42" s="228"/>
      <c r="HH42" s="228"/>
      <c r="HI42" s="228"/>
      <c r="HJ42" s="228"/>
      <c r="HK42" s="228"/>
      <c r="HL42" s="228"/>
      <c r="HM42" s="228"/>
      <c r="HN42" s="228"/>
      <c r="HO42" s="228"/>
      <c r="HP42" s="229"/>
      <c r="HQ42" s="229"/>
      <c r="HR42" s="229"/>
      <c r="HS42" s="229"/>
      <c r="HT42" s="228"/>
      <c r="HU42" s="228"/>
      <c r="HV42" s="228"/>
      <c r="HW42" s="228"/>
      <c r="HX42" s="228"/>
      <c r="HY42" s="228"/>
      <c r="HZ42" s="228"/>
      <c r="IA42" s="228"/>
      <c r="IB42" s="226"/>
      <c r="IC42" s="226"/>
      <c r="ID42" s="226"/>
      <c r="IE42" s="226"/>
      <c r="IF42" s="226"/>
      <c r="IG42" s="226"/>
      <c r="IH42" s="226"/>
      <c r="II42" s="226"/>
      <c r="IJ42" s="226"/>
      <c r="IK42" s="226"/>
      <c r="IL42" s="226"/>
      <c r="IM42" s="226"/>
      <c r="IN42" s="226"/>
      <c r="IO42" s="229"/>
      <c r="IP42" s="229"/>
      <c r="IQ42" s="228"/>
      <c r="IR42" s="228"/>
      <c r="IS42" s="228"/>
      <c r="IT42" s="228"/>
      <c r="IU42" s="228"/>
      <c r="IV42" s="228"/>
      <c r="IW42" s="228"/>
      <c r="IX42" s="226"/>
      <c r="IY42" s="229"/>
      <c r="IZ42" s="229"/>
      <c r="JA42" s="229"/>
      <c r="JB42" s="229"/>
      <c r="JC42" s="229"/>
      <c r="JD42" s="226"/>
      <c r="JE42" s="226"/>
      <c r="JF42" s="226"/>
      <c r="JG42" s="226"/>
      <c r="JH42" s="226"/>
      <c r="JI42" s="226"/>
      <c r="JJ42" s="226"/>
      <c r="JK42" s="226"/>
      <c r="JL42" s="226"/>
      <c r="JM42" s="226"/>
      <c r="JN42" s="226"/>
      <c r="JO42" s="226"/>
      <c r="JP42" s="226"/>
      <c r="JQ42" s="226"/>
      <c r="JR42" s="226"/>
      <c r="JS42" s="226"/>
      <c r="JT42" s="226"/>
      <c r="JU42" s="226"/>
      <c r="JV42" s="226"/>
      <c r="JW42" s="226"/>
      <c r="JX42" s="226"/>
      <c r="JY42" s="226"/>
      <c r="JZ42" s="226"/>
      <c r="KA42" s="226"/>
      <c r="KB42" s="226"/>
      <c r="KC42" s="226"/>
      <c r="KD42" s="226"/>
      <c r="KE42" s="226"/>
      <c r="KF42" s="226"/>
      <c r="KG42" s="226"/>
      <c r="KH42" s="226"/>
      <c r="KI42" s="226"/>
      <c r="KJ42" s="226"/>
      <c r="KK42" s="226"/>
      <c r="KL42" s="226"/>
      <c r="KM42" s="226"/>
      <c r="KN42" s="226"/>
      <c r="KO42" s="226"/>
      <c r="KP42" s="226"/>
      <c r="KQ42" s="226"/>
      <c r="KR42" s="226"/>
      <c r="KS42" s="226"/>
      <c r="KT42" s="226"/>
      <c r="KU42" s="226"/>
      <c r="KV42" s="226"/>
      <c r="KW42" s="226"/>
      <c r="KX42" s="226"/>
      <c r="KY42" s="226"/>
      <c r="KZ42" s="226"/>
      <c r="LA42" s="226"/>
      <c r="LB42" s="226"/>
      <c r="LC42" s="226"/>
      <c r="LD42" s="226"/>
      <c r="LE42" s="226"/>
      <c r="LF42" s="226"/>
      <c r="LG42" s="226"/>
      <c r="LH42" s="226"/>
      <c r="LI42" s="226"/>
      <c r="LJ42" s="226"/>
      <c r="LK42" s="226"/>
      <c r="LL42" s="226"/>
      <c r="LM42" s="226"/>
      <c r="LN42" s="226"/>
      <c r="LO42" s="226"/>
      <c r="LP42" s="226"/>
      <c r="LQ42" s="226"/>
      <c r="LR42" s="226"/>
      <c r="LS42" s="226"/>
      <c r="LT42" s="226"/>
      <c r="LU42" s="226"/>
      <c r="LV42" s="226"/>
      <c r="LW42" s="226"/>
      <c r="LX42" s="226"/>
      <c r="LY42" s="226"/>
      <c r="LZ42" s="226"/>
      <c r="MA42" s="226"/>
      <c r="MB42" s="226"/>
      <c r="MC42" s="226"/>
      <c r="MD42" s="226"/>
      <c r="ME42" s="226"/>
      <c r="MF42" s="226"/>
      <c r="MG42" s="226"/>
      <c r="MH42" s="226"/>
      <c r="MI42" s="226"/>
      <c r="MJ42" s="226"/>
      <c r="MK42" s="226"/>
      <c r="ML42" s="226"/>
      <c r="MM42" s="226"/>
      <c r="MN42" s="226"/>
      <c r="MO42" s="226"/>
      <c r="MP42" s="226"/>
      <c r="MQ42" s="226"/>
      <c r="MR42" s="226"/>
      <c r="MS42" s="226"/>
      <c r="MT42" s="226"/>
      <c r="MU42" s="226"/>
      <c r="MV42" s="226"/>
      <c r="MW42" s="226"/>
      <c r="MX42" s="226"/>
      <c r="MY42" s="226"/>
      <c r="MZ42" s="226"/>
      <c r="NA42" s="226"/>
      <c r="NB42" s="226"/>
      <c r="NC42" s="226"/>
      <c r="ND42" s="226"/>
      <c r="NE42" s="226"/>
      <c r="NF42" s="226"/>
      <c r="NG42" s="226"/>
      <c r="NH42" s="226"/>
      <c r="NI42" s="226"/>
      <c r="NJ42" s="226"/>
      <c r="NK42" s="226"/>
      <c r="NL42" s="226"/>
      <c r="NM42" s="226"/>
      <c r="NN42" s="226"/>
      <c r="NO42" s="226"/>
      <c r="NP42" s="226"/>
      <c r="NQ42" s="226"/>
      <c r="NR42" s="226"/>
      <c r="NS42" s="226"/>
      <c r="NT42" s="226"/>
      <c r="NU42" s="226"/>
      <c r="NV42" s="226"/>
      <c r="NW42" s="226"/>
      <c r="NX42" s="226"/>
      <c r="NY42" s="226"/>
      <c r="NZ42" s="226"/>
      <c r="OA42" s="226"/>
      <c r="OB42" s="226"/>
      <c r="OC42" s="226"/>
      <c r="OD42" s="226"/>
      <c r="OE42" s="226"/>
      <c r="OF42" s="226"/>
      <c r="OG42" s="226"/>
      <c r="OH42" s="226"/>
      <c r="OI42" s="226"/>
      <c r="OJ42" s="226"/>
      <c r="OK42" s="226"/>
      <c r="OL42" s="226"/>
      <c r="OM42" s="226"/>
      <c r="ON42" s="226"/>
      <c r="OO42" s="226"/>
      <c r="OP42" s="226"/>
      <c r="OQ42" s="226"/>
      <c r="OR42" s="226"/>
      <c r="OS42" s="226"/>
      <c r="OT42" s="226"/>
      <c r="OU42" s="226"/>
      <c r="OV42" s="226"/>
      <c r="OW42" s="226"/>
      <c r="OX42" s="226"/>
      <c r="OY42" s="226"/>
      <c r="OZ42" s="226"/>
      <c r="PA42" s="226"/>
      <c r="PB42" s="226"/>
      <c r="PC42" s="226"/>
      <c r="PD42" s="226"/>
      <c r="PE42" s="226"/>
      <c r="PF42" s="226"/>
      <c r="PG42" s="226"/>
      <c r="PH42" s="226"/>
      <c r="PI42" s="226"/>
      <c r="PJ42" s="226"/>
      <c r="PK42" s="226"/>
      <c r="PL42" s="226"/>
      <c r="PM42" s="226"/>
      <c r="PN42" s="226"/>
      <c r="PO42" s="226"/>
      <c r="PP42" s="226"/>
      <c r="PQ42" s="226"/>
      <c r="PR42" s="226"/>
      <c r="PS42" s="226"/>
      <c r="PT42" s="226"/>
      <c r="PU42" s="226"/>
      <c r="PV42" s="226"/>
      <c r="PW42" s="226"/>
      <c r="PX42" s="226"/>
      <c r="PY42" s="226"/>
      <c r="PZ42" s="226"/>
      <c r="QA42" s="226"/>
      <c r="QB42" s="226"/>
      <c r="QC42" s="226"/>
      <c r="QD42" s="226"/>
      <c r="QE42" s="226"/>
      <c r="QF42" s="226"/>
      <c r="QG42" s="226"/>
      <c r="QH42" s="226"/>
      <c r="QI42" s="226"/>
      <c r="QJ42" s="226"/>
      <c r="QK42" s="226"/>
      <c r="QL42" s="226"/>
      <c r="QM42" s="226"/>
      <c r="QN42" s="226"/>
      <c r="QO42" s="226"/>
      <c r="QP42" s="226"/>
      <c r="QQ42" s="226"/>
      <c r="QR42" s="226"/>
      <c r="QS42" s="226"/>
      <c r="QT42" s="226"/>
      <c r="QU42" s="226"/>
      <c r="QV42" s="226"/>
      <c r="QW42" s="226"/>
      <c r="QX42" s="226"/>
      <c r="QY42" s="226"/>
      <c r="QZ42" s="226"/>
      <c r="RA42" s="226"/>
      <c r="RB42" s="226"/>
      <c r="RC42" s="226"/>
      <c r="RD42" s="226"/>
      <c r="RE42" s="226"/>
      <c r="RF42" s="226"/>
      <c r="RG42" s="226"/>
      <c r="RH42" s="226"/>
      <c r="RI42" s="226"/>
      <c r="RJ42" s="226"/>
      <c r="RK42" s="226"/>
      <c r="RL42" s="226"/>
      <c r="RM42" s="226"/>
      <c r="RN42" s="226"/>
      <c r="RO42" s="226"/>
      <c r="RP42" s="226"/>
      <c r="RQ42" s="226"/>
      <c r="RR42" s="226"/>
      <c r="RS42" s="226"/>
      <c r="RT42" s="226"/>
      <c r="RU42" s="226"/>
      <c r="RV42" s="226"/>
      <c r="RW42" s="226"/>
      <c r="RX42" s="226"/>
      <c r="RY42" s="226"/>
      <c r="RZ42" s="226"/>
      <c r="SA42" s="226"/>
      <c r="SB42" s="226"/>
      <c r="SC42" s="226"/>
      <c r="SD42" s="226"/>
      <c r="SE42" s="226"/>
      <c r="SF42" s="226"/>
      <c r="SG42" s="226"/>
      <c r="SH42" s="226"/>
      <c r="SI42" s="226"/>
      <c r="SJ42" s="226"/>
      <c r="SK42" s="226"/>
      <c r="SL42" s="226"/>
      <c r="SM42" s="226"/>
      <c r="SN42" s="226"/>
      <c r="SO42" s="226"/>
      <c r="SP42" s="226"/>
      <c r="SQ42" s="226"/>
      <c r="SR42" s="226"/>
      <c r="SS42" s="226"/>
      <c r="ST42" s="226"/>
      <c r="SU42" s="226"/>
      <c r="SV42" s="226"/>
      <c r="SW42" s="226"/>
      <c r="SX42" s="226"/>
      <c r="SY42" s="226"/>
      <c r="SZ42" s="226"/>
      <c r="TA42" s="226"/>
      <c r="TB42" s="226"/>
      <c r="TC42" s="226"/>
      <c r="TD42" s="226"/>
      <c r="TE42" s="226"/>
      <c r="TF42" s="226"/>
      <c r="TG42" s="226"/>
      <c r="TH42" s="229"/>
      <c r="TI42" s="229"/>
      <c r="TJ42" s="229"/>
      <c r="TK42" s="229"/>
      <c r="TL42" s="229"/>
      <c r="TM42" s="226"/>
      <c r="TN42" s="226"/>
      <c r="TO42" s="226"/>
      <c r="TP42" s="226"/>
      <c r="TQ42" s="226"/>
      <c r="TR42" s="226"/>
      <c r="TS42" s="226"/>
      <c r="TT42" s="226"/>
      <c r="TU42" s="226"/>
      <c r="TV42" s="226"/>
      <c r="TW42" s="226"/>
      <c r="TX42" s="226"/>
      <c r="TY42" s="226"/>
      <c r="TZ42" s="226"/>
      <c r="UA42" s="226"/>
      <c r="UB42" s="226"/>
      <c r="UC42" s="226"/>
      <c r="UD42" s="226"/>
      <c r="UE42" s="226"/>
      <c r="UF42" s="226"/>
      <c r="UG42" s="226"/>
      <c r="UH42" s="226"/>
      <c r="UI42" s="226"/>
      <c r="UJ42" s="226"/>
      <c r="UK42" s="226"/>
      <c r="UL42" s="226"/>
      <c r="UM42" s="226"/>
      <c r="UN42" s="226"/>
      <c r="UO42" s="226"/>
      <c r="UP42" s="226"/>
      <c r="UQ42" s="226"/>
      <c r="UR42" s="226"/>
      <c r="US42" s="226"/>
      <c r="UT42" s="226"/>
      <c r="UU42" s="226"/>
      <c r="UV42" s="226"/>
      <c r="UW42" s="226"/>
      <c r="UX42" s="226"/>
      <c r="UY42" s="226"/>
      <c r="UZ42" s="226"/>
      <c r="VA42" s="226"/>
      <c r="VB42" s="226"/>
      <c r="VC42" s="226"/>
      <c r="VD42" s="226"/>
      <c r="VE42" s="226"/>
      <c r="VF42" s="226"/>
      <c r="VG42" s="226"/>
      <c r="VH42" s="226"/>
      <c r="VI42" s="226"/>
      <c r="VJ42" s="226"/>
      <c r="VK42" s="226"/>
      <c r="VL42" s="226"/>
      <c r="VM42" s="226"/>
      <c r="VN42" s="226"/>
      <c r="VO42" s="226"/>
      <c r="VP42" s="226"/>
      <c r="VQ42" s="226"/>
      <c r="VR42" s="226"/>
      <c r="VS42" s="226"/>
      <c r="VT42" s="226"/>
      <c r="VU42" s="226"/>
      <c r="VV42" s="226"/>
      <c r="VW42" s="226"/>
      <c r="VX42" s="226"/>
      <c r="VY42" s="226"/>
      <c r="VZ42" s="226"/>
      <c r="WA42" s="226"/>
      <c r="WB42" s="226"/>
      <c r="WC42" s="226"/>
      <c r="WD42" s="226"/>
      <c r="WE42" s="226"/>
      <c r="WF42" s="226"/>
      <c r="WG42" s="226"/>
      <c r="WH42" s="230"/>
      <c r="WI42" s="230"/>
      <c r="WJ42" s="230"/>
      <c r="WK42" s="230"/>
      <c r="WL42" s="230"/>
      <c r="WM42" s="228"/>
      <c r="WN42" s="228"/>
      <c r="WO42" s="228"/>
      <c r="WP42" s="228"/>
      <c r="WR42" s="164"/>
      <c r="WS42" s="164"/>
      <c r="WT42" s="164"/>
      <c r="WU42" s="164"/>
      <c r="XX42" s="164"/>
      <c r="XY42" s="164"/>
      <c r="XZ42" s="164"/>
      <c r="YA42" s="164"/>
      <c r="YB42" s="164"/>
      <c r="YP42" s="164"/>
      <c r="YQ42" s="164"/>
      <c r="YR42" s="164"/>
      <c r="YS42" s="164"/>
      <c r="YT42" s="164"/>
      <c r="YU42" s="164"/>
      <c r="YV42" s="164"/>
      <c r="YW42" s="164"/>
      <c r="YX42" s="164"/>
      <c r="YY42" s="164"/>
      <c r="YZ42" s="164"/>
      <c r="ZA42" s="164"/>
      <c r="ZB42" s="164"/>
      <c r="ZC42" s="164"/>
      <c r="ZD42" s="164"/>
      <c r="ZE42" s="164"/>
      <c r="ZF42" s="164"/>
      <c r="ZG42" s="164"/>
      <c r="ZH42" s="164"/>
      <c r="ZI42" s="164"/>
      <c r="ZJ42" s="164"/>
      <c r="ZK42" s="164"/>
      <c r="ZL42" s="164"/>
      <c r="AAD42" s="164"/>
      <c r="AAE42" s="164"/>
      <c r="AAF42" s="164"/>
      <c r="AAG42" s="164"/>
      <c r="AAH42" s="164"/>
      <c r="AAI42" s="164"/>
      <c r="AAJ42" s="164"/>
      <c r="AAK42" s="164"/>
      <c r="AAL42" s="164"/>
      <c r="AAM42" s="164"/>
      <c r="AAN42" s="164"/>
      <c r="AAO42" s="164"/>
      <c r="AAP42" s="164"/>
      <c r="AAQ42" s="164"/>
      <c r="AAR42" s="164"/>
      <c r="AAS42" s="164"/>
      <c r="AAT42" s="164"/>
      <c r="AAU42" s="164"/>
      <c r="AAV42" s="164"/>
      <c r="AAW42" s="164"/>
    </row>
    <row r="43" spans="1:725" ht="21" customHeight="1">
      <c r="A43" s="335"/>
      <c r="B43" s="374" t="str">
        <f>IF('1'!$A$1=1,D43,F43)</f>
        <v xml:space="preserve"> російська федерація</v>
      </c>
      <c r="C43" s="411"/>
      <c r="D43" s="412" t="s">
        <v>189</v>
      </c>
      <c r="E43" s="367"/>
      <c r="F43" s="413" t="s">
        <v>148</v>
      </c>
      <c r="G43" s="247">
        <v>781.27198155762608</v>
      </c>
      <c r="H43" s="139">
        <v>1021.4149888357989</v>
      </c>
      <c r="I43" s="139">
        <v>1044.796957120288</v>
      </c>
      <c r="J43" s="139">
        <v>943.143565520371</v>
      </c>
      <c r="K43" s="139">
        <v>480.78093826508501</v>
      </c>
      <c r="L43" s="139">
        <v>656.33747052001502</v>
      </c>
      <c r="M43" s="139">
        <v>794.18412109247697</v>
      </c>
      <c r="N43" s="139">
        <v>842.98614739179811</v>
      </c>
      <c r="O43" s="139">
        <v>744.12259438169804</v>
      </c>
      <c r="P43" s="139">
        <v>785.60959730794605</v>
      </c>
      <c r="Q43" s="139">
        <v>726.67125427747396</v>
      </c>
      <c r="R43" s="139">
        <v>738.95908148919398</v>
      </c>
      <c r="S43" s="139">
        <v>578.999081404815</v>
      </c>
      <c r="T43" s="139">
        <v>684.13193677551806</v>
      </c>
      <c r="U43" s="139">
        <v>640.05266761475696</v>
      </c>
      <c r="V43" s="139">
        <v>675.18581500699395</v>
      </c>
      <c r="W43" s="139">
        <v>521.17685040103004</v>
      </c>
      <c r="X43" s="139">
        <v>608.72389219767001</v>
      </c>
      <c r="Y43" s="139">
        <v>643.782297468975</v>
      </c>
      <c r="Z43" s="139">
        <v>587.75458712455406</v>
      </c>
      <c r="AA43" s="139">
        <v>471.74442082133203</v>
      </c>
      <c r="AB43" s="139">
        <v>498.21949874571806</v>
      </c>
      <c r="AC43" s="139">
        <v>481.225225815248</v>
      </c>
      <c r="AD43" s="139">
        <v>483.98608948899493</v>
      </c>
      <c r="AE43" s="139">
        <v>437.45067980417696</v>
      </c>
      <c r="AF43" s="139">
        <v>598.22858375346505</v>
      </c>
      <c r="AG43" s="139">
        <v>674.10823684328</v>
      </c>
      <c r="AH43" s="139">
        <v>598.98212632455807</v>
      </c>
      <c r="AI43" s="139">
        <v>296.73039353875902</v>
      </c>
      <c r="AJ43" s="139">
        <v>3.9803980286230598E-4</v>
      </c>
      <c r="AK43" s="139">
        <v>9.4122472400199997E-2</v>
      </c>
      <c r="AL43" s="139">
        <v>0</v>
      </c>
      <c r="AM43" s="139">
        <v>0</v>
      </c>
      <c r="AN43" s="139">
        <v>0</v>
      </c>
      <c r="AO43" s="139">
        <v>0</v>
      </c>
      <c r="AP43" s="139">
        <v>0</v>
      </c>
      <c r="AQ43" s="139">
        <v>0</v>
      </c>
      <c r="AR43" s="139">
        <v>6.9163733726875307</v>
      </c>
      <c r="AS43" s="139">
        <v>6.0751124817972437</v>
      </c>
      <c r="AT43" s="139">
        <v>6.3507774379344202</v>
      </c>
      <c r="AU43" s="139">
        <v>0</v>
      </c>
      <c r="AV43" s="139">
        <v>0</v>
      </c>
      <c r="AW43" s="139">
        <v>0</v>
      </c>
      <c r="AX43" s="139">
        <f t="shared" si="9"/>
        <v>12.991485854484775</v>
      </c>
      <c r="AY43" s="139">
        <f t="shared" si="10"/>
        <v>0</v>
      </c>
      <c r="AZ43" s="139">
        <f t="shared" ref="AZ43" si="49">G43+H43+I43+J43</f>
        <v>3790.6274930340837</v>
      </c>
      <c r="BA43" s="139">
        <f t="shared" ref="BA43" si="50">K43+L43+M43+N43</f>
        <v>2774.2886772693751</v>
      </c>
      <c r="BB43" s="139">
        <f t="shared" ref="BB43" si="51">O43+P43+Q43+R43</f>
        <v>2995.3625274563119</v>
      </c>
      <c r="BC43" s="139">
        <f t="shared" ref="BC43" si="52">S43+T43+U43+V43</f>
        <v>2578.3695008020841</v>
      </c>
      <c r="BD43" s="139">
        <f t="shared" ref="BD43" si="53">W43+X43+Y43+Z43</f>
        <v>2361.4376271922292</v>
      </c>
      <c r="BE43" s="139">
        <f>AI43+AJ43+AK43+AL43</f>
        <v>296.82491405096209</v>
      </c>
      <c r="BF43" s="139">
        <f t="shared" ref="BF43" si="54">AE43+AF43+AG43+AH43</f>
        <v>2308.7696267254801</v>
      </c>
      <c r="BG43" s="139">
        <f t="shared" ref="BG43" si="55">AI43+AJ43+AK43+AL43</f>
        <v>296.82491405096209</v>
      </c>
      <c r="BH43" s="139">
        <f t="shared" ref="BH43" si="56">AM43+AN43+AO43+AP43</f>
        <v>0</v>
      </c>
      <c r="BI43" s="139">
        <f t="shared" si="11"/>
        <v>19.342263292419197</v>
      </c>
      <c r="BJ43" s="136"/>
    </row>
    <row r="44" spans="1:725" ht="8.4" customHeight="1"/>
    <row r="45" spans="1:725" ht="9.65" hidden="1" customHeight="1"/>
    <row r="46" spans="1:725" ht="7.75" hidden="1" customHeight="1"/>
    <row r="47" spans="1:725" hidden="1"/>
    <row r="48" spans="1:725" hidden="1"/>
    <row r="49" spans="1:725" hidden="1"/>
    <row r="50" spans="1:725" s="166" customFormat="1" ht="14.15" customHeight="1">
      <c r="A50" s="141" t="str">
        <f>IF('1'!$A$1=1,D50,F50)</f>
        <v xml:space="preserve">*Дані Державної служби статистики України </v>
      </c>
      <c r="B50" s="248"/>
      <c r="C50" s="146"/>
      <c r="D50" s="143" t="s">
        <v>78</v>
      </c>
      <c r="E50" s="146"/>
      <c r="F50" s="249" t="s">
        <v>79</v>
      </c>
      <c r="G50" s="248"/>
      <c r="H50" s="248"/>
      <c r="I50" s="250"/>
      <c r="J50" s="250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136"/>
      <c r="BF50" s="136"/>
      <c r="BG50" s="136"/>
      <c r="BH50" s="136"/>
      <c r="BI50" s="136"/>
      <c r="BJ50" s="136"/>
      <c r="BK50" s="136"/>
      <c r="BL50" s="136"/>
      <c r="BM50" s="136"/>
      <c r="BN50" s="136"/>
      <c r="BO50" s="136"/>
      <c r="BP50" s="136"/>
      <c r="BQ50" s="136"/>
      <c r="BR50" s="136"/>
      <c r="BS50" s="136"/>
      <c r="BT50" s="136"/>
      <c r="BU50" s="136"/>
      <c r="BV50" s="136"/>
      <c r="BW50" s="136"/>
      <c r="BX50" s="136"/>
      <c r="BY50" s="136"/>
      <c r="BZ50" s="136"/>
      <c r="CA50" s="136"/>
      <c r="CB50" s="136"/>
      <c r="CC50" s="136"/>
      <c r="CD50" s="136"/>
      <c r="CE50" s="136"/>
      <c r="CF50" s="136"/>
      <c r="CG50" s="136"/>
      <c r="CH50" s="136"/>
      <c r="CI50" s="136"/>
      <c r="CJ50" s="136"/>
      <c r="CK50" s="136"/>
      <c r="CL50" s="136"/>
      <c r="CM50" s="136"/>
      <c r="CN50" s="136"/>
      <c r="CO50" s="136"/>
      <c r="CP50" s="136"/>
      <c r="CQ50" s="136"/>
      <c r="CR50" s="136"/>
      <c r="CS50" s="136"/>
      <c r="CT50" s="136"/>
      <c r="CU50" s="136"/>
      <c r="CV50" s="136"/>
      <c r="CW50" s="136"/>
      <c r="CX50" s="136"/>
      <c r="CY50" s="136"/>
      <c r="CZ50" s="136"/>
      <c r="DA50" s="251"/>
      <c r="DB50" s="251"/>
      <c r="DC50" s="251"/>
      <c r="DD50" s="251"/>
      <c r="DE50" s="251"/>
      <c r="DF50" s="251"/>
      <c r="DG50" s="251"/>
      <c r="DH50" s="251"/>
      <c r="DI50" s="251"/>
      <c r="DJ50" s="251"/>
      <c r="DK50" s="251"/>
      <c r="DL50" s="251"/>
      <c r="DM50" s="251"/>
      <c r="DN50" s="251"/>
      <c r="DO50" s="251"/>
      <c r="DP50" s="251"/>
      <c r="DQ50" s="251"/>
      <c r="DR50" s="251"/>
      <c r="DS50" s="251"/>
      <c r="DT50" s="251"/>
      <c r="DU50" s="251"/>
      <c r="DV50" s="251"/>
      <c r="DW50" s="251"/>
      <c r="DX50" s="251"/>
      <c r="DY50" s="251"/>
      <c r="DZ50" s="251"/>
      <c r="EA50" s="251"/>
      <c r="EB50" s="251"/>
      <c r="EC50" s="251"/>
      <c r="ED50" s="251"/>
      <c r="EE50" s="251"/>
      <c r="EF50" s="251"/>
      <c r="EG50" s="251"/>
      <c r="EH50" s="251"/>
      <c r="EI50" s="251"/>
      <c r="EJ50" s="251"/>
      <c r="EK50" s="252"/>
      <c r="EL50" s="252"/>
      <c r="EM50" s="252"/>
      <c r="EN50" s="252"/>
      <c r="EO50" s="252"/>
      <c r="EP50" s="252"/>
      <c r="EQ50" s="252"/>
      <c r="ER50" s="252"/>
      <c r="ES50" s="252"/>
      <c r="ET50" s="252"/>
      <c r="EU50" s="252"/>
      <c r="EV50" s="252"/>
      <c r="EW50" s="252"/>
      <c r="EX50" s="252"/>
      <c r="EY50" s="252"/>
      <c r="EZ50" s="252"/>
      <c r="FA50" s="252"/>
      <c r="FB50" s="252"/>
      <c r="FC50" s="252"/>
      <c r="FD50" s="252"/>
      <c r="FE50" s="252"/>
      <c r="FF50" s="252"/>
      <c r="FG50" s="253"/>
      <c r="FH50" s="253"/>
      <c r="FI50" s="253"/>
      <c r="FJ50" s="253"/>
      <c r="FK50" s="253"/>
      <c r="FL50" s="253"/>
      <c r="FM50" s="253"/>
      <c r="FN50" s="253"/>
      <c r="FO50" s="252"/>
      <c r="FP50" s="252"/>
      <c r="FQ50" s="252"/>
      <c r="FR50" s="252"/>
      <c r="FS50" s="252"/>
      <c r="FT50" s="252"/>
      <c r="FU50" s="252"/>
      <c r="FV50" s="252"/>
      <c r="FW50" s="252"/>
      <c r="FX50" s="252"/>
      <c r="FY50" s="252"/>
      <c r="FZ50" s="252"/>
      <c r="GA50" s="253"/>
      <c r="GB50" s="253"/>
      <c r="GC50" s="253"/>
      <c r="GD50" s="253"/>
      <c r="GE50" s="253"/>
      <c r="GF50" s="253"/>
      <c r="GG50" s="253"/>
      <c r="GH50" s="253"/>
      <c r="GI50" s="253"/>
      <c r="GJ50" s="253"/>
      <c r="GK50" s="253"/>
      <c r="GL50" s="253"/>
      <c r="GM50" s="253"/>
      <c r="GN50" s="253"/>
      <c r="GO50" s="253"/>
      <c r="GP50" s="253"/>
      <c r="GQ50" s="253"/>
      <c r="GR50" s="253"/>
      <c r="GS50" s="253"/>
      <c r="GT50" s="253"/>
      <c r="GU50" s="253"/>
      <c r="GV50" s="253"/>
      <c r="GW50" s="253"/>
      <c r="GX50" s="253"/>
      <c r="GY50" s="253"/>
      <c r="GZ50" s="253"/>
      <c r="HA50" s="253"/>
      <c r="HB50" s="253"/>
      <c r="HC50" s="253"/>
      <c r="HD50" s="253"/>
      <c r="HE50" s="253"/>
      <c r="HF50" s="253"/>
      <c r="HG50" s="253"/>
      <c r="HH50" s="253"/>
      <c r="HI50" s="253"/>
      <c r="HJ50" s="253"/>
      <c r="HK50" s="253"/>
      <c r="HL50" s="253"/>
      <c r="HM50" s="253"/>
      <c r="HN50" s="253"/>
      <c r="HO50" s="253"/>
      <c r="HP50" s="254"/>
      <c r="HQ50" s="254"/>
      <c r="HR50" s="254"/>
      <c r="HS50" s="254"/>
      <c r="HT50" s="253"/>
      <c r="HU50" s="253"/>
      <c r="HV50" s="253"/>
      <c r="HW50" s="253"/>
      <c r="HX50" s="253"/>
      <c r="HY50" s="253"/>
      <c r="HZ50" s="253"/>
      <c r="IA50" s="253"/>
      <c r="IB50" s="252"/>
      <c r="IC50" s="252"/>
      <c r="ID50" s="252"/>
      <c r="IE50" s="252"/>
      <c r="IF50" s="252"/>
      <c r="IG50" s="252"/>
      <c r="IH50" s="252"/>
      <c r="II50" s="252"/>
      <c r="IJ50" s="252"/>
      <c r="IK50" s="252"/>
      <c r="IL50" s="252"/>
      <c r="IM50" s="252"/>
      <c r="IN50" s="252"/>
      <c r="IO50" s="254"/>
      <c r="IP50" s="254"/>
      <c r="IQ50" s="253"/>
      <c r="IR50" s="253"/>
      <c r="IS50" s="253"/>
      <c r="IT50" s="253"/>
      <c r="IU50" s="253"/>
      <c r="IV50" s="253"/>
      <c r="IW50" s="253"/>
      <c r="IX50" s="252"/>
      <c r="IY50" s="254"/>
      <c r="IZ50" s="254"/>
      <c r="JA50" s="254"/>
      <c r="JB50" s="254"/>
      <c r="JC50" s="254"/>
      <c r="JD50" s="252"/>
      <c r="JE50" s="252"/>
      <c r="JF50" s="252"/>
      <c r="JG50" s="252"/>
      <c r="JH50" s="252"/>
      <c r="JI50" s="252"/>
      <c r="JJ50" s="252"/>
      <c r="JK50" s="252"/>
      <c r="JL50" s="252"/>
      <c r="JM50" s="252"/>
      <c r="JN50" s="252"/>
      <c r="JO50" s="252"/>
      <c r="JP50" s="252"/>
      <c r="JQ50" s="252"/>
      <c r="JR50" s="252"/>
      <c r="JS50" s="252"/>
      <c r="JT50" s="252"/>
      <c r="JU50" s="252"/>
      <c r="JV50" s="252"/>
      <c r="JW50" s="252"/>
      <c r="JX50" s="252"/>
      <c r="JY50" s="252"/>
      <c r="JZ50" s="252"/>
      <c r="KA50" s="252"/>
      <c r="KB50" s="252"/>
      <c r="KC50" s="252"/>
      <c r="KD50" s="252"/>
      <c r="KE50" s="252"/>
      <c r="KF50" s="252"/>
      <c r="KG50" s="252"/>
      <c r="KH50" s="252"/>
      <c r="KI50" s="252"/>
      <c r="KJ50" s="252"/>
      <c r="KK50" s="252"/>
      <c r="KL50" s="252"/>
      <c r="KM50" s="252"/>
      <c r="KN50" s="252"/>
      <c r="KO50" s="252"/>
      <c r="KP50" s="252"/>
      <c r="KQ50" s="252"/>
      <c r="KR50" s="252"/>
      <c r="KS50" s="252"/>
      <c r="KT50" s="252"/>
      <c r="KU50" s="252"/>
      <c r="KV50" s="252"/>
      <c r="KW50" s="252"/>
      <c r="KX50" s="252"/>
      <c r="KY50" s="252"/>
      <c r="KZ50" s="252"/>
      <c r="LA50" s="252"/>
      <c r="LB50" s="252"/>
      <c r="LC50" s="252"/>
      <c r="LD50" s="252"/>
      <c r="LE50" s="252"/>
      <c r="LF50" s="252"/>
      <c r="LG50" s="252"/>
      <c r="LH50" s="252"/>
      <c r="LI50" s="252"/>
      <c r="LJ50" s="252"/>
      <c r="LK50" s="252"/>
      <c r="LL50" s="252"/>
      <c r="LM50" s="252"/>
      <c r="LN50" s="252"/>
      <c r="LO50" s="252"/>
      <c r="LP50" s="252"/>
      <c r="LQ50" s="252"/>
      <c r="LR50" s="252"/>
      <c r="LS50" s="252"/>
      <c r="LT50" s="252"/>
      <c r="LU50" s="252"/>
      <c r="LV50" s="252"/>
      <c r="LW50" s="252"/>
      <c r="LX50" s="252"/>
      <c r="LY50" s="252"/>
      <c r="LZ50" s="252"/>
      <c r="MA50" s="252"/>
      <c r="MB50" s="252"/>
      <c r="MC50" s="252"/>
      <c r="MD50" s="252"/>
      <c r="ME50" s="252"/>
      <c r="MF50" s="252"/>
      <c r="MG50" s="252"/>
      <c r="MH50" s="252"/>
      <c r="MI50" s="252"/>
      <c r="MJ50" s="252"/>
      <c r="MK50" s="252"/>
      <c r="ML50" s="252"/>
      <c r="MM50" s="252"/>
      <c r="MN50" s="252"/>
      <c r="MO50" s="252"/>
      <c r="MP50" s="252"/>
      <c r="MQ50" s="252"/>
      <c r="MR50" s="252"/>
      <c r="MS50" s="252"/>
      <c r="MT50" s="252"/>
      <c r="MU50" s="252"/>
      <c r="MV50" s="252"/>
      <c r="MW50" s="252"/>
      <c r="MX50" s="252"/>
      <c r="MY50" s="252"/>
      <c r="MZ50" s="252"/>
      <c r="NA50" s="252"/>
      <c r="NB50" s="252"/>
      <c r="NC50" s="252"/>
      <c r="ND50" s="252"/>
      <c r="NE50" s="252"/>
      <c r="NF50" s="252"/>
      <c r="NG50" s="252"/>
      <c r="NH50" s="252"/>
      <c r="NI50" s="252"/>
      <c r="NJ50" s="252"/>
      <c r="NK50" s="252"/>
      <c r="NL50" s="252"/>
      <c r="NM50" s="252"/>
      <c r="NN50" s="252"/>
      <c r="NO50" s="252"/>
      <c r="NP50" s="252"/>
      <c r="NQ50" s="252"/>
      <c r="NR50" s="252"/>
      <c r="NS50" s="252"/>
      <c r="NT50" s="252"/>
      <c r="NU50" s="252"/>
      <c r="NV50" s="252"/>
      <c r="NW50" s="252"/>
      <c r="NX50" s="252"/>
      <c r="NY50" s="252"/>
      <c r="NZ50" s="252"/>
      <c r="OA50" s="252"/>
      <c r="OB50" s="252"/>
      <c r="OC50" s="252"/>
      <c r="OD50" s="252"/>
      <c r="OE50" s="252"/>
      <c r="OF50" s="252"/>
      <c r="OG50" s="252"/>
      <c r="OH50" s="252"/>
      <c r="OI50" s="252"/>
      <c r="OJ50" s="252"/>
      <c r="OK50" s="252"/>
      <c r="OL50" s="252"/>
      <c r="OM50" s="252"/>
      <c r="ON50" s="252"/>
      <c r="OO50" s="252"/>
      <c r="OP50" s="252"/>
      <c r="OQ50" s="252"/>
      <c r="OR50" s="252"/>
      <c r="OS50" s="252"/>
      <c r="OT50" s="252"/>
      <c r="OU50" s="252"/>
      <c r="OV50" s="252"/>
      <c r="OW50" s="252"/>
      <c r="OX50" s="252"/>
      <c r="OY50" s="252"/>
      <c r="OZ50" s="252"/>
      <c r="PA50" s="252"/>
      <c r="PB50" s="252"/>
      <c r="PC50" s="252"/>
      <c r="PD50" s="252"/>
      <c r="PE50" s="252"/>
      <c r="PF50" s="252"/>
      <c r="PG50" s="252"/>
      <c r="PH50" s="252"/>
      <c r="PI50" s="252"/>
      <c r="PJ50" s="252"/>
      <c r="PK50" s="252"/>
      <c r="PL50" s="252"/>
      <c r="PM50" s="252"/>
      <c r="PN50" s="252"/>
      <c r="PO50" s="252"/>
      <c r="PP50" s="252"/>
      <c r="PQ50" s="252"/>
      <c r="PR50" s="252"/>
      <c r="PS50" s="252"/>
      <c r="PT50" s="252"/>
      <c r="PU50" s="252"/>
      <c r="PV50" s="252"/>
      <c r="PW50" s="252"/>
      <c r="PX50" s="252"/>
      <c r="PY50" s="252"/>
      <c r="PZ50" s="252"/>
      <c r="QA50" s="252"/>
      <c r="QB50" s="252"/>
      <c r="QC50" s="252"/>
      <c r="QD50" s="252"/>
      <c r="QE50" s="252"/>
      <c r="QF50" s="252"/>
      <c r="QG50" s="252"/>
      <c r="QH50" s="252"/>
      <c r="QI50" s="252"/>
      <c r="QJ50" s="252"/>
      <c r="QK50" s="252"/>
      <c r="QL50" s="252"/>
      <c r="QM50" s="252"/>
      <c r="QN50" s="252"/>
      <c r="QO50" s="252"/>
      <c r="QP50" s="252"/>
      <c r="QQ50" s="252"/>
      <c r="QR50" s="252"/>
      <c r="QS50" s="252"/>
      <c r="QT50" s="252"/>
      <c r="QU50" s="252"/>
      <c r="QV50" s="252"/>
      <c r="QW50" s="252"/>
      <c r="QX50" s="252"/>
      <c r="QY50" s="252"/>
      <c r="QZ50" s="252"/>
      <c r="RA50" s="252"/>
      <c r="RB50" s="252"/>
      <c r="RC50" s="252"/>
      <c r="RD50" s="252"/>
      <c r="RE50" s="252"/>
      <c r="RF50" s="252"/>
      <c r="RG50" s="252"/>
      <c r="RH50" s="252"/>
      <c r="RI50" s="252"/>
      <c r="RJ50" s="252"/>
      <c r="RK50" s="252"/>
      <c r="RL50" s="252"/>
      <c r="RM50" s="252"/>
      <c r="RN50" s="252"/>
      <c r="RO50" s="252"/>
      <c r="RP50" s="252"/>
      <c r="RQ50" s="252"/>
      <c r="RR50" s="252"/>
      <c r="RS50" s="252"/>
      <c r="RT50" s="252"/>
      <c r="RU50" s="252"/>
      <c r="RV50" s="252"/>
      <c r="RW50" s="252"/>
      <c r="RX50" s="252"/>
      <c r="RY50" s="252"/>
      <c r="RZ50" s="252"/>
      <c r="SA50" s="252"/>
      <c r="SB50" s="252"/>
      <c r="SC50" s="252"/>
      <c r="SD50" s="252"/>
      <c r="SE50" s="252"/>
      <c r="SF50" s="252"/>
      <c r="SG50" s="252"/>
      <c r="SH50" s="252"/>
      <c r="SI50" s="252"/>
      <c r="SJ50" s="252"/>
      <c r="SK50" s="252"/>
      <c r="SL50" s="252"/>
      <c r="SM50" s="252"/>
      <c r="SN50" s="252"/>
      <c r="SO50" s="252"/>
      <c r="SP50" s="252"/>
      <c r="SQ50" s="252"/>
      <c r="SR50" s="252"/>
      <c r="SS50" s="252"/>
      <c r="ST50" s="252"/>
      <c r="SU50" s="252"/>
      <c r="SV50" s="252"/>
      <c r="SW50" s="252"/>
      <c r="SX50" s="252"/>
      <c r="SY50" s="252"/>
      <c r="SZ50" s="252"/>
      <c r="TA50" s="252"/>
      <c r="TB50" s="252"/>
      <c r="TC50" s="252"/>
      <c r="TD50" s="252"/>
      <c r="TE50" s="252"/>
      <c r="TF50" s="252"/>
      <c r="TG50" s="252"/>
      <c r="TH50" s="254"/>
      <c r="TI50" s="254"/>
      <c r="TJ50" s="254"/>
      <c r="TK50" s="254"/>
      <c r="TL50" s="254"/>
      <c r="TM50" s="252"/>
      <c r="TN50" s="252"/>
      <c r="TO50" s="252"/>
      <c r="TP50" s="252"/>
      <c r="TQ50" s="252"/>
      <c r="TR50" s="252"/>
      <c r="TS50" s="252"/>
      <c r="TT50" s="252"/>
      <c r="TU50" s="252"/>
      <c r="TV50" s="252"/>
      <c r="TW50" s="252"/>
      <c r="TX50" s="252"/>
      <c r="TY50" s="252"/>
      <c r="TZ50" s="252"/>
      <c r="UA50" s="252"/>
      <c r="UB50" s="252"/>
      <c r="UC50" s="252"/>
      <c r="UD50" s="252"/>
      <c r="UE50" s="252"/>
      <c r="UF50" s="252"/>
      <c r="UG50" s="252"/>
      <c r="UH50" s="252"/>
      <c r="UI50" s="252"/>
      <c r="UJ50" s="252"/>
      <c r="UK50" s="252"/>
      <c r="UL50" s="252"/>
      <c r="UM50" s="252"/>
      <c r="UN50" s="252"/>
      <c r="UO50" s="252"/>
      <c r="UP50" s="252"/>
      <c r="UQ50" s="252"/>
      <c r="UR50" s="252"/>
      <c r="US50" s="252"/>
      <c r="UT50" s="252"/>
      <c r="UU50" s="252"/>
      <c r="UV50" s="252"/>
      <c r="UW50" s="252"/>
      <c r="UX50" s="252"/>
      <c r="UY50" s="252"/>
      <c r="UZ50" s="252"/>
      <c r="VA50" s="252"/>
      <c r="VB50" s="252"/>
      <c r="VC50" s="252"/>
      <c r="VD50" s="252"/>
      <c r="VE50" s="252"/>
      <c r="VF50" s="252"/>
      <c r="VG50" s="252"/>
      <c r="VH50" s="252"/>
      <c r="VI50" s="252"/>
      <c r="VJ50" s="252"/>
      <c r="VK50" s="252"/>
      <c r="VL50" s="252"/>
      <c r="VM50" s="252"/>
      <c r="VN50" s="252"/>
      <c r="VO50" s="252"/>
      <c r="VP50" s="252"/>
      <c r="VQ50" s="252"/>
      <c r="VR50" s="252"/>
      <c r="VS50" s="252"/>
      <c r="VT50" s="252"/>
      <c r="VU50" s="252"/>
      <c r="VV50" s="252"/>
      <c r="VW50" s="252"/>
      <c r="VX50" s="252"/>
      <c r="VY50" s="252"/>
      <c r="VZ50" s="252"/>
      <c r="WA50" s="252"/>
      <c r="WB50" s="252"/>
      <c r="WC50" s="252"/>
      <c r="WD50" s="252"/>
      <c r="WE50" s="252"/>
      <c r="WF50" s="252"/>
      <c r="WG50" s="252"/>
      <c r="WH50" s="255"/>
      <c r="WI50" s="255"/>
      <c r="WJ50" s="255"/>
      <c r="WK50" s="255"/>
      <c r="WL50" s="255"/>
      <c r="WM50" s="253"/>
      <c r="WN50" s="253"/>
      <c r="WO50" s="253"/>
      <c r="WP50" s="253"/>
      <c r="WR50" s="180"/>
      <c r="WS50" s="180"/>
      <c r="WT50" s="180"/>
      <c r="WU50" s="180"/>
      <c r="XX50" s="180"/>
      <c r="XY50" s="180"/>
      <c r="XZ50" s="180"/>
      <c r="YA50" s="180"/>
      <c r="YB50" s="180"/>
      <c r="YP50" s="180"/>
      <c r="YQ50" s="180"/>
      <c r="YR50" s="180"/>
      <c r="YS50" s="180"/>
      <c r="YT50" s="180"/>
      <c r="YU50" s="180"/>
      <c r="YV50" s="180"/>
      <c r="YW50" s="180"/>
      <c r="YX50" s="180"/>
      <c r="YY50" s="183"/>
      <c r="YZ50" s="183"/>
      <c r="ZA50" s="180"/>
      <c r="ZB50" s="180"/>
      <c r="ZC50" s="180"/>
      <c r="ZD50" s="180"/>
      <c r="ZE50" s="180"/>
      <c r="ZF50" s="180"/>
      <c r="ZG50" s="180"/>
      <c r="ZH50" s="180"/>
      <c r="ZI50" s="180"/>
      <c r="ZJ50" s="180"/>
      <c r="ZK50" s="180"/>
      <c r="ZL50" s="180"/>
      <c r="AAD50" s="180"/>
      <c r="AAE50" s="180"/>
      <c r="AAF50" s="180"/>
      <c r="AAG50" s="180"/>
      <c r="AAH50" s="180"/>
      <c r="AAI50" s="180"/>
      <c r="AAJ50" s="180"/>
      <c r="AAK50" s="180"/>
      <c r="AAL50" s="180"/>
      <c r="AAM50" s="180"/>
      <c r="AAN50" s="180"/>
      <c r="AAO50" s="180"/>
      <c r="AAP50" s="180"/>
      <c r="AAQ50" s="180"/>
      <c r="AAR50" s="180"/>
      <c r="AAS50" s="180"/>
      <c r="AAT50" s="180"/>
      <c r="AAU50" s="180"/>
      <c r="AAV50" s="180"/>
      <c r="AAW50" s="180"/>
    </row>
    <row r="51" spans="1:725" s="7" customFormat="1" ht="15.75" customHeight="1">
      <c r="A51" s="256" t="str">
        <f>IF('1'!$A$1=1,D51,F51)</f>
        <v>Примітки:</v>
      </c>
      <c r="B51" s="248"/>
      <c r="C51" s="146"/>
      <c r="D51" s="119" t="s">
        <v>39</v>
      </c>
      <c r="E51" s="144"/>
      <c r="F51" s="58" t="s">
        <v>40</v>
      </c>
      <c r="G51" s="16"/>
      <c r="H51" s="16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2"/>
      <c r="AH51" s="142"/>
      <c r="AI51" s="142"/>
      <c r="AJ51" s="142"/>
      <c r="AK51" s="142"/>
      <c r="AL51" s="142"/>
      <c r="AM51" s="142"/>
      <c r="AN51" s="142"/>
      <c r="AO51" s="142"/>
      <c r="AP51" s="142"/>
      <c r="AQ51" s="142"/>
      <c r="AR51" s="142"/>
      <c r="AS51" s="142"/>
      <c r="AT51" s="142"/>
      <c r="AU51" s="142"/>
      <c r="AV51" s="142"/>
      <c r="AW51" s="142"/>
      <c r="AX51" s="142"/>
      <c r="AY51" s="142"/>
      <c r="AZ51" s="142"/>
      <c r="BA51" s="142"/>
      <c r="BB51" s="142"/>
      <c r="BC51" s="142"/>
      <c r="BD51" s="142"/>
      <c r="BE51" s="142"/>
      <c r="BF51" s="142"/>
      <c r="BG51" s="142"/>
      <c r="BH51" s="142"/>
      <c r="BI51" s="142"/>
      <c r="BJ51" s="142"/>
      <c r="BK51" s="142"/>
      <c r="BL51" s="142"/>
      <c r="BM51" s="142"/>
      <c r="BN51" s="142"/>
      <c r="BO51" s="142"/>
      <c r="BP51" s="142"/>
      <c r="BQ51" s="142"/>
      <c r="BR51" s="142"/>
      <c r="BS51" s="142"/>
      <c r="BT51" s="142"/>
      <c r="BU51" s="142"/>
      <c r="BV51" s="142"/>
      <c r="BW51" s="142"/>
      <c r="BX51" s="142"/>
      <c r="BY51" s="142"/>
      <c r="BZ51" s="142"/>
      <c r="CA51" s="142"/>
      <c r="CB51" s="142"/>
      <c r="CC51" s="142"/>
      <c r="CD51" s="142"/>
      <c r="CE51" s="142"/>
      <c r="CF51" s="142"/>
      <c r="CG51" s="142"/>
      <c r="CH51" s="142"/>
      <c r="CI51" s="142"/>
      <c r="CJ51" s="142"/>
      <c r="CK51" s="142"/>
      <c r="CL51" s="142"/>
      <c r="CM51" s="142"/>
      <c r="CN51" s="142"/>
      <c r="CO51" s="142"/>
      <c r="CP51" s="142"/>
      <c r="CQ51" s="142"/>
      <c r="CR51" s="142"/>
      <c r="CS51" s="142"/>
      <c r="CT51" s="142"/>
      <c r="CU51" s="142"/>
      <c r="CV51" s="142"/>
      <c r="CW51" s="142"/>
      <c r="CX51" s="142"/>
      <c r="CY51" s="142"/>
      <c r="CZ51" s="142"/>
      <c r="DA51" s="257"/>
      <c r="DB51" s="257"/>
      <c r="DC51" s="257"/>
      <c r="DD51" s="257"/>
      <c r="DE51" s="257"/>
      <c r="DF51" s="257"/>
      <c r="DG51" s="257"/>
      <c r="DH51" s="257"/>
      <c r="DI51" s="257"/>
      <c r="DJ51" s="257"/>
      <c r="DK51" s="257"/>
      <c r="DL51" s="257"/>
      <c r="DM51" s="257"/>
      <c r="DN51" s="257"/>
      <c r="DO51" s="257"/>
      <c r="DP51" s="257"/>
      <c r="DQ51" s="257"/>
      <c r="DR51" s="257"/>
      <c r="DS51" s="257"/>
      <c r="DT51" s="257"/>
      <c r="DU51" s="257"/>
      <c r="DV51" s="257"/>
      <c r="DW51" s="257"/>
      <c r="DX51" s="257"/>
      <c r="DY51" s="257"/>
      <c r="DZ51" s="257"/>
      <c r="EA51" s="257"/>
      <c r="EB51" s="257"/>
      <c r="EC51" s="257"/>
      <c r="ED51" s="257"/>
      <c r="EE51" s="257"/>
      <c r="EF51" s="257"/>
      <c r="EG51" s="257"/>
      <c r="EH51" s="257"/>
      <c r="EI51" s="257"/>
      <c r="EJ51" s="257"/>
      <c r="EK51" s="257"/>
      <c r="EL51" s="257"/>
      <c r="EM51" s="257"/>
      <c r="EN51" s="257"/>
      <c r="EO51" s="257"/>
      <c r="EP51" s="257"/>
      <c r="EQ51" s="257"/>
      <c r="ER51" s="257"/>
      <c r="ES51" s="257"/>
      <c r="ET51" s="257"/>
      <c r="EU51" s="257"/>
      <c r="EV51" s="257"/>
      <c r="EW51" s="257"/>
      <c r="EX51" s="257"/>
      <c r="EY51" s="257"/>
      <c r="EZ51" s="257"/>
      <c r="FA51" s="257"/>
      <c r="FB51" s="257"/>
      <c r="FC51" s="257"/>
      <c r="FD51" s="257"/>
      <c r="FE51" s="257"/>
      <c r="FF51" s="257"/>
      <c r="FG51" s="142"/>
      <c r="FH51" s="142"/>
      <c r="FI51" s="142"/>
      <c r="FJ51" s="142"/>
      <c r="FK51" s="142"/>
      <c r="FL51" s="142"/>
      <c r="FM51" s="142"/>
      <c r="FN51" s="142"/>
      <c r="FO51" s="257"/>
      <c r="FP51" s="257"/>
      <c r="FQ51" s="257"/>
      <c r="FR51" s="257"/>
      <c r="FS51" s="257"/>
      <c r="FT51" s="257"/>
      <c r="FU51" s="257"/>
      <c r="FV51" s="257"/>
      <c r="FW51" s="257"/>
      <c r="FX51" s="257"/>
      <c r="FY51" s="257"/>
      <c r="FZ51" s="257"/>
      <c r="GA51" s="142"/>
      <c r="GB51" s="142"/>
      <c r="GC51" s="142"/>
      <c r="GD51" s="142"/>
      <c r="GE51" s="142"/>
      <c r="GF51" s="142"/>
      <c r="GG51" s="142"/>
      <c r="GH51" s="142"/>
      <c r="GI51" s="142"/>
      <c r="GJ51" s="142"/>
      <c r="GK51" s="142"/>
      <c r="GL51" s="142"/>
      <c r="GM51" s="142"/>
      <c r="GN51" s="142"/>
      <c r="GO51" s="142"/>
      <c r="GP51" s="142"/>
      <c r="GQ51" s="142"/>
      <c r="GR51" s="142"/>
      <c r="GS51" s="142"/>
      <c r="GT51" s="142"/>
      <c r="GU51" s="142"/>
      <c r="GV51" s="142"/>
      <c r="GW51" s="142"/>
      <c r="GX51" s="142"/>
      <c r="GY51" s="142"/>
      <c r="GZ51" s="142"/>
      <c r="HA51" s="142"/>
      <c r="HB51" s="142"/>
      <c r="HC51" s="142"/>
      <c r="HD51" s="142"/>
      <c r="HE51" s="142"/>
      <c r="HF51" s="142"/>
      <c r="HG51" s="142"/>
      <c r="HH51" s="142"/>
      <c r="HI51" s="142"/>
      <c r="HJ51" s="142"/>
      <c r="HK51" s="142"/>
      <c r="HL51" s="142"/>
      <c r="HM51" s="142"/>
      <c r="HN51" s="142"/>
      <c r="HO51" s="142"/>
      <c r="HP51" s="258"/>
      <c r="HQ51" s="258"/>
      <c r="HR51" s="258"/>
      <c r="HS51" s="258"/>
      <c r="HT51" s="142"/>
      <c r="HU51" s="142"/>
      <c r="HV51" s="142"/>
      <c r="HW51" s="142"/>
      <c r="HX51" s="142"/>
      <c r="HY51" s="142"/>
      <c r="HZ51" s="142"/>
      <c r="IA51" s="142"/>
      <c r="IB51" s="257"/>
      <c r="IC51" s="257"/>
      <c r="ID51" s="257"/>
      <c r="IE51" s="257"/>
      <c r="IF51" s="257"/>
      <c r="IG51" s="257"/>
      <c r="IH51" s="257"/>
      <c r="II51" s="257"/>
      <c r="IJ51" s="257"/>
      <c r="IK51" s="257"/>
      <c r="IL51" s="257"/>
      <c r="IM51" s="257"/>
      <c r="IN51" s="257"/>
      <c r="IO51" s="258"/>
      <c r="IP51" s="258"/>
      <c r="IQ51" s="142"/>
      <c r="IR51" s="142"/>
      <c r="IS51" s="142"/>
      <c r="IT51" s="142"/>
      <c r="IU51" s="142"/>
      <c r="IV51" s="142"/>
      <c r="IW51" s="142"/>
      <c r="IX51" s="257"/>
      <c r="IY51" s="258"/>
      <c r="IZ51" s="258"/>
      <c r="JA51" s="258"/>
      <c r="JB51" s="258"/>
      <c r="JC51" s="258"/>
      <c r="JD51" s="257"/>
      <c r="JE51" s="257"/>
      <c r="JF51" s="257"/>
      <c r="JG51" s="257"/>
      <c r="JH51" s="257"/>
      <c r="JI51" s="257"/>
      <c r="JJ51" s="257"/>
      <c r="JK51" s="257"/>
      <c r="JL51" s="257"/>
      <c r="JM51" s="257"/>
      <c r="JN51" s="257"/>
      <c r="JO51" s="257"/>
      <c r="JP51" s="257"/>
      <c r="JQ51" s="257"/>
      <c r="JR51" s="257"/>
      <c r="JS51" s="257"/>
      <c r="JT51" s="257"/>
      <c r="JU51" s="257"/>
      <c r="JV51" s="257"/>
      <c r="JW51" s="257"/>
      <c r="JX51" s="257"/>
      <c r="JY51" s="257"/>
      <c r="JZ51" s="257"/>
      <c r="KA51" s="257"/>
      <c r="KB51" s="257"/>
      <c r="KC51" s="257"/>
      <c r="KD51" s="257"/>
      <c r="KE51" s="257"/>
      <c r="KF51" s="257"/>
      <c r="KG51" s="257"/>
      <c r="KH51" s="257"/>
      <c r="KI51" s="257"/>
      <c r="KJ51" s="257"/>
      <c r="KK51" s="257"/>
      <c r="KL51" s="257"/>
      <c r="KM51" s="257"/>
      <c r="KN51" s="257"/>
      <c r="KO51" s="257"/>
      <c r="KP51" s="257"/>
      <c r="KQ51" s="257"/>
      <c r="KR51" s="257"/>
      <c r="KS51" s="257"/>
      <c r="KT51" s="257"/>
      <c r="KU51" s="257"/>
      <c r="KV51" s="257"/>
      <c r="KW51" s="257"/>
      <c r="KX51" s="257"/>
      <c r="KY51" s="257"/>
      <c r="KZ51" s="257"/>
      <c r="LA51" s="257"/>
      <c r="LB51" s="257"/>
      <c r="LC51" s="257"/>
      <c r="LD51" s="257"/>
      <c r="LE51" s="257"/>
      <c r="LF51" s="257"/>
      <c r="LG51" s="257"/>
      <c r="LH51" s="257"/>
      <c r="LI51" s="257"/>
      <c r="LJ51" s="257"/>
      <c r="LK51" s="257"/>
      <c r="LL51" s="257"/>
      <c r="LM51" s="257"/>
      <c r="LN51" s="257"/>
      <c r="LO51" s="257"/>
      <c r="LP51" s="257"/>
      <c r="LQ51" s="257"/>
      <c r="LR51" s="257"/>
      <c r="LS51" s="257"/>
      <c r="LT51" s="257"/>
      <c r="LU51" s="257"/>
      <c r="LV51" s="257"/>
      <c r="LW51" s="257"/>
      <c r="LX51" s="257"/>
      <c r="LY51" s="257"/>
      <c r="LZ51" s="257"/>
      <c r="MA51" s="257"/>
      <c r="MB51" s="257"/>
      <c r="MC51" s="257"/>
      <c r="MD51" s="257"/>
      <c r="ME51" s="257"/>
      <c r="MF51" s="257"/>
      <c r="MG51" s="257"/>
      <c r="MH51" s="257"/>
      <c r="MI51" s="257"/>
      <c r="MJ51" s="257"/>
      <c r="MK51" s="257"/>
      <c r="ML51" s="257"/>
      <c r="MM51" s="257"/>
      <c r="MN51" s="257"/>
      <c r="MO51" s="257"/>
      <c r="MP51" s="257"/>
      <c r="MQ51" s="257"/>
      <c r="MR51" s="257"/>
      <c r="MS51" s="257"/>
      <c r="MT51" s="257"/>
      <c r="MU51" s="257"/>
      <c r="MV51" s="257"/>
      <c r="MW51" s="257"/>
      <c r="MX51" s="257"/>
      <c r="MY51" s="257"/>
      <c r="MZ51" s="257"/>
      <c r="NA51" s="257"/>
      <c r="NB51" s="257"/>
      <c r="NC51" s="257"/>
      <c r="ND51" s="257"/>
      <c r="NE51" s="257"/>
      <c r="NF51" s="257"/>
      <c r="NG51" s="257"/>
      <c r="NH51" s="257"/>
      <c r="NI51" s="257"/>
      <c r="NJ51" s="257"/>
      <c r="NK51" s="257"/>
      <c r="NL51" s="257"/>
      <c r="NM51" s="257"/>
      <c r="NN51" s="257"/>
      <c r="NO51" s="257"/>
      <c r="NP51" s="257"/>
      <c r="NQ51" s="257"/>
      <c r="NR51" s="257"/>
      <c r="NS51" s="257"/>
      <c r="NT51" s="257"/>
      <c r="NU51" s="257"/>
      <c r="NV51" s="257"/>
      <c r="NW51" s="257"/>
      <c r="NX51" s="257"/>
      <c r="NY51" s="257"/>
      <c r="NZ51" s="257"/>
      <c r="OA51" s="257"/>
      <c r="OB51" s="257"/>
      <c r="OC51" s="257"/>
      <c r="OD51" s="257"/>
      <c r="OE51" s="257"/>
      <c r="OF51" s="257"/>
      <c r="OG51" s="257"/>
      <c r="OH51" s="257"/>
      <c r="OI51" s="257"/>
      <c r="OJ51" s="257"/>
      <c r="OK51" s="257"/>
      <c r="OL51" s="257"/>
      <c r="OM51" s="257"/>
      <c r="ON51" s="257"/>
      <c r="OO51" s="257"/>
      <c r="OP51" s="257"/>
      <c r="OQ51" s="257"/>
      <c r="OR51" s="257"/>
      <c r="OS51" s="257"/>
      <c r="OT51" s="257"/>
      <c r="OU51" s="257"/>
      <c r="OV51" s="257"/>
      <c r="OW51" s="257"/>
      <c r="OX51" s="257"/>
      <c r="OY51" s="257"/>
      <c r="OZ51" s="257"/>
      <c r="PA51" s="257"/>
      <c r="PB51" s="257"/>
      <c r="PC51" s="257"/>
      <c r="PD51" s="257"/>
      <c r="PE51" s="257"/>
      <c r="PF51" s="257"/>
      <c r="PG51" s="257"/>
      <c r="PH51" s="257"/>
      <c r="PI51" s="257"/>
      <c r="PJ51" s="257"/>
      <c r="PK51" s="257"/>
      <c r="PL51" s="257"/>
      <c r="PM51" s="257"/>
      <c r="PN51" s="257"/>
      <c r="PO51" s="257"/>
      <c r="PP51" s="257"/>
      <c r="PQ51" s="257"/>
      <c r="PR51" s="257"/>
      <c r="PS51" s="257"/>
      <c r="PT51" s="257"/>
      <c r="PU51" s="257"/>
      <c r="PV51" s="257"/>
      <c r="PW51" s="257"/>
      <c r="PX51" s="257"/>
      <c r="PY51" s="257"/>
      <c r="PZ51" s="257"/>
      <c r="QA51" s="257"/>
      <c r="QB51" s="257"/>
      <c r="QC51" s="257"/>
      <c r="QD51" s="257"/>
      <c r="QE51" s="257"/>
      <c r="QF51" s="257"/>
      <c r="QG51" s="257"/>
      <c r="QH51" s="257"/>
      <c r="QI51" s="257"/>
      <c r="QJ51" s="257"/>
      <c r="QK51" s="257"/>
      <c r="QL51" s="257"/>
      <c r="QM51" s="257"/>
      <c r="QN51" s="257"/>
      <c r="QO51" s="257"/>
      <c r="QP51" s="257"/>
      <c r="QQ51" s="257"/>
      <c r="QR51" s="257"/>
      <c r="QS51" s="257"/>
      <c r="QT51" s="257"/>
      <c r="QU51" s="257"/>
      <c r="QV51" s="257"/>
      <c r="QW51" s="257"/>
      <c r="QX51" s="257"/>
      <c r="QY51" s="257"/>
      <c r="QZ51" s="257"/>
      <c r="RA51" s="257"/>
      <c r="RB51" s="257"/>
      <c r="RC51" s="257"/>
      <c r="RD51" s="257"/>
      <c r="RE51" s="257"/>
      <c r="RF51" s="257"/>
      <c r="RG51" s="257"/>
      <c r="RH51" s="257"/>
      <c r="RI51" s="257"/>
      <c r="RJ51" s="257"/>
      <c r="RK51" s="257"/>
      <c r="RL51" s="257"/>
      <c r="RM51" s="257"/>
      <c r="RN51" s="257"/>
      <c r="RO51" s="257"/>
      <c r="RP51" s="257"/>
      <c r="RQ51" s="257"/>
      <c r="RR51" s="257"/>
      <c r="RS51" s="257"/>
      <c r="RT51" s="257"/>
      <c r="RU51" s="257"/>
      <c r="RV51" s="257"/>
      <c r="RW51" s="257"/>
      <c r="RX51" s="257"/>
      <c r="RY51" s="257"/>
      <c r="RZ51" s="257"/>
      <c r="SA51" s="257"/>
      <c r="SB51" s="257"/>
      <c r="SC51" s="257"/>
      <c r="SD51" s="257"/>
      <c r="SE51" s="257"/>
      <c r="SF51" s="257"/>
      <c r="SG51" s="257"/>
      <c r="SH51" s="257"/>
      <c r="SI51" s="257"/>
      <c r="SJ51" s="257"/>
      <c r="SK51" s="257"/>
      <c r="SL51" s="257"/>
      <c r="SM51" s="257"/>
      <c r="SN51" s="257"/>
      <c r="SO51" s="257"/>
      <c r="SP51" s="257"/>
      <c r="SQ51" s="257"/>
      <c r="SR51" s="257"/>
      <c r="SS51" s="257"/>
      <c r="ST51" s="257"/>
      <c r="SU51" s="257"/>
      <c r="SV51" s="257"/>
      <c r="SW51" s="257"/>
      <c r="SX51" s="257"/>
      <c r="SY51" s="257"/>
      <c r="SZ51" s="257"/>
      <c r="TA51" s="257"/>
      <c r="TB51" s="257"/>
      <c r="TC51" s="257"/>
      <c r="TD51" s="257"/>
      <c r="TE51" s="257"/>
      <c r="TF51" s="257"/>
      <c r="TG51" s="257"/>
      <c r="TH51" s="258"/>
      <c r="TI51" s="258"/>
      <c r="TJ51" s="258"/>
      <c r="TK51" s="258"/>
      <c r="TL51" s="258"/>
      <c r="TM51" s="257"/>
      <c r="TN51" s="257"/>
      <c r="TO51" s="257"/>
      <c r="TP51" s="257"/>
      <c r="TQ51" s="257"/>
      <c r="TR51" s="257"/>
      <c r="TS51" s="257"/>
      <c r="TT51" s="257"/>
      <c r="TU51" s="257"/>
      <c r="TV51" s="257"/>
      <c r="TW51" s="257"/>
      <c r="TX51" s="257"/>
      <c r="TY51" s="257"/>
      <c r="TZ51" s="257"/>
      <c r="UA51" s="257"/>
      <c r="UB51" s="257"/>
      <c r="UC51" s="257"/>
      <c r="UD51" s="257"/>
      <c r="UE51" s="257"/>
      <c r="UF51" s="257"/>
      <c r="UG51" s="257"/>
      <c r="UH51" s="257"/>
      <c r="UI51" s="257"/>
      <c r="UJ51" s="257"/>
      <c r="UK51" s="257"/>
      <c r="UL51" s="257"/>
      <c r="UM51" s="257"/>
      <c r="UN51" s="257"/>
      <c r="UO51" s="257"/>
      <c r="UP51" s="257"/>
      <c r="UQ51" s="257"/>
      <c r="UR51" s="257"/>
      <c r="US51" s="257"/>
      <c r="UT51" s="257"/>
      <c r="UU51" s="257"/>
      <c r="UV51" s="257"/>
      <c r="UW51" s="257"/>
      <c r="UX51" s="257"/>
      <c r="UY51" s="257"/>
      <c r="UZ51" s="257"/>
      <c r="VA51" s="257"/>
      <c r="VB51" s="257"/>
      <c r="VC51" s="257"/>
      <c r="VD51" s="257"/>
      <c r="VE51" s="257"/>
      <c r="VF51" s="257"/>
      <c r="VG51" s="257"/>
      <c r="VH51" s="257"/>
      <c r="VI51" s="257"/>
      <c r="VJ51" s="257"/>
      <c r="VK51" s="257"/>
      <c r="VL51" s="257"/>
      <c r="VM51" s="257"/>
      <c r="VN51" s="257"/>
      <c r="VO51" s="257"/>
      <c r="VP51" s="257"/>
      <c r="VQ51" s="257"/>
      <c r="VR51" s="257"/>
      <c r="VS51" s="257"/>
      <c r="VT51" s="257"/>
      <c r="VU51" s="257"/>
      <c r="VV51" s="257"/>
      <c r="VW51" s="257"/>
      <c r="VX51" s="257"/>
      <c r="VY51" s="257"/>
      <c r="VZ51" s="257"/>
      <c r="WA51" s="257"/>
      <c r="WB51" s="257"/>
      <c r="WC51" s="257"/>
      <c r="WD51" s="257"/>
      <c r="WE51" s="257"/>
      <c r="WF51" s="257"/>
      <c r="WG51" s="257"/>
      <c r="WH51" s="259"/>
      <c r="WI51" s="259"/>
      <c r="WJ51" s="259"/>
      <c r="WK51" s="259"/>
      <c r="WL51" s="259"/>
      <c r="WM51" s="142"/>
      <c r="WN51" s="142"/>
      <c r="WO51" s="142"/>
      <c r="WP51" s="142"/>
      <c r="WQ51" s="142"/>
      <c r="WR51" s="257"/>
      <c r="WS51" s="257"/>
      <c r="WT51" s="257"/>
      <c r="WU51" s="257"/>
      <c r="WV51" s="142"/>
      <c r="WW51" s="142"/>
      <c r="WX51" s="142"/>
      <c r="WY51" s="142"/>
      <c r="WZ51" s="142"/>
      <c r="XA51" s="142"/>
      <c r="XB51" s="142"/>
      <c r="XC51" s="142"/>
      <c r="XD51" s="142"/>
      <c r="XE51" s="142"/>
      <c r="XF51" s="142"/>
      <c r="XG51" s="142"/>
      <c r="XH51" s="142"/>
      <c r="XI51" s="142"/>
      <c r="XJ51" s="142"/>
      <c r="XK51" s="142"/>
      <c r="XL51" s="142"/>
      <c r="XM51" s="142"/>
      <c r="XN51" s="142"/>
      <c r="XO51" s="142"/>
      <c r="XP51" s="142"/>
      <c r="XQ51" s="142"/>
      <c r="XR51" s="142"/>
      <c r="XS51" s="142"/>
      <c r="XT51" s="142"/>
      <c r="XU51" s="142"/>
      <c r="XV51" s="142"/>
      <c r="XW51" s="142"/>
      <c r="XX51" s="257"/>
      <c r="XY51" s="257"/>
      <c r="XZ51" s="257"/>
      <c r="YA51" s="257"/>
      <c r="YB51" s="257"/>
      <c r="YC51" s="142"/>
      <c r="YD51" s="142"/>
      <c r="YE51" s="142"/>
      <c r="YF51" s="142"/>
      <c r="YG51" s="142"/>
      <c r="YH51" s="142"/>
      <c r="YI51" s="142"/>
      <c r="YJ51" s="142"/>
      <c r="YK51" s="142"/>
      <c r="YL51" s="142"/>
      <c r="YM51" s="142"/>
      <c r="YN51" s="142"/>
      <c r="YO51" s="142"/>
      <c r="YP51" s="257"/>
      <c r="YQ51" s="257"/>
      <c r="YR51" s="257"/>
      <c r="YS51" s="257"/>
      <c r="YT51" s="257"/>
      <c r="YU51" s="257"/>
      <c r="YV51" s="257"/>
      <c r="YW51" s="257"/>
      <c r="YX51" s="257"/>
      <c r="YY51" s="260"/>
      <c r="YZ51" s="260"/>
      <c r="ZA51" s="257"/>
      <c r="ZB51" s="257"/>
      <c r="ZC51" s="257"/>
      <c r="ZD51" s="257"/>
      <c r="ZE51" s="257"/>
      <c r="ZF51" s="257"/>
      <c r="ZG51" s="257"/>
      <c r="ZH51" s="257"/>
      <c r="ZI51" s="257"/>
      <c r="ZJ51" s="257"/>
      <c r="ZK51" s="257"/>
      <c r="ZL51" s="257"/>
      <c r="ZM51" s="142"/>
      <c r="ZN51" s="142"/>
      <c r="ZO51" s="142"/>
      <c r="ZP51" s="142"/>
      <c r="ZQ51" s="142"/>
      <c r="ZR51" s="142"/>
      <c r="ZS51" s="142"/>
      <c r="ZT51" s="142"/>
      <c r="ZU51" s="142"/>
      <c r="ZV51" s="142"/>
      <c r="ZW51" s="142"/>
      <c r="ZX51" s="142"/>
      <c r="ZY51" s="142"/>
      <c r="ZZ51" s="142"/>
      <c r="AAA51" s="142"/>
      <c r="AAB51" s="142"/>
      <c r="AAC51" s="142"/>
      <c r="AAD51" s="257"/>
      <c r="AAE51" s="257"/>
      <c r="AAF51" s="257"/>
      <c r="AAG51" s="257"/>
      <c r="AAH51" s="257"/>
      <c r="AAI51" s="257"/>
      <c r="AAJ51" s="257"/>
      <c r="AAK51" s="257"/>
      <c r="AAL51" s="257"/>
      <c r="AAM51" s="257"/>
      <c r="AAN51" s="257"/>
      <c r="AAO51" s="257"/>
      <c r="AAP51" s="257"/>
      <c r="AAQ51" s="257"/>
      <c r="AAR51" s="257"/>
      <c r="AAS51" s="257"/>
      <c r="AAT51" s="257"/>
      <c r="AAU51" s="257"/>
      <c r="AAV51" s="257"/>
      <c r="AAW51" s="257"/>
    </row>
    <row r="52" spans="1:725" s="275" customFormat="1" ht="16.399999999999999" customHeight="1">
      <c r="A52" s="261" t="str">
        <f>IF('1'!$A$1=1,D52,F52)</f>
        <v xml:space="preserve"> З 2014 року дані подаються без урахування тимчасово окупованої російською федерацією території України.</v>
      </c>
      <c r="B52" s="262"/>
      <c r="C52" s="263"/>
      <c r="D52" s="264" t="s">
        <v>146</v>
      </c>
      <c r="E52" s="265"/>
      <c r="F52" s="264" t="s">
        <v>149</v>
      </c>
      <c r="G52" s="266"/>
      <c r="H52" s="266"/>
      <c r="I52" s="267"/>
      <c r="J52" s="267"/>
      <c r="K52" s="267"/>
      <c r="L52" s="267"/>
      <c r="M52" s="267"/>
      <c r="N52" s="267"/>
      <c r="O52" s="267"/>
      <c r="P52" s="267"/>
      <c r="Q52" s="267"/>
      <c r="R52" s="267"/>
      <c r="S52" s="268"/>
      <c r="T52" s="268"/>
      <c r="U52" s="268"/>
      <c r="V52" s="268"/>
      <c r="W52" s="268"/>
      <c r="X52" s="268"/>
      <c r="Y52" s="268"/>
      <c r="Z52" s="268"/>
      <c r="AA52" s="268"/>
      <c r="AB52" s="268"/>
      <c r="AC52" s="268"/>
      <c r="AD52" s="268"/>
      <c r="AE52" s="268"/>
      <c r="AF52" s="268"/>
      <c r="AG52" s="268"/>
      <c r="AH52" s="268"/>
      <c r="AI52" s="268"/>
      <c r="AJ52" s="268"/>
      <c r="AK52" s="268"/>
      <c r="AL52" s="268"/>
      <c r="AM52" s="268"/>
      <c r="AN52" s="268"/>
      <c r="AO52" s="268"/>
      <c r="AP52" s="268"/>
      <c r="AQ52" s="268"/>
      <c r="AR52" s="268"/>
      <c r="AS52" s="268"/>
      <c r="AT52" s="268"/>
      <c r="AU52" s="268"/>
      <c r="AV52" s="268"/>
      <c r="AW52" s="268"/>
      <c r="AX52" s="268"/>
      <c r="AY52" s="268"/>
      <c r="AZ52" s="268"/>
      <c r="BA52" s="268"/>
      <c r="BB52" s="268"/>
      <c r="BC52" s="268"/>
      <c r="BD52" s="268"/>
      <c r="BE52" s="268"/>
      <c r="BF52" s="268"/>
      <c r="BG52" s="268"/>
      <c r="BH52" s="268"/>
      <c r="BI52" s="323"/>
      <c r="BJ52" s="323"/>
      <c r="BK52" s="323"/>
      <c r="BL52" s="268"/>
      <c r="BM52" s="268"/>
      <c r="BN52" s="268"/>
      <c r="BO52" s="268"/>
      <c r="BP52" s="268"/>
      <c r="BQ52" s="268"/>
      <c r="BR52" s="268"/>
      <c r="BS52" s="268"/>
      <c r="BT52" s="268"/>
      <c r="BU52" s="268"/>
      <c r="BV52" s="268"/>
      <c r="BW52" s="268"/>
      <c r="BX52" s="268"/>
      <c r="BY52" s="268"/>
      <c r="BZ52" s="268"/>
      <c r="CA52" s="268"/>
      <c r="CB52" s="268"/>
      <c r="CC52" s="268"/>
      <c r="CD52" s="268"/>
      <c r="CE52" s="268"/>
      <c r="CF52" s="268"/>
      <c r="CG52" s="268"/>
      <c r="CH52" s="268"/>
      <c r="CI52" s="268"/>
      <c r="CJ52" s="268"/>
      <c r="CK52" s="268"/>
      <c r="CL52" s="268"/>
      <c r="CM52" s="268"/>
      <c r="CN52" s="268"/>
      <c r="CO52" s="268"/>
      <c r="CP52" s="268"/>
      <c r="CQ52" s="268"/>
      <c r="CR52" s="268"/>
      <c r="CS52" s="268"/>
      <c r="CT52" s="268"/>
      <c r="CU52" s="268"/>
      <c r="CV52" s="268"/>
      <c r="CW52" s="268"/>
      <c r="CX52" s="268"/>
      <c r="CY52" s="268"/>
      <c r="CZ52" s="268"/>
      <c r="DA52" s="269"/>
      <c r="DB52" s="269"/>
      <c r="DC52" s="269"/>
      <c r="DD52" s="269"/>
      <c r="DE52" s="269"/>
      <c r="DF52" s="269"/>
      <c r="DG52" s="269"/>
      <c r="DH52" s="269"/>
      <c r="DI52" s="269"/>
      <c r="DJ52" s="269"/>
      <c r="DK52" s="269"/>
      <c r="DL52" s="269"/>
      <c r="DM52" s="269"/>
      <c r="DN52" s="269"/>
      <c r="DO52" s="269"/>
      <c r="DP52" s="269"/>
      <c r="DQ52" s="269"/>
      <c r="DR52" s="269"/>
      <c r="DS52" s="269"/>
      <c r="DT52" s="269"/>
      <c r="DU52" s="269"/>
      <c r="DV52" s="269"/>
      <c r="DW52" s="269"/>
      <c r="DX52" s="269"/>
      <c r="DY52" s="269"/>
      <c r="DZ52" s="269"/>
      <c r="EA52" s="269"/>
      <c r="EB52" s="269"/>
      <c r="EC52" s="269"/>
      <c r="ED52" s="269"/>
      <c r="EE52" s="269"/>
      <c r="EF52" s="269"/>
      <c r="EG52" s="269"/>
      <c r="EH52" s="269"/>
      <c r="EI52" s="269"/>
      <c r="EJ52" s="269"/>
      <c r="EK52" s="270"/>
      <c r="EL52" s="270"/>
      <c r="EM52" s="270"/>
      <c r="EN52" s="270"/>
      <c r="EO52" s="270"/>
      <c r="EP52" s="270"/>
      <c r="EQ52" s="270"/>
      <c r="ER52" s="270"/>
      <c r="ES52" s="270"/>
      <c r="ET52" s="270"/>
      <c r="EU52" s="270"/>
      <c r="EV52" s="270"/>
      <c r="EW52" s="270"/>
      <c r="EX52" s="270"/>
      <c r="EY52" s="270"/>
      <c r="EZ52" s="270"/>
      <c r="FA52" s="270"/>
      <c r="FB52" s="270"/>
      <c r="FC52" s="270"/>
      <c r="FD52" s="270"/>
      <c r="FE52" s="270"/>
      <c r="FF52" s="270"/>
      <c r="FG52" s="267"/>
      <c r="FH52" s="267"/>
      <c r="FI52" s="267"/>
      <c r="FJ52" s="267"/>
      <c r="FK52" s="267"/>
      <c r="FL52" s="267"/>
      <c r="FM52" s="267"/>
      <c r="FN52" s="267"/>
      <c r="FO52" s="270"/>
      <c r="FP52" s="270"/>
      <c r="FQ52" s="270"/>
      <c r="FR52" s="270"/>
      <c r="FS52" s="270"/>
      <c r="FT52" s="270"/>
      <c r="FU52" s="270"/>
      <c r="FV52" s="270"/>
      <c r="FW52" s="270"/>
      <c r="FX52" s="270"/>
      <c r="FY52" s="270"/>
      <c r="FZ52" s="270"/>
      <c r="GA52" s="267"/>
      <c r="GB52" s="267"/>
      <c r="GC52" s="267"/>
      <c r="GD52" s="267"/>
      <c r="GE52" s="267"/>
      <c r="GF52" s="267"/>
      <c r="GG52" s="267"/>
      <c r="GH52" s="267"/>
      <c r="GI52" s="267"/>
      <c r="GJ52" s="267"/>
      <c r="GK52" s="267"/>
      <c r="GL52" s="267"/>
      <c r="GM52" s="267"/>
      <c r="GN52" s="267"/>
      <c r="GO52" s="267"/>
      <c r="GP52" s="267"/>
      <c r="GQ52" s="267"/>
      <c r="GR52" s="267"/>
      <c r="GS52" s="267"/>
      <c r="GT52" s="267"/>
      <c r="GU52" s="267"/>
      <c r="GV52" s="267"/>
      <c r="GW52" s="267"/>
      <c r="GX52" s="267"/>
      <c r="GY52" s="267"/>
      <c r="GZ52" s="267"/>
      <c r="HA52" s="267"/>
      <c r="HB52" s="267"/>
      <c r="HC52" s="267"/>
      <c r="HD52" s="267"/>
      <c r="HE52" s="267"/>
      <c r="HF52" s="267"/>
      <c r="HG52" s="267"/>
      <c r="HH52" s="267"/>
      <c r="HI52" s="267"/>
      <c r="HJ52" s="267"/>
      <c r="HK52" s="267"/>
      <c r="HL52" s="267"/>
      <c r="HM52" s="267"/>
      <c r="HN52" s="267"/>
      <c r="HO52" s="267"/>
      <c r="HP52" s="271"/>
      <c r="HQ52" s="271"/>
      <c r="HR52" s="271"/>
      <c r="HS52" s="271"/>
      <c r="HT52" s="267"/>
      <c r="HU52" s="267"/>
      <c r="HV52" s="267"/>
      <c r="HW52" s="267"/>
      <c r="HX52" s="267"/>
      <c r="HY52" s="267"/>
      <c r="HZ52" s="267"/>
      <c r="IA52" s="267"/>
      <c r="IB52" s="270"/>
      <c r="IC52" s="270"/>
      <c r="ID52" s="270"/>
      <c r="IE52" s="270"/>
      <c r="IF52" s="270"/>
      <c r="IG52" s="270"/>
      <c r="IH52" s="270"/>
      <c r="II52" s="270"/>
      <c r="IJ52" s="270"/>
      <c r="IK52" s="270"/>
      <c r="IL52" s="270"/>
      <c r="IM52" s="270"/>
      <c r="IN52" s="270"/>
      <c r="IO52" s="271"/>
      <c r="IP52" s="271"/>
      <c r="IQ52" s="267"/>
      <c r="IR52" s="267"/>
      <c r="IS52" s="267"/>
      <c r="IT52" s="267"/>
      <c r="IU52" s="267"/>
      <c r="IV52" s="267"/>
      <c r="IW52" s="267"/>
      <c r="IX52" s="270"/>
      <c r="IY52" s="271"/>
      <c r="IZ52" s="271"/>
      <c r="JA52" s="271"/>
      <c r="JB52" s="271"/>
      <c r="JC52" s="271"/>
      <c r="JD52" s="270"/>
      <c r="JE52" s="270"/>
      <c r="JF52" s="270"/>
      <c r="JG52" s="270"/>
      <c r="JH52" s="270"/>
      <c r="JI52" s="270"/>
      <c r="JJ52" s="270"/>
      <c r="JK52" s="270"/>
      <c r="JL52" s="270"/>
      <c r="JM52" s="270"/>
      <c r="JN52" s="270"/>
      <c r="JO52" s="270"/>
      <c r="JP52" s="270"/>
      <c r="JQ52" s="270"/>
      <c r="JR52" s="270"/>
      <c r="JS52" s="270"/>
      <c r="JT52" s="270"/>
      <c r="JU52" s="270"/>
      <c r="JV52" s="270"/>
      <c r="JW52" s="270"/>
      <c r="JX52" s="270"/>
      <c r="JY52" s="270"/>
      <c r="JZ52" s="270"/>
      <c r="KA52" s="270"/>
      <c r="KB52" s="270"/>
      <c r="KC52" s="270"/>
      <c r="KD52" s="270"/>
      <c r="KE52" s="270"/>
      <c r="KF52" s="270"/>
      <c r="KG52" s="270"/>
      <c r="KH52" s="270"/>
      <c r="KI52" s="270"/>
      <c r="KJ52" s="270"/>
      <c r="KK52" s="270"/>
      <c r="KL52" s="270"/>
      <c r="KM52" s="270"/>
      <c r="KN52" s="270"/>
      <c r="KO52" s="270"/>
      <c r="KP52" s="270"/>
      <c r="KQ52" s="270"/>
      <c r="KR52" s="270"/>
      <c r="KS52" s="270"/>
      <c r="KT52" s="270"/>
      <c r="KU52" s="270"/>
      <c r="KV52" s="270"/>
      <c r="KW52" s="270"/>
      <c r="KX52" s="270"/>
      <c r="KY52" s="270"/>
      <c r="KZ52" s="270"/>
      <c r="LA52" s="270"/>
      <c r="LB52" s="270"/>
      <c r="LC52" s="270"/>
      <c r="LD52" s="270"/>
      <c r="LE52" s="270"/>
      <c r="LF52" s="270"/>
      <c r="LG52" s="270"/>
      <c r="LH52" s="270"/>
      <c r="LI52" s="270"/>
      <c r="LJ52" s="270"/>
      <c r="LK52" s="270"/>
      <c r="LL52" s="270"/>
      <c r="LM52" s="270"/>
      <c r="LN52" s="270"/>
      <c r="LO52" s="270"/>
      <c r="LP52" s="270"/>
      <c r="LQ52" s="270"/>
      <c r="LR52" s="270"/>
      <c r="LS52" s="270"/>
      <c r="LT52" s="270"/>
      <c r="LU52" s="270"/>
      <c r="LV52" s="270"/>
      <c r="LW52" s="270"/>
      <c r="LX52" s="270"/>
      <c r="LY52" s="270"/>
      <c r="LZ52" s="270"/>
      <c r="MA52" s="270"/>
      <c r="MB52" s="270"/>
      <c r="MC52" s="270"/>
      <c r="MD52" s="270"/>
      <c r="ME52" s="270"/>
      <c r="MF52" s="270"/>
      <c r="MG52" s="270"/>
      <c r="MH52" s="270"/>
      <c r="MI52" s="270"/>
      <c r="MJ52" s="270"/>
      <c r="MK52" s="270"/>
      <c r="ML52" s="270"/>
      <c r="MM52" s="270"/>
      <c r="MN52" s="270"/>
      <c r="MO52" s="270"/>
      <c r="MP52" s="270"/>
      <c r="MQ52" s="270"/>
      <c r="MR52" s="270"/>
      <c r="MS52" s="270"/>
      <c r="MT52" s="270"/>
      <c r="MU52" s="270"/>
      <c r="MV52" s="270"/>
      <c r="MW52" s="270"/>
      <c r="MX52" s="270"/>
      <c r="MY52" s="270"/>
      <c r="MZ52" s="270"/>
      <c r="NA52" s="270"/>
      <c r="NB52" s="270"/>
      <c r="NC52" s="270"/>
      <c r="ND52" s="270"/>
      <c r="NE52" s="270"/>
      <c r="NF52" s="270"/>
      <c r="NG52" s="270"/>
      <c r="NH52" s="270"/>
      <c r="NI52" s="270"/>
      <c r="NJ52" s="270"/>
      <c r="NK52" s="270"/>
      <c r="NL52" s="270"/>
      <c r="NM52" s="270"/>
      <c r="NN52" s="270"/>
      <c r="NO52" s="270"/>
      <c r="NP52" s="270"/>
      <c r="NQ52" s="270"/>
      <c r="NR52" s="270"/>
      <c r="NS52" s="270"/>
      <c r="NT52" s="270"/>
      <c r="NU52" s="270"/>
      <c r="NV52" s="270"/>
      <c r="NW52" s="270"/>
      <c r="NX52" s="270"/>
      <c r="NY52" s="270"/>
      <c r="NZ52" s="270"/>
      <c r="OA52" s="270"/>
      <c r="OB52" s="270"/>
      <c r="OC52" s="270"/>
      <c r="OD52" s="270"/>
      <c r="OE52" s="270"/>
      <c r="OF52" s="270"/>
      <c r="OG52" s="270"/>
      <c r="OH52" s="270"/>
      <c r="OI52" s="270"/>
      <c r="OJ52" s="270"/>
      <c r="OK52" s="270"/>
      <c r="OL52" s="270"/>
      <c r="OM52" s="270"/>
      <c r="ON52" s="270"/>
      <c r="OO52" s="270"/>
      <c r="OP52" s="270"/>
      <c r="OQ52" s="270"/>
      <c r="OR52" s="270"/>
      <c r="OS52" s="270"/>
      <c r="OT52" s="270"/>
      <c r="OU52" s="270"/>
      <c r="OV52" s="270"/>
      <c r="OW52" s="270"/>
      <c r="OX52" s="270"/>
      <c r="OY52" s="270"/>
      <c r="OZ52" s="270"/>
      <c r="PA52" s="270"/>
      <c r="PB52" s="270"/>
      <c r="PC52" s="270"/>
      <c r="PD52" s="270"/>
      <c r="PE52" s="270"/>
      <c r="PF52" s="270"/>
      <c r="PG52" s="270"/>
      <c r="PH52" s="270"/>
      <c r="PI52" s="270"/>
      <c r="PJ52" s="270"/>
      <c r="PK52" s="270"/>
      <c r="PL52" s="270"/>
      <c r="PM52" s="270"/>
      <c r="PN52" s="270"/>
      <c r="PO52" s="270"/>
      <c r="PP52" s="270"/>
      <c r="PQ52" s="270"/>
      <c r="PR52" s="270"/>
      <c r="PS52" s="270"/>
      <c r="PT52" s="270"/>
      <c r="PU52" s="270"/>
      <c r="PV52" s="270"/>
      <c r="PW52" s="270"/>
      <c r="PX52" s="270"/>
      <c r="PY52" s="270"/>
      <c r="PZ52" s="270"/>
      <c r="QA52" s="270"/>
      <c r="QB52" s="270"/>
      <c r="QC52" s="270"/>
      <c r="QD52" s="270"/>
      <c r="QE52" s="270"/>
      <c r="QF52" s="270"/>
      <c r="QG52" s="270"/>
      <c r="QH52" s="270"/>
      <c r="QI52" s="270"/>
      <c r="QJ52" s="270"/>
      <c r="QK52" s="270"/>
      <c r="QL52" s="270"/>
      <c r="QM52" s="270"/>
      <c r="QN52" s="270"/>
      <c r="QO52" s="270"/>
      <c r="QP52" s="270"/>
      <c r="QQ52" s="270"/>
      <c r="QR52" s="270"/>
      <c r="QS52" s="270"/>
      <c r="QT52" s="270"/>
      <c r="QU52" s="270"/>
      <c r="QV52" s="270"/>
      <c r="QW52" s="270"/>
      <c r="QX52" s="270"/>
      <c r="QY52" s="270"/>
      <c r="QZ52" s="270"/>
      <c r="RA52" s="270"/>
      <c r="RB52" s="270"/>
      <c r="RC52" s="270"/>
      <c r="RD52" s="270"/>
      <c r="RE52" s="270"/>
      <c r="RF52" s="270"/>
      <c r="RG52" s="270"/>
      <c r="RH52" s="270"/>
      <c r="RI52" s="270"/>
      <c r="RJ52" s="270"/>
      <c r="RK52" s="270"/>
      <c r="RL52" s="270"/>
      <c r="RM52" s="270"/>
      <c r="RN52" s="270"/>
      <c r="RO52" s="270"/>
      <c r="RP52" s="270"/>
      <c r="RQ52" s="270"/>
      <c r="RR52" s="270"/>
      <c r="RS52" s="270"/>
      <c r="RT52" s="270"/>
      <c r="RU52" s="270"/>
      <c r="RV52" s="270"/>
      <c r="RW52" s="270"/>
      <c r="RX52" s="270"/>
      <c r="RY52" s="270"/>
      <c r="RZ52" s="270"/>
      <c r="SA52" s="270"/>
      <c r="SB52" s="270"/>
      <c r="SC52" s="270"/>
      <c r="SD52" s="270"/>
      <c r="SE52" s="270"/>
      <c r="SF52" s="270"/>
      <c r="SG52" s="270"/>
      <c r="SH52" s="270"/>
      <c r="SI52" s="270"/>
      <c r="SJ52" s="270"/>
      <c r="SK52" s="270"/>
      <c r="SL52" s="270"/>
      <c r="SM52" s="270"/>
      <c r="SN52" s="270"/>
      <c r="SO52" s="270"/>
      <c r="SP52" s="270"/>
      <c r="SQ52" s="270"/>
      <c r="SR52" s="270"/>
      <c r="SS52" s="270"/>
      <c r="ST52" s="270"/>
      <c r="SU52" s="270"/>
      <c r="SV52" s="270"/>
      <c r="SW52" s="270"/>
      <c r="SX52" s="270"/>
      <c r="SY52" s="270"/>
      <c r="SZ52" s="270"/>
      <c r="TA52" s="270"/>
      <c r="TB52" s="270"/>
      <c r="TC52" s="270"/>
      <c r="TD52" s="270"/>
      <c r="TE52" s="270"/>
      <c r="TF52" s="270"/>
      <c r="TG52" s="270"/>
      <c r="TH52" s="271"/>
      <c r="TI52" s="271"/>
      <c r="TJ52" s="271"/>
      <c r="TK52" s="271"/>
      <c r="TL52" s="271"/>
      <c r="TM52" s="270"/>
      <c r="TN52" s="270"/>
      <c r="TO52" s="270"/>
      <c r="TP52" s="270"/>
      <c r="TQ52" s="270"/>
      <c r="TR52" s="270"/>
      <c r="TS52" s="270"/>
      <c r="TT52" s="270"/>
      <c r="TU52" s="270"/>
      <c r="TV52" s="270"/>
      <c r="TW52" s="270"/>
      <c r="TX52" s="270"/>
      <c r="TY52" s="270"/>
      <c r="TZ52" s="270"/>
      <c r="UA52" s="270"/>
      <c r="UB52" s="270"/>
      <c r="UC52" s="270"/>
      <c r="UD52" s="270"/>
      <c r="UE52" s="270"/>
      <c r="UF52" s="270"/>
      <c r="UG52" s="270"/>
      <c r="UH52" s="270"/>
      <c r="UI52" s="270"/>
      <c r="UJ52" s="270"/>
      <c r="UK52" s="270"/>
      <c r="UL52" s="270"/>
      <c r="UM52" s="270"/>
      <c r="UN52" s="270"/>
      <c r="UO52" s="270"/>
      <c r="UP52" s="270"/>
      <c r="UQ52" s="270"/>
      <c r="UR52" s="270"/>
      <c r="US52" s="270"/>
      <c r="UT52" s="270"/>
      <c r="UU52" s="270"/>
      <c r="UV52" s="270"/>
      <c r="UW52" s="270"/>
      <c r="UX52" s="270"/>
      <c r="UY52" s="270"/>
      <c r="UZ52" s="270"/>
      <c r="VA52" s="270"/>
      <c r="VB52" s="270"/>
      <c r="VC52" s="270"/>
      <c r="VD52" s="270"/>
      <c r="VE52" s="270"/>
      <c r="VF52" s="270"/>
      <c r="VG52" s="270"/>
      <c r="VH52" s="270"/>
      <c r="VI52" s="270"/>
      <c r="VJ52" s="270"/>
      <c r="VK52" s="270"/>
      <c r="VL52" s="270"/>
      <c r="VM52" s="270"/>
      <c r="VN52" s="270"/>
      <c r="VO52" s="270"/>
      <c r="VP52" s="270"/>
      <c r="VQ52" s="270"/>
      <c r="VR52" s="270"/>
      <c r="VS52" s="270"/>
      <c r="VT52" s="270"/>
      <c r="VU52" s="270"/>
      <c r="VV52" s="270"/>
      <c r="VW52" s="270"/>
      <c r="VX52" s="270"/>
      <c r="VY52" s="270"/>
      <c r="VZ52" s="270"/>
      <c r="WA52" s="270"/>
      <c r="WB52" s="270"/>
      <c r="WC52" s="270"/>
      <c r="WD52" s="270"/>
      <c r="WE52" s="270"/>
      <c r="WF52" s="270"/>
      <c r="WG52" s="270"/>
      <c r="WH52" s="272"/>
      <c r="WI52" s="272"/>
      <c r="WJ52" s="272"/>
      <c r="WK52" s="272"/>
      <c r="WL52" s="272"/>
      <c r="WM52" s="267"/>
      <c r="WN52" s="267"/>
      <c r="WO52" s="267"/>
      <c r="WP52" s="267"/>
      <c r="WQ52" s="267"/>
      <c r="WR52" s="270"/>
      <c r="WS52" s="270"/>
      <c r="WT52" s="270"/>
      <c r="WU52" s="270"/>
      <c r="WV52" s="267"/>
      <c r="WW52" s="267"/>
      <c r="WX52" s="267"/>
      <c r="WY52" s="267"/>
      <c r="WZ52" s="267"/>
      <c r="XA52" s="267"/>
      <c r="XB52" s="267"/>
      <c r="XC52" s="267"/>
      <c r="XD52" s="267"/>
      <c r="XE52" s="267"/>
      <c r="XF52" s="267"/>
      <c r="XG52" s="267"/>
      <c r="XH52" s="267"/>
      <c r="XI52" s="267"/>
      <c r="XJ52" s="267"/>
      <c r="XK52" s="267"/>
      <c r="XL52" s="267"/>
      <c r="XM52" s="267"/>
      <c r="XN52" s="267"/>
      <c r="XO52" s="267"/>
      <c r="XP52" s="267"/>
      <c r="XQ52" s="267"/>
      <c r="XR52" s="267"/>
      <c r="XS52" s="267"/>
      <c r="XT52" s="267"/>
      <c r="XU52" s="267"/>
      <c r="XV52" s="267"/>
      <c r="XW52" s="267"/>
      <c r="XX52" s="270"/>
      <c r="XY52" s="270"/>
      <c r="XZ52" s="270"/>
      <c r="YA52" s="270"/>
      <c r="YB52" s="270"/>
      <c r="YC52" s="267"/>
      <c r="YD52" s="267"/>
      <c r="YE52" s="267"/>
      <c r="YF52" s="267"/>
      <c r="YG52" s="267"/>
      <c r="YH52" s="267"/>
      <c r="YI52" s="267"/>
      <c r="YJ52" s="267"/>
      <c r="YK52" s="267"/>
      <c r="YL52" s="267"/>
      <c r="YM52" s="267"/>
      <c r="YN52" s="267"/>
      <c r="YO52" s="267"/>
      <c r="YP52" s="270"/>
      <c r="YQ52" s="270"/>
      <c r="YR52" s="270"/>
      <c r="YS52" s="270"/>
      <c r="YT52" s="270"/>
      <c r="YU52" s="270"/>
      <c r="YV52" s="270"/>
      <c r="YW52" s="270"/>
      <c r="YX52" s="270"/>
      <c r="YY52" s="270"/>
      <c r="YZ52" s="270"/>
      <c r="ZA52" s="270"/>
      <c r="ZB52" s="270"/>
      <c r="ZC52" s="270"/>
      <c r="ZD52" s="270"/>
      <c r="ZE52" s="270"/>
      <c r="ZF52" s="270"/>
      <c r="ZG52" s="270"/>
      <c r="ZH52" s="270"/>
      <c r="ZI52" s="270"/>
      <c r="ZJ52" s="270"/>
      <c r="ZK52" s="270"/>
      <c r="ZL52" s="270"/>
      <c r="ZM52" s="267"/>
      <c r="ZN52" s="267"/>
      <c r="ZO52" s="267"/>
      <c r="ZP52" s="267"/>
      <c r="ZQ52" s="267"/>
      <c r="ZR52" s="267"/>
      <c r="ZS52" s="267"/>
      <c r="ZT52" s="267"/>
      <c r="ZU52" s="267"/>
      <c r="ZV52" s="267"/>
      <c r="ZW52" s="267"/>
      <c r="ZX52" s="267"/>
      <c r="ZY52" s="267"/>
      <c r="ZZ52" s="267"/>
      <c r="AAA52" s="267"/>
      <c r="AAB52" s="267"/>
      <c r="AAC52" s="267"/>
      <c r="AAD52" s="270"/>
      <c r="AAE52" s="270"/>
      <c r="AAF52" s="270"/>
      <c r="AAG52" s="273"/>
      <c r="AAH52" s="273"/>
      <c r="AAI52" s="273"/>
      <c r="AAJ52" s="273"/>
      <c r="AAK52" s="274"/>
      <c r="AAL52" s="274"/>
      <c r="AAM52" s="274"/>
      <c r="AAN52" s="274"/>
      <c r="AAO52" s="274"/>
      <c r="AAP52" s="274"/>
      <c r="AAQ52" s="274"/>
      <c r="AAR52" s="274"/>
      <c r="AAS52" s="274"/>
      <c r="AAT52" s="274"/>
      <c r="AAU52" s="274"/>
      <c r="AAV52" s="274"/>
      <c r="AAW52" s="274"/>
    </row>
    <row r="53" spans="1:725" ht="16.75" customHeight="1">
      <c r="A53" s="120" t="str">
        <f>IF('1'!$A$1=1,D53,F53)</f>
        <v xml:space="preserve"> В окремих випадках сума складових може не дорівнювати підсумку у зв’язку з округленням даних.</v>
      </c>
      <c r="D53" s="120" t="s">
        <v>117</v>
      </c>
      <c r="F53" s="120" t="s">
        <v>118</v>
      </c>
    </row>
    <row r="57" spans="1:725">
      <c r="E57" s="120"/>
    </row>
  </sheetData>
  <mergeCells count="27">
    <mergeCell ref="BI5:BI6"/>
    <mergeCell ref="BH5:BH6"/>
    <mergeCell ref="AM5:AP5"/>
    <mergeCell ref="AA5:AD5"/>
    <mergeCell ref="A5:A6"/>
    <mergeCell ref="B5:B6"/>
    <mergeCell ref="C5:C6"/>
    <mergeCell ref="D5:D6"/>
    <mergeCell ref="E5:E6"/>
    <mergeCell ref="F5:F6"/>
    <mergeCell ref="G5:J5"/>
    <mergeCell ref="K5:N5"/>
    <mergeCell ref="O5:R5"/>
    <mergeCell ref="S5:V5"/>
    <mergeCell ref="W5:Z5"/>
    <mergeCell ref="BG5:BG6"/>
    <mergeCell ref="AE5:AH5"/>
    <mergeCell ref="BD5:BD6"/>
    <mergeCell ref="BE5:BE6"/>
    <mergeCell ref="BF5:BF6"/>
    <mergeCell ref="AI5:AL5"/>
    <mergeCell ref="AZ5:AZ6"/>
    <mergeCell ref="BA5:BA6"/>
    <mergeCell ref="BB5:BB6"/>
    <mergeCell ref="BC5:BC6"/>
    <mergeCell ref="AQ5:AT5"/>
    <mergeCell ref="AU5:AW5"/>
  </mergeCells>
  <hyperlinks>
    <hyperlink ref="A1" location="'1'!A1" display="до змісту"/>
  </hyperlinks>
  <printOptions horizontalCentered="1" verticalCentered="1"/>
  <pageMargins left="0.15748031496062992" right="0.15748031496062992" top="0.27559055118110237" bottom="0.27559055118110237" header="0.15748031496062992" footer="0.15748031496062992"/>
  <pageSetup paperSize="9" scale="4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F51"/>
  <sheetViews>
    <sheetView zoomScale="60" zoomScaleNormal="60" workbookViewId="0">
      <selection activeCell="AB3" sqref="AB3"/>
    </sheetView>
  </sheetViews>
  <sheetFormatPr defaultColWidth="8" defaultRowHeight="12.5" outlineLevelCol="2"/>
  <cols>
    <col min="1" max="1" width="6.453125" style="277" customWidth="1"/>
    <col min="2" max="2" width="30.08984375" style="277" customWidth="1"/>
    <col min="3" max="3" width="4.453125" style="278" hidden="1" customWidth="1" outlineLevel="2"/>
    <col min="4" max="4" width="15.453125" style="278" hidden="1" customWidth="1" outlineLevel="2"/>
    <col min="5" max="5" width="4.453125" style="278" hidden="1" customWidth="1" outlineLevel="2"/>
    <col min="6" max="6" width="18" style="278" hidden="1" customWidth="1" outlineLevel="2"/>
    <col min="7" max="7" width="7.54296875" style="262" hidden="1" customWidth="1" outlineLevel="1" collapsed="1"/>
    <col min="8" max="10" width="7.54296875" style="262" hidden="1" customWidth="1" outlineLevel="1"/>
    <col min="11" max="11" width="7.453125" style="262" hidden="1" customWidth="1" outlineLevel="1"/>
    <col min="12" max="14" width="7.54296875" style="262" hidden="1" customWidth="1" outlineLevel="1"/>
    <col min="15" max="15" width="7.36328125" style="262" hidden="1" customWidth="1" outlineLevel="1"/>
    <col min="16" max="16" width="8.453125" style="262" hidden="1" customWidth="1" outlineLevel="1"/>
    <col min="17" max="18" width="7.54296875" style="262" hidden="1" customWidth="1" outlineLevel="1"/>
    <col min="19" max="19" width="7.453125" style="280" hidden="1" customWidth="1" outlineLevel="1"/>
    <col min="20" max="20" width="7.54296875" style="280" hidden="1" customWidth="1" outlineLevel="1"/>
    <col min="21" max="21" width="8.08984375" style="280" hidden="1" customWidth="1" outlineLevel="1"/>
    <col min="22" max="22" width="7.36328125" style="280" hidden="1" customWidth="1" outlineLevel="1"/>
    <col min="23" max="23" width="7.81640625" style="280" customWidth="1" collapsed="1"/>
    <col min="24" max="24" width="7.81640625" style="280" customWidth="1"/>
    <col min="25" max="27" width="7.54296875" style="280" customWidth="1"/>
    <col min="28" max="28" width="8.453125" style="280" customWidth="1"/>
    <col min="29" max="34" width="7.54296875" style="280" customWidth="1"/>
    <col min="35" max="38" width="7.6328125" style="280" customWidth="1"/>
    <col min="39" max="41" width="8.08984375" style="280" customWidth="1"/>
    <col min="42" max="51" width="7.1796875" style="280" customWidth="1"/>
    <col min="52" max="59" width="8" style="281" hidden="1" customWidth="1"/>
    <col min="60" max="60" width="8" style="281" customWidth="1"/>
    <col min="61" max="61" width="9.54296875" style="280" customWidth="1"/>
    <col min="62" max="62" width="8" style="451" customWidth="1"/>
    <col min="63" max="301" width="8" style="282" customWidth="1"/>
    <col min="302" max="311" width="8" style="183" customWidth="1"/>
    <col min="312" max="312" width="12.54296875" style="183" customWidth="1"/>
    <col min="313" max="313" width="10.36328125" style="183" customWidth="1"/>
    <col min="314" max="323" width="8" style="183" customWidth="1"/>
    <col min="324" max="324" width="25.36328125" style="183" customWidth="1"/>
    <col min="325" max="359" width="8" style="183" customWidth="1"/>
    <col min="360" max="389" width="8" style="277" customWidth="1"/>
    <col min="390" max="392" width="8" style="183" customWidth="1"/>
    <col min="393" max="393" width="10.453125" style="183" customWidth="1"/>
    <col min="394" max="394" width="12.54296875" style="183" customWidth="1"/>
    <col min="395" max="436" width="8" style="183" customWidth="1"/>
    <col min="437" max="437" width="14.36328125" style="183" customWidth="1"/>
    <col min="438" max="438" width="8" style="183" customWidth="1"/>
    <col min="439" max="476" width="8" style="283" customWidth="1"/>
    <col min="477" max="477" width="8.453125" style="183" customWidth="1"/>
    <col min="478" max="479" width="8" style="183" customWidth="1"/>
    <col min="480" max="495" width="8" style="193"/>
    <col min="496" max="496" width="36.54296875" style="193" customWidth="1"/>
    <col min="497" max="497" width="48.54296875" style="193" customWidth="1"/>
    <col min="498" max="498" width="27.6328125" style="183" customWidth="1"/>
    <col min="499" max="500" width="8" style="183"/>
    <col min="501" max="501" width="8" style="183" customWidth="1"/>
    <col min="502" max="502" width="7.54296875" style="183" customWidth="1"/>
    <col min="503" max="503" width="10.453125" style="183" customWidth="1"/>
    <col min="504" max="504" width="8" style="183" customWidth="1"/>
    <col min="505" max="505" width="8" style="183"/>
    <col min="506" max="506" width="10.08984375" style="183" customWidth="1"/>
    <col min="507" max="507" width="14.36328125" style="183" customWidth="1"/>
    <col min="508" max="508" width="17.54296875" style="183" customWidth="1"/>
    <col min="509" max="509" width="16.54296875" style="183" customWidth="1"/>
    <col min="510" max="510" width="19.453125" style="183" customWidth="1"/>
    <col min="511" max="515" width="8" style="183"/>
    <col min="516" max="521" width="8" style="283"/>
    <col min="522" max="526" width="8" style="183"/>
    <col min="527" max="16384" width="8" style="277"/>
  </cols>
  <sheetData>
    <row r="1" spans="1:515" ht="13">
      <c r="A1" s="276" t="str">
        <f>IF('1'!$A$1=1,SO2,SO8)</f>
        <v>до змісту</v>
      </c>
      <c r="H1" s="279"/>
      <c r="O1" s="279"/>
      <c r="P1" s="279"/>
      <c r="V1" s="174"/>
      <c r="W1" s="324"/>
      <c r="X1" s="325"/>
      <c r="Y1" s="325"/>
      <c r="Z1" s="156"/>
      <c r="AA1" s="156"/>
      <c r="AB1" s="156"/>
      <c r="AC1" s="156"/>
      <c r="AD1" s="156"/>
      <c r="AE1" s="403"/>
      <c r="AF1" s="383"/>
      <c r="AG1" s="388"/>
      <c r="AH1" s="156"/>
      <c r="AI1" s="399"/>
      <c r="AJ1" s="157"/>
      <c r="AK1" s="11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  <c r="AW1" s="157"/>
      <c r="AX1" s="157"/>
      <c r="AY1" s="157"/>
      <c r="BI1" s="157"/>
      <c r="BK1" s="449"/>
      <c r="BL1" s="386"/>
      <c r="BM1" s="399"/>
      <c r="KL1" s="282" t="s">
        <v>119</v>
      </c>
      <c r="KO1" s="282" t="s">
        <v>120</v>
      </c>
      <c r="KP1" s="282"/>
      <c r="KQ1" s="282"/>
    </row>
    <row r="2" spans="1:515" ht="13">
      <c r="A2" s="284" t="str">
        <f>IF('1'!$A$1=1,SO3,SO9)</f>
        <v>1.5 Динаміка імпорту товарів у розрізі країн світу*</v>
      </c>
      <c r="G2" s="285"/>
      <c r="H2" s="286"/>
      <c r="P2" s="170"/>
      <c r="Q2" s="171"/>
      <c r="Z2" s="122"/>
      <c r="AF2" s="287"/>
      <c r="AJ2" s="287"/>
      <c r="KK2" s="282" t="s">
        <v>80</v>
      </c>
      <c r="KL2" s="282" t="s">
        <v>24</v>
      </c>
      <c r="KP2" s="282"/>
      <c r="KQ2" s="282"/>
      <c r="KU2" s="183" t="s">
        <v>80</v>
      </c>
      <c r="KV2" s="183" t="s">
        <v>24</v>
      </c>
      <c r="KX2" s="183" t="s">
        <v>81</v>
      </c>
      <c r="LA2" s="183" t="s">
        <v>82</v>
      </c>
      <c r="SO2" s="389" t="s">
        <v>121</v>
      </c>
      <c r="SP2" s="389"/>
      <c r="SQ2" s="389"/>
      <c r="SR2" s="389"/>
      <c r="SS2" s="389"/>
      <c r="ST2" s="389"/>
      <c r="SU2" s="389"/>
    </row>
    <row r="3" spans="1:515">
      <c r="A3" s="288" t="str">
        <f>IF('1'!$A$1=1,SO4,SP4)</f>
        <v>(відповідно до КПБ6)</v>
      </c>
      <c r="G3" s="289"/>
      <c r="H3" s="290"/>
      <c r="K3" s="291"/>
      <c r="T3" s="287"/>
      <c r="U3" s="287"/>
      <c r="Y3" s="287"/>
      <c r="AC3" s="287"/>
      <c r="KP3" s="282"/>
      <c r="KQ3" s="282"/>
      <c r="SH3" s="292"/>
      <c r="SO3" s="389" t="s">
        <v>199</v>
      </c>
      <c r="SP3" s="389"/>
      <c r="SQ3" s="389"/>
      <c r="SR3" s="389"/>
      <c r="SS3" s="389"/>
      <c r="ST3" s="389"/>
      <c r="SU3" s="389"/>
    </row>
    <row r="4" spans="1:515" ht="17.75" customHeight="1">
      <c r="A4" s="115" t="str">
        <f>IF('1'!$A$1=1,"Млн Євро"," EUR мillion")</f>
        <v>Млн Євро</v>
      </c>
      <c r="B4" s="293"/>
      <c r="C4" s="294"/>
      <c r="D4" s="294"/>
      <c r="E4" s="294"/>
      <c r="F4" s="294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95"/>
      <c r="T4" s="296"/>
      <c r="U4" s="296"/>
      <c r="V4" s="296"/>
      <c r="W4" s="295"/>
      <c r="X4" s="295"/>
      <c r="Y4" s="295"/>
      <c r="Z4" s="295"/>
      <c r="AA4" s="295"/>
      <c r="AB4" s="295"/>
      <c r="AC4" s="295"/>
      <c r="AD4" s="295"/>
      <c r="AE4" s="295"/>
      <c r="AF4" s="295"/>
      <c r="AG4" s="295"/>
      <c r="AH4" s="295"/>
      <c r="AI4" s="295"/>
      <c r="AJ4" s="295"/>
      <c r="AK4" s="295"/>
      <c r="AL4" s="295"/>
      <c r="AM4" s="295"/>
      <c r="AN4" s="295"/>
      <c r="AO4" s="295"/>
      <c r="AP4" s="295"/>
      <c r="AQ4" s="295"/>
      <c r="AR4" s="295"/>
      <c r="AS4" s="295"/>
      <c r="AT4" s="295"/>
      <c r="AU4" s="295"/>
      <c r="AV4" s="295"/>
      <c r="AW4" s="295"/>
      <c r="AX4" s="295"/>
      <c r="AY4" s="295"/>
      <c r="BI4" s="295"/>
      <c r="LK4" s="204" t="s">
        <v>90</v>
      </c>
      <c r="LL4" s="164"/>
      <c r="LM4" s="164"/>
      <c r="LN4" s="447" t="s">
        <v>99</v>
      </c>
      <c r="LO4" s="164"/>
      <c r="PA4" s="183" t="s">
        <v>122</v>
      </c>
      <c r="PE4" s="183" t="s">
        <v>123</v>
      </c>
      <c r="SG4" s="193"/>
      <c r="SH4" s="193"/>
      <c r="SO4" s="389" t="s">
        <v>83</v>
      </c>
      <c r="SP4" s="185" t="s">
        <v>84</v>
      </c>
      <c r="SQ4" s="389"/>
      <c r="SR4" s="389"/>
      <c r="SS4" s="389"/>
      <c r="ST4" s="389"/>
      <c r="SU4" s="389"/>
    </row>
    <row r="5" spans="1:515" ht="6" hidden="1" customHeight="1">
      <c r="B5" s="297"/>
      <c r="C5" s="298"/>
      <c r="D5" s="298"/>
      <c r="E5" s="298"/>
      <c r="F5" s="298"/>
      <c r="I5" s="290"/>
      <c r="J5" s="290"/>
      <c r="K5" s="290"/>
      <c r="L5" s="290"/>
      <c r="M5" s="290"/>
      <c r="N5" s="290"/>
      <c r="O5" s="290"/>
      <c r="P5" s="290"/>
      <c r="Q5" s="290"/>
      <c r="R5" s="290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299"/>
      <c r="AG5" s="299"/>
      <c r="AH5" s="299"/>
      <c r="AI5" s="299"/>
      <c r="AJ5" s="299"/>
      <c r="AK5" s="299"/>
      <c r="AL5" s="299"/>
      <c r="AM5" s="299"/>
      <c r="AN5" s="299"/>
      <c r="AO5" s="299"/>
      <c r="AP5" s="299"/>
      <c r="AQ5" s="299"/>
      <c r="AR5" s="299"/>
      <c r="AS5" s="299"/>
      <c r="AT5" s="299"/>
      <c r="AU5" s="299"/>
      <c r="AV5" s="299"/>
      <c r="AW5" s="299"/>
      <c r="AX5" s="299"/>
      <c r="AY5" s="299"/>
      <c r="BI5" s="299"/>
      <c r="SG5" s="193"/>
      <c r="SH5" s="193"/>
      <c r="SO5" s="389" t="s">
        <v>85</v>
      </c>
      <c r="SP5" s="389"/>
      <c r="SQ5" s="389"/>
      <c r="SR5" s="389"/>
      <c r="SS5" s="389"/>
      <c r="ST5" s="389"/>
      <c r="SU5" s="389"/>
    </row>
    <row r="6" spans="1:515" ht="18" customHeight="1">
      <c r="A6" s="546" t="str">
        <f>IF('1'!$A$1=1,C6,E6)</f>
        <v>№</v>
      </c>
      <c r="B6" s="548" t="str">
        <f>IF('1'!$A$1=1,D6,F6)</f>
        <v>Країни</v>
      </c>
      <c r="C6" s="550" t="s">
        <v>124</v>
      </c>
      <c r="D6" s="552" t="s">
        <v>43</v>
      </c>
      <c r="E6" s="552" t="s">
        <v>44</v>
      </c>
      <c r="F6" s="552" t="s">
        <v>45</v>
      </c>
      <c r="G6" s="554">
        <v>2015</v>
      </c>
      <c r="H6" s="555"/>
      <c r="I6" s="555"/>
      <c r="J6" s="555"/>
      <c r="K6" s="554">
        <v>2016</v>
      </c>
      <c r="L6" s="555"/>
      <c r="M6" s="555"/>
      <c r="N6" s="555"/>
      <c r="O6" s="554">
        <v>2017</v>
      </c>
      <c r="P6" s="555"/>
      <c r="Q6" s="555"/>
      <c r="R6" s="555"/>
      <c r="S6" s="554">
        <v>2018</v>
      </c>
      <c r="T6" s="555"/>
      <c r="U6" s="555"/>
      <c r="V6" s="556"/>
      <c r="W6" s="536">
        <v>2019</v>
      </c>
      <c r="X6" s="537"/>
      <c r="Y6" s="537"/>
      <c r="Z6" s="538"/>
      <c r="AA6" s="536">
        <v>2020</v>
      </c>
      <c r="AB6" s="537"/>
      <c r="AC6" s="537"/>
      <c r="AD6" s="538"/>
      <c r="AE6" s="536">
        <v>2021</v>
      </c>
      <c r="AF6" s="537"/>
      <c r="AG6" s="537"/>
      <c r="AH6" s="538"/>
      <c r="AI6" s="536">
        <v>2022</v>
      </c>
      <c r="AJ6" s="537"/>
      <c r="AK6" s="537"/>
      <c r="AL6" s="538"/>
      <c r="AM6" s="536">
        <v>2023</v>
      </c>
      <c r="AN6" s="537"/>
      <c r="AO6" s="537"/>
      <c r="AP6" s="538"/>
      <c r="AQ6" s="541">
        <v>2024</v>
      </c>
      <c r="AR6" s="542"/>
      <c r="AS6" s="542"/>
      <c r="AT6" s="542"/>
      <c r="AU6" s="541">
        <v>2025</v>
      </c>
      <c r="AV6" s="542"/>
      <c r="AW6" s="543"/>
      <c r="AX6" s="420">
        <v>2024</v>
      </c>
      <c r="AY6" s="434">
        <v>2025</v>
      </c>
      <c r="AZ6" s="523">
        <v>2015</v>
      </c>
      <c r="BA6" s="519">
        <v>2016</v>
      </c>
      <c r="BB6" s="519">
        <v>2017</v>
      </c>
      <c r="BC6" s="519">
        <v>2018</v>
      </c>
      <c r="BD6" s="519">
        <v>2019</v>
      </c>
      <c r="BE6" s="519">
        <v>2020</v>
      </c>
      <c r="BF6" s="521">
        <v>2021</v>
      </c>
      <c r="BG6" s="539">
        <v>2022</v>
      </c>
      <c r="BH6" s="519">
        <v>2023</v>
      </c>
      <c r="BI6" s="544">
        <v>2024</v>
      </c>
      <c r="OC6" s="218" t="s">
        <v>80</v>
      </c>
      <c r="OD6" s="177" t="s">
        <v>24</v>
      </c>
      <c r="OE6" s="178"/>
      <c r="OF6" s="179" t="s">
        <v>97</v>
      </c>
      <c r="OG6" s="179"/>
      <c r="OH6" s="179"/>
      <c r="OI6" s="179" t="s">
        <v>98</v>
      </c>
      <c r="OJ6" s="179"/>
      <c r="OK6" s="179"/>
      <c r="RO6" s="300" t="s">
        <v>80</v>
      </c>
      <c r="RP6" s="183" t="s">
        <v>24</v>
      </c>
      <c r="RQ6" s="183"/>
      <c r="RR6" s="183"/>
      <c r="RS6" s="183"/>
      <c r="RT6" s="183"/>
      <c r="RU6" s="183"/>
      <c r="RV6" s="183"/>
      <c r="RW6" s="183"/>
      <c r="RX6" s="183"/>
      <c r="RY6" s="183"/>
      <c r="SC6" s="301" t="s">
        <v>125</v>
      </c>
      <c r="SD6" s="301" t="s">
        <v>126</v>
      </c>
      <c r="SG6" s="193"/>
      <c r="SH6" s="301" t="s">
        <v>127</v>
      </c>
      <c r="SI6" s="301" t="s">
        <v>128</v>
      </c>
      <c r="SM6" s="302" t="s">
        <v>129</v>
      </c>
      <c r="SN6" s="302" t="s">
        <v>130</v>
      </c>
      <c r="SO6" s="197" t="s">
        <v>85</v>
      </c>
      <c r="SP6" s="389"/>
      <c r="SQ6" s="389"/>
      <c r="SR6" s="389"/>
      <c r="SS6" s="389"/>
      <c r="ST6" s="389"/>
      <c r="SU6" s="389"/>
    </row>
    <row r="7" spans="1:515" ht="53.75" customHeight="1">
      <c r="A7" s="547"/>
      <c r="B7" s="549"/>
      <c r="C7" s="551"/>
      <c r="D7" s="553"/>
      <c r="E7" s="553"/>
      <c r="F7" s="553"/>
      <c r="G7" s="209" t="s">
        <v>94</v>
      </c>
      <c r="H7" s="209" t="s">
        <v>27</v>
      </c>
      <c r="I7" s="209" t="s">
        <v>95</v>
      </c>
      <c r="J7" s="209" t="s">
        <v>96</v>
      </c>
      <c r="K7" s="209" t="s">
        <v>94</v>
      </c>
      <c r="L7" s="209" t="s">
        <v>27</v>
      </c>
      <c r="M7" s="209" t="s">
        <v>95</v>
      </c>
      <c r="N7" s="209" t="s">
        <v>96</v>
      </c>
      <c r="O7" s="209" t="s">
        <v>94</v>
      </c>
      <c r="P7" s="209" t="s">
        <v>27</v>
      </c>
      <c r="Q7" s="209" t="s">
        <v>95</v>
      </c>
      <c r="R7" s="209" t="s">
        <v>96</v>
      </c>
      <c r="S7" s="209" t="s">
        <v>94</v>
      </c>
      <c r="T7" s="209" t="s">
        <v>27</v>
      </c>
      <c r="U7" s="210" t="s">
        <v>95</v>
      </c>
      <c r="V7" s="209" t="s">
        <v>96</v>
      </c>
      <c r="W7" s="210" t="s">
        <v>94</v>
      </c>
      <c r="X7" s="209" t="s">
        <v>27</v>
      </c>
      <c r="Y7" s="210" t="s">
        <v>95</v>
      </c>
      <c r="Z7" s="209" t="s">
        <v>96</v>
      </c>
      <c r="AA7" s="211" t="s">
        <v>94</v>
      </c>
      <c r="AB7" s="211" t="s">
        <v>27</v>
      </c>
      <c r="AC7" s="211" t="s">
        <v>95</v>
      </c>
      <c r="AD7" s="212" t="s">
        <v>96</v>
      </c>
      <c r="AE7" s="210" t="s">
        <v>94</v>
      </c>
      <c r="AF7" s="210" t="s">
        <v>27</v>
      </c>
      <c r="AG7" s="210" t="s">
        <v>95</v>
      </c>
      <c r="AH7" s="210" t="s">
        <v>96</v>
      </c>
      <c r="AI7" s="210" t="s">
        <v>94</v>
      </c>
      <c r="AJ7" s="210" t="s">
        <v>27</v>
      </c>
      <c r="AK7" s="210" t="s">
        <v>95</v>
      </c>
      <c r="AL7" s="210" t="s">
        <v>96</v>
      </c>
      <c r="AM7" s="210" t="s">
        <v>94</v>
      </c>
      <c r="AN7" s="210" t="s">
        <v>27</v>
      </c>
      <c r="AO7" s="210" t="s">
        <v>95</v>
      </c>
      <c r="AP7" s="210" t="s">
        <v>96</v>
      </c>
      <c r="AQ7" s="210" t="s">
        <v>94</v>
      </c>
      <c r="AR7" s="446" t="s">
        <v>27</v>
      </c>
      <c r="AS7" s="446" t="s">
        <v>95</v>
      </c>
      <c r="AT7" s="446" t="s">
        <v>96</v>
      </c>
      <c r="AU7" s="213" t="s">
        <v>94</v>
      </c>
      <c r="AV7" s="213" t="s">
        <v>27</v>
      </c>
      <c r="AW7" s="213" t="s">
        <v>95</v>
      </c>
      <c r="AX7" s="213" t="s">
        <v>227</v>
      </c>
      <c r="AY7" s="213" t="s">
        <v>227</v>
      </c>
      <c r="AZ7" s="524"/>
      <c r="BA7" s="520"/>
      <c r="BB7" s="520"/>
      <c r="BC7" s="520"/>
      <c r="BD7" s="520"/>
      <c r="BE7" s="520"/>
      <c r="BF7" s="522"/>
      <c r="BG7" s="540"/>
      <c r="BH7" s="520"/>
      <c r="BI7" s="545"/>
      <c r="EX7" s="178" t="s">
        <v>192</v>
      </c>
      <c r="EY7" s="448"/>
      <c r="EZ7" s="448"/>
      <c r="FA7" s="178" t="s">
        <v>190</v>
      </c>
      <c r="KZ7" s="292"/>
      <c r="OO7" s="183" t="s">
        <v>92</v>
      </c>
      <c r="OR7" s="183" t="s">
        <v>93</v>
      </c>
      <c r="SD7" s="292" t="s">
        <v>102</v>
      </c>
      <c r="SE7" s="292"/>
      <c r="SF7" s="292"/>
      <c r="SG7" s="183" t="s">
        <v>131</v>
      </c>
      <c r="SO7" s="389"/>
      <c r="SP7" s="389"/>
      <c r="SQ7" s="389"/>
      <c r="SR7" s="389"/>
      <c r="SS7" s="389"/>
      <c r="ST7" s="389"/>
      <c r="SU7" s="389"/>
    </row>
    <row r="8" spans="1:515" ht="21" customHeight="1">
      <c r="A8" s="344"/>
      <c r="B8" s="401"/>
      <c r="C8" s="303"/>
      <c r="D8" s="303"/>
      <c r="E8" s="303"/>
      <c r="F8" s="303"/>
      <c r="G8" s="341">
        <v>7984.9038606087379</v>
      </c>
      <c r="H8" s="330">
        <v>7331.1206734494754</v>
      </c>
      <c r="I8" s="330">
        <v>7903.9159751973029</v>
      </c>
      <c r="J8" s="330">
        <v>8387.2853437325793</v>
      </c>
      <c r="K8" s="330">
        <v>7342.8672640659224</v>
      </c>
      <c r="L8" s="330">
        <v>7052.5044173864071</v>
      </c>
      <c r="M8" s="330">
        <v>8649.4476343714414</v>
      </c>
      <c r="N8" s="330">
        <v>10179.486146153429</v>
      </c>
      <c r="O8" s="330">
        <v>9856.5004173448633</v>
      </c>
      <c r="P8" s="330">
        <v>9765.2578909689146</v>
      </c>
      <c r="Q8" s="330">
        <v>10151.882686314035</v>
      </c>
      <c r="R8" s="330">
        <v>11429.198386241507</v>
      </c>
      <c r="S8" s="330">
        <v>9670.4489302460206</v>
      </c>
      <c r="T8" s="330">
        <v>10395.883372811108</v>
      </c>
      <c r="U8" s="330">
        <v>12344.258289555964</v>
      </c>
      <c r="V8" s="330">
        <v>13374.989034836704</v>
      </c>
      <c r="W8" s="330">
        <v>11440.318726404405</v>
      </c>
      <c r="X8" s="330">
        <v>12164.117884052008</v>
      </c>
      <c r="Y8" s="330">
        <v>13724.928278040639</v>
      </c>
      <c r="Z8" s="330">
        <v>14207.35894757144</v>
      </c>
      <c r="AA8" s="330">
        <v>11637.710252756266</v>
      </c>
      <c r="AB8" s="330">
        <v>9382.8052991397199</v>
      </c>
      <c r="AC8" s="330">
        <v>11101.33161000687</v>
      </c>
      <c r="AD8" s="330">
        <v>12838.408375649957</v>
      </c>
      <c r="AE8" s="330">
        <v>11716.490902027173</v>
      </c>
      <c r="AF8" s="330">
        <v>12597.09850410871</v>
      </c>
      <c r="AG8" s="330">
        <v>15642.489471261233</v>
      </c>
      <c r="AH8" s="330">
        <v>18795.400628801886</v>
      </c>
      <c r="AI8" s="330">
        <v>11799.730680629778</v>
      </c>
      <c r="AJ8" s="330">
        <v>9857.9686177815584</v>
      </c>
      <c r="AK8" s="330">
        <v>13231.949461385928</v>
      </c>
      <c r="AL8" s="330">
        <v>15409.505733987184</v>
      </c>
      <c r="AM8" s="330">
        <v>14208.602833357076</v>
      </c>
      <c r="AN8" s="330">
        <v>13097.711005906664</v>
      </c>
      <c r="AO8" s="330">
        <v>14302.077800344989</v>
      </c>
      <c r="AP8" s="330">
        <v>15410.39404482282</v>
      </c>
      <c r="AQ8" s="330">
        <v>14340.950325268186</v>
      </c>
      <c r="AR8" s="330">
        <v>15529.873565359563</v>
      </c>
      <c r="AS8" s="330">
        <v>15700.206176589119</v>
      </c>
      <c r="AT8" s="330">
        <v>17713.357053011216</v>
      </c>
      <c r="AU8" s="330">
        <v>17096.162460265834</v>
      </c>
      <c r="AV8" s="330">
        <v>17258.669466826948</v>
      </c>
      <c r="AW8" s="330">
        <v>17969.520755136757</v>
      </c>
      <c r="AX8" s="330">
        <f>AQ8+AR8+AS8</f>
        <v>45571.030067216867</v>
      </c>
      <c r="AY8" s="330">
        <f>AU8+AV8+AW8</f>
        <v>52324.352682229539</v>
      </c>
      <c r="AZ8" s="330">
        <f t="shared" ref="AZ8:AZ13" si="0">G8+H8+I8+J8</f>
        <v>31607.225852988096</v>
      </c>
      <c r="BA8" s="330">
        <f t="shared" ref="BA8:BA13" si="1">K8+L8+M8+N8</f>
        <v>33224.305461977201</v>
      </c>
      <c r="BB8" s="330">
        <f t="shared" ref="BB8:BB13" si="2">O8+P8+Q8+R8</f>
        <v>41202.839380869322</v>
      </c>
      <c r="BC8" s="330">
        <f t="shared" ref="BC8:BC13" si="3">S8+T8+U8+V8</f>
        <v>45785.579627449799</v>
      </c>
      <c r="BD8" s="330">
        <f t="shared" ref="BD8:BD13" si="4">W8+X8+Y8+Z8</f>
        <v>51536.723836068486</v>
      </c>
      <c r="BE8" s="330">
        <f t="shared" ref="BE8:BE13" si="5">AA8+AB8+AC8+AD8</f>
        <v>44960.255537552817</v>
      </c>
      <c r="BF8" s="330">
        <f t="shared" ref="BF8:BF13" si="6">AE8+AF8+AG8+AH8</f>
        <v>58751.479506199001</v>
      </c>
      <c r="BG8" s="330">
        <f t="shared" ref="BG8:BG13" si="7">AI8+AJ8+AK8+AL8</f>
        <v>50299.154493784452</v>
      </c>
      <c r="BH8" s="330">
        <f t="shared" ref="BH8:BH13" si="8">AM8+AN8+AO8+AP8</f>
        <v>57018.785684431554</v>
      </c>
      <c r="BI8" s="330">
        <f>AQ8+AR8+AS8+AT8</f>
        <v>63284.387120228086</v>
      </c>
      <c r="KZ8" s="292"/>
      <c r="RK8" s="301" t="s">
        <v>129</v>
      </c>
      <c r="SD8" s="292"/>
      <c r="SE8" s="292"/>
      <c r="SF8" s="292"/>
      <c r="SJ8" s="301" t="s">
        <v>129</v>
      </c>
      <c r="SO8" s="390" t="s">
        <v>132</v>
      </c>
      <c r="SS8" s="389"/>
      <c r="ST8" s="389"/>
      <c r="SU8" s="389"/>
    </row>
    <row r="9" spans="1:515" ht="21" customHeight="1">
      <c r="A9" s="345">
        <v>1</v>
      </c>
      <c r="B9" s="231" t="str">
        <f>IF('1'!$A$1=1,D9,F9)</f>
        <v xml:space="preserve"> Китай</v>
      </c>
      <c r="C9" s="444"/>
      <c r="D9" s="368" t="s">
        <v>165</v>
      </c>
      <c r="E9" s="368"/>
      <c r="F9" s="368" t="s">
        <v>46</v>
      </c>
      <c r="G9" s="342">
        <v>903.96165879991804</v>
      </c>
      <c r="H9" s="237">
        <v>614.98044009500893</v>
      </c>
      <c r="I9" s="237">
        <v>801.43637789262198</v>
      </c>
      <c r="J9" s="237">
        <v>926.59733665400506</v>
      </c>
      <c r="K9" s="237">
        <v>899.24892543749411</v>
      </c>
      <c r="L9" s="237">
        <v>835.44470243778392</v>
      </c>
      <c r="M9" s="237">
        <v>1105.1931925097679</v>
      </c>
      <c r="N9" s="237">
        <v>1222.2057161848711</v>
      </c>
      <c r="O9" s="237">
        <v>1151.7555402883909</v>
      </c>
      <c r="P9" s="237">
        <v>1115.553231880258</v>
      </c>
      <c r="Q9" s="237">
        <v>1189.3192945681649</v>
      </c>
      <c r="R9" s="237">
        <v>1318.1046353328979</v>
      </c>
      <c r="S9" s="237">
        <v>1214.6504331566539</v>
      </c>
      <c r="T9" s="237">
        <v>1206.859655007501</v>
      </c>
      <c r="U9" s="237">
        <v>1772.9885184640489</v>
      </c>
      <c r="V9" s="237">
        <v>2014.879383650655</v>
      </c>
      <c r="W9" s="237">
        <v>1703.3548142722361</v>
      </c>
      <c r="X9" s="237">
        <v>1645.3252882384759</v>
      </c>
      <c r="Y9" s="237">
        <v>2341.9094595096221</v>
      </c>
      <c r="Z9" s="237">
        <v>2277.68087531131</v>
      </c>
      <c r="AA9" s="237">
        <v>1679.3619073161251</v>
      </c>
      <c r="AB9" s="237">
        <v>1511.6519445003119</v>
      </c>
      <c r="AC9" s="237">
        <v>1767.7853468818321</v>
      </c>
      <c r="AD9" s="237">
        <v>2022.3320762477379</v>
      </c>
      <c r="AE9" s="237">
        <v>1800.8688876213782</v>
      </c>
      <c r="AF9" s="237">
        <v>1798.0596553281518</v>
      </c>
      <c r="AG9" s="237">
        <v>2422.483196348247</v>
      </c>
      <c r="AH9" s="237">
        <v>2871.3628183570149</v>
      </c>
      <c r="AI9" s="237">
        <v>1753.8226340780852</v>
      </c>
      <c r="AJ9" s="237">
        <v>1234.7053061160991</v>
      </c>
      <c r="AK9" s="237">
        <v>2133.5139620610707</v>
      </c>
      <c r="AL9" s="237">
        <v>2755.5508223483939</v>
      </c>
      <c r="AM9" s="237">
        <v>2320.5076684116761</v>
      </c>
      <c r="AN9" s="237">
        <v>1907.7139992642769</v>
      </c>
      <c r="AO9" s="237">
        <v>2370.0077072194422</v>
      </c>
      <c r="AP9" s="237">
        <v>2777.934720465842</v>
      </c>
      <c r="AQ9" s="237">
        <v>2740.576847310937</v>
      </c>
      <c r="AR9" s="237">
        <v>3062.1339731140079</v>
      </c>
      <c r="AS9" s="237">
        <v>3479.0657074004398</v>
      </c>
      <c r="AT9" s="237">
        <v>3661.6551804846395</v>
      </c>
      <c r="AU9" s="237">
        <v>3683.54115839117</v>
      </c>
      <c r="AV9" s="237">
        <v>3624.2766204246</v>
      </c>
      <c r="AW9" s="237">
        <v>4271.7950648545502</v>
      </c>
      <c r="AX9" s="237">
        <f>AQ9+AR9+AS9</f>
        <v>9281.7765278253846</v>
      </c>
      <c r="AY9" s="237">
        <f>AU9+AV9+AW9</f>
        <v>11579.61284367032</v>
      </c>
      <c r="AZ9" s="237">
        <f t="shared" si="0"/>
        <v>3246.9758134415538</v>
      </c>
      <c r="BA9" s="237">
        <f t="shared" si="1"/>
        <v>4062.0925365699172</v>
      </c>
      <c r="BB9" s="237">
        <f t="shared" si="2"/>
        <v>4774.7327020697121</v>
      </c>
      <c r="BC9" s="237">
        <f t="shared" si="3"/>
        <v>6209.3779902788583</v>
      </c>
      <c r="BD9" s="237">
        <f t="shared" si="4"/>
        <v>7968.2704373316437</v>
      </c>
      <c r="BE9" s="237">
        <f t="shared" si="5"/>
        <v>6981.1312749460067</v>
      </c>
      <c r="BF9" s="237">
        <f t="shared" si="6"/>
        <v>8892.7745576547914</v>
      </c>
      <c r="BG9" s="237">
        <f t="shared" si="7"/>
        <v>7877.592724603649</v>
      </c>
      <c r="BH9" s="237">
        <f t="shared" si="8"/>
        <v>9376.1640953612368</v>
      </c>
      <c r="BI9" s="237">
        <f t="shared" ref="BI9:BI44" si="9">AQ9+AR9+AS9+AT9</f>
        <v>12943.431708310025</v>
      </c>
      <c r="BJ9" s="452"/>
      <c r="BK9" s="304"/>
      <c r="BL9" s="304"/>
      <c r="BM9" s="304"/>
      <c r="BN9" s="304"/>
      <c r="BO9" s="304"/>
      <c r="BP9" s="304"/>
      <c r="BQ9" s="304"/>
      <c r="BR9" s="304"/>
      <c r="BS9" s="304"/>
      <c r="BT9" s="304"/>
      <c r="BU9" s="304"/>
      <c r="BV9" s="304"/>
      <c r="BW9" s="304"/>
      <c r="BX9" s="304"/>
      <c r="BY9" s="304"/>
      <c r="BZ9" s="304"/>
      <c r="CA9" s="304"/>
      <c r="CB9" s="304"/>
      <c r="CC9" s="304"/>
      <c r="CD9" s="304"/>
      <c r="CE9" s="304"/>
      <c r="CF9" s="304"/>
      <c r="CG9" s="304"/>
      <c r="CH9" s="304"/>
      <c r="CI9" s="304"/>
      <c r="CJ9" s="304"/>
      <c r="CK9" s="304"/>
      <c r="CL9" s="304"/>
      <c r="CM9" s="304"/>
      <c r="CN9" s="304"/>
      <c r="CO9" s="304"/>
      <c r="CP9" s="304"/>
      <c r="CQ9" s="304"/>
      <c r="CR9" s="304"/>
      <c r="CS9" s="304"/>
      <c r="CT9" s="304"/>
      <c r="CU9" s="304"/>
      <c r="CV9" s="304"/>
      <c r="CW9" s="304"/>
      <c r="CX9" s="304"/>
      <c r="CY9" s="304"/>
      <c r="CZ9" s="304"/>
      <c r="DA9" s="304"/>
      <c r="DB9" s="304"/>
      <c r="DC9" s="304"/>
      <c r="DD9" s="304"/>
      <c r="DE9" s="304"/>
      <c r="DF9" s="304"/>
      <c r="DG9" s="304"/>
      <c r="DH9" s="304"/>
      <c r="DI9" s="304"/>
      <c r="DJ9" s="304"/>
      <c r="DK9" s="304"/>
      <c r="DL9" s="304"/>
      <c r="DM9" s="304"/>
      <c r="DN9" s="304"/>
      <c r="DO9" s="304"/>
      <c r="DP9" s="304"/>
      <c r="DQ9" s="304"/>
      <c r="DR9" s="304"/>
      <c r="DS9" s="304"/>
      <c r="DT9" s="304"/>
      <c r="DU9" s="304"/>
      <c r="DV9" s="304"/>
      <c r="DW9" s="304"/>
      <c r="DX9" s="304"/>
      <c r="DY9" s="304"/>
      <c r="DZ9" s="304"/>
      <c r="EA9" s="304"/>
      <c r="EB9" s="304"/>
      <c r="EC9" s="304"/>
      <c r="ED9" s="304"/>
      <c r="EE9" s="304"/>
      <c r="EF9" s="304"/>
      <c r="EG9" s="304"/>
      <c r="EH9" s="304"/>
      <c r="EI9" s="304"/>
      <c r="EJ9" s="304"/>
      <c r="EK9" s="304"/>
      <c r="EL9" s="304"/>
      <c r="EM9" s="304"/>
      <c r="EN9" s="304"/>
      <c r="EO9" s="304"/>
      <c r="EP9" s="304"/>
      <c r="EQ9" s="304"/>
      <c r="ER9" s="304"/>
      <c r="ES9" s="304"/>
      <c r="ET9" s="304"/>
      <c r="EU9" s="304"/>
      <c r="EV9" s="304"/>
      <c r="EW9" s="304"/>
      <c r="EX9" s="304"/>
      <c r="EY9" s="304"/>
      <c r="EZ9" s="304"/>
      <c r="FA9" s="304"/>
      <c r="FB9" s="304"/>
      <c r="FC9" s="304"/>
      <c r="FD9" s="304"/>
      <c r="FE9" s="304"/>
      <c r="FF9" s="304"/>
      <c r="FG9" s="304"/>
      <c r="FH9" s="304"/>
      <c r="FI9" s="304"/>
      <c r="FJ9" s="304"/>
      <c r="FK9" s="304"/>
      <c r="FL9" s="304"/>
      <c r="FM9" s="304"/>
      <c r="FN9" s="304"/>
      <c r="FO9" s="304"/>
      <c r="FP9" s="304"/>
      <c r="FQ9" s="304"/>
      <c r="FR9" s="304"/>
      <c r="FS9" s="304"/>
      <c r="FT9" s="304"/>
      <c r="FU9" s="304"/>
      <c r="FV9" s="304"/>
      <c r="FW9" s="304"/>
      <c r="FX9" s="304"/>
      <c r="FY9" s="304"/>
      <c r="FZ9" s="304"/>
      <c r="GA9" s="304"/>
      <c r="GB9" s="304"/>
      <c r="GC9" s="304"/>
      <c r="GD9" s="304"/>
      <c r="GE9" s="304"/>
      <c r="GF9" s="304"/>
      <c r="GG9" s="304"/>
      <c r="GH9" s="304"/>
      <c r="GI9" s="304"/>
      <c r="GJ9" s="304"/>
      <c r="GK9" s="304"/>
      <c r="GL9" s="304"/>
      <c r="GM9" s="304"/>
      <c r="GN9" s="304"/>
      <c r="GO9" s="304"/>
      <c r="GP9" s="304"/>
      <c r="GQ9" s="304"/>
      <c r="GR9" s="304"/>
      <c r="GS9" s="304"/>
      <c r="GT9" s="304"/>
      <c r="GU9" s="304"/>
      <c r="GV9" s="304"/>
      <c r="GW9" s="304"/>
      <c r="GX9" s="304"/>
      <c r="GY9" s="304"/>
      <c r="GZ9" s="304"/>
      <c r="HA9" s="304"/>
      <c r="HB9" s="304"/>
      <c r="HC9" s="304"/>
      <c r="HD9" s="304"/>
      <c r="HE9" s="304"/>
      <c r="HF9" s="304"/>
      <c r="HG9" s="304"/>
      <c r="HH9" s="304"/>
      <c r="HI9" s="304"/>
      <c r="HJ9" s="304"/>
      <c r="HK9" s="304"/>
      <c r="HL9" s="304"/>
      <c r="HM9" s="304"/>
      <c r="HN9" s="304"/>
      <c r="HO9" s="304"/>
      <c r="HP9" s="304"/>
      <c r="HQ9" s="304"/>
      <c r="HR9" s="304"/>
      <c r="HS9" s="304"/>
      <c r="HT9" s="304"/>
      <c r="HU9" s="304"/>
      <c r="HV9" s="304"/>
      <c r="HW9" s="304"/>
      <c r="HX9" s="304"/>
      <c r="HY9" s="304"/>
      <c r="HZ9" s="304"/>
      <c r="IA9" s="304"/>
      <c r="IB9" s="304"/>
      <c r="IC9" s="304"/>
      <c r="ID9" s="304"/>
      <c r="IE9" s="304"/>
      <c r="IF9" s="304"/>
      <c r="IG9" s="304"/>
      <c r="IH9" s="304"/>
      <c r="II9" s="304"/>
      <c r="IJ9" s="304"/>
      <c r="IK9" s="304"/>
      <c r="IL9" s="304"/>
      <c r="IM9" s="304"/>
      <c r="IN9" s="304"/>
      <c r="IO9" s="304"/>
      <c r="IP9" s="304"/>
      <c r="IQ9" s="304"/>
      <c r="IR9" s="304"/>
      <c r="IS9" s="304"/>
      <c r="IT9" s="304"/>
      <c r="IU9" s="304"/>
      <c r="IV9" s="304"/>
      <c r="IW9" s="304"/>
      <c r="IX9" s="304"/>
      <c r="IY9" s="304"/>
      <c r="IZ9" s="304"/>
      <c r="JA9" s="304"/>
      <c r="JB9" s="304"/>
      <c r="JC9" s="304"/>
      <c r="JD9" s="304"/>
      <c r="JE9" s="304"/>
      <c r="JF9" s="304"/>
      <c r="JG9" s="304"/>
      <c r="JH9" s="304"/>
      <c r="JI9" s="304"/>
      <c r="JJ9" s="304"/>
      <c r="JK9" s="304"/>
      <c r="JL9" s="304"/>
      <c r="JM9" s="304"/>
      <c r="JN9" s="304"/>
      <c r="JO9" s="304"/>
      <c r="JP9" s="304"/>
      <c r="JQ9" s="304"/>
      <c r="JR9" s="304"/>
      <c r="JS9" s="304"/>
      <c r="JT9" s="304"/>
      <c r="JU9" s="304"/>
      <c r="JV9" s="304"/>
      <c r="JW9" s="304"/>
      <c r="JX9" s="304"/>
      <c r="JY9" s="304"/>
      <c r="JZ9" s="304"/>
      <c r="KA9" s="304"/>
      <c r="KB9" s="304"/>
      <c r="KC9" s="304"/>
      <c r="KD9" s="304"/>
      <c r="KE9" s="304"/>
      <c r="KF9" s="304"/>
      <c r="KG9" s="304"/>
      <c r="KH9" s="304"/>
      <c r="KI9" s="304"/>
      <c r="KJ9" s="304"/>
      <c r="KK9" s="304"/>
      <c r="KL9" s="304"/>
      <c r="KM9" s="304"/>
      <c r="KN9" s="304"/>
      <c r="KO9" s="304"/>
      <c r="KP9" s="305"/>
      <c r="KQ9" s="305"/>
      <c r="KR9" s="305"/>
      <c r="KS9" s="305"/>
      <c r="KT9" s="305"/>
      <c r="KU9" s="305"/>
      <c r="KV9" s="305" t="str">
        <f>IF('[13]1'!$A$1=1,SO18,SR18)</f>
        <v xml:space="preserve"> 2021 у % до 2020</v>
      </c>
      <c r="KW9" s="305"/>
      <c r="KX9" s="305"/>
      <c r="KY9" s="305"/>
      <c r="KZ9" s="306"/>
      <c r="LA9" s="305"/>
      <c r="LB9" s="305"/>
      <c r="LC9" s="305"/>
      <c r="LD9" s="305"/>
      <c r="LE9" s="305"/>
      <c r="LF9" s="305"/>
      <c r="LG9" s="305"/>
      <c r="LH9" s="305"/>
      <c r="LI9" s="305"/>
      <c r="LJ9" s="305"/>
      <c r="LK9" s="305"/>
      <c r="LL9" s="305"/>
      <c r="LM9" s="305"/>
      <c r="LN9" s="305"/>
      <c r="LO9" s="305"/>
      <c r="LP9" s="305"/>
      <c r="LQ9" s="305"/>
      <c r="LR9" s="305"/>
      <c r="LS9" s="305"/>
      <c r="LT9" s="305"/>
      <c r="LU9" s="305"/>
      <c r="LV9" s="305"/>
      <c r="LW9" s="305"/>
      <c r="LX9" s="305"/>
      <c r="LY9" s="305"/>
      <c r="LZ9" s="305"/>
      <c r="MA9" s="305"/>
      <c r="MB9" s="305"/>
      <c r="MC9" s="305"/>
      <c r="MD9" s="305"/>
      <c r="ME9" s="305"/>
      <c r="MF9" s="305"/>
      <c r="MG9" s="305"/>
      <c r="MH9" s="305"/>
      <c r="MI9" s="305"/>
      <c r="MJ9" s="305"/>
      <c r="MK9" s="305"/>
      <c r="ML9" s="305"/>
      <c r="MM9" s="305"/>
      <c r="MN9" s="305"/>
      <c r="MO9" s="305"/>
      <c r="MP9" s="305"/>
      <c r="MQ9" s="305"/>
      <c r="MR9" s="305"/>
      <c r="MS9" s="305"/>
      <c r="MT9" s="305"/>
      <c r="MU9" s="305"/>
      <c r="MV9" s="307"/>
      <c r="MW9" s="307"/>
      <c r="MX9" s="307"/>
      <c r="MY9" s="307"/>
      <c r="MZ9" s="307"/>
      <c r="NA9" s="307"/>
      <c r="NB9" s="307"/>
      <c r="NC9" s="307"/>
      <c r="ND9" s="307"/>
      <c r="NE9" s="307"/>
      <c r="NF9" s="307"/>
      <c r="NG9" s="307"/>
      <c r="NH9" s="307"/>
      <c r="NI9" s="307"/>
      <c r="NJ9" s="307"/>
      <c r="NK9" s="307"/>
      <c r="NL9" s="307"/>
      <c r="NM9" s="307"/>
      <c r="NN9" s="307"/>
      <c r="NO9" s="307"/>
      <c r="NP9" s="307"/>
      <c r="NQ9" s="307"/>
      <c r="NR9" s="307"/>
      <c r="NS9" s="307"/>
      <c r="NT9" s="307"/>
      <c r="NU9" s="307"/>
      <c r="NV9" s="307"/>
      <c r="NW9" s="307"/>
      <c r="NX9" s="307"/>
      <c r="NY9" s="307"/>
      <c r="NZ9" s="305"/>
      <c r="OA9" s="305"/>
      <c r="OB9" s="305"/>
      <c r="OC9" s="305"/>
      <c r="OD9" s="305"/>
      <c r="OE9" s="305"/>
      <c r="OF9" s="305"/>
      <c r="OG9" s="305"/>
      <c r="OH9" s="305"/>
      <c r="OI9" s="305"/>
      <c r="OJ9" s="305"/>
      <c r="OK9" s="305"/>
      <c r="OL9" s="305"/>
      <c r="OM9" s="305"/>
      <c r="ON9" s="305"/>
      <c r="OO9" s="305"/>
      <c r="OP9" s="305"/>
      <c r="OQ9" s="305"/>
      <c r="OR9" s="305"/>
      <c r="OS9" s="305"/>
      <c r="OT9" s="305"/>
      <c r="OU9" s="305"/>
      <c r="OV9" s="305"/>
      <c r="OW9" s="305"/>
      <c r="OX9" s="305"/>
      <c r="OY9" s="305"/>
      <c r="OZ9" s="305"/>
      <c r="PA9" s="305"/>
      <c r="PB9" s="305"/>
      <c r="PC9" s="305"/>
      <c r="PD9" s="305"/>
      <c r="PE9" s="305"/>
      <c r="PF9" s="305"/>
      <c r="PG9" s="305"/>
      <c r="PH9" s="305"/>
      <c r="PI9" s="305"/>
      <c r="PJ9" s="305"/>
      <c r="PK9" s="305"/>
      <c r="PL9" s="305"/>
      <c r="PM9" s="305"/>
      <c r="PN9" s="305"/>
      <c r="PO9" s="305"/>
      <c r="PP9" s="305"/>
      <c r="SD9" s="292"/>
      <c r="SE9" s="292"/>
      <c r="SF9" s="292"/>
      <c r="SH9" s="292"/>
      <c r="SO9" s="391" t="s">
        <v>200</v>
      </c>
      <c r="SS9" s="389"/>
      <c r="ST9" s="389"/>
      <c r="SU9" s="389"/>
    </row>
    <row r="10" spans="1:515" ht="21" customHeight="1">
      <c r="A10" s="345">
        <v>2</v>
      </c>
      <c r="B10" s="231" t="str">
        <f>IF('1'!$A$1=1,D10,F10)</f>
        <v xml:space="preserve"> Польща</v>
      </c>
      <c r="C10" s="444"/>
      <c r="D10" s="368" t="s">
        <v>152</v>
      </c>
      <c r="E10" s="368"/>
      <c r="F10" s="368" t="s">
        <v>47</v>
      </c>
      <c r="G10" s="342">
        <v>378.88622265070097</v>
      </c>
      <c r="H10" s="237">
        <v>448.45385843244901</v>
      </c>
      <c r="I10" s="237">
        <v>490.60958381375394</v>
      </c>
      <c r="J10" s="237">
        <v>503.62744461531804</v>
      </c>
      <c r="K10" s="237">
        <v>421.641969708023</v>
      </c>
      <c r="L10" s="237">
        <v>490.69172273472998</v>
      </c>
      <c r="M10" s="237">
        <v>548.714758994166</v>
      </c>
      <c r="N10" s="237">
        <v>663.74501250593494</v>
      </c>
      <c r="O10" s="237">
        <v>581.00705356526896</v>
      </c>
      <c r="P10" s="237">
        <v>675.75035743896501</v>
      </c>
      <c r="Q10" s="237">
        <v>634.54927596703499</v>
      </c>
      <c r="R10" s="237">
        <v>767.43058864656598</v>
      </c>
      <c r="S10" s="237">
        <v>578.58940785606103</v>
      </c>
      <c r="T10" s="237">
        <v>630.48475049558499</v>
      </c>
      <c r="U10" s="237">
        <v>741.031888218262</v>
      </c>
      <c r="V10" s="237">
        <v>758.09459320923099</v>
      </c>
      <c r="W10" s="237">
        <v>749.73460152903795</v>
      </c>
      <c r="X10" s="237">
        <v>744.22195423742301</v>
      </c>
      <c r="Y10" s="237">
        <v>928.05190930117305</v>
      </c>
      <c r="Z10" s="237">
        <v>908.57269532745795</v>
      </c>
      <c r="AA10" s="237">
        <v>823.33736467349104</v>
      </c>
      <c r="AB10" s="237">
        <v>677.98912959991696</v>
      </c>
      <c r="AC10" s="237">
        <v>895.73635057839806</v>
      </c>
      <c r="AD10" s="237">
        <v>935.28200918888501</v>
      </c>
      <c r="AE10" s="237">
        <v>802.04657431288194</v>
      </c>
      <c r="AF10" s="237">
        <v>917.15438996686794</v>
      </c>
      <c r="AG10" s="237">
        <v>1022.310974302464</v>
      </c>
      <c r="AH10" s="237">
        <v>1177.4257741125848</v>
      </c>
      <c r="AI10" s="237">
        <v>736.26736459504605</v>
      </c>
      <c r="AJ10" s="237">
        <v>1091.4189816001549</v>
      </c>
      <c r="AK10" s="237">
        <v>1494.5640306059231</v>
      </c>
      <c r="AL10" s="237">
        <v>1703.1894363266208</v>
      </c>
      <c r="AM10" s="237">
        <v>1398.4490707261241</v>
      </c>
      <c r="AN10" s="237">
        <v>1483.1954960476201</v>
      </c>
      <c r="AO10" s="237">
        <v>1485.8624661366159</v>
      </c>
      <c r="AP10" s="237">
        <v>1500.970561932842</v>
      </c>
      <c r="AQ10" s="237">
        <v>1469.7882383858641</v>
      </c>
      <c r="AR10" s="237">
        <v>1561.8604217662671</v>
      </c>
      <c r="AS10" s="237">
        <v>1488.9948841494761</v>
      </c>
      <c r="AT10" s="237">
        <v>1736.3218569345111</v>
      </c>
      <c r="AU10" s="237">
        <v>1557.8683353142101</v>
      </c>
      <c r="AV10" s="237">
        <v>1616.6145489420101</v>
      </c>
      <c r="AW10" s="237">
        <v>1689.045701607557</v>
      </c>
      <c r="AX10" s="237">
        <f t="shared" ref="AX10:AX44" si="10">AQ10+AR10+AS10</f>
        <v>4520.6435443016071</v>
      </c>
      <c r="AY10" s="237">
        <f t="shared" ref="AY10:AY44" si="11">AU10+AV10+AW10</f>
        <v>4863.5285858637772</v>
      </c>
      <c r="AZ10" s="237">
        <f t="shared" si="0"/>
        <v>1821.5771095122218</v>
      </c>
      <c r="BA10" s="237">
        <f t="shared" si="1"/>
        <v>2124.793463942854</v>
      </c>
      <c r="BB10" s="237">
        <f t="shared" si="2"/>
        <v>2658.7372756178347</v>
      </c>
      <c r="BC10" s="237">
        <f t="shared" si="3"/>
        <v>2708.2006397791388</v>
      </c>
      <c r="BD10" s="237">
        <f t="shared" si="4"/>
        <v>3330.581160395092</v>
      </c>
      <c r="BE10" s="237">
        <f t="shared" si="5"/>
        <v>3332.3448540406916</v>
      </c>
      <c r="BF10" s="237">
        <f t="shared" si="6"/>
        <v>3918.9377126947984</v>
      </c>
      <c r="BG10" s="237">
        <f t="shared" si="7"/>
        <v>5025.4398131277449</v>
      </c>
      <c r="BH10" s="237">
        <f t="shared" si="8"/>
        <v>5868.4775948432016</v>
      </c>
      <c r="BI10" s="237">
        <f t="shared" si="9"/>
        <v>6256.9654012361179</v>
      </c>
      <c r="BJ10" s="452"/>
      <c r="BK10" s="304"/>
      <c r="BL10" s="304"/>
      <c r="BM10" s="304"/>
      <c r="BN10" s="304"/>
      <c r="BO10" s="304"/>
      <c r="BP10" s="304"/>
      <c r="BQ10" s="304"/>
      <c r="BR10" s="304"/>
      <c r="BS10" s="304"/>
      <c r="BT10" s="304"/>
      <c r="BU10" s="304"/>
      <c r="BV10" s="304"/>
      <c r="BW10" s="304"/>
      <c r="BX10" s="304"/>
      <c r="BY10" s="304"/>
      <c r="BZ10" s="304"/>
      <c r="CA10" s="304"/>
      <c r="CB10" s="304"/>
      <c r="CC10" s="304"/>
      <c r="CD10" s="304"/>
      <c r="CE10" s="304"/>
      <c r="CF10" s="304"/>
      <c r="CG10" s="304"/>
      <c r="CH10" s="304"/>
      <c r="CI10" s="304"/>
      <c r="CJ10" s="304"/>
      <c r="CK10" s="304"/>
      <c r="CL10" s="304"/>
      <c r="CM10" s="304"/>
      <c r="CN10" s="304"/>
      <c r="CO10" s="304"/>
      <c r="CP10" s="304"/>
      <c r="CQ10" s="304"/>
      <c r="CR10" s="304"/>
      <c r="CS10" s="304"/>
      <c r="CT10" s="304"/>
      <c r="CU10" s="304"/>
      <c r="CV10" s="304"/>
      <c r="CW10" s="304"/>
      <c r="CX10" s="304"/>
      <c r="CY10" s="304"/>
      <c r="CZ10" s="304"/>
      <c r="DA10" s="304"/>
      <c r="DB10" s="304"/>
      <c r="DC10" s="304"/>
      <c r="DD10" s="304"/>
      <c r="DE10" s="304"/>
      <c r="DF10" s="304"/>
      <c r="DG10" s="304"/>
      <c r="DH10" s="304"/>
      <c r="DI10" s="304"/>
      <c r="DJ10" s="304"/>
      <c r="DK10" s="304"/>
      <c r="DL10" s="304"/>
      <c r="DM10" s="304"/>
      <c r="DN10" s="304"/>
      <c r="DO10" s="304"/>
      <c r="DP10" s="304"/>
      <c r="DQ10" s="304"/>
      <c r="DR10" s="304"/>
      <c r="DS10" s="304"/>
      <c r="DT10" s="304"/>
      <c r="DU10" s="304"/>
      <c r="DV10" s="304"/>
      <c r="DW10" s="304"/>
      <c r="DX10" s="304"/>
      <c r="DY10" s="304"/>
      <c r="DZ10" s="304"/>
      <c r="EA10" s="304"/>
      <c r="EB10" s="304"/>
      <c r="EC10" s="304"/>
      <c r="ED10" s="304"/>
      <c r="EE10" s="304"/>
      <c r="EF10" s="304"/>
      <c r="EG10" s="304"/>
      <c r="EH10" s="304"/>
      <c r="EI10" s="304"/>
      <c r="EJ10" s="304"/>
      <c r="EK10" s="304"/>
      <c r="EL10" s="304"/>
      <c r="EM10" s="304"/>
      <c r="EN10" s="304"/>
      <c r="EO10" s="304"/>
      <c r="EP10" s="304"/>
      <c r="EQ10" s="304"/>
      <c r="ER10" s="304"/>
      <c r="ES10" s="304"/>
      <c r="ET10" s="304"/>
      <c r="EU10" s="304"/>
      <c r="EV10" s="304"/>
      <c r="EW10" s="304"/>
      <c r="EX10" s="304"/>
      <c r="EY10" s="304"/>
      <c r="EZ10" s="304"/>
      <c r="FA10" s="304"/>
      <c r="FB10" s="304"/>
      <c r="FC10" s="304"/>
      <c r="FD10" s="304"/>
      <c r="FE10" s="304"/>
      <c r="FF10" s="304"/>
      <c r="FG10" s="304"/>
      <c r="FH10" s="304"/>
      <c r="FI10" s="304"/>
      <c r="FJ10" s="304"/>
      <c r="FK10" s="304"/>
      <c r="FL10" s="304"/>
      <c r="FM10" s="304"/>
      <c r="FN10" s="304"/>
      <c r="FO10" s="304"/>
      <c r="FP10" s="304"/>
      <c r="FQ10" s="304"/>
      <c r="FR10" s="304"/>
      <c r="FS10" s="304"/>
      <c r="FT10" s="304"/>
      <c r="FU10" s="304"/>
      <c r="FV10" s="304"/>
      <c r="FW10" s="304"/>
      <c r="FX10" s="304"/>
      <c r="FY10" s="304"/>
      <c r="FZ10" s="304"/>
      <c r="GA10" s="304"/>
      <c r="GB10" s="304"/>
      <c r="GC10" s="304"/>
      <c r="GD10" s="304"/>
      <c r="GE10" s="304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  <c r="IX10" s="304"/>
      <c r="IY10" s="304"/>
      <c r="IZ10" s="304"/>
      <c r="JA10" s="304"/>
      <c r="JB10" s="304"/>
      <c r="JC10" s="304"/>
      <c r="JD10" s="304"/>
      <c r="JE10" s="304"/>
      <c r="JF10" s="304"/>
      <c r="JG10" s="304"/>
      <c r="JH10" s="304"/>
      <c r="JI10" s="304"/>
      <c r="JJ10" s="304"/>
      <c r="JK10" s="304"/>
      <c r="JL10" s="304"/>
      <c r="JM10" s="304"/>
      <c r="JN10" s="304"/>
      <c r="JO10" s="304"/>
      <c r="JP10" s="304"/>
      <c r="JQ10" s="304"/>
      <c r="JR10" s="304"/>
      <c r="JS10" s="304"/>
      <c r="JT10" s="304"/>
      <c r="JU10" s="304"/>
      <c r="JV10" s="304"/>
      <c r="JW10" s="304"/>
      <c r="JX10" s="304"/>
      <c r="JY10" s="304"/>
      <c r="JZ10" s="304"/>
      <c r="KA10" s="304"/>
      <c r="KB10" s="304"/>
      <c r="KC10" s="304"/>
      <c r="KD10" s="304"/>
      <c r="KE10" s="304"/>
      <c r="KF10" s="304"/>
      <c r="KG10" s="304"/>
      <c r="KH10" s="304"/>
      <c r="KI10" s="304"/>
      <c r="KJ10" s="304"/>
      <c r="KK10" s="304"/>
      <c r="KL10" s="304"/>
      <c r="KM10" s="304"/>
      <c r="KN10" s="304"/>
      <c r="KO10" s="304"/>
      <c r="KP10" s="305"/>
      <c r="KQ10" s="305"/>
      <c r="KR10" s="305"/>
      <c r="KS10" s="305"/>
      <c r="KT10" s="305"/>
      <c r="KU10" s="305"/>
      <c r="KV10" s="305"/>
      <c r="KW10" s="305"/>
      <c r="KX10" s="305"/>
      <c r="KY10" s="305"/>
      <c r="KZ10" s="306"/>
      <c r="LA10" s="305"/>
      <c r="LB10" s="305"/>
      <c r="LC10" s="305"/>
      <c r="LD10" s="305"/>
      <c r="LE10" s="305"/>
      <c r="LF10" s="305"/>
      <c r="LG10" s="305"/>
      <c r="LH10" s="305"/>
      <c r="LI10" s="305"/>
      <c r="LJ10" s="305"/>
      <c r="LK10" s="305"/>
      <c r="LL10" s="305"/>
      <c r="LM10" s="305"/>
      <c r="LN10" s="305"/>
      <c r="LO10" s="305"/>
      <c r="LP10" s="305"/>
      <c r="LQ10" s="305"/>
      <c r="LR10" s="305"/>
      <c r="LS10" s="305"/>
      <c r="LT10" s="305"/>
      <c r="LU10" s="305"/>
      <c r="LV10" s="305"/>
      <c r="LW10" s="305"/>
      <c r="LX10" s="305"/>
      <c r="LY10" s="305"/>
      <c r="LZ10" s="305"/>
      <c r="MA10" s="305"/>
      <c r="MB10" s="305"/>
      <c r="MC10" s="305"/>
      <c r="MD10" s="305"/>
      <c r="ME10" s="305"/>
      <c r="MF10" s="305"/>
      <c r="MG10" s="305"/>
      <c r="MH10" s="305"/>
      <c r="MI10" s="305"/>
      <c r="MJ10" s="305"/>
      <c r="MK10" s="305"/>
      <c r="ML10" s="305"/>
      <c r="MM10" s="305"/>
      <c r="MN10" s="305"/>
      <c r="MO10" s="305"/>
      <c r="MP10" s="305"/>
      <c r="MQ10" s="305"/>
      <c r="MR10" s="305"/>
      <c r="MS10" s="305"/>
      <c r="MT10" s="305"/>
      <c r="MU10" s="305"/>
      <c r="MV10" s="307"/>
      <c r="MW10" s="307"/>
      <c r="MX10" s="307"/>
      <c r="MY10" s="307"/>
      <c r="MZ10" s="307"/>
      <c r="NA10" s="307"/>
      <c r="NB10" s="307"/>
      <c r="NC10" s="307"/>
      <c r="ND10" s="307"/>
      <c r="NE10" s="307"/>
      <c r="NF10" s="307"/>
      <c r="NG10" s="307"/>
      <c r="NH10" s="307"/>
      <c r="NI10" s="307"/>
      <c r="NJ10" s="307"/>
      <c r="NK10" s="307"/>
      <c r="NL10" s="307"/>
      <c r="NM10" s="307"/>
      <c r="NN10" s="307"/>
      <c r="NO10" s="307"/>
      <c r="NP10" s="307"/>
      <c r="NQ10" s="307"/>
      <c r="NR10" s="307"/>
      <c r="NS10" s="307"/>
      <c r="NT10" s="307"/>
      <c r="NU10" s="307"/>
      <c r="NV10" s="307"/>
      <c r="NW10" s="307"/>
      <c r="NX10" s="307"/>
      <c r="NY10" s="307"/>
      <c r="NZ10" s="305"/>
      <c r="OA10" s="305"/>
      <c r="OB10" s="305"/>
      <c r="OC10" s="305"/>
      <c r="OD10" s="305"/>
      <c r="OE10" s="305"/>
      <c r="OF10" s="305"/>
      <c r="OG10" s="305"/>
      <c r="OH10" s="305"/>
      <c r="OI10" s="305"/>
      <c r="OJ10" s="305"/>
      <c r="OK10" s="305"/>
      <c r="OL10" s="305"/>
      <c r="OM10" s="305"/>
      <c r="ON10" s="305"/>
      <c r="OO10" s="305"/>
      <c r="OP10" s="305"/>
      <c r="OQ10" s="305"/>
      <c r="OR10" s="305"/>
      <c r="OS10" s="305"/>
      <c r="OT10" s="305"/>
      <c r="OU10" s="305"/>
      <c r="OV10" s="305"/>
      <c r="OW10" s="305"/>
      <c r="OX10" s="305"/>
      <c r="OY10" s="305"/>
      <c r="OZ10" s="305"/>
      <c r="PA10" s="305"/>
      <c r="PB10" s="305"/>
      <c r="PC10" s="305"/>
      <c r="PD10" s="305"/>
      <c r="PE10" s="305"/>
      <c r="PF10" s="305"/>
      <c r="PG10" s="305"/>
      <c r="PH10" s="305"/>
      <c r="PI10" s="305"/>
      <c r="PJ10" s="305"/>
      <c r="PK10" s="305"/>
      <c r="PL10" s="305"/>
      <c r="PM10" s="305"/>
      <c r="PN10" s="305"/>
      <c r="PO10" s="305"/>
      <c r="PP10" s="305"/>
      <c r="SD10" s="292"/>
      <c r="SE10" s="292"/>
      <c r="SF10" s="292"/>
      <c r="SH10" s="292"/>
      <c r="SO10" s="391"/>
      <c r="SS10" s="389"/>
      <c r="ST10" s="389"/>
      <c r="SU10" s="389"/>
    </row>
    <row r="11" spans="1:515" ht="21" customHeight="1">
      <c r="A11" s="345">
        <v>3</v>
      </c>
      <c r="B11" s="231" t="str">
        <f>IF('1'!$A$1=1,D11,F11)</f>
        <v xml:space="preserve"> Німеччина</v>
      </c>
      <c r="C11" s="444"/>
      <c r="D11" s="368" t="s">
        <v>153</v>
      </c>
      <c r="E11" s="368"/>
      <c r="F11" s="368" t="s">
        <v>50</v>
      </c>
      <c r="G11" s="342">
        <v>869.12279719879996</v>
      </c>
      <c r="H11" s="237">
        <v>734.74158895730989</v>
      </c>
      <c r="I11" s="237">
        <v>852.23081089420907</v>
      </c>
      <c r="J11" s="237">
        <v>769.04403920839309</v>
      </c>
      <c r="K11" s="237">
        <v>782.720332616424</v>
      </c>
      <c r="L11" s="237">
        <v>738.71637669349195</v>
      </c>
      <c r="M11" s="237">
        <v>930.61573562186504</v>
      </c>
      <c r="N11" s="237">
        <v>1086.5846082742169</v>
      </c>
      <c r="O11" s="237">
        <v>1109.862816472777</v>
      </c>
      <c r="P11" s="237">
        <v>1101.3745828843191</v>
      </c>
      <c r="Q11" s="237">
        <v>1136.1695038466769</v>
      </c>
      <c r="R11" s="237">
        <v>1077.043096552268</v>
      </c>
      <c r="S11" s="237">
        <v>1011.4903197315381</v>
      </c>
      <c r="T11" s="237">
        <v>1144.6664282800089</v>
      </c>
      <c r="U11" s="237">
        <v>1370.4664590982941</v>
      </c>
      <c r="V11" s="237">
        <v>1149.5638204969491</v>
      </c>
      <c r="W11" s="237">
        <v>1114.0017039630141</v>
      </c>
      <c r="X11" s="237">
        <v>1330.849308670659</v>
      </c>
      <c r="Y11" s="237">
        <v>1318.9683476374071</v>
      </c>
      <c r="Z11" s="237">
        <v>1219.0412323750311</v>
      </c>
      <c r="AA11" s="237">
        <v>1245.3134208701069</v>
      </c>
      <c r="AB11" s="237">
        <v>859.82960202597792</v>
      </c>
      <c r="AC11" s="237">
        <v>1110.1800721862439</v>
      </c>
      <c r="AD11" s="237">
        <v>1124.1898178978261</v>
      </c>
      <c r="AE11" s="237">
        <v>957.69525240448593</v>
      </c>
      <c r="AF11" s="237">
        <v>1179.992713190896</v>
      </c>
      <c r="AG11" s="237">
        <v>1410.0792046079418</v>
      </c>
      <c r="AH11" s="237">
        <v>1445.4311996184551</v>
      </c>
      <c r="AI11" s="237">
        <v>949.40797484418704</v>
      </c>
      <c r="AJ11" s="237">
        <v>1093.066106474688</v>
      </c>
      <c r="AK11" s="237">
        <v>1010.656855991134</v>
      </c>
      <c r="AL11" s="237">
        <v>1030.0445479470031</v>
      </c>
      <c r="AM11" s="237">
        <v>1156.0813636094349</v>
      </c>
      <c r="AN11" s="237">
        <v>1057.217757519888</v>
      </c>
      <c r="AO11" s="237">
        <v>1152.5700638483909</v>
      </c>
      <c r="AP11" s="237">
        <v>1112.7618505792361</v>
      </c>
      <c r="AQ11" s="237">
        <v>1124.5470049634941</v>
      </c>
      <c r="AR11" s="237">
        <v>1222.1645918601039</v>
      </c>
      <c r="AS11" s="237">
        <v>1154.3885468392859</v>
      </c>
      <c r="AT11" s="237">
        <v>1304.8035084127241</v>
      </c>
      <c r="AU11" s="237">
        <v>1403.326289022847</v>
      </c>
      <c r="AV11" s="237">
        <v>1417.266914237548</v>
      </c>
      <c r="AW11" s="237">
        <v>1389.9371823007541</v>
      </c>
      <c r="AX11" s="237">
        <f t="shared" si="10"/>
        <v>3501.100143662884</v>
      </c>
      <c r="AY11" s="237">
        <f t="shared" si="11"/>
        <v>4210.5303855611492</v>
      </c>
      <c r="AZ11" s="237">
        <f t="shared" si="0"/>
        <v>3225.1392362587121</v>
      </c>
      <c r="BA11" s="237">
        <f t="shared" si="1"/>
        <v>3538.6370532059977</v>
      </c>
      <c r="BB11" s="237">
        <f t="shared" si="2"/>
        <v>4424.4499997560415</v>
      </c>
      <c r="BC11" s="237">
        <f t="shared" si="3"/>
        <v>4676.1870276067903</v>
      </c>
      <c r="BD11" s="237">
        <f t="shared" si="4"/>
        <v>4982.8605926461114</v>
      </c>
      <c r="BE11" s="237">
        <f t="shared" si="5"/>
        <v>4339.5129129801553</v>
      </c>
      <c r="BF11" s="237">
        <f t="shared" si="6"/>
        <v>4993.1983698217791</v>
      </c>
      <c r="BG11" s="237">
        <f t="shared" si="7"/>
        <v>4083.175485257012</v>
      </c>
      <c r="BH11" s="237">
        <f t="shared" si="8"/>
        <v>4478.6310355569494</v>
      </c>
      <c r="BI11" s="237">
        <f t="shared" si="9"/>
        <v>4805.9036520756081</v>
      </c>
      <c r="BJ11" s="452"/>
      <c r="BK11" s="304"/>
      <c r="BL11" s="304"/>
      <c r="BM11" s="304"/>
      <c r="BN11" s="304"/>
      <c r="BO11" s="304"/>
      <c r="BP11" s="304"/>
      <c r="BQ11" s="304"/>
      <c r="BR11" s="304"/>
      <c r="BS11" s="304"/>
      <c r="BT11" s="304"/>
      <c r="BU11" s="304"/>
      <c r="BV11" s="304"/>
      <c r="BW11" s="304"/>
      <c r="BX11" s="304"/>
      <c r="BY11" s="304"/>
      <c r="BZ11" s="304"/>
      <c r="CA11" s="304"/>
      <c r="CB11" s="304"/>
      <c r="CC11" s="304"/>
      <c r="CD11" s="304"/>
      <c r="CE11" s="304"/>
      <c r="CF11" s="304"/>
      <c r="CG11" s="304"/>
      <c r="CH11" s="304"/>
      <c r="CI11" s="304"/>
      <c r="CJ11" s="304"/>
      <c r="CK11" s="304"/>
      <c r="CL11" s="304"/>
      <c r="CM11" s="304"/>
      <c r="CN11" s="304"/>
      <c r="CO11" s="304"/>
      <c r="CP11" s="304"/>
      <c r="CQ11" s="304"/>
      <c r="CR11" s="304"/>
      <c r="CS11" s="304"/>
      <c r="CT11" s="304"/>
      <c r="CU11" s="304"/>
      <c r="CV11" s="304"/>
      <c r="CW11" s="304"/>
      <c r="CX11" s="304"/>
      <c r="CY11" s="304"/>
      <c r="CZ11" s="304"/>
      <c r="DA11" s="304"/>
      <c r="DB11" s="304"/>
      <c r="DC11" s="304"/>
      <c r="DD11" s="304"/>
      <c r="DE11" s="304"/>
      <c r="DF11" s="304"/>
      <c r="DG11" s="304"/>
      <c r="DH11" s="304"/>
      <c r="DI11" s="304"/>
      <c r="DJ11" s="304"/>
      <c r="DK11" s="304"/>
      <c r="DL11" s="304"/>
      <c r="DM11" s="304"/>
      <c r="DN11" s="304"/>
      <c r="DO11" s="304"/>
      <c r="DP11" s="304"/>
      <c r="DQ11" s="304"/>
      <c r="DR11" s="304"/>
      <c r="DS11" s="304"/>
      <c r="DT11" s="304"/>
      <c r="DU11" s="304"/>
      <c r="DV11" s="304"/>
      <c r="DW11" s="304"/>
      <c r="DX11" s="304"/>
      <c r="DY11" s="304"/>
      <c r="DZ11" s="304"/>
      <c r="EA11" s="304"/>
      <c r="EB11" s="304"/>
      <c r="EC11" s="304"/>
      <c r="ED11" s="304"/>
      <c r="EE11" s="304"/>
      <c r="EF11" s="304"/>
      <c r="EG11" s="304"/>
      <c r="EH11" s="304"/>
      <c r="EI11" s="304"/>
      <c r="EJ11" s="304"/>
      <c r="EK11" s="304"/>
      <c r="EL11" s="304"/>
      <c r="EM11" s="304"/>
      <c r="EN11" s="304"/>
      <c r="EO11" s="304"/>
      <c r="EP11" s="304"/>
      <c r="EQ11" s="304"/>
      <c r="ER11" s="304"/>
      <c r="ES11" s="304"/>
      <c r="ET11" s="304"/>
      <c r="EU11" s="304"/>
      <c r="EV11" s="304"/>
      <c r="EW11" s="304"/>
      <c r="EX11" s="304"/>
      <c r="EY11" s="304"/>
      <c r="EZ11" s="304"/>
      <c r="FA11" s="304"/>
      <c r="FB11" s="304"/>
      <c r="FC11" s="304"/>
      <c r="FD11" s="304"/>
      <c r="FE11" s="304"/>
      <c r="FF11" s="304"/>
      <c r="FG11" s="304"/>
      <c r="FH11" s="304"/>
      <c r="FI11" s="304"/>
      <c r="FJ11" s="304"/>
      <c r="FK11" s="304"/>
      <c r="FL11" s="304"/>
      <c r="FM11" s="304"/>
      <c r="FN11" s="304"/>
      <c r="FO11" s="304"/>
      <c r="FP11" s="304"/>
      <c r="FQ11" s="304"/>
      <c r="FR11" s="304"/>
      <c r="FS11" s="304"/>
      <c r="FT11" s="304"/>
      <c r="FU11" s="304"/>
      <c r="FV11" s="304"/>
      <c r="FW11" s="304"/>
      <c r="FX11" s="304"/>
      <c r="FY11" s="304"/>
      <c r="FZ11" s="304"/>
      <c r="GA11" s="304"/>
      <c r="GB11" s="304"/>
      <c r="GC11" s="304"/>
      <c r="GD11" s="304"/>
      <c r="GE11" s="304"/>
      <c r="GF11" s="304"/>
      <c r="GG11" s="304"/>
      <c r="GH11" s="304"/>
      <c r="GI11" s="304"/>
      <c r="GJ11" s="304"/>
      <c r="GK11" s="304"/>
      <c r="GL11" s="304"/>
      <c r="GM11" s="304"/>
      <c r="GN11" s="304"/>
      <c r="GO11" s="304"/>
      <c r="GP11" s="304"/>
      <c r="GQ11" s="304"/>
      <c r="GR11" s="304"/>
      <c r="GS11" s="304"/>
      <c r="GT11" s="304"/>
      <c r="GU11" s="304"/>
      <c r="GV11" s="304"/>
      <c r="GW11" s="304"/>
      <c r="GX11" s="304"/>
      <c r="GY11" s="304"/>
      <c r="GZ11" s="304"/>
      <c r="HA11" s="304"/>
      <c r="HB11" s="304"/>
      <c r="HC11" s="304"/>
      <c r="HD11" s="304"/>
      <c r="HE11" s="304"/>
      <c r="HF11" s="304"/>
      <c r="HG11" s="304"/>
      <c r="HH11" s="304"/>
      <c r="HI11" s="304"/>
      <c r="HJ11" s="304"/>
      <c r="HK11" s="304"/>
      <c r="HL11" s="304"/>
      <c r="HM11" s="304"/>
      <c r="HN11" s="304"/>
      <c r="HO11" s="304"/>
      <c r="HP11" s="304"/>
      <c r="HQ11" s="304"/>
      <c r="HR11" s="304"/>
      <c r="HS11" s="304"/>
      <c r="HT11" s="304"/>
      <c r="HU11" s="304"/>
      <c r="HV11" s="304"/>
      <c r="HW11" s="304"/>
      <c r="HX11" s="304"/>
      <c r="HY11" s="304"/>
      <c r="HZ11" s="304"/>
      <c r="IA11" s="304"/>
      <c r="IB11" s="304"/>
      <c r="IC11" s="304"/>
      <c r="ID11" s="304"/>
      <c r="IE11" s="304"/>
      <c r="IF11" s="304"/>
      <c r="IG11" s="304"/>
      <c r="IH11" s="304"/>
      <c r="II11" s="304"/>
      <c r="IJ11" s="304"/>
      <c r="IK11" s="304"/>
      <c r="IL11" s="304"/>
      <c r="IM11" s="304"/>
      <c r="IN11" s="304"/>
      <c r="IO11" s="304"/>
      <c r="IP11" s="304"/>
      <c r="IQ11" s="304"/>
      <c r="IR11" s="304"/>
      <c r="IS11" s="304"/>
      <c r="IT11" s="304"/>
      <c r="IU11" s="304"/>
      <c r="IV11" s="304"/>
      <c r="IW11" s="304"/>
      <c r="IX11" s="304"/>
      <c r="IY11" s="304"/>
      <c r="IZ11" s="304"/>
      <c r="JA11" s="304"/>
      <c r="JB11" s="304"/>
      <c r="JC11" s="304"/>
      <c r="JD11" s="304"/>
      <c r="JE11" s="304"/>
      <c r="JF11" s="304"/>
      <c r="JG11" s="304"/>
      <c r="JH11" s="304"/>
      <c r="JI11" s="304"/>
      <c r="JJ11" s="304"/>
      <c r="JK11" s="304"/>
      <c r="JL11" s="304"/>
      <c r="JM11" s="304"/>
      <c r="JN11" s="304"/>
      <c r="JO11" s="304"/>
      <c r="JP11" s="304"/>
      <c r="JQ11" s="304"/>
      <c r="JR11" s="304"/>
      <c r="JS11" s="304"/>
      <c r="JT11" s="304"/>
      <c r="JU11" s="304"/>
      <c r="JV11" s="304"/>
      <c r="JW11" s="304"/>
      <c r="JX11" s="304"/>
      <c r="JY11" s="304"/>
      <c r="JZ11" s="304"/>
      <c r="KA11" s="304"/>
      <c r="KB11" s="304"/>
      <c r="KC11" s="304"/>
      <c r="KD11" s="304"/>
      <c r="KE11" s="304"/>
      <c r="KF11" s="304"/>
      <c r="KG11" s="304"/>
      <c r="KH11" s="304"/>
      <c r="KI11" s="304"/>
      <c r="KJ11" s="304"/>
      <c r="KK11" s="304"/>
      <c r="KL11" s="304"/>
      <c r="KM11" s="304"/>
      <c r="KN11" s="304"/>
      <c r="KO11" s="304"/>
      <c r="KP11" s="305"/>
      <c r="KQ11" s="305"/>
      <c r="KR11" s="305"/>
      <c r="KS11" s="305"/>
      <c r="KT11" s="305"/>
      <c r="KU11" s="305"/>
      <c r="KV11" s="305"/>
      <c r="KW11" s="305"/>
      <c r="KX11" s="305"/>
      <c r="KY11" s="305"/>
      <c r="KZ11" s="306" t="s">
        <v>80</v>
      </c>
      <c r="LA11" s="305" t="s">
        <v>24</v>
      </c>
      <c r="LB11" s="305"/>
      <c r="LC11" s="305" t="s">
        <v>97</v>
      </c>
      <c r="LD11" s="305"/>
      <c r="LE11" s="305"/>
      <c r="LF11" s="305" t="s">
        <v>98</v>
      </c>
      <c r="LG11" s="305"/>
      <c r="LH11" s="305"/>
      <c r="LI11" s="305"/>
      <c r="LJ11" s="305"/>
      <c r="LK11" s="305"/>
      <c r="LL11" s="305"/>
      <c r="LM11" s="305"/>
      <c r="LN11" s="305"/>
      <c r="LO11" s="305"/>
      <c r="LP11" s="305"/>
      <c r="LQ11" s="305"/>
      <c r="LR11" s="305"/>
      <c r="LS11" s="305"/>
      <c r="LT11" s="305"/>
      <c r="LU11" s="305"/>
      <c r="LV11" s="305"/>
      <c r="LW11" s="305"/>
      <c r="LX11" s="305"/>
      <c r="LY11" s="305"/>
      <c r="LZ11" s="305"/>
      <c r="MA11" s="305"/>
      <c r="MB11" s="305"/>
      <c r="MC11" s="305"/>
      <c r="MD11" s="305"/>
      <c r="ME11" s="305"/>
      <c r="MF11" s="305"/>
      <c r="MG11" s="305"/>
      <c r="MH11" s="305"/>
      <c r="MI11" s="305"/>
      <c r="MJ11" s="305"/>
      <c r="MK11" s="305"/>
      <c r="ML11" s="305"/>
      <c r="MM11" s="305"/>
      <c r="MN11" s="305"/>
      <c r="MO11" s="305"/>
      <c r="MP11" s="305"/>
      <c r="MQ11" s="305"/>
      <c r="MR11" s="305"/>
      <c r="MS11" s="305"/>
      <c r="MT11" s="305"/>
      <c r="MU11" s="305"/>
      <c r="MV11" s="307"/>
      <c r="MW11" s="307"/>
      <c r="MX11" s="307"/>
      <c r="MY11" s="307"/>
      <c r="MZ11" s="307"/>
      <c r="NA11" s="307"/>
      <c r="NB11" s="307"/>
      <c r="NC11" s="307"/>
      <c r="ND11" s="307"/>
      <c r="NE11" s="307"/>
      <c r="NF11" s="307"/>
      <c r="NG11" s="307"/>
      <c r="NH11" s="307"/>
      <c r="NI11" s="307"/>
      <c r="NJ11" s="307"/>
      <c r="NK11" s="307"/>
      <c r="NL11" s="307"/>
      <c r="NM11" s="307"/>
      <c r="NN11" s="307"/>
      <c r="NO11" s="307"/>
      <c r="NP11" s="307"/>
      <c r="NQ11" s="307"/>
      <c r="NR11" s="307"/>
      <c r="NS11" s="307"/>
      <c r="NT11" s="307"/>
      <c r="NU11" s="307"/>
      <c r="NV11" s="307"/>
      <c r="NW11" s="307"/>
      <c r="NX11" s="307"/>
      <c r="NY11" s="307"/>
      <c r="NZ11" s="305"/>
      <c r="OA11" s="305"/>
      <c r="OB11" s="305"/>
      <c r="OC11" s="305"/>
      <c r="OD11" s="305"/>
      <c r="OE11" s="305"/>
      <c r="OF11" s="305"/>
      <c r="OG11" s="305"/>
      <c r="OH11" s="305"/>
      <c r="OI11" s="305"/>
      <c r="OJ11" s="305"/>
      <c r="OK11" s="305"/>
      <c r="OL11" s="305"/>
      <c r="OM11" s="305"/>
      <c r="ON11" s="305"/>
      <c r="OO11" s="305"/>
      <c r="OP11" s="305"/>
      <c r="OQ11" s="305"/>
      <c r="OR11" s="305"/>
      <c r="OS11" s="305"/>
      <c r="OT11" s="305"/>
      <c r="OU11" s="305"/>
      <c r="OV11" s="305"/>
      <c r="OW11" s="305"/>
      <c r="OX11" s="305"/>
      <c r="OY11" s="305"/>
      <c r="OZ11" s="305"/>
      <c r="PA11" s="305"/>
      <c r="PB11" s="305"/>
      <c r="PC11" s="305"/>
      <c r="PD11" s="305"/>
      <c r="PE11" s="305"/>
      <c r="PF11" s="305"/>
      <c r="PG11" s="305"/>
      <c r="PH11" s="305"/>
      <c r="PI11" s="305"/>
      <c r="PJ11" s="305"/>
      <c r="PK11" s="305"/>
      <c r="PL11" s="305"/>
      <c r="PM11" s="305"/>
      <c r="PN11" s="305"/>
      <c r="PO11" s="305"/>
      <c r="PP11" s="305"/>
      <c r="SD11" s="292"/>
      <c r="SE11" s="292"/>
      <c r="SF11" s="292"/>
      <c r="SH11" s="292"/>
      <c r="SO11" s="391" t="s">
        <v>86</v>
      </c>
      <c r="SS11" s="389"/>
      <c r="ST11" s="389"/>
      <c r="SU11" s="389"/>
    </row>
    <row r="12" spans="1:515" ht="21" customHeight="1">
      <c r="A12" s="345">
        <v>4</v>
      </c>
      <c r="B12" s="231" t="str">
        <f>IF('1'!$A$1=1,D12,F12)</f>
        <v xml:space="preserve"> Туреччина</v>
      </c>
      <c r="C12" s="444"/>
      <c r="D12" s="368" t="s">
        <v>166</v>
      </c>
      <c r="E12" s="368"/>
      <c r="F12" s="368" t="s">
        <v>48</v>
      </c>
      <c r="G12" s="342">
        <v>182.37938336833329</v>
      </c>
      <c r="H12" s="237">
        <v>134.49693339506939</v>
      </c>
      <c r="I12" s="237">
        <v>167.07257256383591</v>
      </c>
      <c r="J12" s="237">
        <v>251.61538969283541</v>
      </c>
      <c r="K12" s="237">
        <v>244.38558073730121</v>
      </c>
      <c r="L12" s="237">
        <v>199.83429242202078</v>
      </c>
      <c r="M12" s="237">
        <v>204.8577864922465</v>
      </c>
      <c r="N12" s="237">
        <v>307.27094129754141</v>
      </c>
      <c r="O12" s="237">
        <v>280.31348625498919</v>
      </c>
      <c r="P12" s="237">
        <v>231.60286064739108</v>
      </c>
      <c r="Q12" s="237">
        <v>215.35234747878292</v>
      </c>
      <c r="R12" s="237">
        <v>343.21064149885859</v>
      </c>
      <c r="S12" s="237">
        <v>296.15246730258809</v>
      </c>
      <c r="T12" s="237">
        <v>277.41617415641082</v>
      </c>
      <c r="U12" s="237">
        <v>342.43085361460862</v>
      </c>
      <c r="V12" s="237">
        <v>492.09056513062603</v>
      </c>
      <c r="W12" s="237">
        <v>394.75825368336098</v>
      </c>
      <c r="X12" s="237">
        <v>395.24179383014996</v>
      </c>
      <c r="Y12" s="237">
        <v>468.49154786305098</v>
      </c>
      <c r="Z12" s="237">
        <v>810.94439144784099</v>
      </c>
      <c r="AA12" s="237">
        <v>534.95470050914003</v>
      </c>
      <c r="AB12" s="237">
        <v>441.478109076257</v>
      </c>
      <c r="AC12" s="237">
        <v>488.08102597378394</v>
      </c>
      <c r="AD12" s="237">
        <v>607.66739234694001</v>
      </c>
      <c r="AE12" s="237">
        <v>507.01720903980197</v>
      </c>
      <c r="AF12" s="237">
        <v>578.393052362871</v>
      </c>
      <c r="AG12" s="237">
        <v>758.49080833861001</v>
      </c>
      <c r="AH12" s="237">
        <v>863.23552150179603</v>
      </c>
      <c r="AI12" s="237">
        <v>526.03657108282448</v>
      </c>
      <c r="AJ12" s="237">
        <v>587.25933303854799</v>
      </c>
      <c r="AK12" s="237">
        <v>703.72798330665296</v>
      </c>
      <c r="AL12" s="237">
        <v>1367.989860206543</v>
      </c>
      <c r="AM12" s="237">
        <v>1034.708651651727</v>
      </c>
      <c r="AN12" s="237">
        <v>1167.8370786463599</v>
      </c>
      <c r="AO12" s="237">
        <v>1180.4857922759061</v>
      </c>
      <c r="AP12" s="237">
        <v>940.854112368193</v>
      </c>
      <c r="AQ12" s="237">
        <v>909.02696209268402</v>
      </c>
      <c r="AR12" s="237">
        <v>1010.9870447267911</v>
      </c>
      <c r="AS12" s="237">
        <v>878.41602797033192</v>
      </c>
      <c r="AT12" s="237">
        <v>1091.499605691838</v>
      </c>
      <c r="AU12" s="237">
        <v>1146.989975050049</v>
      </c>
      <c r="AV12" s="237">
        <v>1161.3479002683719</v>
      </c>
      <c r="AW12" s="237">
        <v>1313.868156374883</v>
      </c>
      <c r="AX12" s="237">
        <f t="shared" si="10"/>
        <v>2798.430034789807</v>
      </c>
      <c r="AY12" s="237">
        <f t="shared" si="11"/>
        <v>3622.2060316933039</v>
      </c>
      <c r="AZ12" s="237">
        <f t="shared" si="0"/>
        <v>735.56427902007397</v>
      </c>
      <c r="BA12" s="237">
        <f t="shared" si="1"/>
        <v>956.34860094910994</v>
      </c>
      <c r="BB12" s="237">
        <f t="shared" si="2"/>
        <v>1070.4793358800218</v>
      </c>
      <c r="BC12" s="237">
        <f t="shared" si="3"/>
        <v>1408.0900602042334</v>
      </c>
      <c r="BD12" s="237">
        <f t="shared" si="4"/>
        <v>2069.4359868244028</v>
      </c>
      <c r="BE12" s="237">
        <f t="shared" si="5"/>
        <v>2072.181227906121</v>
      </c>
      <c r="BF12" s="237">
        <f t="shared" si="6"/>
        <v>2707.1365912430788</v>
      </c>
      <c r="BG12" s="237">
        <f t="shared" si="7"/>
        <v>3185.0137476345685</v>
      </c>
      <c r="BH12" s="237">
        <f t="shared" si="8"/>
        <v>4323.8856349421858</v>
      </c>
      <c r="BI12" s="237">
        <f t="shared" si="9"/>
        <v>3889.929640481645</v>
      </c>
      <c r="BJ12" s="452"/>
      <c r="BK12" s="304"/>
      <c r="BL12" s="304"/>
      <c r="BM12" s="304"/>
      <c r="BN12" s="304"/>
      <c r="BO12" s="304"/>
      <c r="BP12" s="304"/>
      <c r="BQ12" s="304"/>
      <c r="BR12" s="304"/>
      <c r="BS12" s="304"/>
      <c r="BT12" s="304"/>
      <c r="BU12" s="304"/>
      <c r="BV12" s="304"/>
      <c r="BW12" s="304"/>
      <c r="BX12" s="304"/>
      <c r="BY12" s="304"/>
      <c r="BZ12" s="304"/>
      <c r="CA12" s="304"/>
      <c r="CB12" s="304"/>
      <c r="CC12" s="304"/>
      <c r="CD12" s="304"/>
      <c r="CE12" s="304"/>
      <c r="CF12" s="304"/>
      <c r="CG12" s="304"/>
      <c r="CH12" s="304"/>
      <c r="CI12" s="304"/>
      <c r="CJ12" s="304"/>
      <c r="CK12" s="304"/>
      <c r="CL12" s="304"/>
      <c r="CM12" s="304"/>
      <c r="CN12" s="304"/>
      <c r="CO12" s="304"/>
      <c r="CP12" s="304"/>
      <c r="CQ12" s="304"/>
      <c r="CR12" s="304"/>
      <c r="CS12" s="304"/>
      <c r="CT12" s="304"/>
      <c r="CU12" s="304"/>
      <c r="CV12" s="304"/>
      <c r="CW12" s="304"/>
      <c r="CX12" s="304"/>
      <c r="CY12" s="304"/>
      <c r="CZ12" s="304"/>
      <c r="DA12" s="304"/>
      <c r="DB12" s="304"/>
      <c r="DC12" s="304"/>
      <c r="DD12" s="304"/>
      <c r="DE12" s="304"/>
      <c r="DF12" s="304"/>
      <c r="DG12" s="304"/>
      <c r="DH12" s="304"/>
      <c r="DI12" s="304"/>
      <c r="DJ12" s="304"/>
      <c r="DK12" s="304"/>
      <c r="DL12" s="304"/>
      <c r="DM12" s="304"/>
      <c r="DN12" s="304"/>
      <c r="DO12" s="304"/>
      <c r="DP12" s="304"/>
      <c r="DQ12" s="304"/>
      <c r="DR12" s="304"/>
      <c r="DS12" s="304"/>
      <c r="DT12" s="304"/>
      <c r="DU12" s="304"/>
      <c r="DV12" s="304"/>
      <c r="DW12" s="304"/>
      <c r="DX12" s="304"/>
      <c r="DY12" s="304"/>
      <c r="DZ12" s="304"/>
      <c r="EA12" s="304"/>
      <c r="EB12" s="304"/>
      <c r="EC12" s="304"/>
      <c r="ED12" s="304"/>
      <c r="EE12" s="304"/>
      <c r="EF12" s="304"/>
      <c r="EG12" s="304"/>
      <c r="EH12" s="304"/>
      <c r="EI12" s="304"/>
      <c r="EJ12" s="304"/>
      <c r="EK12" s="304"/>
      <c r="EL12" s="304"/>
      <c r="EM12" s="304"/>
      <c r="EN12" s="304"/>
      <c r="EO12" s="304"/>
      <c r="EP12" s="304"/>
      <c r="EQ12" s="304"/>
      <c r="ER12" s="304"/>
      <c r="ES12" s="304"/>
      <c r="ET12" s="304"/>
      <c r="EU12" s="304"/>
      <c r="EV12" s="304"/>
      <c r="EW12" s="304"/>
      <c r="EX12" s="304"/>
      <c r="EY12" s="304"/>
      <c r="EZ12" s="304"/>
      <c r="FA12" s="304"/>
      <c r="FB12" s="304"/>
      <c r="FC12" s="304"/>
      <c r="FD12" s="304"/>
      <c r="FE12" s="304"/>
      <c r="FF12" s="304"/>
      <c r="FG12" s="304"/>
      <c r="FH12" s="304"/>
      <c r="FI12" s="304"/>
      <c r="FJ12" s="304"/>
      <c r="FK12" s="304"/>
      <c r="FL12" s="304"/>
      <c r="FM12" s="304"/>
      <c r="FN12" s="304"/>
      <c r="FO12" s="304"/>
      <c r="FP12" s="304"/>
      <c r="FQ12" s="304"/>
      <c r="FR12" s="304"/>
      <c r="FS12" s="304"/>
      <c r="FT12" s="304"/>
      <c r="FU12" s="304"/>
      <c r="FV12" s="304"/>
      <c r="FW12" s="304"/>
      <c r="FX12" s="304"/>
      <c r="FY12" s="304"/>
      <c r="FZ12" s="304"/>
      <c r="GA12" s="304"/>
      <c r="GB12" s="304"/>
      <c r="GC12" s="304"/>
      <c r="GD12" s="304"/>
      <c r="GE12" s="304"/>
      <c r="GF12" s="304"/>
      <c r="GG12" s="304"/>
      <c r="GH12" s="304"/>
      <c r="GI12" s="304"/>
      <c r="GJ12" s="304"/>
      <c r="GK12" s="304"/>
      <c r="GL12" s="304"/>
      <c r="GM12" s="304"/>
      <c r="GN12" s="304"/>
      <c r="GO12" s="304"/>
      <c r="GP12" s="304"/>
      <c r="GQ12" s="304"/>
      <c r="GR12" s="304"/>
      <c r="GS12" s="304"/>
      <c r="GT12" s="304"/>
      <c r="GU12" s="304"/>
      <c r="GV12" s="304"/>
      <c r="GW12" s="304"/>
      <c r="GX12" s="304"/>
      <c r="GY12" s="304"/>
      <c r="GZ12" s="304"/>
      <c r="HA12" s="304"/>
      <c r="HB12" s="304"/>
      <c r="HC12" s="304"/>
      <c r="HD12" s="304"/>
      <c r="HE12" s="304"/>
      <c r="HF12" s="304"/>
      <c r="HG12" s="304"/>
      <c r="HH12" s="304"/>
      <c r="HI12" s="304"/>
      <c r="HJ12" s="304"/>
      <c r="HK12" s="304"/>
      <c r="HL12" s="304"/>
      <c r="HM12" s="304"/>
      <c r="HN12" s="304"/>
      <c r="HO12" s="304"/>
      <c r="HP12" s="304"/>
      <c r="HQ12" s="304"/>
      <c r="HR12" s="304"/>
      <c r="HS12" s="304"/>
      <c r="HT12" s="304"/>
      <c r="HU12" s="304"/>
      <c r="HV12" s="304"/>
      <c r="HW12" s="304"/>
      <c r="HX12" s="304"/>
      <c r="HY12" s="304"/>
      <c r="HZ12" s="304"/>
      <c r="IA12" s="304"/>
      <c r="IB12" s="304"/>
      <c r="IC12" s="304"/>
      <c r="ID12" s="304"/>
      <c r="IE12" s="304"/>
      <c r="IF12" s="304"/>
      <c r="IG12" s="304"/>
      <c r="IH12" s="304"/>
      <c r="II12" s="304"/>
      <c r="IJ12" s="304"/>
      <c r="IK12" s="304"/>
      <c r="IL12" s="304"/>
      <c r="IM12" s="304"/>
      <c r="IN12" s="304"/>
      <c r="IO12" s="304"/>
      <c r="IP12" s="304"/>
      <c r="IQ12" s="304"/>
      <c r="IR12" s="304"/>
      <c r="IS12" s="304"/>
      <c r="IT12" s="304"/>
      <c r="IU12" s="304"/>
      <c r="IV12" s="304"/>
      <c r="IW12" s="304"/>
      <c r="IX12" s="304"/>
      <c r="IY12" s="304"/>
      <c r="IZ12" s="304"/>
      <c r="JA12" s="304"/>
      <c r="JB12" s="304"/>
      <c r="JC12" s="304"/>
      <c r="JD12" s="304"/>
      <c r="JE12" s="304"/>
      <c r="JF12" s="304"/>
      <c r="JG12" s="304"/>
      <c r="JH12" s="304"/>
      <c r="JI12" s="304"/>
      <c r="JJ12" s="304"/>
      <c r="JK12" s="304"/>
      <c r="JL12" s="304"/>
      <c r="JM12" s="304"/>
      <c r="JN12" s="304"/>
      <c r="JO12" s="304"/>
      <c r="JP12" s="304"/>
      <c r="JQ12" s="304"/>
      <c r="JR12" s="304"/>
      <c r="JS12" s="304"/>
      <c r="JT12" s="304"/>
      <c r="JU12" s="304"/>
      <c r="JV12" s="304"/>
      <c r="JW12" s="304"/>
      <c r="JX12" s="304"/>
      <c r="JY12" s="304"/>
      <c r="JZ12" s="304"/>
      <c r="KA12" s="304"/>
      <c r="KB12" s="304"/>
      <c r="KC12" s="304"/>
      <c r="KD12" s="304"/>
      <c r="KE12" s="304"/>
      <c r="KF12" s="304"/>
      <c r="KG12" s="304"/>
      <c r="KH12" s="304"/>
      <c r="KI12" s="304"/>
      <c r="KJ12" s="304"/>
      <c r="KK12" s="304"/>
      <c r="KL12" s="304"/>
      <c r="KM12" s="304"/>
      <c r="KN12" s="304"/>
      <c r="KO12" s="304"/>
      <c r="KP12" s="305"/>
      <c r="KQ12" s="305"/>
      <c r="KR12" s="305"/>
      <c r="KS12" s="305"/>
      <c r="KT12" s="305"/>
      <c r="KU12" s="305"/>
      <c r="KV12" s="305"/>
      <c r="KW12" s="305"/>
      <c r="KX12" s="305"/>
      <c r="KY12" s="305"/>
      <c r="KZ12" s="306"/>
      <c r="LA12" s="305" t="s">
        <v>133</v>
      </c>
      <c r="LB12" s="305"/>
      <c r="LC12" s="305"/>
      <c r="LD12" s="305"/>
      <c r="LE12" s="305"/>
      <c r="LF12" s="305"/>
      <c r="LG12" s="305"/>
      <c r="LH12" s="305"/>
      <c r="LI12" s="305"/>
      <c r="LJ12" s="305"/>
      <c r="LK12" s="305"/>
      <c r="LL12" s="305"/>
      <c r="LM12" s="305"/>
      <c r="LN12" s="305"/>
      <c r="LO12" s="305"/>
      <c r="LP12" s="305"/>
      <c r="LQ12" s="305"/>
      <c r="LR12" s="305"/>
      <c r="LS12" s="305"/>
      <c r="LT12" s="305"/>
      <c r="LU12" s="305"/>
      <c r="LV12" s="305"/>
      <c r="LW12" s="305"/>
      <c r="LX12" s="305"/>
      <c r="LY12" s="305"/>
      <c r="LZ12" s="305"/>
      <c r="MA12" s="305"/>
      <c r="MB12" s="305"/>
      <c r="MC12" s="305"/>
      <c r="MD12" s="305"/>
      <c r="ME12" s="305"/>
      <c r="MF12" s="305"/>
      <c r="MG12" s="305"/>
      <c r="MH12" s="305"/>
      <c r="MI12" s="305"/>
      <c r="MJ12" s="305"/>
      <c r="MK12" s="305"/>
      <c r="ML12" s="305"/>
      <c r="MM12" s="305"/>
      <c r="MN12" s="305"/>
      <c r="MO12" s="305"/>
      <c r="MP12" s="305"/>
      <c r="MQ12" s="305"/>
      <c r="MR12" s="305"/>
      <c r="MS12" s="305"/>
      <c r="MT12" s="305"/>
      <c r="MU12" s="305"/>
      <c r="MV12" s="307"/>
      <c r="MW12" s="307"/>
      <c r="MX12" s="307"/>
      <c r="MY12" s="307"/>
      <c r="MZ12" s="307"/>
      <c r="NA12" s="307"/>
      <c r="NB12" s="307"/>
      <c r="NC12" s="307"/>
      <c r="ND12" s="307"/>
      <c r="NE12" s="307"/>
      <c r="NF12" s="307"/>
      <c r="NG12" s="307"/>
      <c r="NH12" s="307"/>
      <c r="NI12" s="307"/>
      <c r="NJ12" s="307"/>
      <c r="NK12" s="307"/>
      <c r="NL12" s="307"/>
      <c r="NM12" s="307"/>
      <c r="NN12" s="307"/>
      <c r="NO12" s="307"/>
      <c r="NP12" s="307"/>
      <c r="NQ12" s="307"/>
      <c r="NR12" s="307"/>
      <c r="NS12" s="307"/>
      <c r="NT12" s="307"/>
      <c r="NU12" s="307"/>
      <c r="NV12" s="307"/>
      <c r="NW12" s="307"/>
      <c r="NX12" s="307"/>
      <c r="NY12" s="307"/>
      <c r="NZ12" s="305"/>
      <c r="OA12" s="305"/>
      <c r="OB12" s="305"/>
      <c r="OC12" s="305"/>
      <c r="OD12" s="305"/>
      <c r="OE12" s="305"/>
      <c r="OF12" s="305"/>
      <c r="OG12" s="305"/>
      <c r="OH12" s="305"/>
      <c r="OI12" s="305"/>
      <c r="OJ12" s="305"/>
      <c r="OK12" s="305"/>
      <c r="OL12" s="305"/>
      <c r="OM12" s="305"/>
      <c r="ON12" s="305"/>
      <c r="OO12" s="305"/>
      <c r="OP12" s="305"/>
      <c r="OQ12" s="305"/>
      <c r="OR12" s="305"/>
      <c r="OS12" s="305"/>
      <c r="OT12" s="305"/>
      <c r="OU12" s="305"/>
      <c r="OV12" s="305"/>
      <c r="OW12" s="305"/>
      <c r="OX12" s="305"/>
      <c r="OY12" s="305"/>
      <c r="OZ12" s="305"/>
      <c r="PA12" s="305"/>
      <c r="PB12" s="305"/>
      <c r="PC12" s="305"/>
      <c r="PD12" s="305"/>
      <c r="PE12" s="305"/>
      <c r="PF12" s="305"/>
      <c r="PG12" s="305"/>
      <c r="PH12" s="305"/>
      <c r="PI12" s="305"/>
      <c r="PJ12" s="305"/>
      <c r="PK12" s="305"/>
      <c r="PL12" s="305"/>
      <c r="PM12" s="305"/>
      <c r="PN12" s="305"/>
      <c r="PO12" s="305"/>
      <c r="PP12" s="305"/>
      <c r="SD12" s="292"/>
      <c r="SE12" s="292"/>
      <c r="SF12" s="292"/>
      <c r="SH12" s="292"/>
      <c r="SO12" s="391"/>
      <c r="SS12" s="389"/>
      <c r="ST12" s="389"/>
      <c r="SU12" s="389"/>
    </row>
    <row r="13" spans="1:515" ht="21" customHeight="1">
      <c r="A13" s="345">
        <v>5</v>
      </c>
      <c r="B13" s="231" t="str">
        <f>IF('1'!$A$1=1,D13,F13)</f>
        <v xml:space="preserve"> Сполучені Штати Америки</v>
      </c>
      <c r="C13" s="444"/>
      <c r="D13" s="368" t="s">
        <v>169</v>
      </c>
      <c r="E13" s="368"/>
      <c r="F13" s="368" t="s">
        <v>56</v>
      </c>
      <c r="G13" s="342">
        <v>316.04817077173919</v>
      </c>
      <c r="H13" s="237">
        <v>333.99649878683198</v>
      </c>
      <c r="I13" s="237">
        <v>326.22871604168171</v>
      </c>
      <c r="J13" s="237">
        <v>328.18710616468007</v>
      </c>
      <c r="K13" s="237">
        <v>410.67282690384508</v>
      </c>
      <c r="L13" s="237">
        <v>331.86934193039815</v>
      </c>
      <c r="M13" s="237">
        <v>383.59852198283602</v>
      </c>
      <c r="N13" s="237">
        <v>370.64549620782401</v>
      </c>
      <c r="O13" s="237">
        <v>586.95740895617303</v>
      </c>
      <c r="P13" s="237">
        <v>634.00801588850902</v>
      </c>
      <c r="Q13" s="237">
        <v>464.95295333152598</v>
      </c>
      <c r="R13" s="237">
        <v>518.74470202462589</v>
      </c>
      <c r="S13" s="237">
        <v>557.89886763651498</v>
      </c>
      <c r="T13" s="237">
        <v>624.59958791842905</v>
      </c>
      <c r="U13" s="237">
        <v>596.08127783202303</v>
      </c>
      <c r="V13" s="237">
        <v>692.4892577004</v>
      </c>
      <c r="W13" s="237">
        <v>651.19445800923495</v>
      </c>
      <c r="X13" s="237">
        <v>708.84215237322303</v>
      </c>
      <c r="Y13" s="237">
        <v>702.31347299549896</v>
      </c>
      <c r="Z13" s="237">
        <v>843.467899806427</v>
      </c>
      <c r="AA13" s="237">
        <v>733.95899494339005</v>
      </c>
      <c r="AB13" s="237">
        <v>644.41497531194102</v>
      </c>
      <c r="AC13" s="237">
        <v>536.99646748197995</v>
      </c>
      <c r="AD13" s="237">
        <v>742.67268560533103</v>
      </c>
      <c r="AE13" s="237">
        <v>655.26335646034909</v>
      </c>
      <c r="AF13" s="237">
        <v>642.84438294484198</v>
      </c>
      <c r="AG13" s="237">
        <v>659.09187877210297</v>
      </c>
      <c r="AH13" s="237">
        <v>834.40668890745098</v>
      </c>
      <c r="AI13" s="237">
        <v>665.19269673820475</v>
      </c>
      <c r="AJ13" s="237">
        <v>366.77814027479678</v>
      </c>
      <c r="AK13" s="237">
        <v>533.60124434539989</v>
      </c>
      <c r="AL13" s="237">
        <v>455.21424756240003</v>
      </c>
      <c r="AM13" s="237">
        <v>666.43667364556995</v>
      </c>
      <c r="AN13" s="237">
        <v>550.05186204093502</v>
      </c>
      <c r="AO13" s="237">
        <v>705.67995110642903</v>
      </c>
      <c r="AP13" s="237">
        <v>707.24367281833599</v>
      </c>
      <c r="AQ13" s="237">
        <v>741.42010533303596</v>
      </c>
      <c r="AR13" s="237">
        <v>807.31105273851006</v>
      </c>
      <c r="AS13" s="237">
        <v>771.17562391876902</v>
      </c>
      <c r="AT13" s="237">
        <v>875.44166359240705</v>
      </c>
      <c r="AU13" s="237">
        <v>1104.7184165663289</v>
      </c>
      <c r="AV13" s="237">
        <v>1009.787402531713</v>
      </c>
      <c r="AW13" s="237">
        <v>912.58419894380791</v>
      </c>
      <c r="AX13" s="237">
        <f t="shared" si="10"/>
        <v>2319.9067819903148</v>
      </c>
      <c r="AY13" s="237">
        <f t="shared" si="11"/>
        <v>3027.0900180418494</v>
      </c>
      <c r="AZ13" s="237">
        <f t="shared" si="0"/>
        <v>1304.4604917649328</v>
      </c>
      <c r="BA13" s="237">
        <f t="shared" si="1"/>
        <v>1496.7861870249033</v>
      </c>
      <c r="BB13" s="237">
        <f t="shared" si="2"/>
        <v>2204.663080200834</v>
      </c>
      <c r="BC13" s="237">
        <f t="shared" si="3"/>
        <v>2471.0689910873671</v>
      </c>
      <c r="BD13" s="237">
        <f t="shared" si="4"/>
        <v>2905.817983184384</v>
      </c>
      <c r="BE13" s="237">
        <f t="shared" si="5"/>
        <v>2658.043123342642</v>
      </c>
      <c r="BF13" s="237">
        <f t="shared" si="6"/>
        <v>2791.6063070847449</v>
      </c>
      <c r="BG13" s="237">
        <f t="shared" si="7"/>
        <v>2020.7863289208015</v>
      </c>
      <c r="BH13" s="237">
        <f t="shared" si="8"/>
        <v>2629.41215961127</v>
      </c>
      <c r="BI13" s="237">
        <f t="shared" si="9"/>
        <v>3195.348445582722</v>
      </c>
      <c r="BJ13" s="452"/>
      <c r="BK13" s="304"/>
      <c r="BL13" s="304"/>
      <c r="BM13" s="304"/>
      <c r="BN13" s="304"/>
      <c r="BO13" s="304"/>
      <c r="BP13" s="304"/>
      <c r="BQ13" s="304"/>
      <c r="BR13" s="304"/>
      <c r="BS13" s="304"/>
      <c r="BT13" s="304"/>
      <c r="BU13" s="304"/>
      <c r="BV13" s="304"/>
      <c r="BW13" s="304"/>
      <c r="BX13" s="304"/>
      <c r="BY13" s="304"/>
      <c r="BZ13" s="304"/>
      <c r="CA13" s="304"/>
      <c r="CB13" s="304"/>
      <c r="CC13" s="304"/>
      <c r="CD13" s="304"/>
      <c r="CE13" s="304"/>
      <c r="CF13" s="304"/>
      <c r="CG13" s="304"/>
      <c r="CH13" s="304"/>
      <c r="CI13" s="304"/>
      <c r="CJ13" s="304"/>
      <c r="CK13" s="304"/>
      <c r="CL13" s="304"/>
      <c r="CM13" s="304"/>
      <c r="CN13" s="304"/>
      <c r="CO13" s="304"/>
      <c r="CP13" s="304"/>
      <c r="CQ13" s="304"/>
      <c r="CR13" s="304"/>
      <c r="CS13" s="304"/>
      <c r="CT13" s="304"/>
      <c r="CU13" s="304"/>
      <c r="CV13" s="304"/>
      <c r="CW13" s="304"/>
      <c r="CX13" s="304"/>
      <c r="CY13" s="304"/>
      <c r="CZ13" s="304"/>
      <c r="DA13" s="304"/>
      <c r="DB13" s="304"/>
      <c r="DC13" s="304"/>
      <c r="DD13" s="304"/>
      <c r="DE13" s="304"/>
      <c r="DF13" s="304"/>
      <c r="DG13" s="304"/>
      <c r="DH13" s="304"/>
      <c r="DI13" s="304"/>
      <c r="DJ13" s="304"/>
      <c r="DK13" s="304"/>
      <c r="DL13" s="304"/>
      <c r="DM13" s="304"/>
      <c r="DN13" s="304"/>
      <c r="DO13" s="304"/>
      <c r="DP13" s="304"/>
      <c r="DQ13" s="304"/>
      <c r="DR13" s="304"/>
      <c r="DS13" s="304"/>
      <c r="DT13" s="304"/>
      <c r="DU13" s="304"/>
      <c r="DV13" s="304"/>
      <c r="DW13" s="304"/>
      <c r="DX13" s="304"/>
      <c r="DY13" s="304"/>
      <c r="DZ13" s="304"/>
      <c r="EA13" s="304"/>
      <c r="EB13" s="304"/>
      <c r="EC13" s="304"/>
      <c r="ED13" s="304"/>
      <c r="EE13" s="304"/>
      <c r="EF13" s="304"/>
      <c r="EG13" s="304"/>
      <c r="EH13" s="304"/>
      <c r="EI13" s="304"/>
      <c r="EJ13" s="304"/>
      <c r="EK13" s="304"/>
      <c r="EL13" s="304"/>
      <c r="EM13" s="304"/>
      <c r="EN13" s="304"/>
      <c r="EO13" s="304"/>
      <c r="EP13" s="304"/>
      <c r="EQ13" s="304"/>
      <c r="ER13" s="304"/>
      <c r="ES13" s="304"/>
      <c r="ET13" s="304"/>
      <c r="EU13" s="304"/>
      <c r="EV13" s="304"/>
      <c r="EW13" s="304"/>
      <c r="EX13" s="304"/>
      <c r="EY13" s="304"/>
      <c r="EZ13" s="304"/>
      <c r="FA13" s="304"/>
      <c r="FB13" s="304"/>
      <c r="FC13" s="304"/>
      <c r="FD13" s="304"/>
      <c r="FE13" s="304"/>
      <c r="FF13" s="304"/>
      <c r="FG13" s="304"/>
      <c r="FH13" s="304"/>
      <c r="FI13" s="304"/>
      <c r="FJ13" s="304"/>
      <c r="FK13" s="304"/>
      <c r="FL13" s="304"/>
      <c r="FM13" s="304"/>
      <c r="FN13" s="304"/>
      <c r="FO13" s="304"/>
      <c r="FP13" s="304"/>
      <c r="FQ13" s="304"/>
      <c r="FR13" s="304"/>
      <c r="FS13" s="304"/>
      <c r="FT13" s="304"/>
      <c r="FU13" s="304"/>
      <c r="FV13" s="304"/>
      <c r="FW13" s="304"/>
      <c r="FX13" s="304"/>
      <c r="FY13" s="304"/>
      <c r="FZ13" s="304"/>
      <c r="GA13" s="304"/>
      <c r="GB13" s="304"/>
      <c r="GC13" s="304"/>
      <c r="GD13" s="304"/>
      <c r="GE13" s="304"/>
      <c r="GF13" s="304"/>
      <c r="GG13" s="304"/>
      <c r="GH13" s="304"/>
      <c r="GI13" s="304"/>
      <c r="GJ13" s="304"/>
      <c r="GK13" s="304"/>
      <c r="GL13" s="304"/>
      <c r="GM13" s="304"/>
      <c r="GN13" s="304"/>
      <c r="GO13" s="304"/>
      <c r="GP13" s="304"/>
      <c r="GQ13" s="304"/>
      <c r="GR13" s="304"/>
      <c r="GS13" s="304"/>
      <c r="GT13" s="304"/>
      <c r="GU13" s="304"/>
      <c r="GV13" s="304"/>
      <c r="GW13" s="304"/>
      <c r="GX13" s="304"/>
      <c r="GY13" s="304"/>
      <c r="GZ13" s="304"/>
      <c r="HA13" s="304"/>
      <c r="HB13" s="304"/>
      <c r="HC13" s="304"/>
      <c r="HD13" s="304"/>
      <c r="HE13" s="304"/>
      <c r="HF13" s="304"/>
      <c r="HG13" s="304"/>
      <c r="HH13" s="304"/>
      <c r="HI13" s="304"/>
      <c r="HJ13" s="304"/>
      <c r="HK13" s="304"/>
      <c r="HL13" s="304"/>
      <c r="HM13" s="304"/>
      <c r="HN13" s="304"/>
      <c r="HO13" s="304"/>
      <c r="HP13" s="304"/>
      <c r="HQ13" s="304"/>
      <c r="HR13" s="304"/>
      <c r="HS13" s="304"/>
      <c r="HT13" s="304"/>
      <c r="HU13" s="304"/>
      <c r="HV13" s="304"/>
      <c r="HW13" s="304"/>
      <c r="HX13" s="304"/>
      <c r="HY13" s="304"/>
      <c r="HZ13" s="304"/>
      <c r="IA13" s="304"/>
      <c r="IB13" s="304"/>
      <c r="IC13" s="304"/>
      <c r="ID13" s="304"/>
      <c r="IE13" s="304"/>
      <c r="IF13" s="304"/>
      <c r="IG13" s="304"/>
      <c r="IH13" s="304"/>
      <c r="II13" s="304"/>
      <c r="IJ13" s="304"/>
      <c r="IK13" s="304"/>
      <c r="IL13" s="304"/>
      <c r="IM13" s="304"/>
      <c r="IN13" s="304"/>
      <c r="IO13" s="304"/>
      <c r="IP13" s="304"/>
      <c r="IQ13" s="304"/>
      <c r="IR13" s="304"/>
      <c r="IS13" s="304"/>
      <c r="IT13" s="304"/>
      <c r="IU13" s="304"/>
      <c r="IV13" s="304"/>
      <c r="IW13" s="304"/>
      <c r="IX13" s="304"/>
      <c r="IY13" s="304"/>
      <c r="IZ13" s="304"/>
      <c r="JA13" s="304"/>
      <c r="JB13" s="304"/>
      <c r="JC13" s="304"/>
      <c r="JD13" s="304"/>
      <c r="JE13" s="304"/>
      <c r="JF13" s="304"/>
      <c r="JG13" s="304"/>
      <c r="JH13" s="304"/>
      <c r="JI13" s="304"/>
      <c r="JJ13" s="304"/>
      <c r="JK13" s="304"/>
      <c r="JL13" s="304"/>
      <c r="JM13" s="304"/>
      <c r="JN13" s="304"/>
      <c r="JO13" s="304"/>
      <c r="JP13" s="304"/>
      <c r="JQ13" s="304"/>
      <c r="JR13" s="304"/>
      <c r="JS13" s="304"/>
      <c r="JT13" s="304"/>
      <c r="JU13" s="304"/>
      <c r="JV13" s="304"/>
      <c r="JW13" s="304"/>
      <c r="JX13" s="304"/>
      <c r="JY13" s="304"/>
      <c r="JZ13" s="304"/>
      <c r="KA13" s="304"/>
      <c r="KB13" s="304"/>
      <c r="KC13" s="304"/>
      <c r="KD13" s="304"/>
      <c r="KE13" s="304"/>
      <c r="KF13" s="304"/>
      <c r="KG13" s="304"/>
      <c r="KH13" s="304"/>
      <c r="KI13" s="304"/>
      <c r="KJ13" s="304"/>
      <c r="KK13" s="304"/>
      <c r="KL13" s="304"/>
      <c r="KM13" s="304"/>
      <c r="KN13" s="304"/>
      <c r="KO13" s="304"/>
      <c r="KP13" s="305"/>
      <c r="KQ13" s="305"/>
      <c r="KR13" s="305"/>
      <c r="KS13" s="305"/>
      <c r="KT13" s="305"/>
      <c r="KU13" s="305"/>
      <c r="KV13" s="305"/>
      <c r="KW13" s="305"/>
      <c r="KX13" s="305"/>
      <c r="KY13" s="305"/>
      <c r="KZ13" s="306"/>
      <c r="LA13" s="305"/>
      <c r="LB13" s="305"/>
      <c r="LC13" s="305"/>
      <c r="LD13" s="305"/>
      <c r="LE13" s="305"/>
      <c r="LF13" s="305"/>
      <c r="LG13" s="305"/>
      <c r="LH13" s="305"/>
      <c r="LI13" s="305"/>
      <c r="LJ13" s="305"/>
      <c r="LK13" s="305"/>
      <c r="LL13" s="305"/>
      <c r="LM13" s="305"/>
      <c r="LN13" s="305"/>
      <c r="LO13" s="305"/>
      <c r="LP13" s="305"/>
      <c r="LQ13" s="305"/>
      <c r="LR13" s="305"/>
      <c r="LS13" s="305"/>
      <c r="LT13" s="305"/>
      <c r="LU13" s="305"/>
      <c r="LV13" s="305"/>
      <c r="LW13" s="305"/>
      <c r="LX13" s="305"/>
      <c r="LY13" s="305"/>
      <c r="LZ13" s="305"/>
      <c r="MA13" s="305"/>
      <c r="MB13" s="305"/>
      <c r="MC13" s="305"/>
      <c r="MD13" s="305"/>
      <c r="ME13" s="305"/>
      <c r="MF13" s="305"/>
      <c r="MG13" s="305"/>
      <c r="MH13" s="305"/>
      <c r="MI13" s="305"/>
      <c r="MJ13" s="305"/>
      <c r="MK13" s="305"/>
      <c r="ML13" s="305"/>
      <c r="MM13" s="305"/>
      <c r="MN13" s="305"/>
      <c r="MO13" s="305"/>
      <c r="MP13" s="305"/>
      <c r="MQ13" s="305"/>
      <c r="MR13" s="305"/>
      <c r="MS13" s="305"/>
      <c r="MT13" s="305"/>
      <c r="MU13" s="305"/>
      <c r="MV13" s="307"/>
      <c r="MW13" s="307"/>
      <c r="MX13" s="307"/>
      <c r="MY13" s="307"/>
      <c r="MZ13" s="307"/>
      <c r="NA13" s="307"/>
      <c r="NB13" s="307"/>
      <c r="NC13" s="307"/>
      <c r="ND13" s="307"/>
      <c r="NE13" s="307"/>
      <c r="NF13" s="307"/>
      <c r="NG13" s="307"/>
      <c r="NH13" s="307"/>
      <c r="NI13" s="307"/>
      <c r="NJ13" s="307"/>
      <c r="NK13" s="307"/>
      <c r="NL13" s="307"/>
      <c r="NM13" s="307"/>
      <c r="NN13" s="307"/>
      <c r="NO13" s="307"/>
      <c r="NP13" s="307"/>
      <c r="NQ13" s="307"/>
      <c r="NR13" s="307"/>
      <c r="NS13" s="307"/>
      <c r="NT13" s="307"/>
      <c r="NU13" s="307"/>
      <c r="NV13" s="307"/>
      <c r="NW13" s="307"/>
      <c r="NX13" s="307"/>
      <c r="NY13" s="307"/>
      <c r="NZ13" s="305"/>
      <c r="OA13" s="305"/>
      <c r="OB13" s="305"/>
      <c r="OC13" s="305"/>
      <c r="OD13" s="305"/>
      <c r="OE13" s="305"/>
      <c r="OF13" s="305"/>
      <c r="OG13" s="305"/>
      <c r="OH13" s="305"/>
      <c r="OI13" s="305"/>
      <c r="OJ13" s="305"/>
      <c r="OK13" s="305"/>
      <c r="OL13" s="305"/>
      <c r="OM13" s="305"/>
      <c r="ON13" s="305"/>
      <c r="OO13" s="305"/>
      <c r="OP13" s="305"/>
      <c r="OQ13" s="305"/>
      <c r="OR13" s="305"/>
      <c r="OS13" s="305"/>
      <c r="OT13" s="305"/>
      <c r="OU13" s="305"/>
      <c r="OV13" s="305"/>
      <c r="OW13" s="305"/>
      <c r="OX13" s="305"/>
      <c r="OY13" s="305"/>
      <c r="OZ13" s="305"/>
      <c r="PA13" s="305"/>
      <c r="PB13" s="305"/>
      <c r="PC13" s="305"/>
      <c r="PD13" s="305"/>
      <c r="PE13" s="305"/>
      <c r="PF13" s="305"/>
      <c r="PG13" s="305"/>
      <c r="PH13" s="305"/>
      <c r="PI13" s="305"/>
      <c r="PJ13" s="305"/>
      <c r="PK13" s="305"/>
      <c r="PL13" s="305"/>
      <c r="PM13" s="305"/>
      <c r="PN13" s="305"/>
      <c r="PO13" s="305"/>
      <c r="PP13" s="305"/>
      <c r="SD13" s="292"/>
      <c r="SE13" s="292"/>
      <c r="SF13" s="292"/>
      <c r="SH13" s="292"/>
      <c r="SO13" s="391" t="s">
        <v>80</v>
      </c>
      <c r="SP13" s="183" t="s">
        <v>24</v>
      </c>
      <c r="SS13" s="389"/>
      <c r="ST13" s="389"/>
      <c r="SU13" s="389"/>
    </row>
    <row r="14" spans="1:515" ht="21" customHeight="1">
      <c r="A14" s="345">
        <v>6</v>
      </c>
      <c r="B14" s="231" t="str">
        <f>IF('1'!$A$1=1,D14,F14)</f>
        <v xml:space="preserve"> Італія</v>
      </c>
      <c r="C14" s="444"/>
      <c r="D14" s="368" t="s">
        <v>168</v>
      </c>
      <c r="E14" s="368"/>
      <c r="F14" s="368" t="s">
        <v>52</v>
      </c>
      <c r="G14" s="342">
        <v>157.5896711659818</v>
      </c>
      <c r="H14" s="237">
        <v>162.68448309225909</v>
      </c>
      <c r="I14" s="237">
        <v>203.74350780073178</v>
      </c>
      <c r="J14" s="237">
        <v>225.5204700003996</v>
      </c>
      <c r="K14" s="237">
        <v>229.0448768557734</v>
      </c>
      <c r="L14" s="237">
        <v>226.83841752491159</v>
      </c>
      <c r="M14" s="237">
        <v>327.17848902312812</v>
      </c>
      <c r="N14" s="237">
        <v>284.12726290394619</v>
      </c>
      <c r="O14" s="237">
        <v>229.3009408063798</v>
      </c>
      <c r="P14" s="237">
        <v>304.96879575651008</v>
      </c>
      <c r="Q14" s="237">
        <v>323.31218104239201</v>
      </c>
      <c r="R14" s="237">
        <v>396.50770448093999</v>
      </c>
      <c r="S14" s="237">
        <v>273.15792799720117</v>
      </c>
      <c r="T14" s="237">
        <v>364.11379460781598</v>
      </c>
      <c r="U14" s="237">
        <v>438.28255713839997</v>
      </c>
      <c r="V14" s="237">
        <v>478.69801964884698</v>
      </c>
      <c r="W14" s="237">
        <v>346.79189889168703</v>
      </c>
      <c r="X14" s="237">
        <v>408.21586976211097</v>
      </c>
      <c r="Y14" s="237">
        <v>430.09867044115902</v>
      </c>
      <c r="Z14" s="237">
        <v>523.06024231439505</v>
      </c>
      <c r="AA14" s="237">
        <v>350.38236559139682</v>
      </c>
      <c r="AB14" s="237">
        <v>360.55340221535101</v>
      </c>
      <c r="AC14" s="237">
        <v>448.82707208801094</v>
      </c>
      <c r="AD14" s="237">
        <v>570.66672190414806</v>
      </c>
      <c r="AE14" s="237">
        <v>383.30244305599604</v>
      </c>
      <c r="AF14" s="237">
        <v>501.03583336176195</v>
      </c>
      <c r="AG14" s="237">
        <v>516.39776902589404</v>
      </c>
      <c r="AH14" s="237">
        <v>722.66533368763294</v>
      </c>
      <c r="AI14" s="237">
        <v>304.82386151283089</v>
      </c>
      <c r="AJ14" s="237">
        <v>334.41446566988077</v>
      </c>
      <c r="AK14" s="237">
        <v>474.41283861745603</v>
      </c>
      <c r="AL14" s="237">
        <v>488.62787056547296</v>
      </c>
      <c r="AM14" s="237">
        <v>395.04326769393901</v>
      </c>
      <c r="AN14" s="237">
        <v>462.82819386548204</v>
      </c>
      <c r="AO14" s="237">
        <v>512.59144365708994</v>
      </c>
      <c r="AP14" s="237">
        <v>628.86826962513294</v>
      </c>
      <c r="AQ14" s="237">
        <v>460.90823184371698</v>
      </c>
      <c r="AR14" s="237">
        <v>631.54932513737799</v>
      </c>
      <c r="AS14" s="237">
        <v>549.66327429232911</v>
      </c>
      <c r="AT14" s="237">
        <v>633.03642852612404</v>
      </c>
      <c r="AU14" s="237">
        <v>486.06857805048094</v>
      </c>
      <c r="AV14" s="237">
        <v>564.60909846453001</v>
      </c>
      <c r="AW14" s="237">
        <v>595.74420399071596</v>
      </c>
      <c r="AX14" s="237">
        <f t="shared" si="10"/>
        <v>1642.1208312734241</v>
      </c>
      <c r="AY14" s="237">
        <f t="shared" si="11"/>
        <v>1646.4218805057269</v>
      </c>
      <c r="AZ14" s="237">
        <f t="shared" ref="AZ14:AZ24" si="12">G14+H14+I14+J14</f>
        <v>749.53813205937217</v>
      </c>
      <c r="BA14" s="237">
        <f t="shared" ref="BA14:BA24" si="13">K14+L14+M14+N14</f>
        <v>1067.1890463077593</v>
      </c>
      <c r="BB14" s="237">
        <f t="shared" ref="BB14:BB24" si="14">O14+P14+Q14+R14</f>
        <v>1254.0896220862219</v>
      </c>
      <c r="BC14" s="237">
        <f t="shared" ref="BC14:BC24" si="15">S14+T14+U14+V14</f>
        <v>1554.2522993922644</v>
      </c>
      <c r="BD14" s="237">
        <f t="shared" ref="BD14:BD24" si="16">W14+X14+Y14+Z14</f>
        <v>1708.1666814093519</v>
      </c>
      <c r="BE14" s="237">
        <f t="shared" ref="BE14:BE24" si="17">AA14+AB14+AC14+AD14</f>
        <v>1730.4295617989069</v>
      </c>
      <c r="BF14" s="237">
        <f t="shared" ref="BF14:BF24" si="18">AE14+AF14+AG14+AH14</f>
        <v>2123.401379131285</v>
      </c>
      <c r="BG14" s="237">
        <f t="shared" ref="BG14:BG24" si="19">AI14+AJ14+AK14+AL14</f>
        <v>1602.2790363656406</v>
      </c>
      <c r="BH14" s="237">
        <f t="shared" ref="BH14:BH24" si="20">AM14+AN14+AO14+AP14</f>
        <v>1999.331174841644</v>
      </c>
      <c r="BI14" s="237">
        <f t="shared" si="9"/>
        <v>2275.1572597995482</v>
      </c>
      <c r="BJ14" s="452"/>
      <c r="BK14" s="304"/>
      <c r="BL14" s="304"/>
      <c r="BM14" s="304"/>
      <c r="BN14" s="304"/>
      <c r="BO14" s="304"/>
      <c r="BP14" s="304"/>
      <c r="BQ14" s="304"/>
      <c r="BR14" s="304"/>
      <c r="BS14" s="304"/>
      <c r="BT14" s="304"/>
      <c r="BU14" s="304"/>
      <c r="BV14" s="304"/>
      <c r="BW14" s="304"/>
      <c r="BX14" s="304"/>
      <c r="BY14" s="304"/>
      <c r="BZ14" s="304"/>
      <c r="CA14" s="304"/>
      <c r="CB14" s="304"/>
      <c r="CC14" s="304"/>
      <c r="CD14" s="304"/>
      <c r="CE14" s="304"/>
      <c r="CF14" s="304"/>
      <c r="CG14" s="304"/>
      <c r="CH14" s="304"/>
      <c r="CI14" s="304"/>
      <c r="CJ14" s="304"/>
      <c r="CK14" s="304"/>
      <c r="CL14" s="304"/>
      <c r="CM14" s="304"/>
      <c r="CN14" s="304"/>
      <c r="CO14" s="304"/>
      <c r="CP14" s="304"/>
      <c r="CQ14" s="304"/>
      <c r="CR14" s="304"/>
      <c r="CS14" s="304"/>
      <c r="CT14" s="304"/>
      <c r="CU14" s="304"/>
      <c r="CV14" s="304"/>
      <c r="CW14" s="304"/>
      <c r="CX14" s="304"/>
      <c r="CY14" s="304"/>
      <c r="CZ14" s="304"/>
      <c r="DA14" s="304"/>
      <c r="DB14" s="304"/>
      <c r="DC14" s="304"/>
      <c r="DD14" s="304"/>
      <c r="DE14" s="304"/>
      <c r="DF14" s="304"/>
      <c r="DG14" s="304"/>
      <c r="DH14" s="304"/>
      <c r="DI14" s="304"/>
      <c r="DJ14" s="304"/>
      <c r="DK14" s="304"/>
      <c r="DL14" s="304"/>
      <c r="DM14" s="304"/>
      <c r="DN14" s="304"/>
      <c r="DO14" s="304"/>
      <c r="DP14" s="304"/>
      <c r="DQ14" s="304"/>
      <c r="DR14" s="304"/>
      <c r="DS14" s="304"/>
      <c r="DT14" s="304"/>
      <c r="DU14" s="304"/>
      <c r="DV14" s="304"/>
      <c r="DW14" s="304"/>
      <c r="DX14" s="304"/>
      <c r="DY14" s="304"/>
      <c r="DZ14" s="304"/>
      <c r="EA14" s="304"/>
      <c r="EB14" s="304"/>
      <c r="EC14" s="304"/>
      <c r="ED14" s="304"/>
      <c r="EE14" s="304"/>
      <c r="EF14" s="304"/>
      <c r="EG14" s="304"/>
      <c r="EH14" s="304"/>
      <c r="EI14" s="304"/>
      <c r="EJ14" s="304"/>
      <c r="EK14" s="304"/>
      <c r="EL14" s="304"/>
      <c r="EM14" s="304"/>
      <c r="EN14" s="304"/>
      <c r="EO14" s="304"/>
      <c r="EP14" s="304"/>
      <c r="EQ14" s="304"/>
      <c r="ER14" s="304"/>
      <c r="ES14" s="304"/>
      <c r="ET14" s="304"/>
      <c r="EU14" s="304"/>
      <c r="EV14" s="304"/>
      <c r="EW14" s="304"/>
      <c r="EX14" s="304"/>
      <c r="EY14" s="304"/>
      <c r="EZ14" s="304"/>
      <c r="FA14" s="304"/>
      <c r="FB14" s="304"/>
      <c r="FC14" s="304"/>
      <c r="FD14" s="304"/>
      <c r="FE14" s="304"/>
      <c r="FF14" s="304"/>
      <c r="FG14" s="304"/>
      <c r="FH14" s="304"/>
      <c r="FI14" s="304"/>
      <c r="FJ14" s="304"/>
      <c r="FK14" s="304"/>
      <c r="FL14" s="304"/>
      <c r="FM14" s="304"/>
      <c r="FN14" s="304"/>
      <c r="FO14" s="304"/>
      <c r="FP14" s="304"/>
      <c r="FQ14" s="304"/>
      <c r="FR14" s="304"/>
      <c r="FS14" s="304"/>
      <c r="FT14" s="304"/>
      <c r="FU14" s="304"/>
      <c r="FV14" s="304"/>
      <c r="FW14" s="304"/>
      <c r="FX14" s="304"/>
      <c r="FY14" s="304"/>
      <c r="FZ14" s="304"/>
      <c r="GA14" s="304"/>
      <c r="GB14" s="304"/>
      <c r="GC14" s="304"/>
      <c r="GD14" s="304"/>
      <c r="GE14" s="304"/>
      <c r="GF14" s="304"/>
      <c r="GG14" s="304"/>
      <c r="GH14" s="304"/>
      <c r="GI14" s="304"/>
      <c r="GJ14" s="304"/>
      <c r="GK14" s="304"/>
      <c r="GL14" s="304"/>
      <c r="GM14" s="304"/>
      <c r="GN14" s="304"/>
      <c r="GO14" s="304"/>
      <c r="GP14" s="304"/>
      <c r="GQ14" s="304"/>
      <c r="GR14" s="304"/>
      <c r="GS14" s="304"/>
      <c r="GT14" s="304"/>
      <c r="GU14" s="304"/>
      <c r="GV14" s="304"/>
      <c r="GW14" s="304"/>
      <c r="GX14" s="304"/>
      <c r="GY14" s="304"/>
      <c r="GZ14" s="304"/>
      <c r="HA14" s="304"/>
      <c r="HB14" s="304"/>
      <c r="HC14" s="304"/>
      <c r="HD14" s="304"/>
      <c r="HE14" s="304"/>
      <c r="HF14" s="304"/>
      <c r="HG14" s="304"/>
      <c r="HH14" s="304"/>
      <c r="HI14" s="304"/>
      <c r="HJ14" s="304"/>
      <c r="HK14" s="304"/>
      <c r="HL14" s="304"/>
      <c r="HM14" s="304"/>
      <c r="HN14" s="304"/>
      <c r="HO14" s="304"/>
      <c r="HP14" s="304"/>
      <c r="HQ14" s="304"/>
      <c r="HR14" s="304"/>
      <c r="HS14" s="304"/>
      <c r="HT14" s="304"/>
      <c r="HU14" s="304"/>
      <c r="HV14" s="304"/>
      <c r="HW14" s="304"/>
      <c r="HX14" s="304"/>
      <c r="HY14" s="304"/>
      <c r="HZ14" s="304"/>
      <c r="IA14" s="304"/>
      <c r="IB14" s="304"/>
      <c r="IC14" s="304"/>
      <c r="ID14" s="304"/>
      <c r="IE14" s="304"/>
      <c r="IF14" s="304"/>
      <c r="IG14" s="304"/>
      <c r="IH14" s="304"/>
      <c r="II14" s="304"/>
      <c r="IJ14" s="304"/>
      <c r="IK14" s="304"/>
      <c r="IL14" s="304"/>
      <c r="IM14" s="304"/>
      <c r="IN14" s="304"/>
      <c r="IO14" s="304"/>
      <c r="IP14" s="304"/>
      <c r="IQ14" s="304"/>
      <c r="IR14" s="304"/>
      <c r="IS14" s="304"/>
      <c r="IT14" s="304"/>
      <c r="IU14" s="304"/>
      <c r="IV14" s="304"/>
      <c r="IW14" s="304"/>
      <c r="IX14" s="304"/>
      <c r="IY14" s="304"/>
      <c r="IZ14" s="304"/>
      <c r="JA14" s="304"/>
      <c r="JB14" s="304"/>
      <c r="JC14" s="304"/>
      <c r="JD14" s="304"/>
      <c r="JE14" s="304"/>
      <c r="JF14" s="304"/>
      <c r="JG14" s="304"/>
      <c r="JH14" s="304"/>
      <c r="JI14" s="304"/>
      <c r="JJ14" s="304"/>
      <c r="JK14" s="304"/>
      <c r="JL14" s="304"/>
      <c r="JM14" s="304"/>
      <c r="JN14" s="304"/>
      <c r="JO14" s="304"/>
      <c r="JP14" s="304"/>
      <c r="JQ14" s="304"/>
      <c r="JR14" s="304"/>
      <c r="JS14" s="304"/>
      <c r="JT14" s="304"/>
      <c r="JU14" s="304"/>
      <c r="JV14" s="304"/>
      <c r="JW14" s="304"/>
      <c r="JX14" s="304"/>
      <c r="JY14" s="304"/>
      <c r="JZ14" s="304"/>
      <c r="KA14" s="304"/>
      <c r="KB14" s="304"/>
      <c r="KC14" s="304"/>
      <c r="KD14" s="304"/>
      <c r="KE14" s="304"/>
      <c r="KF14" s="304"/>
      <c r="KG14" s="304"/>
      <c r="KH14" s="304"/>
      <c r="KI14" s="304"/>
      <c r="KJ14" s="304"/>
      <c r="KK14" s="304"/>
      <c r="KL14" s="304"/>
      <c r="KM14" s="304"/>
      <c r="KN14" s="304"/>
      <c r="KO14" s="304"/>
      <c r="KP14" s="305"/>
      <c r="KQ14" s="305"/>
      <c r="KR14" s="305"/>
      <c r="KS14" s="305"/>
      <c r="KT14" s="305"/>
      <c r="KU14" s="305"/>
      <c r="KV14" s="305"/>
      <c r="KW14" s="305"/>
      <c r="KX14" s="305"/>
      <c r="KY14" s="305"/>
      <c r="KZ14" s="306"/>
      <c r="LA14" s="305"/>
      <c r="LB14" s="305"/>
      <c r="LC14" s="305"/>
      <c r="LD14" s="305"/>
      <c r="LE14" s="305"/>
      <c r="LF14" s="305"/>
      <c r="LG14" s="305"/>
      <c r="LH14" s="305"/>
      <c r="LI14" s="305"/>
      <c r="LJ14" s="305"/>
      <c r="LK14" s="305"/>
      <c r="LL14" s="305"/>
      <c r="LM14" s="305"/>
      <c r="LN14" s="305"/>
      <c r="LO14" s="305"/>
      <c r="LP14" s="305"/>
      <c r="LQ14" s="305"/>
      <c r="LR14" s="305"/>
      <c r="LS14" s="305"/>
      <c r="LT14" s="305"/>
      <c r="LU14" s="305"/>
      <c r="LV14" s="305"/>
      <c r="LW14" s="305"/>
      <c r="LX14" s="305"/>
      <c r="LY14" s="305"/>
      <c r="LZ14" s="305"/>
      <c r="MA14" s="305"/>
      <c r="MB14" s="305"/>
      <c r="MC14" s="305"/>
      <c r="MD14" s="305"/>
      <c r="ME14" s="305"/>
      <c r="MF14" s="305"/>
      <c r="MG14" s="305"/>
      <c r="MH14" s="305"/>
      <c r="MI14" s="305"/>
      <c r="MJ14" s="305"/>
      <c r="MK14" s="305"/>
      <c r="ML14" s="305"/>
      <c r="MM14" s="305"/>
      <c r="MN14" s="305"/>
      <c r="MO14" s="305"/>
      <c r="MP14" s="305"/>
      <c r="MQ14" s="305"/>
      <c r="MR14" s="305"/>
      <c r="MS14" s="305"/>
      <c r="MT14" s="305"/>
      <c r="MU14" s="305"/>
      <c r="MV14" s="307"/>
      <c r="MW14" s="307"/>
      <c r="MX14" s="307"/>
      <c r="MY14" s="307"/>
      <c r="MZ14" s="307"/>
      <c r="NA14" s="307"/>
      <c r="NB14" s="307"/>
      <c r="NC14" s="307"/>
      <c r="ND14" s="307"/>
      <c r="NE14" s="307"/>
      <c r="NF14" s="307"/>
      <c r="NG14" s="307"/>
      <c r="NH14" s="307"/>
      <c r="NI14" s="307"/>
      <c r="NJ14" s="307"/>
      <c r="NK14" s="307"/>
      <c r="NL14" s="307"/>
      <c r="NM14" s="307"/>
      <c r="NN14" s="307"/>
      <c r="NO14" s="307"/>
      <c r="NP14" s="307"/>
      <c r="NQ14" s="307"/>
      <c r="NR14" s="307"/>
      <c r="NS14" s="307"/>
      <c r="NT14" s="307"/>
      <c r="NU14" s="307"/>
      <c r="NV14" s="307"/>
      <c r="NW14" s="307"/>
      <c r="NX14" s="307"/>
      <c r="NY14" s="307"/>
      <c r="NZ14" s="305"/>
      <c r="OA14" s="305"/>
      <c r="OB14" s="305"/>
      <c r="OC14" s="305"/>
      <c r="OD14" s="305"/>
      <c r="OE14" s="305"/>
      <c r="OF14" s="305"/>
      <c r="OG14" s="305"/>
      <c r="OH14" s="305"/>
      <c r="OI14" s="305"/>
      <c r="OJ14" s="305"/>
      <c r="OK14" s="305"/>
      <c r="OL14" s="305"/>
      <c r="OM14" s="305"/>
      <c r="ON14" s="305"/>
      <c r="OO14" s="305"/>
      <c r="OP14" s="305"/>
      <c r="OQ14" s="305"/>
      <c r="OR14" s="305"/>
      <c r="OS14" s="305"/>
      <c r="OT14" s="305"/>
      <c r="OU14" s="305"/>
      <c r="OV14" s="305"/>
      <c r="OW14" s="305"/>
      <c r="OX14" s="305"/>
      <c r="OY14" s="305"/>
      <c r="OZ14" s="305"/>
      <c r="PA14" s="305"/>
      <c r="PB14" s="305"/>
      <c r="PC14" s="305"/>
      <c r="PD14" s="305"/>
      <c r="PE14" s="305"/>
      <c r="PF14" s="305"/>
      <c r="PG14" s="305"/>
      <c r="PH14" s="305"/>
      <c r="PI14" s="305"/>
      <c r="PJ14" s="305"/>
      <c r="PK14" s="305"/>
      <c r="PL14" s="305"/>
      <c r="PM14" s="305"/>
      <c r="PN14" s="305"/>
      <c r="PO14" s="305"/>
      <c r="PP14" s="305"/>
      <c r="SD14" s="292"/>
      <c r="SE14" s="292"/>
      <c r="SF14" s="292"/>
      <c r="SH14" s="292"/>
      <c r="SO14" s="391"/>
      <c r="SS14" s="389"/>
      <c r="ST14" s="389"/>
      <c r="SU14" s="389"/>
    </row>
    <row r="15" spans="1:515" ht="21" customHeight="1">
      <c r="A15" s="345">
        <v>7</v>
      </c>
      <c r="B15" s="231" t="str">
        <f>IF('1'!$A$1=1,D15,F15)</f>
        <v xml:space="preserve"> Чехія</v>
      </c>
      <c r="C15" s="444"/>
      <c r="D15" s="368" t="s">
        <v>170</v>
      </c>
      <c r="E15" s="368"/>
      <c r="F15" s="368" t="s">
        <v>60</v>
      </c>
      <c r="G15" s="342">
        <v>69.510507779263904</v>
      </c>
      <c r="H15" s="237">
        <v>88.208426326470402</v>
      </c>
      <c r="I15" s="237">
        <v>99.058932126294593</v>
      </c>
      <c r="J15" s="237">
        <v>97.622452179473797</v>
      </c>
      <c r="K15" s="237">
        <v>90.831466871691603</v>
      </c>
      <c r="L15" s="237">
        <v>117.93930567972029</v>
      </c>
      <c r="M15" s="237">
        <v>154.32255914598679</v>
      </c>
      <c r="N15" s="237">
        <v>148.8409134647172</v>
      </c>
      <c r="O15" s="237">
        <v>120.2279566869623</v>
      </c>
      <c r="P15" s="237">
        <v>158.9580976812218</v>
      </c>
      <c r="Q15" s="237">
        <v>200.9232081646683</v>
      </c>
      <c r="R15" s="237">
        <v>196.36529896844598</v>
      </c>
      <c r="S15" s="237">
        <v>146.6887709349414</v>
      </c>
      <c r="T15" s="237">
        <v>191.12203831776921</v>
      </c>
      <c r="U15" s="237">
        <v>202.12233510407901</v>
      </c>
      <c r="V15" s="237">
        <v>245.83061317723161</v>
      </c>
      <c r="W15" s="237">
        <v>194.5556306795562</v>
      </c>
      <c r="X15" s="237">
        <v>235.1553966267071</v>
      </c>
      <c r="Y15" s="237">
        <v>270.80343523428473</v>
      </c>
      <c r="Z15" s="237">
        <v>269.95229150772542</v>
      </c>
      <c r="AA15" s="237">
        <v>180.05480990912992</v>
      </c>
      <c r="AB15" s="237">
        <v>135.49720549887351</v>
      </c>
      <c r="AC15" s="237">
        <v>214.46502505741222</v>
      </c>
      <c r="AD15" s="237">
        <v>242.88962607266348</v>
      </c>
      <c r="AE15" s="237">
        <v>211.91107818382139</v>
      </c>
      <c r="AF15" s="237">
        <v>251.719969164448</v>
      </c>
      <c r="AG15" s="237">
        <v>284.16362208635007</v>
      </c>
      <c r="AH15" s="237">
        <v>379.02836329636125</v>
      </c>
      <c r="AI15" s="237">
        <v>290.27438748020188</v>
      </c>
      <c r="AJ15" s="237">
        <v>362.61413770514298</v>
      </c>
      <c r="AK15" s="237">
        <v>290.19558620107011</v>
      </c>
      <c r="AL15" s="237">
        <v>323.672949731995</v>
      </c>
      <c r="AM15" s="237">
        <v>299.6862871261788</v>
      </c>
      <c r="AN15" s="237">
        <v>326.90071262039578</v>
      </c>
      <c r="AO15" s="237">
        <v>402.23152601501101</v>
      </c>
      <c r="AP15" s="237">
        <v>526.08468512281706</v>
      </c>
      <c r="AQ15" s="237">
        <v>462.09064744139903</v>
      </c>
      <c r="AR15" s="237">
        <v>443.74724289444202</v>
      </c>
      <c r="AS15" s="237">
        <v>511.61138098035599</v>
      </c>
      <c r="AT15" s="237">
        <v>769.35262946806404</v>
      </c>
      <c r="AU15" s="237">
        <v>507.075085317711</v>
      </c>
      <c r="AV15" s="237">
        <v>507.27141826548598</v>
      </c>
      <c r="AW15" s="237">
        <v>473.99802760724299</v>
      </c>
      <c r="AX15" s="237">
        <f t="shared" si="10"/>
        <v>1417.4492713161972</v>
      </c>
      <c r="AY15" s="237">
        <f t="shared" si="11"/>
        <v>1488.34453119044</v>
      </c>
      <c r="AZ15" s="237">
        <f t="shared" si="12"/>
        <v>354.40031841150272</v>
      </c>
      <c r="BA15" s="237">
        <f t="shared" si="13"/>
        <v>511.93424516211587</v>
      </c>
      <c r="BB15" s="237">
        <f t="shared" si="14"/>
        <v>676.47456150129847</v>
      </c>
      <c r="BC15" s="237">
        <f t="shared" si="15"/>
        <v>785.76375753402124</v>
      </c>
      <c r="BD15" s="237">
        <f t="shared" si="16"/>
        <v>970.46675404827351</v>
      </c>
      <c r="BE15" s="237">
        <f t="shared" si="17"/>
        <v>772.90666653807921</v>
      </c>
      <c r="BF15" s="237">
        <f t="shared" si="18"/>
        <v>1126.8230327309807</v>
      </c>
      <c r="BG15" s="237">
        <f t="shared" si="19"/>
        <v>1266.7570611184101</v>
      </c>
      <c r="BH15" s="237">
        <f t="shared" si="20"/>
        <v>1554.9032108844026</v>
      </c>
      <c r="BI15" s="237">
        <f t="shared" si="9"/>
        <v>2186.8019007842613</v>
      </c>
      <c r="BJ15" s="452"/>
      <c r="BK15" s="304"/>
      <c r="BL15" s="304"/>
      <c r="BM15" s="304"/>
      <c r="BN15" s="304"/>
      <c r="BO15" s="304"/>
      <c r="BP15" s="304"/>
      <c r="BQ15" s="304"/>
      <c r="BR15" s="304"/>
      <c r="BS15" s="304"/>
      <c r="BT15" s="304"/>
      <c r="BU15" s="304"/>
      <c r="BV15" s="304"/>
      <c r="BW15" s="304"/>
      <c r="BX15" s="304"/>
      <c r="BY15" s="304"/>
      <c r="BZ15" s="304"/>
      <c r="CA15" s="304"/>
      <c r="CB15" s="304"/>
      <c r="CC15" s="304"/>
      <c r="CD15" s="304"/>
      <c r="CE15" s="304"/>
      <c r="CF15" s="304"/>
      <c r="CG15" s="304"/>
      <c r="CH15" s="304"/>
      <c r="CI15" s="304"/>
      <c r="CJ15" s="304"/>
      <c r="CK15" s="304"/>
      <c r="CL15" s="304"/>
      <c r="CM15" s="304"/>
      <c r="CN15" s="304"/>
      <c r="CO15" s="304"/>
      <c r="CP15" s="304"/>
      <c r="CQ15" s="304"/>
      <c r="CR15" s="304"/>
      <c r="CS15" s="304"/>
      <c r="CT15" s="304"/>
      <c r="CU15" s="304"/>
      <c r="CV15" s="304"/>
      <c r="CW15" s="304"/>
      <c r="CX15" s="304"/>
      <c r="CY15" s="304"/>
      <c r="CZ15" s="304"/>
      <c r="DA15" s="304"/>
      <c r="DB15" s="304"/>
      <c r="DC15" s="304"/>
      <c r="DD15" s="304"/>
      <c r="DE15" s="304"/>
      <c r="DF15" s="304"/>
      <c r="DG15" s="304"/>
      <c r="DH15" s="304"/>
      <c r="DI15" s="304"/>
      <c r="DJ15" s="304"/>
      <c r="DK15" s="304"/>
      <c r="DL15" s="304"/>
      <c r="DM15" s="304"/>
      <c r="DN15" s="304"/>
      <c r="DO15" s="304"/>
      <c r="DP15" s="304"/>
      <c r="DQ15" s="304"/>
      <c r="DR15" s="304"/>
      <c r="DS15" s="304"/>
      <c r="DT15" s="304"/>
      <c r="DU15" s="304"/>
      <c r="DV15" s="304"/>
      <c r="DW15" s="304"/>
      <c r="DX15" s="304"/>
      <c r="DY15" s="304"/>
      <c r="DZ15" s="304"/>
      <c r="EA15" s="304"/>
      <c r="EB15" s="304"/>
      <c r="EC15" s="304"/>
      <c r="ED15" s="304"/>
      <c r="EE15" s="304"/>
      <c r="EF15" s="304"/>
      <c r="EG15" s="304"/>
      <c r="EH15" s="304"/>
      <c r="EI15" s="304"/>
      <c r="EJ15" s="304"/>
      <c r="EK15" s="304"/>
      <c r="EL15" s="304"/>
      <c r="EM15" s="304"/>
      <c r="EN15" s="304"/>
      <c r="EO15" s="304"/>
      <c r="EP15" s="304"/>
      <c r="EQ15" s="304"/>
      <c r="ER15" s="304"/>
      <c r="ES15" s="304"/>
      <c r="ET15" s="304"/>
      <c r="EU15" s="304"/>
      <c r="EV15" s="304"/>
      <c r="EW15" s="304"/>
      <c r="EX15" s="304"/>
      <c r="EY15" s="304"/>
      <c r="EZ15" s="304"/>
      <c r="FA15" s="304"/>
      <c r="FB15" s="304"/>
      <c r="FC15" s="304"/>
      <c r="FD15" s="304"/>
      <c r="FE15" s="304"/>
      <c r="FF15" s="304"/>
      <c r="FG15" s="304"/>
      <c r="FH15" s="304"/>
      <c r="FI15" s="304"/>
      <c r="FJ15" s="304"/>
      <c r="FK15" s="304"/>
      <c r="FL15" s="304"/>
      <c r="FM15" s="304"/>
      <c r="FN15" s="304"/>
      <c r="FO15" s="304"/>
      <c r="FP15" s="304"/>
      <c r="FQ15" s="304"/>
      <c r="FR15" s="304"/>
      <c r="FS15" s="304"/>
      <c r="FT15" s="304"/>
      <c r="FU15" s="304"/>
      <c r="FV15" s="304"/>
      <c r="FW15" s="304"/>
      <c r="FX15" s="304"/>
      <c r="FY15" s="304"/>
      <c r="FZ15" s="304"/>
      <c r="GA15" s="304"/>
      <c r="GB15" s="304"/>
      <c r="GC15" s="304"/>
      <c r="GD15" s="304"/>
      <c r="GE15" s="304"/>
      <c r="GF15" s="304"/>
      <c r="GG15" s="304"/>
      <c r="GH15" s="304"/>
      <c r="GI15" s="304"/>
      <c r="GJ15" s="304"/>
      <c r="GK15" s="304"/>
      <c r="GL15" s="304"/>
      <c r="GM15" s="304"/>
      <c r="GN15" s="304"/>
      <c r="GO15" s="304"/>
      <c r="GP15" s="304"/>
      <c r="GQ15" s="304"/>
      <c r="GR15" s="304"/>
      <c r="GS15" s="304"/>
      <c r="GT15" s="304"/>
      <c r="GU15" s="304"/>
      <c r="GV15" s="304"/>
      <c r="GW15" s="304"/>
      <c r="GX15" s="304"/>
      <c r="GY15" s="304"/>
      <c r="GZ15" s="304"/>
      <c r="HA15" s="304"/>
      <c r="HB15" s="304"/>
      <c r="HC15" s="304"/>
      <c r="HD15" s="304"/>
      <c r="HE15" s="304"/>
      <c r="HF15" s="304"/>
      <c r="HG15" s="304"/>
      <c r="HH15" s="304"/>
      <c r="HI15" s="304"/>
      <c r="HJ15" s="304"/>
      <c r="HK15" s="304"/>
      <c r="HL15" s="304"/>
      <c r="HM15" s="304"/>
      <c r="HN15" s="304"/>
      <c r="HO15" s="304"/>
      <c r="HP15" s="304"/>
      <c r="HQ15" s="304"/>
      <c r="HR15" s="304"/>
      <c r="HS15" s="304"/>
      <c r="HT15" s="304"/>
      <c r="HU15" s="304"/>
      <c r="HV15" s="304"/>
      <c r="HW15" s="304"/>
      <c r="HX15" s="304"/>
      <c r="HY15" s="304"/>
      <c r="HZ15" s="304"/>
      <c r="IA15" s="304"/>
      <c r="IB15" s="304"/>
      <c r="IC15" s="304"/>
      <c r="ID15" s="304"/>
      <c r="IE15" s="304"/>
      <c r="IF15" s="304"/>
      <c r="IG15" s="304"/>
      <c r="IH15" s="304"/>
      <c r="II15" s="304"/>
      <c r="IJ15" s="304"/>
      <c r="IK15" s="304"/>
      <c r="IL15" s="304"/>
      <c r="IM15" s="304"/>
      <c r="IN15" s="304"/>
      <c r="IO15" s="304"/>
      <c r="IP15" s="304"/>
      <c r="IQ15" s="304"/>
      <c r="IR15" s="304"/>
      <c r="IS15" s="304"/>
      <c r="IT15" s="304"/>
      <c r="IU15" s="304"/>
      <c r="IV15" s="304"/>
      <c r="IW15" s="304"/>
      <c r="IX15" s="304"/>
      <c r="IY15" s="304"/>
      <c r="IZ15" s="304"/>
      <c r="JA15" s="304"/>
      <c r="JB15" s="304"/>
      <c r="JC15" s="304"/>
      <c r="JD15" s="304"/>
      <c r="JE15" s="304"/>
      <c r="JF15" s="304"/>
      <c r="JG15" s="304"/>
      <c r="JH15" s="304"/>
      <c r="JI15" s="304"/>
      <c r="JJ15" s="304"/>
      <c r="JK15" s="304"/>
      <c r="JL15" s="304"/>
      <c r="JM15" s="304"/>
      <c r="JN15" s="304"/>
      <c r="JO15" s="304"/>
      <c r="JP15" s="304"/>
      <c r="JQ15" s="304"/>
      <c r="JR15" s="304"/>
      <c r="JS15" s="304"/>
      <c r="JT15" s="304"/>
      <c r="JU15" s="304"/>
      <c r="JV15" s="304"/>
      <c r="JW15" s="304"/>
      <c r="JX15" s="304"/>
      <c r="JY15" s="304"/>
      <c r="JZ15" s="304"/>
      <c r="KA15" s="304"/>
      <c r="KB15" s="304"/>
      <c r="KC15" s="304"/>
      <c r="KD15" s="304"/>
      <c r="KE15" s="304"/>
      <c r="KF15" s="304"/>
      <c r="KG15" s="304"/>
      <c r="KH15" s="304"/>
      <c r="KI15" s="304"/>
      <c r="KJ15" s="304"/>
      <c r="KK15" s="304"/>
      <c r="KL15" s="304"/>
      <c r="KM15" s="304"/>
      <c r="KN15" s="304"/>
      <c r="KO15" s="304"/>
      <c r="KP15" s="305"/>
      <c r="KQ15" s="305"/>
      <c r="KR15" s="305"/>
      <c r="KS15" s="305"/>
      <c r="KT15" s="305"/>
      <c r="KU15" s="305"/>
      <c r="KV15" s="305"/>
      <c r="KW15" s="305"/>
      <c r="KX15" s="305"/>
      <c r="KY15" s="305"/>
      <c r="KZ15" s="306"/>
      <c r="LA15" s="305"/>
      <c r="LB15" s="305"/>
      <c r="LC15" s="305"/>
      <c r="LD15" s="305"/>
      <c r="LE15" s="305"/>
      <c r="LF15" s="305"/>
      <c r="LG15" s="305"/>
      <c r="LH15" s="305"/>
      <c r="LI15" s="305"/>
      <c r="LJ15" s="305"/>
      <c r="LK15" s="305"/>
      <c r="LL15" s="305"/>
      <c r="LM15" s="305"/>
      <c r="LN15" s="305"/>
      <c r="LO15" s="305"/>
      <c r="LP15" s="305"/>
      <c r="LQ15" s="305"/>
      <c r="LR15" s="305"/>
      <c r="LS15" s="305"/>
      <c r="LT15" s="305"/>
      <c r="LU15" s="305"/>
      <c r="LV15" s="305"/>
      <c r="LW15" s="305"/>
      <c r="LX15" s="305"/>
      <c r="LY15" s="305"/>
      <c r="LZ15" s="305"/>
      <c r="MA15" s="305"/>
      <c r="MB15" s="305"/>
      <c r="MC15" s="305"/>
      <c r="MD15" s="305"/>
      <c r="ME15" s="305"/>
      <c r="MF15" s="305"/>
      <c r="MG15" s="305"/>
      <c r="MH15" s="305"/>
      <c r="MI15" s="305"/>
      <c r="MJ15" s="305"/>
      <c r="MK15" s="305"/>
      <c r="ML15" s="305"/>
      <c r="MM15" s="305"/>
      <c r="MN15" s="305"/>
      <c r="MO15" s="305"/>
      <c r="MP15" s="305"/>
      <c r="MQ15" s="305"/>
      <c r="MR15" s="305"/>
      <c r="MS15" s="305"/>
      <c r="MT15" s="305"/>
      <c r="MU15" s="305"/>
      <c r="MV15" s="307"/>
      <c r="MW15" s="307"/>
      <c r="MX15" s="307"/>
      <c r="MY15" s="307"/>
      <c r="MZ15" s="307"/>
      <c r="NA15" s="307"/>
      <c r="NB15" s="307"/>
      <c r="NC15" s="307"/>
      <c r="ND15" s="307"/>
      <c r="NE15" s="307"/>
      <c r="NF15" s="307"/>
      <c r="NG15" s="307"/>
      <c r="NH15" s="307"/>
      <c r="NI15" s="307"/>
      <c r="NJ15" s="307"/>
      <c r="NK15" s="307"/>
      <c r="NL15" s="307"/>
      <c r="NM15" s="307"/>
      <c r="NN15" s="307"/>
      <c r="NO15" s="307"/>
      <c r="NP15" s="307"/>
      <c r="NQ15" s="307"/>
      <c r="NR15" s="307"/>
      <c r="NS15" s="307"/>
      <c r="NT15" s="307"/>
      <c r="NU15" s="307"/>
      <c r="NV15" s="307"/>
      <c r="NW15" s="307"/>
      <c r="NX15" s="307"/>
      <c r="NY15" s="307"/>
      <c r="NZ15" s="305"/>
      <c r="OA15" s="305"/>
      <c r="OB15" s="305"/>
      <c r="OC15" s="305"/>
      <c r="OD15" s="305"/>
      <c r="OE15" s="305"/>
      <c r="OF15" s="305"/>
      <c r="OG15" s="305"/>
      <c r="OH15" s="305"/>
      <c r="OI15" s="305"/>
      <c r="OJ15" s="305"/>
      <c r="OK15" s="305"/>
      <c r="OL15" s="305"/>
      <c r="OM15" s="305"/>
      <c r="ON15" s="305"/>
      <c r="OO15" s="305"/>
      <c r="OP15" s="305"/>
      <c r="OQ15" s="305"/>
      <c r="OR15" s="305"/>
      <c r="OS15" s="305"/>
      <c r="OT15" s="305"/>
      <c r="OU15" s="305"/>
      <c r="OV15" s="305"/>
      <c r="OW15" s="305"/>
      <c r="OX15" s="305"/>
      <c r="OY15" s="305"/>
      <c r="OZ15" s="305"/>
      <c r="PA15" s="305"/>
      <c r="PB15" s="305"/>
      <c r="PC15" s="305"/>
      <c r="PD15" s="305"/>
      <c r="PE15" s="305"/>
      <c r="PF15" s="305"/>
      <c r="PG15" s="305"/>
      <c r="PH15" s="305"/>
      <c r="PI15" s="305"/>
      <c r="PJ15" s="305"/>
      <c r="PK15" s="305"/>
      <c r="PL15" s="305"/>
      <c r="PM15" s="305"/>
      <c r="PN15" s="305"/>
      <c r="PO15" s="305"/>
      <c r="PP15" s="305"/>
      <c r="SD15" s="292"/>
      <c r="SE15" s="292"/>
      <c r="SF15" s="292"/>
      <c r="SH15" s="292"/>
      <c r="SO15" s="391"/>
      <c r="SS15" s="389"/>
      <c r="ST15" s="389"/>
      <c r="SU15" s="389"/>
    </row>
    <row r="16" spans="1:515" ht="21" customHeight="1">
      <c r="A16" s="345">
        <v>8</v>
      </c>
      <c r="B16" s="231" t="str">
        <f>IF('1'!$A$1=1,D16,F16)</f>
        <v xml:space="preserve"> Болгарія</v>
      </c>
      <c r="C16" s="444"/>
      <c r="D16" s="368" t="s">
        <v>154</v>
      </c>
      <c r="E16" s="368"/>
      <c r="F16" s="368" t="s">
        <v>51</v>
      </c>
      <c r="G16" s="342">
        <v>47.995370441209275</v>
      </c>
      <c r="H16" s="237">
        <v>58.982965233566006</v>
      </c>
      <c r="I16" s="237">
        <v>67.607110886090794</v>
      </c>
      <c r="J16" s="237">
        <v>52.092570507527903</v>
      </c>
      <c r="K16" s="237">
        <v>30.474117905078522</v>
      </c>
      <c r="L16" s="237">
        <v>33.445895986308301</v>
      </c>
      <c r="M16" s="237">
        <v>38.937755224675797</v>
      </c>
      <c r="N16" s="237">
        <v>52.527635393723202</v>
      </c>
      <c r="O16" s="237">
        <v>30.965771243813933</v>
      </c>
      <c r="P16" s="237">
        <v>44.847459202066304</v>
      </c>
      <c r="Q16" s="237">
        <v>42.433495395948299</v>
      </c>
      <c r="R16" s="237">
        <v>47.194654614325898</v>
      </c>
      <c r="S16" s="237">
        <v>37.631086917895999</v>
      </c>
      <c r="T16" s="237">
        <v>56.200965717988602</v>
      </c>
      <c r="U16" s="237">
        <v>64.056033849961509</v>
      </c>
      <c r="V16" s="237">
        <v>60.439560584972803</v>
      </c>
      <c r="W16" s="237">
        <v>96.094903381112886</v>
      </c>
      <c r="X16" s="237">
        <v>70.786416910645897</v>
      </c>
      <c r="Y16" s="237">
        <v>82.358341839112498</v>
      </c>
      <c r="Z16" s="237">
        <v>67.963813908622711</v>
      </c>
      <c r="AA16" s="237">
        <v>60.782509332985796</v>
      </c>
      <c r="AB16" s="237">
        <v>51.509744002648794</v>
      </c>
      <c r="AC16" s="237">
        <v>64.761834172153598</v>
      </c>
      <c r="AD16" s="237">
        <v>72.6791937493538</v>
      </c>
      <c r="AE16" s="237">
        <v>64.34354974399281</v>
      </c>
      <c r="AF16" s="237">
        <v>59.831722368550601</v>
      </c>
      <c r="AG16" s="237">
        <v>98.043769976212587</v>
      </c>
      <c r="AH16" s="237">
        <v>112.4873409553208</v>
      </c>
      <c r="AI16" s="237">
        <v>61.242641534935998</v>
      </c>
      <c r="AJ16" s="237">
        <v>469.70156410930849</v>
      </c>
      <c r="AK16" s="237">
        <v>614.88294486433995</v>
      </c>
      <c r="AL16" s="237">
        <v>827.74122570529096</v>
      </c>
      <c r="AM16" s="237">
        <v>571.62373065764098</v>
      </c>
      <c r="AN16" s="237">
        <v>514.47568072947092</v>
      </c>
      <c r="AO16" s="237">
        <v>467.13640770677603</v>
      </c>
      <c r="AP16" s="237">
        <v>497.47506312096095</v>
      </c>
      <c r="AQ16" s="237">
        <v>414.99527206845335</v>
      </c>
      <c r="AR16" s="237">
        <v>490.60122459681497</v>
      </c>
      <c r="AS16" s="237">
        <v>628.37621310430495</v>
      </c>
      <c r="AT16" s="237">
        <v>647.41381393876202</v>
      </c>
      <c r="AU16" s="237">
        <v>447.34674522087596</v>
      </c>
      <c r="AV16" s="237">
        <v>451.18963372816199</v>
      </c>
      <c r="AW16" s="237">
        <v>473.61988518363796</v>
      </c>
      <c r="AX16" s="237">
        <f>AQ16+AR16+AS16</f>
        <v>1533.9727097695732</v>
      </c>
      <c r="AY16" s="237">
        <f>AU16+AV16+AW16</f>
        <v>1372.1562641326759</v>
      </c>
      <c r="AZ16" s="237">
        <f>G16+H16+I16+J16</f>
        <v>226.67801706839398</v>
      </c>
      <c r="BA16" s="237">
        <f>K16+L16+M16+N16</f>
        <v>155.38540450978581</v>
      </c>
      <c r="BB16" s="237">
        <f>O16+P16+Q16+R16</f>
        <v>165.44138045615443</v>
      </c>
      <c r="BC16" s="237">
        <f>S16+T16+U16+V16</f>
        <v>218.3276470708189</v>
      </c>
      <c r="BD16" s="237">
        <f>W16+X16+Y16+Z16</f>
        <v>317.20347603949403</v>
      </c>
      <c r="BE16" s="237">
        <f>AA16+AB16+AC16+AD16</f>
        <v>249.73328125714201</v>
      </c>
      <c r="BF16" s="237">
        <f>AE16+AF16+AG16+AH16</f>
        <v>334.7063830440768</v>
      </c>
      <c r="BG16" s="237">
        <f>AI16+AJ16+AK16+AL16</f>
        <v>1973.5683762138756</v>
      </c>
      <c r="BH16" s="237">
        <f>AM16+AN16+AO16+AP16</f>
        <v>2050.7108822148489</v>
      </c>
      <c r="BI16" s="237">
        <f>AQ16+AR16+AS16+AT16</f>
        <v>2181.3865237083351</v>
      </c>
      <c r="BJ16" s="452"/>
      <c r="BK16" s="304"/>
      <c r="BL16" s="304"/>
      <c r="BM16" s="304"/>
      <c r="BN16" s="304"/>
      <c r="BO16" s="304"/>
      <c r="BP16" s="304"/>
      <c r="BQ16" s="304"/>
      <c r="BR16" s="304"/>
      <c r="BS16" s="304"/>
      <c r="BT16" s="304"/>
      <c r="BU16" s="304"/>
      <c r="BV16" s="304"/>
      <c r="BW16" s="304"/>
      <c r="BX16" s="304"/>
      <c r="BY16" s="304"/>
      <c r="BZ16" s="304"/>
      <c r="CA16" s="304"/>
      <c r="CB16" s="304"/>
      <c r="CC16" s="304"/>
      <c r="CD16" s="304"/>
      <c r="CE16" s="304"/>
      <c r="CF16" s="304"/>
      <c r="CG16" s="304"/>
      <c r="CH16" s="304"/>
      <c r="CI16" s="304"/>
      <c r="CJ16" s="304"/>
      <c r="CK16" s="304"/>
      <c r="CL16" s="304"/>
      <c r="CM16" s="304"/>
      <c r="CN16" s="304"/>
      <c r="CO16" s="304"/>
      <c r="CP16" s="304"/>
      <c r="CQ16" s="304"/>
      <c r="CR16" s="304"/>
      <c r="CS16" s="304"/>
      <c r="CT16" s="304"/>
      <c r="CU16" s="304"/>
      <c r="CV16" s="304"/>
      <c r="CW16" s="304"/>
      <c r="CX16" s="304"/>
      <c r="CY16" s="304"/>
      <c r="CZ16" s="304"/>
      <c r="DA16" s="304"/>
      <c r="DB16" s="304"/>
      <c r="DC16" s="304"/>
      <c r="DD16" s="304"/>
      <c r="DE16" s="304"/>
      <c r="DF16" s="304"/>
      <c r="DG16" s="304"/>
      <c r="DH16" s="304"/>
      <c r="DI16" s="304"/>
      <c r="DJ16" s="304"/>
      <c r="DK16" s="304"/>
      <c r="DL16" s="304"/>
      <c r="DM16" s="304"/>
      <c r="DN16" s="304"/>
      <c r="DO16" s="304"/>
      <c r="DP16" s="304"/>
      <c r="DQ16" s="304"/>
      <c r="DR16" s="304"/>
      <c r="DS16" s="304"/>
      <c r="DT16" s="304"/>
      <c r="DU16" s="304"/>
      <c r="DV16" s="304"/>
      <c r="DW16" s="304"/>
      <c r="DX16" s="304"/>
      <c r="DY16" s="304"/>
      <c r="DZ16" s="304"/>
      <c r="EA16" s="304"/>
      <c r="EB16" s="304"/>
      <c r="EC16" s="304"/>
      <c r="ED16" s="304"/>
      <c r="EE16" s="304"/>
      <c r="EF16" s="304"/>
      <c r="EG16" s="304"/>
      <c r="EH16" s="304"/>
      <c r="EI16" s="304"/>
      <c r="EJ16" s="304"/>
      <c r="EK16" s="304"/>
      <c r="EL16" s="304"/>
      <c r="EM16" s="304"/>
      <c r="EN16" s="304"/>
      <c r="EO16" s="304"/>
      <c r="EP16" s="304"/>
      <c r="EQ16" s="304"/>
      <c r="ER16" s="304"/>
      <c r="ES16" s="304" t="s">
        <v>134</v>
      </c>
      <c r="ET16" s="304" t="s">
        <v>135</v>
      </c>
      <c r="EU16" s="304"/>
      <c r="EV16" s="304"/>
      <c r="EW16" s="304"/>
      <c r="EX16" s="304"/>
      <c r="EY16" s="304"/>
      <c r="EZ16" s="304"/>
      <c r="FA16" s="304"/>
      <c r="FB16" s="304" t="s">
        <v>144</v>
      </c>
      <c r="FC16" s="304"/>
      <c r="FD16" s="304"/>
      <c r="FE16" s="304" t="s">
        <v>145</v>
      </c>
      <c r="FF16" s="304"/>
      <c r="FG16" s="304"/>
      <c r="FH16" s="304"/>
      <c r="FI16" s="304"/>
      <c r="FJ16" s="304"/>
      <c r="FK16" s="304"/>
      <c r="FL16" s="304"/>
      <c r="FM16" s="304"/>
      <c r="FN16" s="304"/>
      <c r="FO16" s="304"/>
      <c r="FP16" s="304"/>
      <c r="FQ16" s="304"/>
      <c r="FR16" s="304"/>
      <c r="FS16" s="304"/>
      <c r="FT16" s="304"/>
      <c r="FU16" s="304"/>
      <c r="FV16" s="304"/>
      <c r="FW16" s="304"/>
      <c r="FX16" s="304"/>
      <c r="FY16" s="304"/>
      <c r="FZ16" s="304"/>
      <c r="GA16" s="304"/>
      <c r="GB16" s="304"/>
      <c r="GC16" s="304"/>
      <c r="GD16" s="304"/>
      <c r="GE16" s="304"/>
      <c r="GF16" s="304"/>
      <c r="GG16" s="304"/>
      <c r="GH16" s="304"/>
      <c r="GI16" s="304"/>
      <c r="GJ16" s="304"/>
      <c r="GK16" s="304"/>
      <c r="GL16" s="304"/>
      <c r="GM16" s="304"/>
      <c r="GN16" s="304"/>
      <c r="GO16" s="304"/>
      <c r="GP16" s="304"/>
      <c r="GQ16" s="304"/>
      <c r="GR16" s="304"/>
      <c r="GS16" s="304"/>
      <c r="GT16" s="304"/>
      <c r="GU16" s="304"/>
      <c r="GV16" s="304"/>
      <c r="GW16" s="304"/>
      <c r="GX16" s="304"/>
      <c r="GY16" s="304"/>
      <c r="GZ16" s="304"/>
      <c r="HA16" s="304"/>
      <c r="HB16" s="304"/>
      <c r="HC16" s="304"/>
      <c r="HD16" s="304"/>
      <c r="HE16" s="304"/>
      <c r="HF16" s="304"/>
      <c r="HG16" s="304"/>
      <c r="HH16" s="304"/>
      <c r="HI16" s="304"/>
      <c r="HJ16" s="304"/>
      <c r="HK16" s="304"/>
      <c r="HL16" s="304"/>
      <c r="HM16" s="304"/>
      <c r="HN16" s="304"/>
      <c r="HO16" s="304"/>
      <c r="HP16" s="304"/>
      <c r="HQ16" s="304"/>
      <c r="HR16" s="304"/>
      <c r="HS16" s="304"/>
      <c r="HT16" s="304"/>
      <c r="HU16" s="304"/>
      <c r="HV16" s="304"/>
      <c r="HW16" s="304"/>
      <c r="HX16" s="304"/>
      <c r="HY16" s="304"/>
      <c r="HZ16" s="304"/>
      <c r="IA16" s="304"/>
      <c r="IB16" s="304"/>
      <c r="IC16" s="304"/>
      <c r="ID16" s="304"/>
      <c r="IE16" s="304"/>
      <c r="IF16" s="304"/>
      <c r="IG16" s="304"/>
      <c r="IH16" s="304"/>
      <c r="II16" s="304"/>
      <c r="IJ16" s="304"/>
      <c r="IK16" s="304"/>
      <c r="IL16" s="304"/>
      <c r="IM16" s="304"/>
      <c r="IN16" s="304"/>
      <c r="IO16" s="304"/>
      <c r="IP16" s="304"/>
      <c r="IQ16" s="304"/>
      <c r="IR16" s="304"/>
      <c r="IS16" s="304"/>
      <c r="IT16" s="304"/>
      <c r="IU16" s="304"/>
      <c r="IV16" s="304"/>
      <c r="IW16" s="304"/>
      <c r="IX16" s="304"/>
      <c r="IY16" s="304"/>
      <c r="IZ16" s="304"/>
      <c r="JA16" s="304"/>
      <c r="JB16" s="304"/>
      <c r="JC16" s="304"/>
      <c r="JD16" s="304"/>
      <c r="JE16" s="304"/>
      <c r="JF16" s="304"/>
      <c r="JG16" s="304"/>
      <c r="JH16" s="304"/>
      <c r="JI16" s="304"/>
      <c r="JJ16" s="304"/>
      <c r="JK16" s="304"/>
      <c r="JL16" s="304"/>
      <c r="JM16" s="304"/>
      <c r="JN16" s="304"/>
      <c r="JO16" s="304"/>
      <c r="JP16" s="304"/>
      <c r="JQ16" s="304"/>
      <c r="JR16" s="304"/>
      <c r="JS16" s="304"/>
      <c r="JT16" s="304"/>
      <c r="JU16" s="304"/>
      <c r="JV16" s="304"/>
      <c r="JW16" s="304"/>
      <c r="JX16" s="304"/>
      <c r="JY16" s="304"/>
      <c r="JZ16" s="304"/>
      <c r="KA16" s="304"/>
      <c r="KB16" s="304"/>
      <c r="KC16" s="304"/>
      <c r="KD16" s="304"/>
      <c r="KE16" s="304"/>
      <c r="KF16" s="304"/>
      <c r="KG16" s="304"/>
      <c r="KH16" s="304"/>
      <c r="KI16" s="304"/>
      <c r="KJ16" s="304"/>
      <c r="KK16" s="304"/>
      <c r="KL16" s="304"/>
      <c r="KM16" s="304"/>
      <c r="KN16" s="304"/>
      <c r="KO16" s="304"/>
      <c r="KP16" s="305"/>
      <c r="KQ16" s="305"/>
      <c r="KR16" s="305"/>
      <c r="KS16" s="305"/>
      <c r="KT16" s="305"/>
      <c r="KU16" s="305"/>
      <c r="KV16" s="305"/>
      <c r="KW16" s="305"/>
      <c r="KX16" s="305"/>
      <c r="KY16" s="305"/>
      <c r="KZ16" s="306"/>
      <c r="LA16" s="305"/>
      <c r="LB16" s="305"/>
      <c r="LC16" s="305"/>
      <c r="LD16" s="305"/>
      <c r="LE16" s="305"/>
      <c r="LF16" s="305"/>
      <c r="LG16" s="305"/>
      <c r="LH16" s="305"/>
      <c r="LI16" s="305"/>
      <c r="LJ16" s="305"/>
      <c r="LK16" s="305"/>
      <c r="LL16" s="305"/>
      <c r="LM16" s="305"/>
      <c r="LN16" s="305"/>
      <c r="LO16" s="305"/>
      <c r="LP16" s="305"/>
      <c r="LQ16" s="305"/>
      <c r="LR16" s="305"/>
      <c r="LS16" s="305"/>
      <c r="LT16" s="305"/>
      <c r="LU16" s="305"/>
      <c r="LV16" s="305"/>
      <c r="LW16" s="305"/>
      <c r="LX16" s="305"/>
      <c r="LY16" s="305"/>
      <c r="LZ16" s="305"/>
      <c r="MA16" s="305"/>
      <c r="MB16" s="305"/>
      <c r="MC16" s="305"/>
      <c r="MD16" s="305"/>
      <c r="ME16" s="305"/>
      <c r="MF16" s="305"/>
      <c r="MG16" s="305"/>
      <c r="MH16" s="305"/>
      <c r="MI16" s="305"/>
      <c r="MJ16" s="305"/>
      <c r="MK16" s="305"/>
      <c r="ML16" s="305"/>
      <c r="MM16" s="305"/>
      <c r="MN16" s="305"/>
      <c r="MO16" s="305"/>
      <c r="MP16" s="305"/>
      <c r="MQ16" s="305"/>
      <c r="MR16" s="305"/>
      <c r="MS16" s="305"/>
      <c r="MT16" s="305"/>
      <c r="MU16" s="305"/>
      <c r="MV16" s="307"/>
      <c r="MW16" s="307"/>
      <c r="MX16" s="307"/>
      <c r="MY16" s="307"/>
      <c r="MZ16" s="307"/>
      <c r="NA16" s="307"/>
      <c r="NB16" s="307"/>
      <c r="NC16" s="307"/>
      <c r="ND16" s="307"/>
      <c r="NE16" s="307"/>
      <c r="NF16" s="307"/>
      <c r="NG16" s="307"/>
      <c r="NH16" s="307"/>
      <c r="NI16" s="307"/>
      <c r="NJ16" s="307"/>
      <c r="NK16" s="307"/>
      <c r="NL16" s="307"/>
      <c r="NM16" s="307"/>
      <c r="NN16" s="307"/>
      <c r="NO16" s="307"/>
      <c r="NP16" s="307"/>
      <c r="NQ16" s="307"/>
      <c r="NR16" s="307"/>
      <c r="NS16" s="307"/>
      <c r="NT16" s="307"/>
      <c r="NU16" s="307"/>
      <c r="NV16" s="307"/>
      <c r="NW16" s="307"/>
      <c r="NX16" s="307"/>
      <c r="NY16" s="307"/>
      <c r="NZ16" s="305"/>
      <c r="OA16" s="305"/>
      <c r="OB16" s="305"/>
      <c r="OC16" s="305"/>
      <c r="OD16" s="305"/>
      <c r="OE16" s="305"/>
      <c r="OF16" s="305"/>
      <c r="OG16" s="305"/>
      <c r="OH16" s="305"/>
      <c r="OI16" s="305"/>
      <c r="OJ16" s="305"/>
      <c r="OK16" s="305"/>
      <c r="OL16" s="305"/>
      <c r="OM16" s="305"/>
      <c r="ON16" s="305"/>
      <c r="OO16" s="305"/>
      <c r="OP16" s="305"/>
      <c r="OQ16" s="305"/>
      <c r="OR16" s="305"/>
      <c r="OS16" s="305"/>
      <c r="OT16" s="305"/>
      <c r="OU16" s="305"/>
      <c r="OV16" s="305"/>
      <c r="OW16" s="305"/>
      <c r="OX16" s="305"/>
      <c r="OY16" s="305"/>
      <c r="OZ16" s="305"/>
      <c r="PA16" s="305"/>
      <c r="PB16" s="305"/>
      <c r="PC16" s="305"/>
      <c r="PD16" s="305"/>
      <c r="PE16" s="305"/>
      <c r="PF16" s="305"/>
      <c r="PG16" s="305"/>
      <c r="PH16" s="305"/>
      <c r="PI16" s="305"/>
      <c r="PJ16" s="305"/>
      <c r="PK16" s="305"/>
      <c r="PL16" s="305"/>
      <c r="PM16" s="305"/>
      <c r="PN16" s="305"/>
      <c r="PO16" s="305"/>
      <c r="PP16" s="305"/>
      <c r="SD16" s="292"/>
      <c r="SE16" s="292"/>
      <c r="SF16" s="292"/>
      <c r="SH16" s="292"/>
      <c r="SO16" s="391"/>
      <c r="SS16" s="389"/>
      <c r="ST16" s="389"/>
      <c r="SU16" s="389"/>
    </row>
    <row r="17" spans="1:515" ht="21" customHeight="1">
      <c r="A17" s="345">
        <v>9</v>
      </c>
      <c r="B17" s="231" t="str">
        <f>IF('1'!$A$1=1,D17,F17)</f>
        <v xml:space="preserve"> Словаччина</v>
      </c>
      <c r="C17" s="444"/>
      <c r="D17" s="368" t="s">
        <v>185</v>
      </c>
      <c r="E17" s="368"/>
      <c r="F17" s="368" t="s">
        <v>59</v>
      </c>
      <c r="G17" s="342">
        <v>62.747815363112096</v>
      </c>
      <c r="H17" s="237">
        <v>67.938611742726806</v>
      </c>
      <c r="I17" s="237">
        <v>84.470066986957008</v>
      </c>
      <c r="J17" s="237">
        <v>83.268236151870909</v>
      </c>
      <c r="K17" s="237">
        <v>79.943836792160795</v>
      </c>
      <c r="L17" s="237">
        <v>92.600298456555691</v>
      </c>
      <c r="M17" s="237">
        <v>90.827237317090308</v>
      </c>
      <c r="N17" s="237">
        <v>114.15214457982229</v>
      </c>
      <c r="O17" s="237">
        <v>97.220982144753691</v>
      </c>
      <c r="P17" s="237">
        <v>95.093968918594499</v>
      </c>
      <c r="Q17" s="237">
        <v>111.71561883289841</v>
      </c>
      <c r="R17" s="237">
        <v>127.37744577541389</v>
      </c>
      <c r="S17" s="237">
        <v>94.979332772275896</v>
      </c>
      <c r="T17" s="237">
        <v>94.849632479793598</v>
      </c>
      <c r="U17" s="237">
        <v>112.50525168966931</v>
      </c>
      <c r="V17" s="237">
        <v>128.00609917305729</v>
      </c>
      <c r="W17" s="237">
        <v>109.5347317051805</v>
      </c>
      <c r="X17" s="237">
        <v>117.83188734667181</v>
      </c>
      <c r="Y17" s="237">
        <v>164.80127874810282</v>
      </c>
      <c r="Z17" s="237">
        <v>177.03007197813849</v>
      </c>
      <c r="AA17" s="237">
        <v>257.75996871507061</v>
      </c>
      <c r="AB17" s="237">
        <v>194.1131220381061</v>
      </c>
      <c r="AC17" s="237">
        <v>230.35054905106759</v>
      </c>
      <c r="AD17" s="237">
        <v>302.37087613778112</v>
      </c>
      <c r="AE17" s="237">
        <v>176.44980441987491</v>
      </c>
      <c r="AF17" s="237">
        <v>153.0827554714698</v>
      </c>
      <c r="AG17" s="237">
        <v>179.73215753871909</v>
      </c>
      <c r="AH17" s="237">
        <v>249.05664084511079</v>
      </c>
      <c r="AI17" s="237">
        <v>152.10024290975429</v>
      </c>
      <c r="AJ17" s="237">
        <v>193.2064037402462</v>
      </c>
      <c r="AK17" s="237">
        <v>278.26492566130241</v>
      </c>
      <c r="AL17" s="237">
        <v>304.16638333897168</v>
      </c>
      <c r="AM17" s="237">
        <v>372.757402775191</v>
      </c>
      <c r="AN17" s="237">
        <v>303.72966901988099</v>
      </c>
      <c r="AO17" s="237">
        <v>382.88065994288627</v>
      </c>
      <c r="AP17" s="237">
        <v>470.493094588502</v>
      </c>
      <c r="AQ17" s="237">
        <v>418.54497033935399</v>
      </c>
      <c r="AR17" s="237">
        <v>452.71564548588401</v>
      </c>
      <c r="AS17" s="237">
        <v>421.92507970119902</v>
      </c>
      <c r="AT17" s="237">
        <v>514.18647857641599</v>
      </c>
      <c r="AU17" s="237">
        <v>449.81273456195004</v>
      </c>
      <c r="AV17" s="237">
        <v>450.77685396243896</v>
      </c>
      <c r="AW17" s="237">
        <v>464.83019319405901</v>
      </c>
      <c r="AX17" s="237">
        <f t="shared" si="10"/>
        <v>1293.185695526437</v>
      </c>
      <c r="AY17" s="237">
        <f t="shared" si="11"/>
        <v>1365.4197817184481</v>
      </c>
      <c r="AZ17" s="237">
        <f t="shared" si="12"/>
        <v>298.42473024466682</v>
      </c>
      <c r="BA17" s="237">
        <f t="shared" si="13"/>
        <v>377.52351714562906</v>
      </c>
      <c r="BB17" s="237">
        <f t="shared" si="14"/>
        <v>431.40801567166051</v>
      </c>
      <c r="BC17" s="237">
        <f t="shared" si="15"/>
        <v>430.34031611479611</v>
      </c>
      <c r="BD17" s="237">
        <f t="shared" si="16"/>
        <v>569.19796977809358</v>
      </c>
      <c r="BE17" s="237">
        <f t="shared" si="17"/>
        <v>984.5945159420254</v>
      </c>
      <c r="BF17" s="237">
        <f t="shared" si="18"/>
        <v>758.32135827517459</v>
      </c>
      <c r="BG17" s="237">
        <f t="shared" si="19"/>
        <v>927.73795565027467</v>
      </c>
      <c r="BH17" s="237">
        <f t="shared" si="20"/>
        <v>1529.8608263264605</v>
      </c>
      <c r="BI17" s="237">
        <f t="shared" si="9"/>
        <v>1807.372174102853</v>
      </c>
      <c r="BJ17" s="452"/>
      <c r="BK17" s="304"/>
      <c r="BL17" s="304"/>
      <c r="BM17" s="304"/>
      <c r="BN17" s="304"/>
      <c r="BO17" s="304"/>
      <c r="BP17" s="304"/>
      <c r="BQ17" s="304"/>
      <c r="BR17" s="304"/>
      <c r="BS17" s="304"/>
      <c r="BT17" s="304"/>
      <c r="BU17" s="304"/>
      <c r="BV17" s="304"/>
      <c r="BW17" s="304"/>
      <c r="BX17" s="304"/>
      <c r="BY17" s="304"/>
      <c r="BZ17" s="304"/>
      <c r="CA17" s="304"/>
      <c r="CB17" s="304"/>
      <c r="CC17" s="304"/>
      <c r="CD17" s="304"/>
      <c r="CE17" s="304"/>
      <c r="CF17" s="304"/>
      <c r="CG17" s="304"/>
      <c r="CH17" s="304"/>
      <c r="CI17" s="304"/>
      <c r="CJ17" s="304"/>
      <c r="CK17" s="304"/>
      <c r="CL17" s="304"/>
      <c r="CM17" s="304"/>
      <c r="CN17" s="304"/>
      <c r="CO17" s="304"/>
      <c r="CP17" s="304"/>
      <c r="CQ17" s="304"/>
      <c r="CR17" s="304"/>
      <c r="CS17" s="304"/>
      <c r="CT17" s="304"/>
      <c r="CU17" s="304"/>
      <c r="CV17" s="304"/>
      <c r="CW17" s="304"/>
      <c r="CX17" s="304"/>
      <c r="CY17" s="304"/>
      <c r="CZ17" s="304"/>
      <c r="DA17" s="304"/>
      <c r="DB17" s="304"/>
      <c r="DC17" s="304"/>
      <c r="DD17" s="304"/>
      <c r="DE17" s="304"/>
      <c r="DF17" s="304"/>
      <c r="DG17" s="304"/>
      <c r="DH17" s="304"/>
      <c r="DI17" s="304"/>
      <c r="DJ17" s="304"/>
      <c r="DK17" s="304"/>
      <c r="DL17" s="304"/>
      <c r="DM17" s="304"/>
      <c r="DN17" s="304"/>
      <c r="DO17" s="304"/>
      <c r="DP17" s="304"/>
      <c r="DQ17" s="304"/>
      <c r="DR17" s="304"/>
      <c r="DS17" s="304"/>
      <c r="DT17" s="304"/>
      <c r="DU17" s="304"/>
      <c r="DV17" s="304"/>
      <c r="DW17" s="304"/>
      <c r="DX17" s="304"/>
      <c r="DY17" s="304"/>
      <c r="DZ17" s="304"/>
      <c r="EA17" s="304"/>
      <c r="EB17" s="304"/>
      <c r="EC17" s="304"/>
      <c r="ED17" s="304"/>
      <c r="EE17" s="304"/>
      <c r="EF17" s="304"/>
      <c r="EG17" s="304"/>
      <c r="EH17" s="304"/>
      <c r="EI17" s="304"/>
      <c r="EJ17" s="304"/>
      <c r="EK17" s="304"/>
      <c r="EL17" s="304"/>
      <c r="EM17" s="304"/>
      <c r="EN17" s="304"/>
      <c r="EO17" s="304"/>
      <c r="EP17" s="304"/>
      <c r="EQ17" s="304"/>
      <c r="ER17" s="304"/>
      <c r="ES17" s="304"/>
      <c r="ET17" s="304"/>
      <c r="EU17" s="304"/>
      <c r="EV17" s="304"/>
      <c r="EW17" s="304"/>
      <c r="EX17" s="304"/>
      <c r="EY17" s="304"/>
      <c r="EZ17" s="304"/>
      <c r="FA17" s="304"/>
      <c r="FB17" s="304"/>
      <c r="FC17" s="304"/>
      <c r="FD17" s="304"/>
      <c r="FE17" s="304"/>
      <c r="FF17" s="304"/>
      <c r="FG17" s="304"/>
      <c r="FH17" s="304"/>
      <c r="FI17" s="304"/>
      <c r="FJ17" s="304"/>
      <c r="FK17" s="304"/>
      <c r="FL17" s="304"/>
      <c r="FM17" s="304"/>
      <c r="FN17" s="304"/>
      <c r="FO17" s="304"/>
      <c r="FP17" s="304"/>
      <c r="FQ17" s="304"/>
      <c r="FR17" s="304"/>
      <c r="FS17" s="304"/>
      <c r="FT17" s="304"/>
      <c r="FU17" s="304"/>
      <c r="FV17" s="304"/>
      <c r="FW17" s="304"/>
      <c r="FX17" s="304"/>
      <c r="FY17" s="304"/>
      <c r="FZ17" s="304"/>
      <c r="GA17" s="304"/>
      <c r="GB17" s="304"/>
      <c r="GC17" s="304"/>
      <c r="GD17" s="304"/>
      <c r="GE17" s="304"/>
      <c r="GF17" s="304"/>
      <c r="GG17" s="304"/>
      <c r="GH17" s="304"/>
      <c r="GI17" s="304"/>
      <c r="GJ17" s="304"/>
      <c r="GK17" s="304"/>
      <c r="GL17" s="304"/>
      <c r="GM17" s="304"/>
      <c r="GN17" s="304"/>
      <c r="GO17" s="304"/>
      <c r="GP17" s="304"/>
      <c r="GQ17" s="304"/>
      <c r="GR17" s="304"/>
      <c r="GS17" s="304"/>
      <c r="GT17" s="304"/>
      <c r="GU17" s="304"/>
      <c r="GV17" s="304"/>
      <c r="GW17" s="304"/>
      <c r="GX17" s="304"/>
      <c r="GY17" s="304"/>
      <c r="GZ17" s="304"/>
      <c r="HA17" s="304"/>
      <c r="HB17" s="304"/>
      <c r="HC17" s="304"/>
      <c r="HD17" s="304"/>
      <c r="HE17" s="304"/>
      <c r="HF17" s="304"/>
      <c r="HG17" s="304"/>
      <c r="HH17" s="304"/>
      <c r="HI17" s="304"/>
      <c r="HJ17" s="304"/>
      <c r="HK17" s="304"/>
      <c r="HL17" s="304"/>
      <c r="HM17" s="304"/>
      <c r="HN17" s="304"/>
      <c r="HO17" s="304"/>
      <c r="HP17" s="304"/>
      <c r="HQ17" s="304"/>
      <c r="HR17" s="304"/>
      <c r="HS17" s="304"/>
      <c r="HT17" s="304"/>
      <c r="HU17" s="304"/>
      <c r="HV17" s="304"/>
      <c r="HW17" s="304"/>
      <c r="HX17" s="304"/>
      <c r="HY17" s="304"/>
      <c r="HZ17" s="304"/>
      <c r="IA17" s="304"/>
      <c r="IB17" s="304"/>
      <c r="IC17" s="304"/>
      <c r="ID17" s="304"/>
      <c r="IE17" s="304"/>
      <c r="IF17" s="304"/>
      <c r="IG17" s="304"/>
      <c r="IH17" s="304"/>
      <c r="II17" s="304"/>
      <c r="IJ17" s="304"/>
      <c r="IK17" s="304"/>
      <c r="IL17" s="304"/>
      <c r="IM17" s="304"/>
      <c r="IN17" s="304"/>
      <c r="IO17" s="304"/>
      <c r="IP17" s="304"/>
      <c r="IQ17" s="304"/>
      <c r="IR17" s="304"/>
      <c r="IS17" s="304"/>
      <c r="IT17" s="304"/>
      <c r="IU17" s="304"/>
      <c r="IV17" s="304"/>
      <c r="IW17" s="304"/>
      <c r="IX17" s="304"/>
      <c r="IY17" s="304"/>
      <c r="IZ17" s="304"/>
      <c r="JA17" s="304"/>
      <c r="JB17" s="304"/>
      <c r="JC17" s="304"/>
      <c r="JD17" s="304"/>
      <c r="JE17" s="304"/>
      <c r="JF17" s="304"/>
      <c r="JG17" s="304"/>
      <c r="JH17" s="304"/>
      <c r="JI17" s="304"/>
      <c r="JJ17" s="304"/>
      <c r="JK17" s="304"/>
      <c r="JL17" s="304"/>
      <c r="JM17" s="304"/>
      <c r="JN17" s="304"/>
      <c r="JO17" s="304"/>
      <c r="JP17" s="304"/>
      <c r="JQ17" s="304"/>
      <c r="JR17" s="304"/>
      <c r="JS17" s="304"/>
      <c r="JT17" s="304"/>
      <c r="JU17" s="304"/>
      <c r="JV17" s="304"/>
      <c r="JW17" s="304"/>
      <c r="JX17" s="304"/>
      <c r="JY17" s="304"/>
      <c r="JZ17" s="304"/>
      <c r="KA17" s="304"/>
      <c r="KB17" s="304"/>
      <c r="KC17" s="304"/>
      <c r="KD17" s="304"/>
      <c r="KE17" s="304"/>
      <c r="KF17" s="304"/>
      <c r="KG17" s="304"/>
      <c r="KH17" s="304"/>
      <c r="KI17" s="304"/>
      <c r="KJ17" s="304"/>
      <c r="KK17" s="304"/>
      <c r="KL17" s="304"/>
      <c r="KM17" s="304"/>
      <c r="KN17" s="304"/>
      <c r="KO17" s="304"/>
      <c r="KP17" s="305"/>
      <c r="KQ17" s="305"/>
      <c r="KR17" s="305"/>
      <c r="KS17" s="305"/>
      <c r="KT17" s="305"/>
      <c r="KU17" s="305"/>
      <c r="KV17" s="305"/>
      <c r="KW17" s="305"/>
      <c r="KX17" s="305"/>
      <c r="KY17" s="305"/>
      <c r="KZ17" s="306"/>
      <c r="LA17" s="305"/>
      <c r="LB17" s="305"/>
      <c r="LC17" s="305"/>
      <c r="LD17" s="305"/>
      <c r="LE17" s="305"/>
      <c r="LF17" s="305"/>
      <c r="LG17" s="305"/>
      <c r="LH17" s="305"/>
      <c r="LI17" s="305"/>
      <c r="LJ17" s="305"/>
      <c r="LK17" s="305"/>
      <c r="LL17" s="305"/>
      <c r="LM17" s="305"/>
      <c r="LN17" s="305"/>
      <c r="LO17" s="305"/>
      <c r="LP17" s="305"/>
      <c r="LQ17" s="305"/>
      <c r="LR17" s="305"/>
      <c r="LS17" s="305"/>
      <c r="LT17" s="305"/>
      <c r="LU17" s="305"/>
      <c r="LV17" s="305"/>
      <c r="LW17" s="305"/>
      <c r="LX17" s="305"/>
      <c r="LY17" s="305"/>
      <c r="LZ17" s="305"/>
      <c r="MA17" s="305"/>
      <c r="MB17" s="305"/>
      <c r="MC17" s="305"/>
      <c r="MD17" s="305"/>
      <c r="ME17" s="305"/>
      <c r="MF17" s="305"/>
      <c r="MG17" s="305"/>
      <c r="MH17" s="305"/>
      <c r="MI17" s="305"/>
      <c r="MJ17" s="305"/>
      <c r="MK17" s="305"/>
      <c r="ML17" s="305"/>
      <c r="MM17" s="305"/>
      <c r="MN17" s="305"/>
      <c r="MO17" s="305"/>
      <c r="MP17" s="305"/>
      <c r="MQ17" s="305"/>
      <c r="MR17" s="305"/>
      <c r="MS17" s="305"/>
      <c r="MT17" s="305"/>
      <c r="MU17" s="305"/>
      <c r="MV17" s="307"/>
      <c r="MW17" s="307"/>
      <c r="MX17" s="307"/>
      <c r="MY17" s="307"/>
      <c r="MZ17" s="307"/>
      <c r="NA17" s="307"/>
      <c r="NB17" s="307"/>
      <c r="NC17" s="307"/>
      <c r="ND17" s="307"/>
      <c r="NE17" s="307"/>
      <c r="NF17" s="307"/>
      <c r="NG17" s="307"/>
      <c r="NH17" s="307"/>
      <c r="NI17" s="307"/>
      <c r="NJ17" s="307"/>
      <c r="NK17" s="307"/>
      <c r="NL17" s="307"/>
      <c r="NM17" s="307"/>
      <c r="NN17" s="307"/>
      <c r="NO17" s="307"/>
      <c r="NP17" s="307"/>
      <c r="NQ17" s="307"/>
      <c r="NR17" s="307"/>
      <c r="NS17" s="307"/>
      <c r="NT17" s="307"/>
      <c r="NU17" s="307"/>
      <c r="NV17" s="307"/>
      <c r="NW17" s="307"/>
      <c r="NX17" s="307"/>
      <c r="NY17" s="307"/>
      <c r="NZ17" s="305"/>
      <c r="OA17" s="305"/>
      <c r="OB17" s="305"/>
      <c r="OC17" s="305"/>
      <c r="OD17" s="305"/>
      <c r="OE17" s="305"/>
      <c r="OF17" s="305"/>
      <c r="OG17" s="305"/>
      <c r="OH17" s="305"/>
      <c r="OI17" s="305"/>
      <c r="OJ17" s="305"/>
      <c r="OK17" s="305"/>
      <c r="OL17" s="305"/>
      <c r="OM17" s="305"/>
      <c r="ON17" s="305"/>
      <c r="OO17" s="305"/>
      <c r="OP17" s="305"/>
      <c r="OQ17" s="305"/>
      <c r="OR17" s="305"/>
      <c r="OS17" s="305"/>
      <c r="OT17" s="305"/>
      <c r="OU17" s="305"/>
      <c r="OV17" s="305"/>
      <c r="OW17" s="305"/>
      <c r="OX17" s="305"/>
      <c r="OY17" s="305"/>
      <c r="OZ17" s="305"/>
      <c r="PA17" s="305"/>
      <c r="PB17" s="305"/>
      <c r="PC17" s="305"/>
      <c r="PD17" s="305"/>
      <c r="PE17" s="305"/>
      <c r="PF17" s="305"/>
      <c r="PG17" s="305"/>
      <c r="PH17" s="305"/>
      <c r="PI17" s="305"/>
      <c r="PJ17" s="305"/>
      <c r="PK17" s="305"/>
      <c r="PL17" s="305"/>
      <c r="PM17" s="305"/>
      <c r="PN17" s="305"/>
      <c r="PO17" s="305"/>
      <c r="PP17" s="305"/>
      <c r="SD17" s="292"/>
      <c r="SE17" s="292"/>
      <c r="SF17" s="292"/>
      <c r="SH17" s="292"/>
      <c r="SO17" s="391"/>
      <c r="SS17" s="389"/>
      <c r="ST17" s="389"/>
      <c r="SU17" s="389"/>
    </row>
    <row r="18" spans="1:515" ht="21" customHeight="1">
      <c r="A18" s="345">
        <v>10</v>
      </c>
      <c r="B18" s="231" t="str">
        <f>IF('1'!$A$1=1,D18,F18)</f>
        <v xml:space="preserve"> Франція</v>
      </c>
      <c r="C18" s="444"/>
      <c r="D18" s="368" t="s">
        <v>171</v>
      </c>
      <c r="E18" s="368"/>
      <c r="F18" s="368" t="s">
        <v>61</v>
      </c>
      <c r="G18" s="342">
        <v>233.13990787081752</v>
      </c>
      <c r="H18" s="237">
        <v>172.46593257070421</v>
      </c>
      <c r="I18" s="237">
        <v>162.75236506606009</v>
      </c>
      <c r="J18" s="237">
        <v>203.9357431067404</v>
      </c>
      <c r="K18" s="237">
        <v>380.3716532974758</v>
      </c>
      <c r="L18" s="237">
        <v>199.00145741622089</v>
      </c>
      <c r="M18" s="237">
        <v>323.18723748679707</v>
      </c>
      <c r="N18" s="237">
        <v>448.847866975893</v>
      </c>
      <c r="O18" s="237">
        <v>487.04841540727898</v>
      </c>
      <c r="P18" s="237">
        <v>264.70751918660778</v>
      </c>
      <c r="Q18" s="237">
        <v>267.982478447451</v>
      </c>
      <c r="R18" s="237">
        <v>337.060455667106</v>
      </c>
      <c r="S18" s="237">
        <v>339.33621675031441</v>
      </c>
      <c r="T18" s="237">
        <v>250.81591353803171</v>
      </c>
      <c r="U18" s="237">
        <v>278.20741025382671</v>
      </c>
      <c r="V18" s="237">
        <v>346.38692731313404</v>
      </c>
      <c r="W18" s="237">
        <v>410.54425066818703</v>
      </c>
      <c r="X18" s="237">
        <v>323.63817906802598</v>
      </c>
      <c r="Y18" s="237">
        <v>330.49933130500312</v>
      </c>
      <c r="Z18" s="237">
        <v>373.98965216272097</v>
      </c>
      <c r="AA18" s="237">
        <v>403.12176791813897</v>
      </c>
      <c r="AB18" s="237">
        <v>238.08155532981721</v>
      </c>
      <c r="AC18" s="237">
        <v>265.14547983999501</v>
      </c>
      <c r="AD18" s="237">
        <v>349.91743350002162</v>
      </c>
      <c r="AE18" s="237">
        <v>375.01652307278755</v>
      </c>
      <c r="AF18" s="237">
        <v>341.54386559016098</v>
      </c>
      <c r="AG18" s="237">
        <v>331.966072594948</v>
      </c>
      <c r="AH18" s="237">
        <v>416.70929046405001</v>
      </c>
      <c r="AI18" s="237">
        <v>316.35258006857958</v>
      </c>
      <c r="AJ18" s="237">
        <v>285.0671812851341</v>
      </c>
      <c r="AK18" s="237">
        <v>236.60691442798361</v>
      </c>
      <c r="AL18" s="237">
        <v>301.2564876514698</v>
      </c>
      <c r="AM18" s="237">
        <v>415.92485834049683</v>
      </c>
      <c r="AN18" s="237">
        <v>399.13767344604003</v>
      </c>
      <c r="AO18" s="237">
        <v>355.38561017924496</v>
      </c>
      <c r="AP18" s="237">
        <v>438.68496775789401</v>
      </c>
      <c r="AQ18" s="237">
        <v>400.519862149348</v>
      </c>
      <c r="AR18" s="237">
        <v>336.08566688567339</v>
      </c>
      <c r="AS18" s="237">
        <v>323.03861545964139</v>
      </c>
      <c r="AT18" s="237">
        <v>425.794724945697</v>
      </c>
      <c r="AU18" s="237">
        <v>438.878987554415</v>
      </c>
      <c r="AV18" s="237">
        <v>449.70195852916299</v>
      </c>
      <c r="AW18" s="237">
        <v>434.65583365724706</v>
      </c>
      <c r="AX18" s="237">
        <f t="shared" si="10"/>
        <v>1059.6441444946627</v>
      </c>
      <c r="AY18" s="237">
        <f t="shared" si="11"/>
        <v>1323.2367797408251</v>
      </c>
      <c r="AZ18" s="237">
        <f t="shared" si="12"/>
        <v>772.29394861432229</v>
      </c>
      <c r="BA18" s="237">
        <f t="shared" si="13"/>
        <v>1351.4082151763869</v>
      </c>
      <c r="BB18" s="237">
        <f t="shared" si="14"/>
        <v>1356.7988687084437</v>
      </c>
      <c r="BC18" s="237">
        <f t="shared" si="15"/>
        <v>1214.7464678553069</v>
      </c>
      <c r="BD18" s="237">
        <f t="shared" si="16"/>
        <v>1438.6714132039369</v>
      </c>
      <c r="BE18" s="237">
        <f t="shared" si="17"/>
        <v>1256.2662365879728</v>
      </c>
      <c r="BF18" s="237">
        <f t="shared" si="18"/>
        <v>1465.2357517219466</v>
      </c>
      <c r="BG18" s="237">
        <f t="shared" si="19"/>
        <v>1139.2831634331671</v>
      </c>
      <c r="BH18" s="237">
        <f t="shared" si="20"/>
        <v>1609.1331097236757</v>
      </c>
      <c r="BI18" s="237">
        <f t="shared" si="9"/>
        <v>1485.4388694403597</v>
      </c>
      <c r="BJ18" s="452"/>
      <c r="BK18" s="304"/>
      <c r="BL18" s="304"/>
      <c r="BM18" s="304"/>
      <c r="BN18" s="304"/>
      <c r="BO18" s="304"/>
      <c r="BP18" s="304"/>
      <c r="BQ18" s="304"/>
      <c r="BR18" s="304"/>
      <c r="BS18" s="304"/>
      <c r="BT18" s="304"/>
      <c r="BU18" s="304"/>
      <c r="BV18" s="304"/>
      <c r="BW18" s="304"/>
      <c r="BX18" s="304"/>
      <c r="BY18" s="304"/>
      <c r="BZ18" s="304"/>
      <c r="CA18" s="304"/>
      <c r="CB18" s="304"/>
      <c r="CC18" s="304"/>
      <c r="CD18" s="304"/>
      <c r="CE18" s="304"/>
      <c r="CF18" s="304"/>
      <c r="CG18" s="304"/>
      <c r="CH18" s="304"/>
      <c r="CI18" s="304"/>
      <c r="CJ18" s="304"/>
      <c r="CK18" s="304"/>
      <c r="CL18" s="304"/>
      <c r="CM18" s="304"/>
      <c r="CN18" s="304"/>
      <c r="CO18" s="304"/>
      <c r="CP18" s="304"/>
      <c r="CQ18" s="304"/>
      <c r="CR18" s="304"/>
      <c r="CS18" s="304"/>
      <c r="CT18" s="304"/>
      <c r="CU18" s="304"/>
      <c r="CV18" s="304"/>
      <c r="CW18" s="304"/>
      <c r="CX18" s="304"/>
      <c r="CY18" s="304"/>
      <c r="CZ18" s="304"/>
      <c r="DA18" s="304"/>
      <c r="DB18" s="304"/>
      <c r="DC18" s="304"/>
      <c r="DD18" s="304"/>
      <c r="DE18" s="304"/>
      <c r="DF18" s="304"/>
      <c r="DG18" s="304"/>
      <c r="DH18" s="304"/>
      <c r="DI18" s="304"/>
      <c r="DJ18" s="304"/>
      <c r="DK18" s="304"/>
      <c r="DL18" s="304"/>
      <c r="DM18" s="304"/>
      <c r="DN18" s="304"/>
      <c r="DO18" s="304"/>
      <c r="DP18" s="304"/>
      <c r="DQ18" s="304"/>
      <c r="DR18" s="304"/>
      <c r="DS18" s="304"/>
      <c r="DT18" s="304"/>
      <c r="DU18" s="304"/>
      <c r="DV18" s="304"/>
      <c r="DW18" s="304"/>
      <c r="DX18" s="304"/>
      <c r="DY18" s="304"/>
      <c r="DZ18" s="304"/>
      <c r="EA18" s="304"/>
      <c r="EB18" s="304"/>
      <c r="EC18" s="304"/>
      <c r="ED18" s="304"/>
      <c r="EE18" s="304"/>
      <c r="EF18" s="304"/>
      <c r="EG18" s="304"/>
      <c r="EH18" s="304"/>
      <c r="EI18" s="304"/>
      <c r="EJ18" s="304"/>
      <c r="EK18" s="304"/>
      <c r="EL18" s="304"/>
      <c r="EM18" s="304"/>
      <c r="EN18" s="304"/>
      <c r="EO18" s="304"/>
      <c r="EP18" s="304"/>
      <c r="EQ18" s="304"/>
      <c r="ER18" s="304"/>
      <c r="ES18" s="304"/>
      <c r="ET18" s="304"/>
      <c r="EU18" s="304"/>
      <c r="EV18" s="304"/>
      <c r="EW18" s="304"/>
      <c r="EX18" s="304"/>
      <c r="EY18" s="304"/>
      <c r="EZ18" s="304"/>
      <c r="FA18" s="304"/>
      <c r="FB18" s="304"/>
      <c r="FC18" s="304"/>
      <c r="FD18" s="304"/>
      <c r="FE18" s="304"/>
      <c r="FF18" s="304"/>
      <c r="FG18" s="304"/>
      <c r="FH18" s="304"/>
      <c r="FI18" s="304"/>
      <c r="FJ18" s="304"/>
      <c r="FK18" s="304"/>
      <c r="FL18" s="304"/>
      <c r="FM18" s="304" t="s">
        <v>80</v>
      </c>
      <c r="FN18" s="304" t="s">
        <v>24</v>
      </c>
      <c r="FO18" s="304"/>
      <c r="FP18" s="304"/>
      <c r="FQ18" s="304"/>
      <c r="FR18" s="304"/>
      <c r="FS18" s="304"/>
      <c r="FT18" s="304"/>
      <c r="FU18" s="304"/>
      <c r="FV18" s="304"/>
      <c r="FW18" s="304"/>
      <c r="FX18" s="304"/>
      <c r="FY18" s="304"/>
      <c r="FZ18" s="304"/>
      <c r="GA18" s="304"/>
      <c r="GB18" s="304"/>
      <c r="GC18" s="304"/>
      <c r="GD18" s="304"/>
      <c r="GE18" s="304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  <c r="IX18" s="304"/>
      <c r="IY18" s="304"/>
      <c r="IZ18" s="304"/>
      <c r="JA18" s="304"/>
      <c r="JB18" s="304"/>
      <c r="JC18" s="304"/>
      <c r="JD18" s="304"/>
      <c r="JE18" s="304"/>
      <c r="JF18" s="304"/>
      <c r="JG18" s="304"/>
      <c r="JH18" s="304"/>
      <c r="JI18" s="304"/>
      <c r="JJ18" s="304"/>
      <c r="JK18" s="304"/>
      <c r="JL18" s="304"/>
      <c r="JM18" s="304"/>
      <c r="JN18" s="304"/>
      <c r="JO18" s="304"/>
      <c r="JP18" s="304"/>
      <c r="JQ18" s="304"/>
      <c r="JR18" s="304"/>
      <c r="JS18" s="304"/>
      <c r="JT18" s="304"/>
      <c r="JU18" s="304"/>
      <c r="JV18" s="304"/>
      <c r="JW18" s="304"/>
      <c r="JX18" s="304"/>
      <c r="JY18" s="304"/>
      <c r="JZ18" s="304"/>
      <c r="KA18" s="304"/>
      <c r="KB18" s="304"/>
      <c r="KC18" s="304"/>
      <c r="KD18" s="304"/>
      <c r="KE18" s="304"/>
      <c r="KF18" s="304"/>
      <c r="KG18" s="304"/>
      <c r="KH18" s="304"/>
      <c r="KI18" s="304"/>
      <c r="KJ18" s="304"/>
      <c r="KK18" s="304"/>
      <c r="KL18" s="304"/>
      <c r="KM18" s="304"/>
      <c r="KN18" s="304"/>
      <c r="KO18" s="304"/>
      <c r="KP18" s="305"/>
      <c r="KQ18" s="305"/>
      <c r="KR18" s="305"/>
      <c r="KS18" s="305"/>
      <c r="KT18" s="305"/>
      <c r="KU18" s="305"/>
      <c r="KV18" s="305"/>
      <c r="KW18" s="305"/>
      <c r="KX18" s="305"/>
      <c r="KY18" s="305"/>
      <c r="KZ18" s="306"/>
      <c r="LA18" s="305"/>
      <c r="LB18" s="305"/>
      <c r="LC18" s="305"/>
      <c r="LD18" s="305"/>
      <c r="LE18" s="305"/>
      <c r="LF18" s="305"/>
      <c r="LG18" s="305"/>
      <c r="LH18" s="305"/>
      <c r="LI18" s="305"/>
      <c r="LJ18" s="305"/>
      <c r="LK18" s="305"/>
      <c r="LL18" s="305"/>
      <c r="LM18" s="305"/>
      <c r="LN18" s="305"/>
      <c r="LO18" s="305"/>
      <c r="LP18" s="305"/>
      <c r="LQ18" s="305"/>
      <c r="LR18" s="305"/>
      <c r="LS18" s="305"/>
      <c r="LT18" s="305"/>
      <c r="LU18" s="305"/>
      <c r="LV18" s="305"/>
      <c r="LW18" s="305"/>
      <c r="LX18" s="305"/>
      <c r="LY18" s="305"/>
      <c r="LZ18" s="305"/>
      <c r="MA18" s="305"/>
      <c r="MB18" s="305"/>
      <c r="MC18" s="305"/>
      <c r="MD18" s="305"/>
      <c r="ME18" s="305"/>
      <c r="MF18" s="305"/>
      <c r="MG18" s="305"/>
      <c r="MH18" s="305"/>
      <c r="MI18" s="305"/>
      <c r="MJ18" s="305"/>
      <c r="MK18" s="305"/>
      <c r="ML18" s="305"/>
      <c r="MM18" s="305"/>
      <c r="MN18" s="305"/>
      <c r="MO18" s="305"/>
      <c r="MP18" s="305"/>
      <c r="MQ18" s="305"/>
      <c r="MR18" s="305"/>
      <c r="MS18" s="305"/>
      <c r="MT18" s="305"/>
      <c r="MU18" s="305"/>
      <c r="MV18" s="307"/>
      <c r="MW18" s="307"/>
      <c r="MX18" s="307"/>
      <c r="MY18" s="307"/>
      <c r="MZ18" s="307"/>
      <c r="NA18" s="307"/>
      <c r="NB18" s="307"/>
      <c r="NC18" s="307"/>
      <c r="ND18" s="307"/>
      <c r="NE18" s="307"/>
      <c r="NF18" s="307"/>
      <c r="NG18" s="307"/>
      <c r="NH18" s="307"/>
      <c r="NI18" s="307"/>
      <c r="NJ18" s="307"/>
      <c r="NK18" s="307"/>
      <c r="NL18" s="307"/>
      <c r="NM18" s="307"/>
      <c r="NN18" s="307"/>
      <c r="NO18" s="307"/>
      <c r="NP18" s="307"/>
      <c r="NQ18" s="307"/>
      <c r="NR18" s="307"/>
      <c r="NS18" s="307"/>
      <c r="NT18" s="307"/>
      <c r="NU18" s="307"/>
      <c r="NV18" s="307"/>
      <c r="NW18" s="307"/>
      <c r="NX18" s="307"/>
      <c r="NY18" s="307"/>
      <c r="NZ18" s="305"/>
      <c r="OA18" s="305"/>
      <c r="OB18" s="305"/>
      <c r="OC18" s="305"/>
      <c r="OD18" s="305"/>
      <c r="OE18" s="305"/>
      <c r="OF18" s="305"/>
      <c r="OG18" s="305"/>
      <c r="OH18" s="305"/>
      <c r="OI18" s="305"/>
      <c r="OJ18" s="305"/>
      <c r="OK18" s="305"/>
      <c r="OL18" s="305"/>
      <c r="OM18" s="305"/>
      <c r="ON18" s="305"/>
      <c r="OO18" s="305"/>
      <c r="OP18" s="305"/>
      <c r="OQ18" s="305"/>
      <c r="OR18" s="305"/>
      <c r="OS18" s="305"/>
      <c r="OT18" s="305"/>
      <c r="OU18" s="305"/>
      <c r="OV18" s="305"/>
      <c r="OW18" s="305"/>
      <c r="OX18" s="305"/>
      <c r="OY18" s="305"/>
      <c r="OZ18" s="305"/>
      <c r="PA18" s="305"/>
      <c r="PB18" s="305"/>
      <c r="PC18" s="305"/>
      <c r="PD18" s="305"/>
      <c r="PE18" s="305"/>
      <c r="PF18" s="305"/>
      <c r="PG18" s="305"/>
      <c r="PH18" s="305"/>
      <c r="PI18" s="305"/>
      <c r="PJ18" s="305"/>
      <c r="PK18" s="305"/>
      <c r="PL18" s="305"/>
      <c r="PM18" s="305"/>
      <c r="PN18" s="305"/>
      <c r="PO18" s="305"/>
      <c r="PP18" s="305"/>
      <c r="SD18" s="292"/>
      <c r="SE18" s="292"/>
      <c r="SF18" s="292"/>
      <c r="SH18" s="292"/>
      <c r="SO18" s="391" t="s">
        <v>136</v>
      </c>
      <c r="SR18" s="183" t="s">
        <v>137</v>
      </c>
      <c r="SS18" s="389"/>
      <c r="ST18" s="389"/>
      <c r="SU18" s="389"/>
    </row>
    <row r="19" spans="1:515" ht="21" customHeight="1">
      <c r="A19" s="345">
        <v>11</v>
      </c>
      <c r="B19" s="231" t="str">
        <f>IF('1'!$A$1=1,D19,F19)</f>
        <v xml:space="preserve"> Румунія</v>
      </c>
      <c r="C19" s="444"/>
      <c r="D19" s="368" t="s">
        <v>167</v>
      </c>
      <c r="E19" s="368"/>
      <c r="F19" s="368" t="s">
        <v>49</v>
      </c>
      <c r="G19" s="342">
        <v>90.056370993582391</v>
      </c>
      <c r="H19" s="237">
        <v>51.157235468213301</v>
      </c>
      <c r="I19" s="237">
        <v>54.235093067544</v>
      </c>
      <c r="J19" s="237">
        <v>65.071235698874389</v>
      </c>
      <c r="K19" s="237">
        <v>80.522969737159698</v>
      </c>
      <c r="L19" s="237">
        <v>57.5354962834679</v>
      </c>
      <c r="M19" s="237">
        <v>62.0460063303738</v>
      </c>
      <c r="N19" s="237">
        <v>85.272268209786205</v>
      </c>
      <c r="O19" s="237">
        <v>86.732888621135899</v>
      </c>
      <c r="P19" s="237">
        <v>72.189765927077005</v>
      </c>
      <c r="Q19" s="237">
        <v>74.230070534110496</v>
      </c>
      <c r="R19" s="237">
        <v>86.844400200468598</v>
      </c>
      <c r="S19" s="237">
        <v>78.645905097142901</v>
      </c>
      <c r="T19" s="237">
        <v>73.170771965105999</v>
      </c>
      <c r="U19" s="237">
        <v>80.934050562312493</v>
      </c>
      <c r="V19" s="237">
        <v>99.794071502938607</v>
      </c>
      <c r="W19" s="237">
        <v>99.3001497038438</v>
      </c>
      <c r="X19" s="237">
        <v>96.685591044293801</v>
      </c>
      <c r="Y19" s="237">
        <v>127.71469049483269</v>
      </c>
      <c r="Z19" s="237">
        <v>136.4846169998292</v>
      </c>
      <c r="AA19" s="237">
        <v>119.6308127653989</v>
      </c>
      <c r="AB19" s="237">
        <v>67.840254340739904</v>
      </c>
      <c r="AC19" s="237">
        <v>120.5951654782433</v>
      </c>
      <c r="AD19" s="237">
        <v>166.31789225343448</v>
      </c>
      <c r="AE19" s="237">
        <v>114.89480181789139</v>
      </c>
      <c r="AF19" s="237">
        <v>143.11925031117801</v>
      </c>
      <c r="AG19" s="237">
        <v>139.6676714874034</v>
      </c>
      <c r="AH19" s="237">
        <v>155.10454460985511</v>
      </c>
      <c r="AI19" s="237">
        <v>81.247740105567885</v>
      </c>
      <c r="AJ19" s="237">
        <v>268.09050268304236</v>
      </c>
      <c r="AK19" s="237">
        <v>528.41513429045403</v>
      </c>
      <c r="AL19" s="237">
        <v>494.77066625587099</v>
      </c>
      <c r="AM19" s="237">
        <v>331.601085207013</v>
      </c>
      <c r="AN19" s="237">
        <v>333.58763763422951</v>
      </c>
      <c r="AO19" s="237">
        <v>326.4553823758805</v>
      </c>
      <c r="AP19" s="237">
        <v>397.94482882957101</v>
      </c>
      <c r="AQ19" s="237">
        <v>339.89439523780914</v>
      </c>
      <c r="AR19" s="237">
        <v>386.07834795392205</v>
      </c>
      <c r="AS19" s="237">
        <v>388.29308580421002</v>
      </c>
      <c r="AT19" s="237">
        <v>332.86838337786799</v>
      </c>
      <c r="AU19" s="237">
        <v>327.67798976646429</v>
      </c>
      <c r="AV19" s="237">
        <v>367.709093937614</v>
      </c>
      <c r="AW19" s="237">
        <v>389.13210287595501</v>
      </c>
      <c r="AX19" s="237">
        <f>AQ19+AR19+AS19</f>
        <v>1114.2658289959413</v>
      </c>
      <c r="AY19" s="237">
        <f>AU19+AV19+AW19</f>
        <v>1084.5191865800334</v>
      </c>
      <c r="AZ19" s="237">
        <f>G19+H19+I19+J19</f>
        <v>260.51993522821408</v>
      </c>
      <c r="BA19" s="237">
        <f>K19+L19+M19+N19</f>
        <v>285.3767405607876</v>
      </c>
      <c r="BB19" s="237">
        <f>O19+P19+Q19+R19</f>
        <v>319.99712528279201</v>
      </c>
      <c r="BC19" s="237">
        <f>S19+T19+U19+V19</f>
        <v>332.54479912750003</v>
      </c>
      <c r="BD19" s="237">
        <f>W19+X19+Y19+Z19</f>
        <v>460.1850482427995</v>
      </c>
      <c r="BE19" s="237">
        <f>AA19+AB19+AC19+AD19</f>
        <v>474.38412483781656</v>
      </c>
      <c r="BF19" s="237">
        <f>AE19+AF19+AG19+AH19</f>
        <v>552.78626822632793</v>
      </c>
      <c r="BG19" s="237">
        <f>AI19+AJ19+AK19+AL19</f>
        <v>1372.5240433349354</v>
      </c>
      <c r="BH19" s="237">
        <f>AM19+AN19+AO19+AP19</f>
        <v>1389.588934046694</v>
      </c>
      <c r="BI19" s="237">
        <f>AQ19+AR19+AS19+AT19</f>
        <v>1447.1342123738093</v>
      </c>
      <c r="BJ19" s="452"/>
      <c r="BK19" s="304"/>
      <c r="BL19" s="304"/>
      <c r="BM19" s="304"/>
      <c r="BN19" s="304"/>
      <c r="BO19" s="304"/>
      <c r="BP19" s="304"/>
      <c r="BQ19" s="304"/>
      <c r="BR19" s="304"/>
      <c r="BS19" s="304"/>
      <c r="BT19" s="304"/>
      <c r="BU19" s="304"/>
      <c r="BV19" s="304"/>
      <c r="BW19" s="304"/>
      <c r="BX19" s="304"/>
      <c r="BY19" s="304"/>
      <c r="BZ19" s="304"/>
      <c r="CA19" s="304"/>
      <c r="CB19" s="304"/>
      <c r="CC19" s="304"/>
      <c r="CD19" s="304"/>
      <c r="CE19" s="304"/>
      <c r="CF19" s="304"/>
      <c r="CG19" s="304"/>
      <c r="CH19" s="304"/>
      <c r="CI19" s="304"/>
      <c r="CJ19" s="304"/>
      <c r="CK19" s="304"/>
      <c r="CL19" s="304"/>
      <c r="CM19" s="304"/>
      <c r="CN19" s="304"/>
      <c r="CO19" s="304"/>
      <c r="CP19" s="304"/>
      <c r="CQ19" s="304"/>
      <c r="CR19" s="304"/>
      <c r="CS19" s="304"/>
      <c r="CT19" s="304"/>
      <c r="CU19" s="304"/>
      <c r="CV19" s="304"/>
      <c r="CW19" s="304"/>
      <c r="CX19" s="304"/>
      <c r="CY19" s="304"/>
      <c r="CZ19" s="304"/>
      <c r="DA19" s="304"/>
      <c r="DB19" s="304"/>
      <c r="DC19" s="304"/>
      <c r="DD19" s="304"/>
      <c r="DE19" s="304"/>
      <c r="DF19" s="304"/>
      <c r="DG19" s="304"/>
      <c r="DH19" s="304"/>
      <c r="DI19" s="304"/>
      <c r="DJ19" s="304"/>
      <c r="DK19" s="304"/>
      <c r="DL19" s="304"/>
      <c r="DM19" s="304"/>
      <c r="DN19" s="304"/>
      <c r="DO19" s="304"/>
      <c r="DP19" s="304"/>
      <c r="DQ19" s="304"/>
      <c r="DR19" s="304"/>
      <c r="DS19" s="304"/>
      <c r="DT19" s="304"/>
      <c r="DU19" s="304"/>
      <c r="DV19" s="304"/>
      <c r="DW19" s="304"/>
      <c r="DX19" s="304"/>
      <c r="DY19" s="304"/>
      <c r="DZ19" s="304"/>
      <c r="EA19" s="304"/>
      <c r="EB19" s="304"/>
      <c r="EC19" s="304"/>
      <c r="ED19" s="304"/>
      <c r="EE19" s="304"/>
      <c r="EF19" s="304"/>
      <c r="EG19" s="304"/>
      <c r="EH19" s="304"/>
      <c r="EI19" s="304"/>
      <c r="EJ19" s="304"/>
      <c r="EK19" s="304"/>
      <c r="EL19" s="304"/>
      <c r="EM19" s="304"/>
      <c r="EN19" s="304"/>
      <c r="EO19" s="304"/>
      <c r="EP19" s="304"/>
      <c r="EQ19" s="304"/>
      <c r="ER19" s="304"/>
      <c r="ES19" s="304"/>
      <c r="ET19" s="304"/>
      <c r="EU19" s="304"/>
      <c r="EV19" s="304"/>
      <c r="EW19" s="304"/>
      <c r="EX19" s="304"/>
      <c r="EY19" s="304"/>
      <c r="EZ19" s="304"/>
      <c r="FA19" s="304"/>
      <c r="FB19" s="304"/>
      <c r="FC19" s="304"/>
      <c r="FD19" s="304"/>
      <c r="FE19" s="304"/>
      <c r="FF19" s="304"/>
      <c r="FG19" s="304"/>
      <c r="FH19" s="304"/>
      <c r="FI19" s="304"/>
      <c r="FJ19" s="304"/>
      <c r="FK19" s="304"/>
      <c r="FL19" s="304"/>
      <c r="FM19" s="304"/>
      <c r="FN19" s="304"/>
      <c r="FO19" s="304"/>
      <c r="FP19" s="304"/>
      <c r="FQ19" s="304"/>
      <c r="FR19" s="304"/>
      <c r="FS19" s="304"/>
      <c r="FT19" s="304"/>
      <c r="FU19" s="304"/>
      <c r="FV19" s="304"/>
      <c r="FW19" s="304"/>
      <c r="FX19" s="304"/>
      <c r="FY19" s="304"/>
      <c r="FZ19" s="304"/>
      <c r="GA19" s="304"/>
      <c r="GB19" s="304"/>
      <c r="GC19" s="304"/>
      <c r="GD19" s="304"/>
      <c r="GE19" s="304"/>
      <c r="GF19" s="304"/>
      <c r="GG19" s="304"/>
      <c r="GH19" s="304"/>
      <c r="GI19" s="304"/>
      <c r="GJ19" s="304"/>
      <c r="GK19" s="304"/>
      <c r="GL19" s="304"/>
      <c r="GM19" s="304"/>
      <c r="GN19" s="304"/>
      <c r="GO19" s="304"/>
      <c r="GP19" s="304"/>
      <c r="GQ19" s="304"/>
      <c r="GR19" s="304"/>
      <c r="GS19" s="304"/>
      <c r="GT19" s="304"/>
      <c r="GU19" s="304"/>
      <c r="GV19" s="304"/>
      <c r="GW19" s="304"/>
      <c r="GX19" s="304"/>
      <c r="GY19" s="304"/>
      <c r="GZ19" s="304"/>
      <c r="HA19" s="304"/>
      <c r="HB19" s="304"/>
      <c r="HC19" s="304"/>
      <c r="HD19" s="304"/>
      <c r="HE19" s="304"/>
      <c r="HF19" s="304"/>
      <c r="HG19" s="304"/>
      <c r="HH19" s="304"/>
      <c r="HI19" s="304"/>
      <c r="HJ19" s="304"/>
      <c r="HK19" s="304"/>
      <c r="HL19" s="304"/>
      <c r="HM19" s="304"/>
      <c r="HN19" s="304"/>
      <c r="HO19" s="304"/>
      <c r="HP19" s="304"/>
      <c r="HQ19" s="304"/>
      <c r="HR19" s="304"/>
      <c r="HS19" s="304"/>
      <c r="HT19" s="304"/>
      <c r="HU19" s="304"/>
      <c r="HV19" s="304"/>
      <c r="HW19" s="304"/>
      <c r="HX19" s="304"/>
      <c r="HY19" s="304"/>
      <c r="HZ19" s="304"/>
      <c r="IA19" s="304"/>
      <c r="IB19" s="304"/>
      <c r="IC19" s="304"/>
      <c r="ID19" s="304"/>
      <c r="IE19" s="304"/>
      <c r="IF19" s="304"/>
      <c r="IG19" s="304"/>
      <c r="IH19" s="304"/>
      <c r="II19" s="304"/>
      <c r="IJ19" s="304"/>
      <c r="IK19" s="304"/>
      <c r="IL19" s="304"/>
      <c r="IM19" s="304"/>
      <c r="IN19" s="304"/>
      <c r="IO19" s="304"/>
      <c r="IP19" s="304"/>
      <c r="IQ19" s="304"/>
      <c r="IR19" s="304"/>
      <c r="IS19" s="304"/>
      <c r="IT19" s="304"/>
      <c r="IU19" s="304"/>
      <c r="IV19" s="304"/>
      <c r="IW19" s="304"/>
      <c r="IX19" s="304"/>
      <c r="IY19" s="304"/>
      <c r="IZ19" s="304"/>
      <c r="JA19" s="304"/>
      <c r="JB19" s="304"/>
      <c r="JC19" s="304"/>
      <c r="JD19" s="304"/>
      <c r="JE19" s="304"/>
      <c r="JF19" s="304"/>
      <c r="JG19" s="304"/>
      <c r="JH19" s="304"/>
      <c r="JI19" s="304"/>
      <c r="JJ19" s="304"/>
      <c r="JK19" s="304"/>
      <c r="JL19" s="304"/>
      <c r="JM19" s="304"/>
      <c r="JN19" s="304"/>
      <c r="JO19" s="304"/>
      <c r="JP19" s="304"/>
      <c r="JQ19" s="304"/>
      <c r="JR19" s="304"/>
      <c r="JS19" s="304"/>
      <c r="JT19" s="304"/>
      <c r="JU19" s="304"/>
      <c r="JV19" s="304"/>
      <c r="JW19" s="304"/>
      <c r="JX19" s="304"/>
      <c r="JY19" s="304"/>
      <c r="JZ19" s="304"/>
      <c r="KA19" s="304"/>
      <c r="KB19" s="304"/>
      <c r="KC19" s="304"/>
      <c r="KD19" s="304"/>
      <c r="KE19" s="304"/>
      <c r="KF19" s="304"/>
      <c r="KG19" s="304"/>
      <c r="KH19" s="304"/>
      <c r="KI19" s="304"/>
      <c r="KJ19" s="304"/>
      <c r="KK19" s="304"/>
      <c r="KL19" s="304"/>
      <c r="KM19" s="304"/>
      <c r="KN19" s="304"/>
      <c r="KO19" s="304"/>
      <c r="KP19" s="305"/>
      <c r="KQ19" s="305"/>
      <c r="KR19" s="305"/>
      <c r="KS19" s="305"/>
      <c r="KT19" s="305"/>
      <c r="KU19" s="305"/>
      <c r="KV19" s="305"/>
      <c r="KW19" s="305"/>
      <c r="KX19" s="305"/>
      <c r="KY19" s="305"/>
      <c r="KZ19" s="306"/>
      <c r="LA19" s="305"/>
      <c r="LB19" s="305"/>
      <c r="LC19" s="305"/>
      <c r="LD19" s="305"/>
      <c r="LE19" s="305"/>
      <c r="LF19" s="305"/>
      <c r="LG19" s="305"/>
      <c r="LH19" s="305"/>
      <c r="LI19" s="305"/>
      <c r="LJ19" s="305"/>
      <c r="LK19" s="305"/>
      <c r="LL19" s="305"/>
      <c r="LM19" s="305"/>
      <c r="LN19" s="305"/>
      <c r="LO19" s="305"/>
      <c r="LP19" s="305"/>
      <c r="LQ19" s="305"/>
      <c r="LR19" s="305"/>
      <c r="LS19" s="305"/>
      <c r="LT19" s="305"/>
      <c r="LU19" s="305"/>
      <c r="LV19" s="305"/>
      <c r="LW19" s="305"/>
      <c r="LX19" s="305"/>
      <c r="LY19" s="305"/>
      <c r="LZ19" s="305"/>
      <c r="MA19" s="305"/>
      <c r="MB19" s="305"/>
      <c r="MC19" s="305"/>
      <c r="MD19" s="305"/>
      <c r="ME19" s="305"/>
      <c r="MF19" s="305"/>
      <c r="MG19" s="305"/>
      <c r="MH19" s="305"/>
      <c r="MI19" s="305"/>
      <c r="MJ19" s="305"/>
      <c r="MK19" s="305"/>
      <c r="ML19" s="305"/>
      <c r="MM19" s="305"/>
      <c r="MN19" s="305"/>
      <c r="MO19" s="305"/>
      <c r="MP19" s="305"/>
      <c r="MQ19" s="305"/>
      <c r="MR19" s="305"/>
      <c r="MS19" s="305"/>
      <c r="MT19" s="305"/>
      <c r="MU19" s="305"/>
      <c r="MV19" s="307"/>
      <c r="MW19" s="307"/>
      <c r="MX19" s="307"/>
      <c r="MY19" s="307"/>
      <c r="MZ19" s="307"/>
      <c r="NA19" s="307"/>
      <c r="NB19" s="307"/>
      <c r="NC19" s="307"/>
      <c r="ND19" s="307"/>
      <c r="NE19" s="307"/>
      <c r="NF19" s="307"/>
      <c r="NG19" s="307"/>
      <c r="NH19" s="307"/>
      <c r="NI19" s="307"/>
      <c r="NJ19" s="307"/>
      <c r="NK19" s="307"/>
      <c r="NL19" s="307"/>
      <c r="NM19" s="307"/>
      <c r="NN19" s="307"/>
      <c r="NO19" s="307"/>
      <c r="NP19" s="307"/>
      <c r="NQ19" s="307"/>
      <c r="NR19" s="307"/>
      <c r="NS19" s="307"/>
      <c r="NT19" s="307"/>
      <c r="NU19" s="307"/>
      <c r="NV19" s="307"/>
      <c r="NW19" s="307"/>
      <c r="NX19" s="307"/>
      <c r="NY19" s="307"/>
      <c r="NZ19" s="305"/>
      <c r="OA19" s="305"/>
      <c r="OB19" s="305"/>
      <c r="OC19" s="305"/>
      <c r="OD19" s="305"/>
      <c r="OE19" s="305"/>
      <c r="OF19" s="305"/>
      <c r="OG19" s="305"/>
      <c r="OH19" s="305"/>
      <c r="OI19" s="305"/>
      <c r="OJ19" s="305"/>
      <c r="OK19" s="305"/>
      <c r="OL19" s="305"/>
      <c r="OM19" s="305"/>
      <c r="ON19" s="305"/>
      <c r="OO19" s="305"/>
      <c r="OP19" s="305"/>
      <c r="OQ19" s="305"/>
      <c r="OR19" s="305"/>
      <c r="OS19" s="305"/>
      <c r="OT19" s="305"/>
      <c r="OU19" s="305"/>
      <c r="OV19" s="305"/>
      <c r="OW19" s="305"/>
      <c r="OX19" s="305"/>
      <c r="OY19" s="305"/>
      <c r="OZ19" s="305"/>
      <c r="PA19" s="305"/>
      <c r="PB19" s="305"/>
      <c r="PC19" s="305"/>
      <c r="PD19" s="305"/>
      <c r="PE19" s="305"/>
      <c r="PF19" s="305"/>
      <c r="PG19" s="305"/>
      <c r="PH19" s="305"/>
      <c r="PI19" s="305"/>
      <c r="PJ19" s="305"/>
      <c r="PK19" s="305"/>
      <c r="PL19" s="305"/>
      <c r="PM19" s="305"/>
      <c r="PN19" s="305"/>
      <c r="PO19" s="305"/>
      <c r="PP19" s="305"/>
      <c r="SD19" s="292"/>
      <c r="SE19" s="292"/>
      <c r="SF19" s="292"/>
      <c r="SH19" s="292"/>
      <c r="SO19" s="391"/>
      <c r="SS19" s="389"/>
      <c r="ST19" s="389"/>
      <c r="SU19" s="389"/>
    </row>
    <row r="20" spans="1:515" ht="21" customHeight="1">
      <c r="A20" s="345">
        <v>12</v>
      </c>
      <c r="B20" s="231" t="str">
        <f>IF('1'!$A$1=1,D20,F20)</f>
        <v xml:space="preserve"> Індія</v>
      </c>
      <c r="C20" s="444"/>
      <c r="D20" s="368" t="s">
        <v>157</v>
      </c>
      <c r="E20" s="368"/>
      <c r="F20" s="368" t="s">
        <v>54</v>
      </c>
      <c r="G20" s="342">
        <v>109.7238663099274</v>
      </c>
      <c r="H20" s="237">
        <v>92.460637965751104</v>
      </c>
      <c r="I20" s="237">
        <v>91.505239171163495</v>
      </c>
      <c r="J20" s="237">
        <v>93.999809310294012</v>
      </c>
      <c r="K20" s="237">
        <v>94.113073944685894</v>
      </c>
      <c r="L20" s="237">
        <v>101.1901588407798</v>
      </c>
      <c r="M20" s="237">
        <v>106.71095228524641</v>
      </c>
      <c r="N20" s="237">
        <v>125.12595762599901</v>
      </c>
      <c r="O20" s="237">
        <v>120.51170272590571</v>
      </c>
      <c r="P20" s="237">
        <v>116.4073690600206</v>
      </c>
      <c r="Q20" s="237">
        <v>98.583245304568806</v>
      </c>
      <c r="R20" s="237">
        <v>140.02799303493691</v>
      </c>
      <c r="S20" s="237">
        <v>108.34290954749142</v>
      </c>
      <c r="T20" s="237">
        <v>118.264967906343</v>
      </c>
      <c r="U20" s="237">
        <v>128.6855930602926</v>
      </c>
      <c r="V20" s="237">
        <v>155.90475924056639</v>
      </c>
      <c r="W20" s="237">
        <v>126.42489989517399</v>
      </c>
      <c r="X20" s="237">
        <v>153.37933558700291</v>
      </c>
      <c r="Y20" s="237">
        <v>184.96582857900478</v>
      </c>
      <c r="Z20" s="237">
        <v>190.522267765365</v>
      </c>
      <c r="AA20" s="237">
        <v>186.20830403025059</v>
      </c>
      <c r="AB20" s="237">
        <v>124.63579471427761</v>
      </c>
      <c r="AC20" s="237">
        <v>135.00419346858041</v>
      </c>
      <c r="AD20" s="237">
        <v>178.2473178254096</v>
      </c>
      <c r="AE20" s="237">
        <v>169.50332894086728</v>
      </c>
      <c r="AF20" s="237">
        <v>173.78253390956633</v>
      </c>
      <c r="AG20" s="237">
        <v>187.8233875580934</v>
      </c>
      <c r="AH20" s="237">
        <v>275.04359474540291</v>
      </c>
      <c r="AI20" s="237">
        <v>170.53459326578769</v>
      </c>
      <c r="AJ20" s="237">
        <v>325.47188824728039</v>
      </c>
      <c r="AK20" s="237">
        <v>585.91312567950399</v>
      </c>
      <c r="AL20" s="237">
        <v>534.65461861046401</v>
      </c>
      <c r="AM20" s="237">
        <v>467.20314391283705</v>
      </c>
      <c r="AN20" s="237">
        <v>421.90584810401299</v>
      </c>
      <c r="AO20" s="237">
        <v>341.74856888337251</v>
      </c>
      <c r="AP20" s="237">
        <v>500.86458237908903</v>
      </c>
      <c r="AQ20" s="237">
        <v>276.88421781224213</v>
      </c>
      <c r="AR20" s="237">
        <v>334.88978337549077</v>
      </c>
      <c r="AS20" s="237">
        <v>256.30875856262702</v>
      </c>
      <c r="AT20" s="237">
        <v>330.39432315805027</v>
      </c>
      <c r="AU20" s="237">
        <v>266.5523833031707</v>
      </c>
      <c r="AV20" s="237">
        <v>368.08443035276622</v>
      </c>
      <c r="AW20" s="237">
        <v>429.76011623137498</v>
      </c>
      <c r="AX20" s="237">
        <f>AQ20+AR20+AS20</f>
        <v>868.08275975035986</v>
      </c>
      <c r="AY20" s="237">
        <f>AU20+AV20+AW20</f>
        <v>1064.3969298873119</v>
      </c>
      <c r="AZ20" s="237">
        <f>G20+H20+I20+J20</f>
        <v>387.68955275713597</v>
      </c>
      <c r="BA20" s="237">
        <f>K20+L20+M20+N20</f>
        <v>427.14014269671111</v>
      </c>
      <c r="BB20" s="237">
        <f>O20+P20+Q20+R20</f>
        <v>475.53031012543204</v>
      </c>
      <c r="BC20" s="237">
        <f>S20+T20+U20+V20</f>
        <v>511.19822975469344</v>
      </c>
      <c r="BD20" s="237">
        <f>W20+X20+Y20+Z20</f>
        <v>655.29233182654673</v>
      </c>
      <c r="BE20" s="237">
        <f>AA20+AB20+AC20+AD20</f>
        <v>624.0956100385182</v>
      </c>
      <c r="BF20" s="237">
        <f>AE20+AF20+AG20+AH20</f>
        <v>806.15284515393</v>
      </c>
      <c r="BG20" s="237">
        <f>AI20+AJ20+AK20+AL20</f>
        <v>1616.5742258030361</v>
      </c>
      <c r="BH20" s="237">
        <f>AM20+AN20+AO20+AP20</f>
        <v>1731.7221432793117</v>
      </c>
      <c r="BI20" s="237">
        <f>AQ20+AR20+AS20+AT20</f>
        <v>1198.47708290841</v>
      </c>
      <c r="BJ20" s="452"/>
      <c r="BK20" s="304"/>
      <c r="BL20" s="304"/>
      <c r="BM20" s="304"/>
      <c r="BN20" s="304"/>
      <c r="BO20" s="304"/>
      <c r="BP20" s="304"/>
      <c r="BQ20" s="304"/>
      <c r="BR20" s="304"/>
      <c r="BS20" s="304"/>
      <c r="BT20" s="304"/>
      <c r="BU20" s="304"/>
      <c r="BV20" s="304"/>
      <c r="BW20" s="304"/>
      <c r="BX20" s="304"/>
      <c r="BY20" s="304"/>
      <c r="BZ20" s="304"/>
      <c r="CA20" s="304"/>
      <c r="CB20" s="304"/>
      <c r="CC20" s="304"/>
      <c r="CD20" s="304"/>
      <c r="CE20" s="304"/>
      <c r="CF20" s="304"/>
      <c r="CG20" s="304"/>
      <c r="CH20" s="304"/>
      <c r="CI20" s="304"/>
      <c r="CJ20" s="304"/>
      <c r="CK20" s="304"/>
      <c r="CL20" s="304"/>
      <c r="CM20" s="304"/>
      <c r="CN20" s="304"/>
      <c r="CO20" s="304"/>
      <c r="CP20" s="304"/>
      <c r="CQ20" s="304"/>
      <c r="CR20" s="304"/>
      <c r="CS20" s="304"/>
      <c r="CT20" s="304"/>
      <c r="CU20" s="304"/>
      <c r="CV20" s="304"/>
      <c r="CW20" s="304"/>
      <c r="CX20" s="304"/>
      <c r="CY20" s="304"/>
      <c r="CZ20" s="304"/>
      <c r="DA20" s="304"/>
      <c r="DB20" s="304"/>
      <c r="DC20" s="304"/>
      <c r="DD20" s="304"/>
      <c r="DE20" s="304"/>
      <c r="DF20" s="304"/>
      <c r="DG20" s="304"/>
      <c r="DH20" s="304"/>
      <c r="DI20" s="304"/>
      <c r="DJ20" s="304"/>
      <c r="DK20" s="304"/>
      <c r="DL20" s="304"/>
      <c r="DM20" s="304"/>
      <c r="DN20" s="304"/>
      <c r="DO20" s="304"/>
      <c r="DP20" s="304"/>
      <c r="DQ20" s="304"/>
      <c r="DR20" s="304"/>
      <c r="DS20" s="304"/>
      <c r="DT20" s="304"/>
      <c r="DU20" s="304"/>
      <c r="DV20" s="304"/>
      <c r="DW20" s="304"/>
      <c r="DX20" s="304"/>
      <c r="DY20" s="304"/>
      <c r="DZ20" s="304"/>
      <c r="EA20" s="304"/>
      <c r="EB20" s="304"/>
      <c r="EC20" s="304"/>
      <c r="ED20" s="304"/>
      <c r="EE20" s="304"/>
      <c r="EF20" s="304"/>
      <c r="EG20" s="304"/>
      <c r="EH20" s="304"/>
      <c r="EI20" s="304"/>
      <c r="EJ20" s="304"/>
      <c r="EK20" s="304"/>
      <c r="EL20" s="304"/>
      <c r="EM20" s="304"/>
      <c r="EN20" s="304"/>
      <c r="EO20" s="304"/>
      <c r="EP20" s="304"/>
      <c r="EQ20" s="304"/>
      <c r="ER20" s="304"/>
      <c r="ES20" s="304"/>
      <c r="ET20" s="304"/>
      <c r="EU20" s="304"/>
      <c r="EV20" s="304"/>
      <c r="EW20" s="304"/>
      <c r="EX20" s="304"/>
      <c r="EY20" s="304"/>
      <c r="EZ20" s="304"/>
      <c r="FA20" s="304"/>
      <c r="FB20" s="304"/>
      <c r="FC20" s="304"/>
      <c r="FD20" s="304"/>
      <c r="FE20" s="304"/>
      <c r="FF20" s="304"/>
      <c r="FG20" s="304"/>
      <c r="FH20" s="304"/>
      <c r="FI20" s="304"/>
      <c r="FJ20" s="304"/>
      <c r="FK20" s="304"/>
      <c r="FL20" s="304"/>
      <c r="FM20" s="304"/>
      <c r="FN20" s="304"/>
      <c r="FO20" s="304"/>
      <c r="FP20" s="304"/>
      <c r="FQ20" s="304"/>
      <c r="FR20" s="304"/>
      <c r="FS20" s="304"/>
      <c r="FT20" s="304"/>
      <c r="FU20" s="304"/>
      <c r="FV20" s="304"/>
      <c r="FW20" s="304"/>
      <c r="FX20" s="304"/>
      <c r="FY20" s="304"/>
      <c r="FZ20" s="304"/>
      <c r="GA20" s="304"/>
      <c r="GB20" s="304"/>
      <c r="GC20" s="304"/>
      <c r="GD20" s="304"/>
      <c r="GE20" s="304"/>
      <c r="GF20" s="304"/>
      <c r="GG20" s="304"/>
      <c r="GH20" s="304"/>
      <c r="GI20" s="304"/>
      <c r="GJ20" s="304"/>
      <c r="GK20" s="304"/>
      <c r="GL20" s="304"/>
      <c r="GM20" s="304"/>
      <c r="GN20" s="304"/>
      <c r="GO20" s="304"/>
      <c r="GP20" s="304"/>
      <c r="GQ20" s="304"/>
      <c r="GR20" s="304"/>
      <c r="GS20" s="304"/>
      <c r="GT20" s="304"/>
      <c r="GU20" s="304"/>
      <c r="GV20" s="304"/>
      <c r="GW20" s="304"/>
      <c r="GX20" s="304"/>
      <c r="GY20" s="304"/>
      <c r="GZ20" s="304"/>
      <c r="HA20" s="304"/>
      <c r="HB20" s="304"/>
      <c r="HC20" s="304"/>
      <c r="HD20" s="304"/>
      <c r="HE20" s="304"/>
      <c r="HF20" s="304"/>
      <c r="HG20" s="304"/>
      <c r="HH20" s="304"/>
      <c r="HI20" s="304"/>
      <c r="HJ20" s="304"/>
      <c r="HK20" s="304"/>
      <c r="HL20" s="304"/>
      <c r="HM20" s="304"/>
      <c r="HN20" s="304"/>
      <c r="HO20" s="304"/>
      <c r="HP20" s="304"/>
      <c r="HQ20" s="304"/>
      <c r="HR20" s="304"/>
      <c r="HS20" s="304"/>
      <c r="HT20" s="304"/>
      <c r="HU20" s="304"/>
      <c r="HV20" s="304"/>
      <c r="HW20" s="304"/>
      <c r="HX20" s="304"/>
      <c r="HY20" s="304"/>
      <c r="HZ20" s="304"/>
      <c r="IA20" s="304"/>
      <c r="IB20" s="304"/>
      <c r="IC20" s="304"/>
      <c r="ID20" s="304"/>
      <c r="IE20" s="304"/>
      <c r="IF20" s="304"/>
      <c r="IG20" s="304"/>
      <c r="IH20" s="304"/>
      <c r="II20" s="304"/>
      <c r="IJ20" s="304"/>
      <c r="IK20" s="304"/>
      <c r="IL20" s="304"/>
      <c r="IM20" s="304"/>
      <c r="IN20" s="304"/>
      <c r="IO20" s="304"/>
      <c r="IP20" s="304"/>
      <c r="IQ20" s="304"/>
      <c r="IR20" s="304"/>
      <c r="IS20" s="304"/>
      <c r="IT20" s="304"/>
      <c r="IU20" s="304"/>
      <c r="IV20" s="304"/>
      <c r="IW20" s="304"/>
      <c r="IX20" s="304"/>
      <c r="IY20" s="304"/>
      <c r="IZ20" s="304"/>
      <c r="JA20" s="304"/>
      <c r="JB20" s="304"/>
      <c r="JC20" s="304"/>
      <c r="JD20" s="304"/>
      <c r="JE20" s="304"/>
      <c r="JF20" s="304"/>
      <c r="JG20" s="304"/>
      <c r="JH20" s="304"/>
      <c r="JI20" s="304"/>
      <c r="JJ20" s="304"/>
      <c r="JK20" s="304"/>
      <c r="JL20" s="304"/>
      <c r="JM20" s="304"/>
      <c r="JN20" s="304"/>
      <c r="JO20" s="304"/>
      <c r="JP20" s="304"/>
      <c r="JQ20" s="304"/>
      <c r="JR20" s="304"/>
      <c r="JS20" s="304"/>
      <c r="JT20" s="304"/>
      <c r="JU20" s="304"/>
      <c r="JV20" s="304"/>
      <c r="JW20" s="304"/>
      <c r="JX20" s="304"/>
      <c r="JY20" s="304"/>
      <c r="JZ20" s="304"/>
      <c r="KA20" s="304"/>
      <c r="KB20" s="304"/>
      <c r="KC20" s="304"/>
      <c r="KD20" s="304"/>
      <c r="KE20" s="304"/>
      <c r="KF20" s="304"/>
      <c r="KG20" s="304"/>
      <c r="KH20" s="304"/>
      <c r="KI20" s="304"/>
      <c r="KJ20" s="304"/>
      <c r="KK20" s="304"/>
      <c r="KL20" s="304"/>
      <c r="KM20" s="304"/>
      <c r="KN20" s="304"/>
      <c r="KO20" s="304"/>
      <c r="KP20" s="305"/>
      <c r="KQ20" s="305"/>
      <c r="KR20" s="305"/>
      <c r="KS20" s="305"/>
      <c r="KT20" s="305"/>
      <c r="KU20" s="305"/>
      <c r="KV20" s="305"/>
      <c r="KW20" s="305"/>
      <c r="KX20" s="305"/>
      <c r="KY20" s="305"/>
      <c r="KZ20" s="306"/>
      <c r="LA20" s="305"/>
      <c r="LB20" s="305"/>
      <c r="LC20" s="305"/>
      <c r="LD20" s="305"/>
      <c r="LE20" s="305"/>
      <c r="LF20" s="305"/>
      <c r="LG20" s="305"/>
      <c r="LH20" s="305"/>
      <c r="LI20" s="305"/>
      <c r="LJ20" s="305"/>
      <c r="LK20" s="305"/>
      <c r="LL20" s="305"/>
      <c r="LM20" s="305"/>
      <c r="LN20" s="305"/>
      <c r="LO20" s="305"/>
      <c r="LP20" s="305"/>
      <c r="LQ20" s="305"/>
      <c r="LR20" s="305"/>
      <c r="LS20" s="305"/>
      <c r="LT20" s="305"/>
      <c r="LU20" s="305"/>
      <c r="LV20" s="305"/>
      <c r="LW20" s="305"/>
      <c r="LX20" s="305"/>
      <c r="LY20" s="305"/>
      <c r="LZ20" s="305"/>
      <c r="MA20" s="305"/>
      <c r="MB20" s="305"/>
      <c r="MC20" s="305"/>
      <c r="MD20" s="305"/>
      <c r="ME20" s="305"/>
      <c r="MF20" s="305"/>
      <c r="MG20" s="305"/>
      <c r="MH20" s="305"/>
      <c r="MI20" s="305"/>
      <c r="MJ20" s="305"/>
      <c r="MK20" s="305"/>
      <c r="ML20" s="305"/>
      <c r="MM20" s="305"/>
      <c r="MN20" s="305"/>
      <c r="MO20" s="305"/>
      <c r="MP20" s="305"/>
      <c r="MQ20" s="305"/>
      <c r="MR20" s="305"/>
      <c r="MS20" s="305"/>
      <c r="MT20" s="305"/>
      <c r="MU20" s="305"/>
      <c r="MV20" s="307"/>
      <c r="MW20" s="307"/>
      <c r="MX20" s="307"/>
      <c r="MY20" s="307"/>
      <c r="MZ20" s="307"/>
      <c r="NA20" s="307"/>
      <c r="NB20" s="307"/>
      <c r="NC20" s="307"/>
      <c r="ND20" s="307"/>
      <c r="NE20" s="307"/>
      <c r="NF20" s="307"/>
      <c r="NG20" s="307"/>
      <c r="NH20" s="307"/>
      <c r="NI20" s="307"/>
      <c r="NJ20" s="307"/>
      <c r="NK20" s="307"/>
      <c r="NL20" s="307"/>
      <c r="NM20" s="307"/>
      <c r="NN20" s="307"/>
      <c r="NO20" s="307"/>
      <c r="NP20" s="307"/>
      <c r="NQ20" s="307"/>
      <c r="NR20" s="307"/>
      <c r="NS20" s="307"/>
      <c r="NT20" s="307"/>
      <c r="NU20" s="307"/>
      <c r="NV20" s="307"/>
      <c r="NW20" s="307"/>
      <c r="NX20" s="307"/>
      <c r="NY20" s="307"/>
      <c r="NZ20" s="305"/>
      <c r="OA20" s="305"/>
      <c r="OB20" s="305"/>
      <c r="OC20" s="305"/>
      <c r="OD20" s="305"/>
      <c r="OE20" s="305"/>
      <c r="OF20" s="305"/>
      <c r="OG20" s="305"/>
      <c r="OH20" s="305"/>
      <c r="OI20" s="305"/>
      <c r="OJ20" s="305"/>
      <c r="OK20" s="305"/>
      <c r="OL20" s="305"/>
      <c r="OM20" s="305"/>
      <c r="ON20" s="305"/>
      <c r="OO20" s="305"/>
      <c r="OP20" s="305"/>
      <c r="OQ20" s="305"/>
      <c r="OR20" s="305"/>
      <c r="OS20" s="305"/>
      <c r="OT20" s="305"/>
      <c r="OU20" s="305"/>
      <c r="OV20" s="305"/>
      <c r="OW20" s="305"/>
      <c r="OX20" s="305"/>
      <c r="OY20" s="305"/>
      <c r="OZ20" s="305"/>
      <c r="PA20" s="305"/>
      <c r="PB20" s="305"/>
      <c r="PC20" s="305"/>
      <c r="PD20" s="305"/>
      <c r="PE20" s="305"/>
      <c r="PF20" s="305"/>
      <c r="PG20" s="305"/>
      <c r="PH20" s="305"/>
      <c r="PI20" s="305"/>
      <c r="PJ20" s="305"/>
      <c r="PK20" s="305"/>
      <c r="PL20" s="305"/>
      <c r="PM20" s="305"/>
      <c r="PN20" s="305"/>
      <c r="PO20" s="305"/>
      <c r="PP20" s="305"/>
      <c r="SD20" s="292"/>
      <c r="SE20" s="292"/>
      <c r="SF20" s="292"/>
      <c r="SH20" s="292"/>
      <c r="SO20" s="391"/>
      <c r="SS20" s="389"/>
      <c r="ST20" s="389"/>
      <c r="SU20" s="389"/>
    </row>
    <row r="21" spans="1:515" ht="38.4" customHeight="1">
      <c r="A21" s="345">
        <v>13</v>
      </c>
      <c r="B21" s="245" t="str">
        <f>IF('1'!$A$1=1,D21,F21)</f>
        <v xml:space="preserve"> Сполучене Королівство Великої Британії та Північної Ірландії</v>
      </c>
      <c r="C21" s="444"/>
      <c r="D21" s="369" t="s">
        <v>175</v>
      </c>
      <c r="E21" s="368"/>
      <c r="F21" s="404" t="s">
        <v>62</v>
      </c>
      <c r="G21" s="342">
        <v>175.6065142127074</v>
      </c>
      <c r="H21" s="237">
        <v>116.7024706371792</v>
      </c>
      <c r="I21" s="237">
        <v>90.282283293475203</v>
      </c>
      <c r="J21" s="237">
        <v>108.87521782774471</v>
      </c>
      <c r="K21" s="237">
        <v>178.2999007291121</v>
      </c>
      <c r="L21" s="237">
        <v>101.4507261195198</v>
      </c>
      <c r="M21" s="237">
        <v>121.8818601875081</v>
      </c>
      <c r="N21" s="237">
        <v>220.2582239170718</v>
      </c>
      <c r="O21" s="237">
        <v>184.01264349449681</v>
      </c>
      <c r="P21" s="237">
        <v>166.42796166291259</v>
      </c>
      <c r="Q21" s="237">
        <v>152.1809166329561</v>
      </c>
      <c r="R21" s="237">
        <v>181.87797336192</v>
      </c>
      <c r="S21" s="237">
        <v>151.82611961845399</v>
      </c>
      <c r="T21" s="237">
        <v>186.94749109437518</v>
      </c>
      <c r="U21" s="237">
        <v>185.99006488391109</v>
      </c>
      <c r="V21" s="237">
        <v>213.28762308115262</v>
      </c>
      <c r="W21" s="237">
        <v>169.83928306605162</v>
      </c>
      <c r="X21" s="237">
        <v>156.65084004129238</v>
      </c>
      <c r="Y21" s="237">
        <v>159.59497882086569</v>
      </c>
      <c r="Z21" s="237">
        <v>187.81965426352912</v>
      </c>
      <c r="AA21" s="237">
        <v>161.26670817713102</v>
      </c>
      <c r="AB21" s="237">
        <v>115.82229172554591</v>
      </c>
      <c r="AC21" s="237">
        <v>148.7034389602974</v>
      </c>
      <c r="AD21" s="237">
        <v>199.66462440946958</v>
      </c>
      <c r="AE21" s="237">
        <v>190.3723704065888</v>
      </c>
      <c r="AF21" s="237">
        <v>208.83396338838003</v>
      </c>
      <c r="AG21" s="237">
        <v>218.1271567976986</v>
      </c>
      <c r="AH21" s="237">
        <v>320.75252181645669</v>
      </c>
      <c r="AI21" s="237">
        <v>193.82766850295511</v>
      </c>
      <c r="AJ21" s="237">
        <v>122.02406497430431</v>
      </c>
      <c r="AK21" s="237">
        <v>165.01582874933101</v>
      </c>
      <c r="AL21" s="237">
        <v>232.50656021929092</v>
      </c>
      <c r="AM21" s="237">
        <v>239.33272862110988</v>
      </c>
      <c r="AN21" s="237">
        <v>256.11437637560442</v>
      </c>
      <c r="AO21" s="237">
        <v>241.52628269419739</v>
      </c>
      <c r="AP21" s="237">
        <v>264.30989558601414</v>
      </c>
      <c r="AQ21" s="237">
        <v>254.62476628147419</v>
      </c>
      <c r="AR21" s="237">
        <v>296.51923024176978</v>
      </c>
      <c r="AS21" s="237">
        <v>258.26208814358029</v>
      </c>
      <c r="AT21" s="237">
        <v>357.13659336513302</v>
      </c>
      <c r="AU21" s="237">
        <v>326.8710093733049</v>
      </c>
      <c r="AV21" s="237">
        <v>349.25890917770801</v>
      </c>
      <c r="AW21" s="237">
        <v>284.38909452836958</v>
      </c>
      <c r="AX21" s="237">
        <f>AQ21+AR21+AS21</f>
        <v>809.4060846668242</v>
      </c>
      <c r="AY21" s="237">
        <f>AU21+AV21+AW21</f>
        <v>960.51901307938249</v>
      </c>
      <c r="AZ21" s="237">
        <f>G21+H21+I21+J21</f>
        <v>491.46648597110652</v>
      </c>
      <c r="BA21" s="237">
        <f>K21+L21+M21+N21</f>
        <v>621.89071095321174</v>
      </c>
      <c r="BB21" s="237">
        <f>O21+P21+Q21+R21</f>
        <v>684.49949515228559</v>
      </c>
      <c r="BC21" s="237">
        <f>S21+T21+U21+V21</f>
        <v>738.05129867789287</v>
      </c>
      <c r="BD21" s="237">
        <f>W21+X21+Y21+Z21</f>
        <v>673.9047561917389</v>
      </c>
      <c r="BE21" s="237">
        <f>AA21+AB21+AC21+AD21</f>
        <v>625.45706327244397</v>
      </c>
      <c r="BF21" s="237">
        <f>AE21+AF21+AG21+AH21</f>
        <v>938.08601240912412</v>
      </c>
      <c r="BG21" s="237">
        <f>AI21+AJ21+AK21+AL21</f>
        <v>713.37412244588131</v>
      </c>
      <c r="BH21" s="237">
        <f>AM21+AN21+AO21+AP21</f>
        <v>1001.2832832769259</v>
      </c>
      <c r="BI21" s="237">
        <f>AQ21+AR21+AS21+AT21</f>
        <v>1166.5426780319572</v>
      </c>
      <c r="RH21" s="236"/>
    </row>
    <row r="22" spans="1:515" ht="21" customHeight="1">
      <c r="A22" s="345">
        <v>14</v>
      </c>
      <c r="B22" s="231" t="str">
        <f>IF('1'!$A$1=1,D22,F22)</f>
        <v xml:space="preserve"> Литва</v>
      </c>
      <c r="C22" s="444"/>
      <c r="D22" s="368" t="s">
        <v>172</v>
      </c>
      <c r="E22" s="368"/>
      <c r="F22" s="368" t="s">
        <v>55</v>
      </c>
      <c r="G22" s="342">
        <v>79.597055421235595</v>
      </c>
      <c r="H22" s="237">
        <v>100.1123794475476</v>
      </c>
      <c r="I22" s="237">
        <v>122.0747711035805</v>
      </c>
      <c r="J22" s="237">
        <v>191.13721209894931</v>
      </c>
      <c r="K22" s="237">
        <v>70.872420858712701</v>
      </c>
      <c r="L22" s="237">
        <v>77.563480974767401</v>
      </c>
      <c r="M22" s="237">
        <v>128.5228271287414</v>
      </c>
      <c r="N22" s="237">
        <v>164.63564404559412</v>
      </c>
      <c r="O22" s="237">
        <v>91.629911705526297</v>
      </c>
      <c r="P22" s="237">
        <v>134.52034719104429</v>
      </c>
      <c r="Q22" s="237">
        <v>152.4722871526792</v>
      </c>
      <c r="R22" s="237">
        <v>212.55542650382358</v>
      </c>
      <c r="S22" s="237">
        <v>136.20873819742158</v>
      </c>
      <c r="T22" s="237">
        <v>152.60205877589181</v>
      </c>
      <c r="U22" s="237">
        <v>207.2159176224726</v>
      </c>
      <c r="V22" s="237">
        <v>247.74968817636551</v>
      </c>
      <c r="W22" s="237">
        <v>277.39891493086441</v>
      </c>
      <c r="X22" s="237">
        <v>217.6634517357771</v>
      </c>
      <c r="Y22" s="237">
        <v>253.45203222383867</v>
      </c>
      <c r="Z22" s="237">
        <v>268.60558551935071</v>
      </c>
      <c r="AA22" s="237">
        <v>236.49449934844199</v>
      </c>
      <c r="AB22" s="237">
        <v>141.90589333307</v>
      </c>
      <c r="AC22" s="237">
        <v>170.16258456405052</v>
      </c>
      <c r="AD22" s="237">
        <v>161.90028164451769</v>
      </c>
      <c r="AE22" s="237">
        <v>175.96460388125359</v>
      </c>
      <c r="AF22" s="237">
        <v>249.90409992397119</v>
      </c>
      <c r="AG22" s="237">
        <v>336.97956734252352</v>
      </c>
      <c r="AH22" s="237">
        <v>324.05646130753632</v>
      </c>
      <c r="AI22" s="237">
        <v>162.58164783578181</v>
      </c>
      <c r="AJ22" s="237">
        <v>144.65649503821939</v>
      </c>
      <c r="AK22" s="237">
        <v>401.17065232793004</v>
      </c>
      <c r="AL22" s="237">
        <v>563.30609625770694</v>
      </c>
      <c r="AM22" s="237">
        <v>371.24518165375497</v>
      </c>
      <c r="AN22" s="237">
        <v>262.97389398583562</v>
      </c>
      <c r="AO22" s="237">
        <v>292.22714978104682</v>
      </c>
      <c r="AP22" s="237">
        <v>271.59265504037938</v>
      </c>
      <c r="AQ22" s="237">
        <v>216.7946580303402</v>
      </c>
      <c r="AR22" s="237">
        <v>310.46809110361909</v>
      </c>
      <c r="AS22" s="237">
        <v>321.08794041544974</v>
      </c>
      <c r="AT22" s="237">
        <v>249.21113681140761</v>
      </c>
      <c r="AU22" s="237">
        <v>271.58403368577473</v>
      </c>
      <c r="AV22" s="237">
        <v>308.87772829535101</v>
      </c>
      <c r="AW22" s="237">
        <v>358.84098588696702</v>
      </c>
      <c r="AX22" s="237">
        <f>AQ22+AR22+AS22</f>
        <v>848.35068954940903</v>
      </c>
      <c r="AY22" s="237">
        <f>AU22+AV22+AW22</f>
        <v>939.30274786809275</v>
      </c>
      <c r="AZ22" s="237">
        <f>G22+H22+I22+J22</f>
        <v>492.92141807131298</v>
      </c>
      <c r="BA22" s="237">
        <f>K22+L22+M22+N22</f>
        <v>441.59437300781559</v>
      </c>
      <c r="BB22" s="237">
        <f>O22+P22+Q22+R22</f>
        <v>591.17797255307335</v>
      </c>
      <c r="BC22" s="237">
        <f>S22+T22+U22+V22</f>
        <v>743.77640277215141</v>
      </c>
      <c r="BD22" s="237">
        <f>W22+X22+Y22+Z22</f>
        <v>1017.1199844098309</v>
      </c>
      <c r="BE22" s="237">
        <f>AA22+AB22+AC22+AD22</f>
        <v>710.46325889008017</v>
      </c>
      <c r="BF22" s="237">
        <f>AE22+AF22+AG22+AH22</f>
        <v>1086.9047324552846</v>
      </c>
      <c r="BG22" s="237">
        <f>AI22+AJ22+AK22+AL22</f>
        <v>1271.7148914596382</v>
      </c>
      <c r="BH22" s="237">
        <f>AM22+AN22+AO22+AP22</f>
        <v>1198.0388804610168</v>
      </c>
      <c r="BI22" s="237">
        <f>AQ22+AR22+AS22+AT22</f>
        <v>1097.5618263608167</v>
      </c>
      <c r="BJ22" s="452"/>
      <c r="BK22" s="304"/>
      <c r="BL22" s="304"/>
      <c r="BM22" s="304"/>
      <c r="BN22" s="304"/>
      <c r="BO22" s="304"/>
      <c r="BP22" s="304"/>
      <c r="BQ22" s="304"/>
      <c r="BR22" s="304"/>
      <c r="BS22" s="304"/>
      <c r="BT22" s="304"/>
      <c r="BU22" s="304"/>
      <c r="BV22" s="304"/>
      <c r="BW22" s="304"/>
      <c r="BX22" s="304"/>
      <c r="BY22" s="304"/>
      <c r="BZ22" s="304"/>
      <c r="CA22" s="304"/>
      <c r="CB22" s="304"/>
      <c r="CC22" s="304"/>
      <c r="CD22" s="304"/>
      <c r="CE22" s="304"/>
      <c r="CF22" s="304"/>
      <c r="CG22" s="304"/>
      <c r="CH22" s="304"/>
      <c r="CI22" s="304"/>
      <c r="CJ22" s="304"/>
      <c r="CK22" s="304"/>
      <c r="CL22" s="304"/>
      <c r="CM22" s="304"/>
      <c r="CN22" s="304"/>
      <c r="CO22" s="304"/>
      <c r="CP22" s="304"/>
      <c r="CQ22" s="304"/>
      <c r="CR22" s="304"/>
      <c r="CS22" s="304"/>
      <c r="CT22" s="304"/>
      <c r="CU22" s="304"/>
      <c r="CV22" s="304"/>
      <c r="CW22" s="304"/>
      <c r="CX22" s="304"/>
      <c r="CY22" s="304"/>
      <c r="CZ22" s="304"/>
      <c r="DA22" s="304"/>
      <c r="DB22" s="304"/>
      <c r="DC22" s="304"/>
      <c r="DD22" s="304"/>
      <c r="DE22" s="304"/>
      <c r="DF22" s="304"/>
      <c r="DG22" s="304"/>
      <c r="DH22" s="304"/>
      <c r="DI22" s="304"/>
      <c r="DJ22" s="304"/>
      <c r="DK22" s="304"/>
      <c r="DL22" s="304"/>
      <c r="DM22" s="304"/>
      <c r="DN22" s="304"/>
      <c r="DO22" s="304"/>
      <c r="DP22" s="304"/>
      <c r="DQ22" s="304"/>
      <c r="DR22" s="304"/>
      <c r="DS22" s="304"/>
      <c r="DT22" s="304"/>
      <c r="DU22" s="304"/>
      <c r="DV22" s="304"/>
      <c r="DW22" s="304"/>
      <c r="DX22" s="304"/>
      <c r="DY22" s="304"/>
      <c r="DZ22" s="304"/>
      <c r="EA22" s="304"/>
      <c r="EB22" s="304"/>
      <c r="EC22" s="304"/>
      <c r="ED22" s="304"/>
      <c r="EE22" s="304"/>
      <c r="EF22" s="304"/>
      <c r="EG22" s="304"/>
      <c r="EH22" s="304"/>
      <c r="EI22" s="304"/>
      <c r="EJ22" s="304"/>
      <c r="EK22" s="304"/>
      <c r="EL22" s="304"/>
      <c r="EM22" s="304"/>
      <c r="EN22" s="304"/>
      <c r="EO22" s="304"/>
      <c r="EP22" s="304"/>
      <c r="EQ22" s="304"/>
      <c r="ER22" s="304"/>
      <c r="ES22" s="304"/>
      <c r="ET22" s="304"/>
      <c r="EU22" s="304"/>
      <c r="EV22" s="304"/>
      <c r="EW22" s="304"/>
      <c r="EX22" s="304"/>
      <c r="EY22" s="304"/>
      <c r="EZ22" s="304"/>
      <c r="FA22" s="304"/>
      <c r="FB22" s="304"/>
      <c r="FC22" s="304"/>
      <c r="FD22" s="304"/>
      <c r="FE22" s="304"/>
      <c r="FF22" s="304"/>
      <c r="FG22" s="304"/>
      <c r="FH22" s="304"/>
      <c r="FI22" s="304"/>
      <c r="FJ22" s="304"/>
      <c r="FK22" s="304"/>
      <c r="FL22" s="304"/>
      <c r="FM22" s="304"/>
      <c r="FN22" s="304"/>
      <c r="FO22" s="304"/>
      <c r="FP22" s="304"/>
      <c r="FQ22" s="304"/>
      <c r="FR22" s="304"/>
      <c r="FS22" s="304"/>
      <c r="FT22" s="304"/>
      <c r="FU22" s="304"/>
      <c r="FV22" s="304"/>
      <c r="FW22" s="304"/>
      <c r="FX22" s="304"/>
      <c r="FY22" s="304"/>
      <c r="FZ22" s="304"/>
      <c r="GA22" s="304"/>
      <c r="GB22" s="304"/>
      <c r="GC22" s="304"/>
      <c r="GD22" s="304"/>
      <c r="GE22" s="304"/>
      <c r="GF22" s="304"/>
      <c r="GG22" s="304"/>
      <c r="GH22" s="304"/>
      <c r="GI22" s="304"/>
      <c r="GJ22" s="304"/>
      <c r="GK22" s="304"/>
      <c r="GL22" s="304"/>
      <c r="GM22" s="304"/>
      <c r="GN22" s="304"/>
      <c r="GO22" s="304"/>
      <c r="GP22" s="304"/>
      <c r="GQ22" s="304"/>
      <c r="GR22" s="304"/>
      <c r="GS22" s="304"/>
      <c r="GT22" s="304"/>
      <c r="GU22" s="304"/>
      <c r="GV22" s="304"/>
      <c r="GW22" s="304"/>
      <c r="GX22" s="304"/>
      <c r="GY22" s="304"/>
      <c r="GZ22" s="304"/>
      <c r="HA22" s="304"/>
      <c r="HB22" s="304"/>
      <c r="HC22" s="304"/>
      <c r="HD22" s="304"/>
      <c r="HE22" s="304"/>
      <c r="HF22" s="304"/>
      <c r="HG22" s="304"/>
      <c r="HH22" s="304"/>
      <c r="HI22" s="304"/>
      <c r="HJ22" s="304"/>
      <c r="HK22" s="304"/>
      <c r="HL22" s="304"/>
      <c r="HM22" s="304"/>
      <c r="HN22" s="304"/>
      <c r="HO22" s="304"/>
      <c r="HP22" s="304"/>
      <c r="HQ22" s="304"/>
      <c r="HR22" s="304"/>
      <c r="HS22" s="304"/>
      <c r="HT22" s="304"/>
      <c r="HU22" s="304"/>
      <c r="HV22" s="304"/>
      <c r="HW22" s="304"/>
      <c r="HX22" s="304"/>
      <c r="HY22" s="304"/>
      <c r="HZ22" s="304"/>
      <c r="IA22" s="304"/>
      <c r="IB22" s="304"/>
      <c r="IC22" s="304"/>
      <c r="ID22" s="304"/>
      <c r="IE22" s="304"/>
      <c r="IF22" s="304"/>
      <c r="IG22" s="304"/>
      <c r="IH22" s="304"/>
      <c r="II22" s="304"/>
      <c r="IJ22" s="304"/>
      <c r="IK22" s="304"/>
      <c r="IL22" s="304"/>
      <c r="IM22" s="304"/>
      <c r="IN22" s="304"/>
      <c r="IO22" s="304"/>
      <c r="IP22" s="304"/>
      <c r="IQ22" s="304"/>
      <c r="IR22" s="304"/>
      <c r="IS22" s="304"/>
      <c r="IT22" s="304"/>
      <c r="IU22" s="304"/>
      <c r="IV22" s="304"/>
      <c r="IW22" s="304"/>
      <c r="IX22" s="304"/>
      <c r="IY22" s="304"/>
      <c r="IZ22" s="304"/>
      <c r="JA22" s="304"/>
      <c r="JB22" s="304"/>
      <c r="JC22" s="304"/>
      <c r="JD22" s="304"/>
      <c r="JE22" s="304"/>
      <c r="JF22" s="304"/>
      <c r="JG22" s="304"/>
      <c r="JH22" s="304"/>
      <c r="JI22" s="304"/>
      <c r="JJ22" s="304"/>
      <c r="JK22" s="304"/>
      <c r="JL22" s="304"/>
      <c r="JM22" s="304"/>
      <c r="JN22" s="304"/>
      <c r="JO22" s="304"/>
      <c r="JP22" s="304"/>
      <c r="JQ22" s="304"/>
      <c r="JR22" s="304"/>
      <c r="JS22" s="304"/>
      <c r="JT22" s="304"/>
      <c r="JU22" s="304"/>
      <c r="JV22" s="304"/>
      <c r="JW22" s="304"/>
      <c r="JX22" s="304"/>
      <c r="JY22" s="304"/>
      <c r="JZ22" s="304"/>
      <c r="KA22" s="304"/>
      <c r="KB22" s="304"/>
      <c r="KC22" s="304"/>
      <c r="KD22" s="304"/>
      <c r="KE22" s="304"/>
      <c r="KF22" s="304"/>
      <c r="KG22" s="304"/>
      <c r="KH22" s="304"/>
      <c r="KI22" s="304"/>
      <c r="KJ22" s="304"/>
      <c r="KK22" s="304"/>
      <c r="KL22" s="304"/>
      <c r="KM22" s="304"/>
      <c r="KN22" s="304"/>
      <c r="KO22" s="304"/>
      <c r="KP22" s="305"/>
      <c r="KQ22" s="305"/>
      <c r="KR22" s="305"/>
      <c r="KS22" s="305"/>
      <c r="KT22" s="305"/>
      <c r="KU22" s="305"/>
      <c r="KV22" s="305"/>
      <c r="KW22" s="305"/>
      <c r="KX22" s="305"/>
      <c r="KY22" s="305"/>
      <c r="KZ22" s="306"/>
      <c r="LA22" s="305"/>
      <c r="LB22" s="305"/>
      <c r="LC22" s="305"/>
      <c r="LD22" s="305"/>
      <c r="LE22" s="305"/>
      <c r="LF22" s="305"/>
      <c r="LG22" s="305"/>
      <c r="LH22" s="305"/>
      <c r="LI22" s="305"/>
      <c r="LJ22" s="305"/>
      <c r="LK22" s="305"/>
      <c r="LL22" s="305"/>
      <c r="LM22" s="305"/>
      <c r="LN22" s="305"/>
      <c r="LO22" s="305"/>
      <c r="LP22" s="305"/>
      <c r="LQ22" s="305"/>
      <c r="LR22" s="305"/>
      <c r="LS22" s="305"/>
      <c r="LT22" s="305"/>
      <c r="LU22" s="305"/>
      <c r="LV22" s="305"/>
      <c r="LW22" s="305"/>
      <c r="LX22" s="305"/>
      <c r="LY22" s="305"/>
      <c r="LZ22" s="305"/>
      <c r="MA22" s="305"/>
      <c r="MB22" s="305"/>
      <c r="MC22" s="305"/>
      <c r="MD22" s="305"/>
      <c r="ME22" s="305"/>
      <c r="MF22" s="305"/>
      <c r="MG22" s="305"/>
      <c r="MH22" s="305"/>
      <c r="MI22" s="305"/>
      <c r="MJ22" s="305"/>
      <c r="MK22" s="305"/>
      <c r="ML22" s="305"/>
      <c r="MM22" s="305"/>
      <c r="MN22" s="305"/>
      <c r="MO22" s="305"/>
      <c r="MP22" s="305"/>
      <c r="MQ22" s="305"/>
      <c r="MR22" s="305"/>
      <c r="MS22" s="305"/>
      <c r="MT22" s="305"/>
      <c r="MU22" s="305"/>
      <c r="MV22" s="307"/>
      <c r="MW22" s="307"/>
      <c r="MX22" s="307"/>
      <c r="MY22" s="307"/>
      <c r="MZ22" s="307"/>
      <c r="NA22" s="307"/>
      <c r="NB22" s="307"/>
      <c r="NC22" s="307"/>
      <c r="ND22" s="307"/>
      <c r="NE22" s="307"/>
      <c r="NF22" s="307"/>
      <c r="NG22" s="307"/>
      <c r="NH22" s="307"/>
      <c r="NI22" s="307"/>
      <c r="NJ22" s="307"/>
      <c r="NK22" s="307"/>
      <c r="NL22" s="307"/>
      <c r="NM22" s="307"/>
      <c r="NN22" s="307"/>
      <c r="NO22" s="307"/>
      <c r="NP22" s="307"/>
      <c r="NQ22" s="307"/>
      <c r="NR22" s="307"/>
      <c r="NS22" s="307"/>
      <c r="NT22" s="307"/>
      <c r="NU22" s="307"/>
      <c r="NV22" s="307"/>
      <c r="NW22" s="307"/>
      <c r="NX22" s="307"/>
      <c r="NY22" s="307"/>
      <c r="NZ22" s="305"/>
      <c r="OA22" s="305"/>
      <c r="OB22" s="305"/>
      <c r="OC22" s="305"/>
      <c r="OD22" s="305"/>
      <c r="OE22" s="305"/>
      <c r="OF22" s="305"/>
      <c r="OG22" s="305"/>
      <c r="OH22" s="305"/>
      <c r="OI22" s="305"/>
      <c r="OJ22" s="305"/>
      <c r="OK22" s="305"/>
      <c r="OL22" s="305"/>
      <c r="OM22" s="305"/>
      <c r="ON22" s="305"/>
      <c r="OO22" s="305"/>
      <c r="OP22" s="305"/>
      <c r="OQ22" s="305"/>
      <c r="OR22" s="305"/>
      <c r="OS22" s="305"/>
      <c r="OT22" s="305"/>
      <c r="OU22" s="305"/>
      <c r="OV22" s="305"/>
      <c r="OW22" s="305"/>
      <c r="OX22" s="305"/>
      <c r="OY22" s="305"/>
      <c r="OZ22" s="305"/>
      <c r="PA22" s="305"/>
      <c r="PB22" s="305"/>
      <c r="PC22" s="305"/>
      <c r="PD22" s="305"/>
      <c r="PE22" s="305"/>
      <c r="PF22" s="305"/>
      <c r="PG22" s="305"/>
      <c r="PH22" s="305"/>
      <c r="PI22" s="305"/>
      <c r="PJ22" s="305"/>
      <c r="PK22" s="305"/>
      <c r="PL22" s="305"/>
      <c r="PM22" s="305"/>
      <c r="PN22" s="305"/>
      <c r="PO22" s="305"/>
      <c r="PP22" s="305"/>
      <c r="SD22" s="292"/>
      <c r="SE22" s="292"/>
      <c r="SF22" s="292"/>
      <c r="SH22" s="292"/>
      <c r="SO22" s="391"/>
      <c r="SS22" s="389"/>
      <c r="ST22" s="389"/>
      <c r="SU22" s="389"/>
    </row>
    <row r="23" spans="1:515" ht="21" customHeight="1">
      <c r="A23" s="345">
        <v>15</v>
      </c>
      <c r="B23" s="231" t="str">
        <f>IF('1'!$A$1=1,D23,F23)</f>
        <v xml:space="preserve"> Угорщина</v>
      </c>
      <c r="C23" s="444"/>
      <c r="D23" s="368" t="s">
        <v>174</v>
      </c>
      <c r="E23" s="368"/>
      <c r="F23" s="368" t="s">
        <v>58</v>
      </c>
      <c r="G23" s="342">
        <v>424.07353427443002</v>
      </c>
      <c r="H23" s="237">
        <v>286.27739923608658</v>
      </c>
      <c r="I23" s="237">
        <v>251.3503201465592</v>
      </c>
      <c r="J23" s="237">
        <v>228.32850765008411</v>
      </c>
      <c r="K23" s="237">
        <v>132.50901574329839</v>
      </c>
      <c r="L23" s="237">
        <v>105.66399782952401</v>
      </c>
      <c r="M23" s="237">
        <v>108.75171239283421</v>
      </c>
      <c r="N23" s="237">
        <v>106.6308690266994</v>
      </c>
      <c r="O23" s="237">
        <v>147.08814806634859</v>
      </c>
      <c r="P23" s="237">
        <v>160.31036554380069</v>
      </c>
      <c r="Q23" s="237">
        <v>188.89405113981329</v>
      </c>
      <c r="R23" s="237">
        <v>191.20648143811962</v>
      </c>
      <c r="S23" s="237">
        <v>155.18883008036002</v>
      </c>
      <c r="T23" s="237">
        <v>155.4015244404406</v>
      </c>
      <c r="U23" s="237">
        <v>217.19446792926851</v>
      </c>
      <c r="V23" s="237">
        <v>203.0390618842915</v>
      </c>
      <c r="W23" s="237">
        <v>191.20366896139291</v>
      </c>
      <c r="X23" s="237">
        <v>185.73501918620531</v>
      </c>
      <c r="Y23" s="237">
        <v>196.63011878367701</v>
      </c>
      <c r="Z23" s="237">
        <v>225.4381377433096</v>
      </c>
      <c r="AA23" s="237">
        <v>245.20044567131458</v>
      </c>
      <c r="AB23" s="237">
        <v>173.44443159505931</v>
      </c>
      <c r="AC23" s="237">
        <v>231.3147078013867</v>
      </c>
      <c r="AD23" s="237">
        <v>281.49156575376219</v>
      </c>
      <c r="AE23" s="237">
        <v>328.41965512724897</v>
      </c>
      <c r="AF23" s="237">
        <v>224.21801544137111</v>
      </c>
      <c r="AG23" s="237">
        <v>248.26177797492937</v>
      </c>
      <c r="AH23" s="237">
        <v>232.05740026447461</v>
      </c>
      <c r="AI23" s="237">
        <v>185.62806233039521</v>
      </c>
      <c r="AJ23" s="237">
        <v>157.88920889776261</v>
      </c>
      <c r="AK23" s="237">
        <v>179.55514444097929</v>
      </c>
      <c r="AL23" s="237">
        <v>176.8966837907017</v>
      </c>
      <c r="AM23" s="237">
        <v>289.74042102460629</v>
      </c>
      <c r="AN23" s="237">
        <v>228.787869595687</v>
      </c>
      <c r="AO23" s="237">
        <v>260.88924459471559</v>
      </c>
      <c r="AP23" s="237">
        <v>227.15791228844182</v>
      </c>
      <c r="AQ23" s="237">
        <v>242.1520393591793</v>
      </c>
      <c r="AR23" s="237">
        <v>297.54483603883961</v>
      </c>
      <c r="AS23" s="237">
        <v>362.09568483985998</v>
      </c>
      <c r="AT23" s="237">
        <v>299.72944057844268</v>
      </c>
      <c r="AU23" s="237">
        <v>344.90328624017701</v>
      </c>
      <c r="AV23" s="237">
        <v>284.78974237532981</v>
      </c>
      <c r="AW23" s="237">
        <v>257.77957508410839</v>
      </c>
      <c r="AX23" s="237">
        <f>AQ23+AR23+AS23</f>
        <v>901.79256023787889</v>
      </c>
      <c r="AY23" s="237">
        <f>AU23+AV23+AW23</f>
        <v>887.47260369961521</v>
      </c>
      <c r="AZ23" s="237">
        <f>G23+H23+I23+J23</f>
        <v>1190.0297613071598</v>
      </c>
      <c r="BA23" s="237">
        <f>K23+L23+M23+N23</f>
        <v>453.55559499235608</v>
      </c>
      <c r="BB23" s="237">
        <f>O23+P23+Q23+R23</f>
        <v>687.49904618808227</v>
      </c>
      <c r="BC23" s="237">
        <f>S23+T23+U23+V23</f>
        <v>730.82388433436063</v>
      </c>
      <c r="BD23" s="237">
        <f>W23+X23+Y23+Z23</f>
        <v>799.00694467458493</v>
      </c>
      <c r="BE23" s="237">
        <f>AA23+AB23+AC23+AD23</f>
        <v>931.45115082152279</v>
      </c>
      <c r="BF23" s="237">
        <f>AE23+AF23+AG23+AH23</f>
        <v>1032.956848808024</v>
      </c>
      <c r="BG23" s="237">
        <f>AI23+AJ23+AK23+AL23</f>
        <v>699.96909945983884</v>
      </c>
      <c r="BH23" s="237">
        <f>AM23+AN23+AO23+AP23</f>
        <v>1006.5754475034507</v>
      </c>
      <c r="BI23" s="237">
        <f>AQ23+AR23+AS23+AT23</f>
        <v>1201.5220008163215</v>
      </c>
      <c r="BJ23" s="452"/>
      <c r="BK23" s="304"/>
      <c r="BL23" s="304"/>
      <c r="BM23" s="304"/>
      <c r="BN23" s="304"/>
      <c r="BO23" s="304"/>
      <c r="BP23" s="304"/>
      <c r="BQ23" s="304"/>
      <c r="BR23" s="304"/>
      <c r="BS23" s="304"/>
      <c r="BT23" s="304"/>
      <c r="BU23" s="304"/>
      <c r="BV23" s="304"/>
      <c r="BW23" s="304"/>
      <c r="BX23" s="304"/>
      <c r="BY23" s="304"/>
      <c r="BZ23" s="304"/>
      <c r="CA23" s="304"/>
      <c r="CB23" s="304"/>
      <c r="CC23" s="304"/>
      <c r="CD23" s="304"/>
      <c r="CE23" s="304"/>
      <c r="CF23" s="304"/>
      <c r="CG23" s="304"/>
      <c r="CH23" s="304"/>
      <c r="CI23" s="304"/>
      <c r="CJ23" s="304"/>
      <c r="CK23" s="304"/>
      <c r="CL23" s="304"/>
      <c r="CM23" s="304"/>
      <c r="CN23" s="304"/>
      <c r="CO23" s="304"/>
      <c r="CP23" s="304"/>
      <c r="CQ23" s="304"/>
      <c r="CR23" s="304"/>
      <c r="CS23" s="304"/>
      <c r="CT23" s="304"/>
      <c r="CU23" s="304"/>
      <c r="CV23" s="304"/>
      <c r="CW23" s="304"/>
      <c r="CX23" s="304"/>
      <c r="CY23" s="304"/>
      <c r="CZ23" s="304"/>
      <c r="DA23" s="304"/>
      <c r="DB23" s="304"/>
      <c r="DC23" s="304"/>
      <c r="DD23" s="304"/>
      <c r="DE23" s="304"/>
      <c r="DF23" s="304"/>
      <c r="DG23" s="304"/>
      <c r="DH23" s="304"/>
      <c r="DI23" s="304"/>
      <c r="DJ23" s="304"/>
      <c r="DK23" s="304"/>
      <c r="DL23" s="304"/>
      <c r="DM23" s="304"/>
      <c r="DN23" s="304"/>
      <c r="DO23" s="304"/>
      <c r="DP23" s="304"/>
      <c r="DQ23" s="304"/>
      <c r="DR23" s="304"/>
      <c r="DS23" s="304"/>
      <c r="DT23" s="304"/>
      <c r="DU23" s="304"/>
      <c r="DV23" s="304"/>
      <c r="DW23" s="304"/>
      <c r="DX23" s="304"/>
      <c r="DY23" s="304"/>
      <c r="DZ23" s="304"/>
      <c r="EA23" s="304"/>
      <c r="EB23" s="304"/>
      <c r="EC23" s="304"/>
      <c r="ED23" s="304"/>
      <c r="EE23" s="304"/>
      <c r="EF23" s="304"/>
      <c r="EG23" s="304"/>
      <c r="EH23" s="304"/>
      <c r="EI23" s="304"/>
      <c r="EJ23" s="304"/>
      <c r="EK23" s="304"/>
      <c r="EL23" s="304"/>
      <c r="EM23" s="304"/>
      <c r="EN23" s="304"/>
      <c r="EO23" s="304"/>
      <c r="EP23" s="304"/>
      <c r="EQ23" s="304"/>
      <c r="ER23" s="304"/>
      <c r="ES23" s="304"/>
      <c r="ET23" s="304" t="s">
        <v>150</v>
      </c>
      <c r="EU23" s="304" t="s">
        <v>151</v>
      </c>
      <c r="EV23" s="304"/>
      <c r="EW23" s="304"/>
      <c r="EX23" s="304"/>
      <c r="EY23" s="304"/>
      <c r="EZ23" s="304"/>
      <c r="FA23" s="304"/>
      <c r="FB23" s="304"/>
      <c r="FC23" s="304"/>
      <c r="FD23" s="304"/>
      <c r="FE23" s="304"/>
      <c r="FF23" s="304"/>
      <c r="FG23" s="304"/>
      <c r="FH23" s="304"/>
      <c r="FI23" s="304"/>
      <c r="FJ23" s="304"/>
      <c r="FK23" s="304"/>
      <c r="FL23" s="304"/>
      <c r="FM23" s="304"/>
      <c r="FN23" s="304"/>
      <c r="FO23" s="304"/>
      <c r="FP23" s="304"/>
      <c r="FQ23" s="304"/>
      <c r="FR23" s="304"/>
      <c r="FS23" s="304"/>
      <c r="FT23" s="304"/>
      <c r="FU23" s="304"/>
      <c r="FV23" s="304"/>
      <c r="FW23" s="304"/>
      <c r="FX23" s="304"/>
      <c r="FY23" s="304"/>
      <c r="FZ23" s="304"/>
      <c r="GA23" s="304"/>
      <c r="GB23" s="304"/>
      <c r="GC23" s="304"/>
      <c r="GD23" s="304"/>
      <c r="GE23" s="304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  <c r="IX23" s="304"/>
      <c r="IY23" s="304"/>
      <c r="IZ23" s="304"/>
      <c r="JA23" s="304"/>
      <c r="JB23" s="304"/>
      <c r="JC23" s="304"/>
      <c r="JD23" s="304"/>
      <c r="JE23" s="304"/>
      <c r="JF23" s="304"/>
      <c r="JG23" s="304"/>
      <c r="JH23" s="304"/>
      <c r="JI23" s="304"/>
      <c r="JJ23" s="304"/>
      <c r="JK23" s="304"/>
      <c r="JL23" s="304"/>
      <c r="JM23" s="304"/>
      <c r="JN23" s="304"/>
      <c r="JO23" s="304"/>
      <c r="JP23" s="304"/>
      <c r="JQ23" s="304"/>
      <c r="JR23" s="304"/>
      <c r="JS23" s="304"/>
      <c r="JT23" s="304"/>
      <c r="JU23" s="304"/>
      <c r="JV23" s="304"/>
      <c r="JW23" s="304"/>
      <c r="JX23" s="304"/>
      <c r="JY23" s="304"/>
      <c r="JZ23" s="304"/>
      <c r="KA23" s="304"/>
      <c r="KB23" s="304"/>
      <c r="KC23" s="304"/>
      <c r="KD23" s="304"/>
      <c r="KE23" s="304"/>
      <c r="KF23" s="304"/>
      <c r="KG23" s="304"/>
      <c r="KH23" s="304"/>
      <c r="KI23" s="304"/>
      <c r="KJ23" s="304"/>
      <c r="KK23" s="304"/>
      <c r="KL23" s="304"/>
      <c r="KM23" s="304"/>
      <c r="KN23" s="304"/>
      <c r="KO23" s="304"/>
      <c r="KP23" s="305"/>
      <c r="KQ23" s="305"/>
      <c r="KR23" s="305"/>
      <c r="KS23" s="305"/>
      <c r="KT23" s="305"/>
      <c r="KU23" s="305"/>
      <c r="KV23" s="305"/>
      <c r="KW23" s="305"/>
      <c r="KX23" s="305"/>
      <c r="KY23" s="305"/>
      <c r="KZ23" s="306"/>
      <c r="LA23" s="305"/>
      <c r="LB23" s="305"/>
      <c r="LC23" s="305"/>
      <c r="LD23" s="305"/>
      <c r="LE23" s="305"/>
      <c r="LF23" s="305"/>
      <c r="LG23" s="305"/>
      <c r="LH23" s="305"/>
      <c r="LI23" s="305"/>
      <c r="LJ23" s="305"/>
      <c r="LK23" s="305"/>
      <c r="LL23" s="305"/>
      <c r="LM23" s="305"/>
      <c r="LN23" s="305"/>
      <c r="LO23" s="305"/>
      <c r="LP23" s="305"/>
      <c r="LQ23" s="305"/>
      <c r="LR23" s="305"/>
      <c r="LS23" s="305"/>
      <c r="LT23" s="305"/>
      <c r="LU23" s="305"/>
      <c r="LV23" s="305"/>
      <c r="LW23" s="305"/>
      <c r="LX23" s="305"/>
      <c r="LY23" s="305"/>
      <c r="LZ23" s="305"/>
      <c r="MA23" s="305"/>
      <c r="MB23" s="305"/>
      <c r="MC23" s="305"/>
      <c r="MD23" s="305"/>
      <c r="ME23" s="305"/>
      <c r="MF23" s="305"/>
      <c r="MG23" s="305"/>
      <c r="MH23" s="305"/>
      <c r="MI23" s="305"/>
      <c r="MJ23" s="305"/>
      <c r="MK23" s="305"/>
      <c r="ML23" s="305"/>
      <c r="MM23" s="305"/>
      <c r="MN23" s="305"/>
      <c r="MO23" s="305"/>
      <c r="MP23" s="305"/>
      <c r="MQ23" s="305"/>
      <c r="MR23" s="305"/>
      <c r="MS23" s="305"/>
      <c r="MT23" s="305"/>
      <c r="MU23" s="305"/>
      <c r="MV23" s="307"/>
      <c r="MW23" s="307"/>
      <c r="MX23" s="307"/>
      <c r="MY23" s="307"/>
      <c r="MZ23" s="307"/>
      <c r="NA23" s="307"/>
      <c r="NB23" s="307"/>
      <c r="NC23" s="307"/>
      <c r="ND23" s="307"/>
      <c r="NE23" s="307"/>
      <c r="NF23" s="307"/>
      <c r="NG23" s="307"/>
      <c r="NH23" s="307"/>
      <c r="NI23" s="307"/>
      <c r="NJ23" s="307"/>
      <c r="NK23" s="307"/>
      <c r="NL23" s="307"/>
      <c r="NM23" s="307"/>
      <c r="NN23" s="307"/>
      <c r="NO23" s="307"/>
      <c r="NP23" s="307"/>
      <c r="NQ23" s="307"/>
      <c r="NR23" s="307"/>
      <c r="NS23" s="307"/>
      <c r="NT23" s="307"/>
      <c r="NU23" s="307"/>
      <c r="NV23" s="307"/>
      <c r="NW23" s="307"/>
      <c r="NX23" s="307"/>
      <c r="NY23" s="307"/>
      <c r="NZ23" s="305"/>
      <c r="OA23" s="305"/>
      <c r="OB23" s="305"/>
      <c r="OC23" s="305"/>
      <c r="OD23" s="305"/>
      <c r="OE23" s="305"/>
      <c r="OF23" s="305"/>
      <c r="OG23" s="305"/>
      <c r="OH23" s="305"/>
      <c r="OI23" s="305"/>
      <c r="OJ23" s="305"/>
      <c r="OK23" s="305"/>
      <c r="OL23" s="305"/>
      <c r="OM23" s="305"/>
      <c r="ON23" s="305"/>
      <c r="OO23" s="305"/>
      <c r="OP23" s="305"/>
      <c r="OQ23" s="305"/>
      <c r="OR23" s="305"/>
      <c r="OS23" s="305"/>
      <c r="OT23" s="305"/>
      <c r="OU23" s="305"/>
      <c r="OV23" s="305"/>
      <c r="OW23" s="305"/>
      <c r="OX23" s="305"/>
      <c r="OY23" s="305"/>
      <c r="OZ23" s="305"/>
      <c r="PA23" s="305"/>
      <c r="PB23" s="305"/>
      <c r="PC23" s="305"/>
      <c r="PD23" s="305"/>
      <c r="PE23" s="305"/>
      <c r="PF23" s="305"/>
      <c r="PG23" s="305"/>
      <c r="PH23" s="305"/>
      <c r="PI23" s="305"/>
      <c r="PJ23" s="305"/>
      <c r="PK23" s="305"/>
      <c r="PL23" s="305"/>
      <c r="PM23" s="305"/>
      <c r="PN23" s="305"/>
      <c r="PO23" s="305"/>
      <c r="PP23" s="305"/>
      <c r="SD23" s="292"/>
      <c r="SE23" s="292"/>
      <c r="SF23" s="292"/>
      <c r="SH23" s="292"/>
      <c r="SO23" s="391"/>
      <c r="SS23" s="389"/>
      <c r="ST23" s="389"/>
      <c r="SU23" s="389"/>
    </row>
    <row r="24" spans="1:515" ht="21" customHeight="1">
      <c r="A24" s="345">
        <v>16</v>
      </c>
      <c r="B24" s="231" t="str">
        <f>IF('1'!$A$1=1,D24,F24)</f>
        <v xml:space="preserve"> Швейцарія</v>
      </c>
      <c r="C24" s="444"/>
      <c r="D24" s="368" t="s">
        <v>180</v>
      </c>
      <c r="E24" s="368"/>
      <c r="F24" s="368" t="s">
        <v>66</v>
      </c>
      <c r="G24" s="342">
        <v>70.771182519450491</v>
      </c>
      <c r="H24" s="237">
        <v>128.6475517099434</v>
      </c>
      <c r="I24" s="237">
        <v>91.912331580021302</v>
      </c>
      <c r="J24" s="237">
        <v>93.176053250008792</v>
      </c>
      <c r="K24" s="237">
        <v>142.97401229879461</v>
      </c>
      <c r="L24" s="237">
        <v>69.771049620014708</v>
      </c>
      <c r="M24" s="237">
        <v>218.97403558607272</v>
      </c>
      <c r="N24" s="237">
        <v>430.37117078303106</v>
      </c>
      <c r="O24" s="237">
        <v>477.08659471983498</v>
      </c>
      <c r="P24" s="237">
        <v>288.76241272633609</v>
      </c>
      <c r="Q24" s="237">
        <v>331.20989466406297</v>
      </c>
      <c r="R24" s="237">
        <v>351.932353092992</v>
      </c>
      <c r="S24" s="237">
        <v>248.1778555741102</v>
      </c>
      <c r="T24" s="237">
        <v>328.64704577504165</v>
      </c>
      <c r="U24" s="237">
        <v>414.96968673300603</v>
      </c>
      <c r="V24" s="237">
        <v>365.62277633136199</v>
      </c>
      <c r="W24" s="237">
        <v>231.38568463598381</v>
      </c>
      <c r="X24" s="237">
        <v>328.77477876790289</v>
      </c>
      <c r="Y24" s="237">
        <v>484.088987503113</v>
      </c>
      <c r="Z24" s="237">
        <v>335.4792057945574</v>
      </c>
      <c r="AA24" s="237">
        <v>208.3446370301792</v>
      </c>
      <c r="AB24" s="237">
        <v>90.0290192145128</v>
      </c>
      <c r="AC24" s="237">
        <v>128.40828558452631</v>
      </c>
      <c r="AD24" s="237">
        <v>283.80566291550122</v>
      </c>
      <c r="AE24" s="237">
        <v>373.15662512606798</v>
      </c>
      <c r="AF24" s="237">
        <v>252.0861547904164</v>
      </c>
      <c r="AG24" s="237">
        <v>821.82878491191798</v>
      </c>
      <c r="AH24" s="237">
        <v>614.31438118146502</v>
      </c>
      <c r="AI24" s="237">
        <v>490.60764137499001</v>
      </c>
      <c r="AJ24" s="237">
        <v>71.870273296863701</v>
      </c>
      <c r="AK24" s="237">
        <v>98.768910034600097</v>
      </c>
      <c r="AL24" s="237">
        <v>217.97271190238507</v>
      </c>
      <c r="AM24" s="237">
        <v>490.63012487909697</v>
      </c>
      <c r="AN24" s="237">
        <v>92.855097796812601</v>
      </c>
      <c r="AO24" s="237">
        <v>115.54553996943071</v>
      </c>
      <c r="AP24" s="237">
        <v>106.4295072030627</v>
      </c>
      <c r="AQ24" s="237">
        <v>99.408056396082799</v>
      </c>
      <c r="AR24" s="237">
        <v>76.1765320686455</v>
      </c>
      <c r="AS24" s="237">
        <v>74.586156335921004</v>
      </c>
      <c r="AT24" s="237">
        <v>154.52774199881918</v>
      </c>
      <c r="AU24" s="237">
        <v>339.36882543868819</v>
      </c>
      <c r="AV24" s="237">
        <v>433.26544948850801</v>
      </c>
      <c r="AW24" s="237">
        <v>98.474522769862006</v>
      </c>
      <c r="AX24" s="237">
        <f t="shared" si="10"/>
        <v>250.17074480064932</v>
      </c>
      <c r="AY24" s="237">
        <f t="shared" si="11"/>
        <v>871.10879769705821</v>
      </c>
      <c r="AZ24" s="237">
        <f t="shared" si="12"/>
        <v>384.50711905942399</v>
      </c>
      <c r="BA24" s="237">
        <f t="shared" si="13"/>
        <v>862.09026828791309</v>
      </c>
      <c r="BB24" s="237">
        <f t="shared" si="14"/>
        <v>1448.991255203226</v>
      </c>
      <c r="BC24" s="237">
        <f t="shared" si="15"/>
        <v>1357.4173644135199</v>
      </c>
      <c r="BD24" s="237">
        <f t="shared" si="16"/>
        <v>1379.7286567015572</v>
      </c>
      <c r="BE24" s="237">
        <f t="shared" si="17"/>
        <v>710.58760474471956</v>
      </c>
      <c r="BF24" s="237">
        <f t="shared" si="18"/>
        <v>2061.3859460098674</v>
      </c>
      <c r="BG24" s="237">
        <f t="shared" si="19"/>
        <v>879.21953660883889</v>
      </c>
      <c r="BH24" s="237">
        <f t="shared" si="20"/>
        <v>805.46026984840296</v>
      </c>
      <c r="BI24" s="237">
        <f t="shared" si="9"/>
        <v>404.69848679946847</v>
      </c>
      <c r="BJ24" s="452"/>
      <c r="BK24" s="304"/>
      <c r="BL24" s="304"/>
      <c r="BM24" s="304"/>
      <c r="BN24" s="304"/>
      <c r="BO24" s="304"/>
      <c r="BP24" s="304"/>
      <c r="BQ24" s="304"/>
      <c r="BR24" s="304"/>
      <c r="BS24" s="304"/>
      <c r="BT24" s="304"/>
      <c r="BU24" s="304"/>
      <c r="BV24" s="304"/>
      <c r="BW24" s="304"/>
      <c r="BX24" s="304"/>
      <c r="BY24" s="304"/>
      <c r="BZ24" s="304"/>
      <c r="CA24" s="304"/>
      <c r="CB24" s="304"/>
      <c r="CC24" s="304"/>
      <c r="CD24" s="304"/>
      <c r="CE24" s="304"/>
      <c r="CF24" s="304"/>
      <c r="CG24" s="304"/>
      <c r="CH24" s="304"/>
      <c r="CI24" s="304"/>
      <c r="CJ24" s="304"/>
      <c r="CK24" s="304"/>
      <c r="CL24" s="304"/>
      <c r="CM24" s="304"/>
      <c r="CN24" s="304"/>
      <c r="CO24" s="304"/>
      <c r="CP24" s="304"/>
      <c r="CQ24" s="304"/>
      <c r="CR24" s="304"/>
      <c r="CS24" s="304"/>
      <c r="CT24" s="304"/>
      <c r="CU24" s="304"/>
      <c r="CV24" s="304"/>
      <c r="CW24" s="304"/>
      <c r="CX24" s="304"/>
      <c r="CY24" s="304"/>
      <c r="CZ24" s="304"/>
      <c r="DA24" s="304"/>
      <c r="DB24" s="304"/>
      <c r="DC24" s="304"/>
      <c r="DD24" s="304"/>
      <c r="DE24" s="304"/>
      <c r="DF24" s="304"/>
      <c r="DG24" s="304"/>
      <c r="DH24" s="304"/>
      <c r="DI24" s="304"/>
      <c r="DJ24" s="304"/>
      <c r="DK24" s="304"/>
      <c r="DL24" s="304"/>
      <c r="DM24" s="304"/>
      <c r="DN24" s="304"/>
      <c r="DO24" s="304"/>
      <c r="DP24" s="304"/>
      <c r="DQ24" s="304"/>
      <c r="DR24" s="304"/>
      <c r="DS24" s="304"/>
      <c r="DT24" s="304"/>
      <c r="DU24" s="304"/>
      <c r="DV24" s="304"/>
      <c r="DW24" s="304"/>
      <c r="DX24" s="304"/>
      <c r="DY24" s="304"/>
      <c r="DZ24" s="304"/>
      <c r="EA24" s="304"/>
      <c r="EB24" s="304"/>
      <c r="EC24" s="304"/>
      <c r="ED24" s="304"/>
      <c r="EE24" s="304"/>
      <c r="EF24" s="304"/>
      <c r="EG24" s="304"/>
      <c r="EH24" s="304"/>
      <c r="EI24" s="304"/>
      <c r="EJ24" s="304"/>
      <c r="EK24" s="304"/>
      <c r="EL24" s="304"/>
      <c r="EM24" s="304"/>
      <c r="EN24" s="304"/>
      <c r="EO24" s="304"/>
      <c r="EP24" s="304"/>
      <c r="EQ24" s="304"/>
      <c r="ER24" s="304"/>
      <c r="ES24" s="304"/>
      <c r="ET24" s="304"/>
      <c r="EU24" s="304"/>
      <c r="EV24" s="304"/>
      <c r="EW24" s="304"/>
      <c r="EX24" s="304"/>
      <c r="EY24" s="304"/>
      <c r="EZ24" s="304"/>
      <c r="FA24" s="304"/>
      <c r="FB24" s="304"/>
      <c r="FC24" s="304"/>
      <c r="FD24" s="304"/>
      <c r="FE24" s="304"/>
      <c r="FF24" s="304"/>
      <c r="FG24" s="304"/>
      <c r="FH24" s="304"/>
      <c r="FI24" s="304"/>
      <c r="FJ24" s="304"/>
      <c r="FK24" s="304"/>
      <c r="FL24" s="304"/>
      <c r="FM24" s="304"/>
      <c r="FN24" s="304"/>
      <c r="FO24" s="304"/>
      <c r="FP24" s="304"/>
      <c r="FQ24" s="304"/>
      <c r="FR24" s="304"/>
      <c r="FS24" s="304"/>
      <c r="FT24" s="304"/>
      <c r="FU24" s="304"/>
      <c r="FV24" s="304"/>
      <c r="FW24" s="304"/>
      <c r="FX24" s="304"/>
      <c r="FY24" s="304"/>
      <c r="FZ24" s="304"/>
      <c r="GA24" s="304"/>
      <c r="GB24" s="304"/>
      <c r="GC24" s="304"/>
      <c r="GD24" s="304"/>
      <c r="GE24" s="304"/>
      <c r="GF24" s="304"/>
      <c r="GG24" s="304"/>
      <c r="GH24" s="304"/>
      <c r="GI24" s="304"/>
      <c r="GJ24" s="304"/>
      <c r="GK24" s="304"/>
      <c r="GL24" s="304"/>
      <c r="GM24" s="304"/>
      <c r="GN24" s="304"/>
      <c r="GO24" s="304"/>
      <c r="GP24" s="304"/>
      <c r="GQ24" s="304"/>
      <c r="GR24" s="304"/>
      <c r="GS24" s="304"/>
      <c r="GT24" s="304"/>
      <c r="GU24" s="304"/>
      <c r="GV24" s="304"/>
      <c r="GW24" s="304"/>
      <c r="GX24" s="304"/>
      <c r="GY24" s="304"/>
      <c r="GZ24" s="304"/>
      <c r="HA24" s="304"/>
      <c r="HB24" s="304"/>
      <c r="HC24" s="304"/>
      <c r="HD24" s="304"/>
      <c r="HE24" s="304"/>
      <c r="HF24" s="304"/>
      <c r="HG24" s="304"/>
      <c r="HH24" s="304"/>
      <c r="HI24" s="304"/>
      <c r="HJ24" s="304"/>
      <c r="HK24" s="304"/>
      <c r="HL24" s="304"/>
      <c r="HM24" s="304"/>
      <c r="HN24" s="304"/>
      <c r="HO24" s="304"/>
      <c r="HP24" s="304"/>
      <c r="HQ24" s="304"/>
      <c r="HR24" s="304"/>
      <c r="HS24" s="304"/>
      <c r="HT24" s="304"/>
      <c r="HU24" s="304"/>
      <c r="HV24" s="304"/>
      <c r="HW24" s="304"/>
      <c r="HX24" s="304"/>
      <c r="HY24" s="304"/>
      <c r="HZ24" s="304"/>
      <c r="IA24" s="304"/>
      <c r="IB24" s="304"/>
      <c r="IC24" s="304"/>
      <c r="ID24" s="304"/>
      <c r="IE24" s="304"/>
      <c r="IF24" s="304"/>
      <c r="IG24" s="304"/>
      <c r="IH24" s="304"/>
      <c r="II24" s="304"/>
      <c r="IJ24" s="304"/>
      <c r="IK24" s="304"/>
      <c r="IL24" s="304"/>
      <c r="IM24" s="304"/>
      <c r="IN24" s="304"/>
      <c r="IO24" s="304"/>
      <c r="IP24" s="304"/>
      <c r="IQ24" s="304"/>
      <c r="IR24" s="304"/>
      <c r="IS24" s="304"/>
      <c r="IT24" s="304"/>
      <c r="IU24" s="304"/>
      <c r="IV24" s="304"/>
      <c r="IW24" s="304"/>
      <c r="IX24" s="304"/>
      <c r="IY24" s="304"/>
      <c r="IZ24" s="304"/>
      <c r="JA24" s="304"/>
      <c r="JB24" s="304"/>
      <c r="JC24" s="304"/>
      <c r="JD24" s="304"/>
      <c r="JE24" s="304"/>
      <c r="JF24" s="304"/>
      <c r="JG24" s="304"/>
      <c r="JH24" s="304"/>
      <c r="JI24" s="304"/>
      <c r="JJ24" s="304"/>
      <c r="JK24" s="304"/>
      <c r="JL24" s="304"/>
      <c r="JM24" s="304"/>
      <c r="JN24" s="304"/>
      <c r="JO24" s="304"/>
      <c r="JP24" s="304"/>
      <c r="JQ24" s="304"/>
      <c r="JR24" s="304"/>
      <c r="JS24" s="304"/>
      <c r="JT24" s="304"/>
      <c r="JU24" s="304"/>
      <c r="JV24" s="304"/>
      <c r="JW24" s="304"/>
      <c r="JX24" s="304"/>
      <c r="JY24" s="304"/>
      <c r="JZ24" s="304"/>
      <c r="KA24" s="304"/>
      <c r="KB24" s="304"/>
      <c r="KC24" s="304"/>
      <c r="KD24" s="304"/>
      <c r="KE24" s="304"/>
      <c r="KF24" s="304"/>
      <c r="KG24" s="304"/>
      <c r="KH24" s="304"/>
      <c r="KI24" s="304"/>
      <c r="KJ24" s="304"/>
      <c r="KK24" s="304"/>
      <c r="KL24" s="304"/>
      <c r="KM24" s="304"/>
      <c r="KN24" s="304"/>
      <c r="KO24" s="304"/>
      <c r="KP24" s="305"/>
      <c r="KQ24" s="305"/>
      <c r="KR24" s="305"/>
      <c r="KS24" s="305"/>
      <c r="KT24" s="305"/>
      <c r="KU24" s="305"/>
      <c r="KV24" s="305"/>
      <c r="KW24" s="305"/>
      <c r="KX24" s="305"/>
      <c r="KY24" s="305"/>
      <c r="KZ24" s="306"/>
      <c r="LA24" s="305"/>
      <c r="LB24" s="305" t="s">
        <v>138</v>
      </c>
      <c r="LC24" s="305"/>
      <c r="LD24" s="305"/>
      <c r="LE24" s="305" t="s">
        <v>139</v>
      </c>
      <c r="LF24" s="305"/>
      <c r="LG24" s="305"/>
      <c r="LH24" s="305"/>
      <c r="LI24" s="305"/>
      <c r="LJ24" s="305"/>
      <c r="LK24" s="305"/>
      <c r="LL24" s="305"/>
      <c r="LM24" s="305"/>
      <c r="LN24" s="305"/>
      <c r="LO24" s="305"/>
      <c r="LP24" s="305"/>
      <c r="LQ24" s="305"/>
      <c r="LR24" s="305"/>
      <c r="LS24" s="305"/>
      <c r="LT24" s="305"/>
      <c r="LU24" s="305"/>
      <c r="LV24" s="305"/>
      <c r="LW24" s="305"/>
      <c r="LX24" s="305"/>
      <c r="LY24" s="305"/>
      <c r="LZ24" s="305"/>
      <c r="MA24" s="305"/>
      <c r="MB24" s="305"/>
      <c r="MC24" s="305"/>
      <c r="MD24" s="305"/>
      <c r="ME24" s="305"/>
      <c r="MF24" s="305"/>
      <c r="MG24" s="305"/>
      <c r="MH24" s="305"/>
      <c r="MI24" s="305"/>
      <c r="MJ24" s="305"/>
      <c r="MK24" s="305"/>
      <c r="ML24" s="305"/>
      <c r="MM24" s="305"/>
      <c r="MN24" s="305"/>
      <c r="MO24" s="305"/>
      <c r="MP24" s="305"/>
      <c r="MQ24" s="305"/>
      <c r="MR24" s="305"/>
      <c r="MS24" s="305"/>
      <c r="MT24" s="305"/>
      <c r="MU24" s="305"/>
      <c r="MV24" s="307"/>
      <c r="MW24" s="307"/>
      <c r="MX24" s="307"/>
      <c r="MY24" s="307"/>
      <c r="MZ24" s="307"/>
      <c r="NA24" s="307"/>
      <c r="NB24" s="307"/>
      <c r="NC24" s="307"/>
      <c r="ND24" s="307"/>
      <c r="NE24" s="307"/>
      <c r="NF24" s="307"/>
      <c r="NG24" s="307"/>
      <c r="NH24" s="307"/>
      <c r="NI24" s="307"/>
      <c r="NJ24" s="307"/>
      <c r="NK24" s="307"/>
      <c r="NL24" s="307"/>
      <c r="NM24" s="307"/>
      <c r="NN24" s="307"/>
      <c r="NO24" s="307"/>
      <c r="NP24" s="307"/>
      <c r="NQ24" s="307"/>
      <c r="NR24" s="307"/>
      <c r="NS24" s="307"/>
      <c r="NT24" s="307"/>
      <c r="NU24" s="307"/>
      <c r="NV24" s="307"/>
      <c r="NW24" s="307"/>
      <c r="NX24" s="307"/>
      <c r="NY24" s="307"/>
      <c r="NZ24" s="305"/>
      <c r="OA24" s="305"/>
      <c r="OB24" s="305"/>
      <c r="OC24" s="305"/>
      <c r="OD24" s="305"/>
      <c r="OE24" s="305"/>
      <c r="OF24" s="305"/>
      <c r="OG24" s="305"/>
      <c r="OH24" s="305"/>
      <c r="OI24" s="305"/>
      <c r="OJ24" s="305"/>
      <c r="OK24" s="305"/>
      <c r="OL24" s="305"/>
      <c r="OM24" s="305"/>
      <c r="ON24" s="305"/>
      <c r="OO24" s="305"/>
      <c r="OP24" s="305"/>
      <c r="OQ24" s="305"/>
      <c r="OR24" s="305"/>
      <c r="OS24" s="305"/>
      <c r="OT24" s="305"/>
      <c r="OU24" s="305"/>
      <c r="OV24" s="305"/>
      <c r="OW24" s="305"/>
      <c r="OX24" s="305"/>
      <c r="OY24" s="305"/>
      <c r="OZ24" s="305"/>
      <c r="PA24" s="305"/>
      <c r="PB24" s="305"/>
      <c r="PC24" s="305"/>
      <c r="PD24" s="305"/>
      <c r="PE24" s="305"/>
      <c r="PF24" s="305"/>
      <c r="PG24" s="305"/>
      <c r="PH24" s="305"/>
      <c r="PI24" s="305"/>
      <c r="PJ24" s="305"/>
      <c r="PK24" s="305"/>
      <c r="PL24" s="305"/>
      <c r="PM24" s="305"/>
      <c r="PN24" s="305"/>
      <c r="PO24" s="305"/>
      <c r="PP24" s="305"/>
      <c r="RK24" s="183" t="s">
        <v>140</v>
      </c>
      <c r="RL24" s="193" t="s">
        <v>141</v>
      </c>
      <c r="SD24" s="292"/>
      <c r="SE24" s="292"/>
      <c r="SF24" s="292"/>
      <c r="SH24" s="292"/>
      <c r="SO24" s="391"/>
      <c r="SS24" s="389"/>
      <c r="ST24" s="389"/>
      <c r="SU24" s="389"/>
    </row>
    <row r="25" spans="1:515" ht="21" customHeight="1">
      <c r="A25" s="345">
        <v>17</v>
      </c>
      <c r="B25" s="231" t="str">
        <f>IF('1'!$A$1=1,D25,F25)</f>
        <v xml:space="preserve"> Греція</v>
      </c>
      <c r="C25" s="444"/>
      <c r="D25" s="368" t="s">
        <v>173</v>
      </c>
      <c r="E25" s="368"/>
      <c r="F25" s="368" t="s">
        <v>64</v>
      </c>
      <c r="G25" s="342">
        <v>47.148225415653997</v>
      </c>
      <c r="H25" s="237">
        <v>31.655853106892078</v>
      </c>
      <c r="I25" s="237">
        <v>38.234086329894907</v>
      </c>
      <c r="J25" s="237">
        <v>97.786584585693603</v>
      </c>
      <c r="K25" s="237">
        <v>38.332500337172</v>
      </c>
      <c r="L25" s="237">
        <v>37.413880161123132</v>
      </c>
      <c r="M25" s="237">
        <v>41.803368757577005</v>
      </c>
      <c r="N25" s="237">
        <v>94.379494229637203</v>
      </c>
      <c r="O25" s="237">
        <v>68.721189312686903</v>
      </c>
      <c r="P25" s="237">
        <v>48.540984786966703</v>
      </c>
      <c r="Q25" s="237">
        <v>51.255616760315</v>
      </c>
      <c r="R25" s="237">
        <v>47.939821531765496</v>
      </c>
      <c r="S25" s="237">
        <v>31.034162080741972</v>
      </c>
      <c r="T25" s="237">
        <v>51.454126597355298</v>
      </c>
      <c r="U25" s="237">
        <v>46.9443010147438</v>
      </c>
      <c r="V25" s="237">
        <v>100.9110597653937</v>
      </c>
      <c r="W25" s="237">
        <v>37.792292293839196</v>
      </c>
      <c r="X25" s="237">
        <v>64.661533615898207</v>
      </c>
      <c r="Y25" s="237">
        <v>94.762371105011695</v>
      </c>
      <c r="Z25" s="237">
        <v>79.138135692551899</v>
      </c>
      <c r="AA25" s="237">
        <v>57.207274352645896</v>
      </c>
      <c r="AB25" s="237">
        <v>64.090305147038308</v>
      </c>
      <c r="AC25" s="237">
        <v>78.284947849969299</v>
      </c>
      <c r="AD25" s="237">
        <v>76.267887863329094</v>
      </c>
      <c r="AE25" s="237">
        <v>44.861512957717103</v>
      </c>
      <c r="AF25" s="237">
        <v>87.749966222490997</v>
      </c>
      <c r="AG25" s="237">
        <v>138.4404654840516</v>
      </c>
      <c r="AH25" s="237">
        <v>150.5435478907481</v>
      </c>
      <c r="AI25" s="237">
        <v>72.843153776123202</v>
      </c>
      <c r="AJ25" s="237">
        <v>115.84192659063459</v>
      </c>
      <c r="AK25" s="237">
        <v>339.83169857585864</v>
      </c>
      <c r="AL25" s="237">
        <v>202.37054044565929</v>
      </c>
      <c r="AM25" s="237">
        <v>315.09210902694213</v>
      </c>
      <c r="AN25" s="237">
        <v>173.84548387374699</v>
      </c>
      <c r="AO25" s="237">
        <v>302.87262698745639</v>
      </c>
      <c r="AP25" s="237">
        <v>479.21450670995512</v>
      </c>
      <c r="AQ25" s="237">
        <v>526.16016971984595</v>
      </c>
      <c r="AR25" s="237">
        <v>411.36904302886796</v>
      </c>
      <c r="AS25" s="237">
        <v>452.66057045268303</v>
      </c>
      <c r="AT25" s="237">
        <v>520.55093614984207</v>
      </c>
      <c r="AU25" s="237">
        <v>359.118165512372</v>
      </c>
      <c r="AV25" s="237">
        <v>187.89018783491508</v>
      </c>
      <c r="AW25" s="237">
        <v>275.78401018285768</v>
      </c>
      <c r="AX25" s="237">
        <f t="shared" si="10"/>
        <v>1390.1897832013969</v>
      </c>
      <c r="AY25" s="237">
        <f t="shared" si="11"/>
        <v>822.79236353014471</v>
      </c>
      <c r="AZ25" s="237">
        <f t="shared" ref="AZ25" si="21">G25+H25+I25+J25</f>
        <v>214.82474943813457</v>
      </c>
      <c r="BA25" s="237">
        <f t="shared" ref="BA25" si="22">K25+L25+M25+N25</f>
        <v>211.92924348550935</v>
      </c>
      <c r="BB25" s="237">
        <f t="shared" ref="BB25" si="23">O25+P25+Q25+R25</f>
        <v>216.4576123917341</v>
      </c>
      <c r="BC25" s="237">
        <f t="shared" ref="BC25" si="24">S25+T25+U25+V25</f>
        <v>230.34364945823478</v>
      </c>
      <c r="BD25" s="237">
        <f t="shared" ref="BD25" si="25">W25+X25+Y25+Z25</f>
        <v>276.35433270730101</v>
      </c>
      <c r="BE25" s="237">
        <f t="shared" ref="BE25" si="26">AA25+AB25+AC25+AD25</f>
        <v>275.85041521298263</v>
      </c>
      <c r="BF25" s="237">
        <f t="shared" ref="BF25" si="27">AE25+AF25+AG25+AH25</f>
        <v>421.59549255500781</v>
      </c>
      <c r="BG25" s="237">
        <f t="shared" ref="BG25" si="28">AI25+AJ25+AK25+AL25</f>
        <v>730.88731938827573</v>
      </c>
      <c r="BH25" s="237">
        <f t="shared" ref="BH25" si="29">AM25+AN25+AO25+AP25</f>
        <v>1271.0247265981006</v>
      </c>
      <c r="BI25" s="237">
        <f t="shared" si="9"/>
        <v>1910.740719351239</v>
      </c>
      <c r="BJ25" s="452"/>
      <c r="BK25" s="304"/>
      <c r="BL25" s="304"/>
      <c r="BM25" s="304"/>
      <c r="BN25" s="304"/>
      <c r="BO25" s="304"/>
      <c r="BP25" s="304"/>
      <c r="BQ25" s="304"/>
      <c r="BR25" s="304"/>
      <c r="BS25" s="304"/>
      <c r="BT25" s="304"/>
      <c r="BU25" s="304"/>
      <c r="BV25" s="304"/>
      <c r="BW25" s="304"/>
      <c r="BX25" s="304"/>
      <c r="BY25" s="304"/>
      <c r="BZ25" s="304"/>
      <c r="CA25" s="304"/>
      <c r="CB25" s="304"/>
      <c r="CC25" s="304"/>
      <c r="CD25" s="304"/>
      <c r="CE25" s="304"/>
      <c r="CF25" s="304"/>
      <c r="CG25" s="304"/>
      <c r="CH25" s="304"/>
      <c r="CI25" s="304"/>
      <c r="CJ25" s="304"/>
      <c r="CK25" s="304"/>
      <c r="CL25" s="304"/>
      <c r="CM25" s="304"/>
      <c r="CN25" s="304"/>
      <c r="CO25" s="304"/>
      <c r="CP25" s="304"/>
      <c r="CQ25" s="304"/>
      <c r="CR25" s="304"/>
      <c r="CS25" s="304"/>
      <c r="CT25" s="304"/>
      <c r="CU25" s="304"/>
      <c r="CV25" s="304"/>
      <c r="CW25" s="304"/>
      <c r="CX25" s="304"/>
      <c r="CY25" s="304"/>
      <c r="CZ25" s="304"/>
      <c r="DA25" s="304"/>
      <c r="DB25" s="304"/>
      <c r="DC25" s="304"/>
      <c r="DD25" s="304"/>
      <c r="DE25" s="304"/>
      <c r="DF25" s="304"/>
      <c r="DG25" s="304"/>
      <c r="DH25" s="304"/>
      <c r="DI25" s="304"/>
      <c r="DJ25" s="304"/>
      <c r="DK25" s="304"/>
      <c r="DL25" s="304"/>
      <c r="DM25" s="304"/>
      <c r="DN25" s="304"/>
      <c r="DO25" s="304"/>
      <c r="DP25" s="304"/>
      <c r="DQ25" s="304"/>
      <c r="DR25" s="304"/>
      <c r="DS25" s="304"/>
      <c r="DT25" s="304"/>
      <c r="DU25" s="304"/>
      <c r="DV25" s="304"/>
      <c r="DW25" s="304"/>
      <c r="DX25" s="304"/>
      <c r="DY25" s="304"/>
      <c r="DZ25" s="304"/>
      <c r="EA25" s="304"/>
      <c r="EB25" s="304"/>
      <c r="EC25" s="304"/>
      <c r="ED25" s="304"/>
      <c r="EE25" s="304"/>
      <c r="EF25" s="304"/>
      <c r="EG25" s="304"/>
      <c r="EH25" s="304"/>
      <c r="EI25" s="304"/>
      <c r="EJ25" s="304"/>
      <c r="EK25" s="304"/>
      <c r="EL25" s="304"/>
      <c r="EM25" s="304"/>
      <c r="EN25" s="304"/>
      <c r="EO25" s="304"/>
      <c r="EP25" s="304"/>
      <c r="EQ25" s="304"/>
      <c r="ER25" s="304"/>
      <c r="ES25" s="304"/>
      <c r="ET25" s="304"/>
      <c r="EU25" s="304"/>
      <c r="EV25" s="304"/>
      <c r="EW25" s="304"/>
      <c r="EX25" s="304"/>
      <c r="EY25" s="304"/>
      <c r="EZ25" s="304"/>
      <c r="FA25" s="304"/>
      <c r="FB25" s="304"/>
      <c r="FC25" s="304"/>
      <c r="FD25" s="304"/>
      <c r="FE25" s="304"/>
      <c r="FF25" s="304"/>
      <c r="FG25" s="304"/>
      <c r="FH25" s="304"/>
      <c r="FI25" s="304"/>
      <c r="FJ25" s="304"/>
      <c r="FK25" s="304"/>
      <c r="FL25" s="304"/>
      <c r="FM25" s="304"/>
      <c r="FN25" s="304"/>
      <c r="FO25" s="304"/>
      <c r="FP25" s="304"/>
      <c r="FQ25" s="304"/>
      <c r="FR25" s="304"/>
      <c r="FS25" s="304"/>
      <c r="FT25" s="304"/>
      <c r="FU25" s="304"/>
      <c r="FV25" s="304"/>
      <c r="FW25" s="304"/>
      <c r="FX25" s="304"/>
      <c r="FY25" s="304"/>
      <c r="FZ25" s="304"/>
      <c r="GA25" s="304"/>
      <c r="GB25" s="304"/>
      <c r="GC25" s="304"/>
      <c r="GD25" s="304"/>
      <c r="GE25" s="304"/>
      <c r="GF25" s="304"/>
      <c r="GG25" s="304"/>
      <c r="GH25" s="304"/>
      <c r="GI25" s="304"/>
      <c r="GJ25" s="304"/>
      <c r="GK25" s="304"/>
      <c r="GL25" s="304"/>
      <c r="GM25" s="304"/>
      <c r="GN25" s="304"/>
      <c r="GO25" s="304"/>
      <c r="GP25" s="304"/>
      <c r="GQ25" s="304"/>
      <c r="GR25" s="304"/>
      <c r="GS25" s="304"/>
      <c r="GT25" s="304"/>
      <c r="GU25" s="304"/>
      <c r="GV25" s="304"/>
      <c r="GW25" s="304"/>
      <c r="GX25" s="304"/>
      <c r="GY25" s="304"/>
      <c r="GZ25" s="304"/>
      <c r="HA25" s="304"/>
      <c r="HB25" s="304"/>
      <c r="HC25" s="304"/>
      <c r="HD25" s="304"/>
      <c r="HE25" s="304"/>
      <c r="HF25" s="304"/>
      <c r="HG25" s="304"/>
      <c r="HH25" s="304"/>
      <c r="HI25" s="304"/>
      <c r="HJ25" s="304"/>
      <c r="HK25" s="304"/>
      <c r="HL25" s="304"/>
      <c r="HM25" s="304"/>
      <c r="HN25" s="304"/>
      <c r="HO25" s="304"/>
      <c r="HP25" s="304"/>
      <c r="HQ25" s="304"/>
      <c r="HR25" s="304"/>
      <c r="HS25" s="304"/>
      <c r="HT25" s="304"/>
      <c r="HU25" s="304"/>
      <c r="HV25" s="304"/>
      <c r="HW25" s="304"/>
      <c r="HX25" s="304"/>
      <c r="HY25" s="304"/>
      <c r="HZ25" s="304"/>
      <c r="IA25" s="304"/>
      <c r="IB25" s="304"/>
      <c r="IC25" s="304"/>
      <c r="ID25" s="304"/>
      <c r="IE25" s="304"/>
      <c r="IF25" s="304"/>
      <c r="IG25" s="304"/>
      <c r="IH25" s="304"/>
      <c r="II25" s="304"/>
      <c r="IJ25" s="304"/>
      <c r="IK25" s="304"/>
      <c r="IL25" s="304"/>
      <c r="IM25" s="304"/>
      <c r="IN25" s="304"/>
      <c r="IO25" s="304"/>
      <c r="IP25" s="304"/>
      <c r="IQ25" s="304"/>
      <c r="IR25" s="304"/>
      <c r="IS25" s="304"/>
      <c r="IT25" s="304"/>
      <c r="IU25" s="304"/>
      <c r="IV25" s="304"/>
      <c r="IW25" s="304"/>
      <c r="IX25" s="304"/>
      <c r="IY25" s="304"/>
      <c r="IZ25" s="304"/>
      <c r="JA25" s="304"/>
      <c r="JB25" s="304"/>
      <c r="JC25" s="304"/>
      <c r="JD25" s="304"/>
      <c r="JE25" s="304"/>
      <c r="JF25" s="304"/>
      <c r="JG25" s="304"/>
      <c r="JH25" s="304"/>
      <c r="JI25" s="304"/>
      <c r="JJ25" s="304"/>
      <c r="JK25" s="304"/>
      <c r="JL25" s="304"/>
      <c r="JM25" s="304"/>
      <c r="JN25" s="304"/>
      <c r="JO25" s="304"/>
      <c r="JP25" s="304"/>
      <c r="JQ25" s="304"/>
      <c r="JR25" s="304"/>
      <c r="JS25" s="304"/>
      <c r="JT25" s="304"/>
      <c r="JU25" s="304"/>
      <c r="JV25" s="304"/>
      <c r="JW25" s="304"/>
      <c r="JX25" s="304"/>
      <c r="JY25" s="304"/>
      <c r="JZ25" s="304"/>
      <c r="KA25" s="304"/>
      <c r="KB25" s="304"/>
      <c r="KC25" s="304"/>
      <c r="KD25" s="304"/>
      <c r="KE25" s="304"/>
      <c r="KF25" s="304"/>
      <c r="KG25" s="304"/>
      <c r="KH25" s="304"/>
      <c r="KI25" s="304"/>
      <c r="KJ25" s="304"/>
      <c r="KK25" s="304"/>
      <c r="KL25" s="304"/>
      <c r="KM25" s="304"/>
      <c r="KN25" s="304"/>
      <c r="KO25" s="304"/>
      <c r="KP25" s="305"/>
      <c r="KQ25" s="305"/>
      <c r="KR25" s="305"/>
      <c r="KS25" s="305"/>
      <c r="KT25" s="305"/>
      <c r="KU25" s="305"/>
      <c r="KV25" s="305"/>
      <c r="KW25" s="305"/>
      <c r="KX25" s="305"/>
      <c r="KY25" s="305"/>
      <c r="KZ25" s="306"/>
      <c r="LA25" s="305"/>
      <c r="LB25" s="305"/>
      <c r="LC25" s="305"/>
      <c r="LD25" s="305"/>
      <c r="LE25" s="305"/>
      <c r="LF25" s="305"/>
      <c r="LG25" s="305"/>
      <c r="LH25" s="305"/>
      <c r="LI25" s="305"/>
      <c r="LJ25" s="305"/>
      <c r="LK25" s="305"/>
      <c r="LL25" s="305"/>
      <c r="LM25" s="305"/>
      <c r="LN25" s="305"/>
      <c r="LO25" s="305"/>
      <c r="LP25" s="305"/>
      <c r="LQ25" s="305"/>
      <c r="LR25" s="305"/>
      <c r="LS25" s="305"/>
      <c r="LT25" s="305"/>
      <c r="LU25" s="305"/>
      <c r="LV25" s="305"/>
      <c r="LW25" s="305"/>
      <c r="LX25" s="305"/>
      <c r="LY25" s="305"/>
      <c r="LZ25" s="305"/>
      <c r="MA25" s="305"/>
      <c r="MB25" s="305"/>
      <c r="MC25" s="305"/>
      <c r="MD25" s="305"/>
      <c r="ME25" s="305"/>
      <c r="MF25" s="305"/>
      <c r="MG25" s="305"/>
      <c r="MH25" s="305"/>
      <c r="MI25" s="305"/>
      <c r="MJ25" s="305"/>
      <c r="MK25" s="305"/>
      <c r="ML25" s="305"/>
      <c r="MM25" s="305"/>
      <c r="MN25" s="305"/>
      <c r="MO25" s="305"/>
      <c r="MP25" s="305"/>
      <c r="MQ25" s="305"/>
      <c r="MR25" s="305"/>
      <c r="MS25" s="305"/>
      <c r="MT25" s="305"/>
      <c r="MU25" s="305"/>
      <c r="MV25" s="307"/>
      <c r="MW25" s="307"/>
      <c r="MX25" s="307"/>
      <c r="MY25" s="307"/>
      <c r="MZ25" s="307"/>
      <c r="NA25" s="307"/>
      <c r="NB25" s="307"/>
      <c r="NC25" s="307"/>
      <c r="ND25" s="307"/>
      <c r="NE25" s="307"/>
      <c r="NF25" s="307"/>
      <c r="NG25" s="307"/>
      <c r="NH25" s="307"/>
      <c r="NI25" s="307"/>
      <c r="NJ25" s="307"/>
      <c r="NK25" s="307"/>
      <c r="NL25" s="307"/>
      <c r="NM25" s="307"/>
      <c r="NN25" s="307"/>
      <c r="NO25" s="307"/>
      <c r="NP25" s="307"/>
      <c r="NQ25" s="307"/>
      <c r="NR25" s="307"/>
      <c r="NS25" s="307"/>
      <c r="NT25" s="307"/>
      <c r="NU25" s="307"/>
      <c r="NV25" s="307"/>
      <c r="NW25" s="307"/>
      <c r="NX25" s="307"/>
      <c r="NY25" s="307"/>
      <c r="NZ25" s="305"/>
      <c r="OA25" s="305"/>
      <c r="OB25" s="305"/>
      <c r="OC25" s="305"/>
      <c r="OD25" s="305"/>
      <c r="OE25" s="305"/>
      <c r="OF25" s="305"/>
      <c r="OG25" s="305"/>
      <c r="OH25" s="305"/>
      <c r="OI25" s="305"/>
      <c r="OJ25" s="305"/>
      <c r="OK25" s="305"/>
      <c r="OL25" s="305"/>
      <c r="OM25" s="305"/>
      <c r="ON25" s="305"/>
      <c r="OO25" s="305"/>
      <c r="OP25" s="305"/>
      <c r="OQ25" s="305"/>
      <c r="OR25" s="305"/>
      <c r="OS25" s="305"/>
      <c r="OT25" s="305"/>
      <c r="OU25" s="305"/>
      <c r="OV25" s="305"/>
      <c r="OW25" s="305"/>
      <c r="OX25" s="305"/>
      <c r="OY25" s="305"/>
      <c r="OZ25" s="305"/>
      <c r="PA25" s="305"/>
      <c r="PB25" s="305"/>
      <c r="PC25" s="305"/>
      <c r="PD25" s="305"/>
      <c r="PE25" s="305"/>
      <c r="PF25" s="305"/>
      <c r="PG25" s="305"/>
      <c r="PH25" s="305"/>
      <c r="PI25" s="305"/>
      <c r="PJ25" s="305"/>
      <c r="PK25" s="305"/>
      <c r="PL25" s="305"/>
      <c r="PM25" s="305"/>
      <c r="PN25" s="305"/>
      <c r="PO25" s="305"/>
      <c r="PP25" s="305"/>
      <c r="SD25" s="292"/>
      <c r="SE25" s="292"/>
      <c r="SF25" s="292"/>
      <c r="SH25" s="292"/>
      <c r="SO25" s="391"/>
      <c r="SS25" s="389"/>
      <c r="ST25" s="389"/>
      <c r="SU25" s="389"/>
    </row>
    <row r="26" spans="1:515" ht="21" customHeight="1">
      <c r="A26" s="345">
        <v>18</v>
      </c>
      <c r="B26" s="231" t="str">
        <f>IF('1'!$A$1=1,D26,F26)</f>
        <v xml:space="preserve"> Нідерланди</v>
      </c>
      <c r="C26" s="444"/>
      <c r="D26" s="368" t="s">
        <v>156</v>
      </c>
      <c r="E26" s="368"/>
      <c r="F26" s="368" t="s">
        <v>57</v>
      </c>
      <c r="G26" s="342">
        <v>73.200504621445191</v>
      </c>
      <c r="H26" s="237">
        <v>92.207305923867295</v>
      </c>
      <c r="I26" s="237">
        <v>100.4046473293939</v>
      </c>
      <c r="J26" s="237">
        <v>110.4812469198982</v>
      </c>
      <c r="K26" s="237">
        <v>99.137417893221595</v>
      </c>
      <c r="L26" s="237">
        <v>115.13180813829361</v>
      </c>
      <c r="M26" s="237">
        <v>119.09916240304111</v>
      </c>
      <c r="N26" s="237">
        <v>137.758997315785</v>
      </c>
      <c r="O26" s="237">
        <v>121.3104211205934</v>
      </c>
      <c r="P26" s="237">
        <v>128.99161387023702</v>
      </c>
      <c r="Q26" s="237">
        <v>134.52303712061939</v>
      </c>
      <c r="R26" s="237">
        <v>165.315650690941</v>
      </c>
      <c r="S26" s="237">
        <v>130.73462668751608</v>
      </c>
      <c r="T26" s="237">
        <v>153.85696183765509</v>
      </c>
      <c r="U26" s="237">
        <v>168.17147569557</v>
      </c>
      <c r="V26" s="237">
        <v>188.78627181883888</v>
      </c>
      <c r="W26" s="237">
        <v>146.99581523641231</v>
      </c>
      <c r="X26" s="237">
        <v>167.79010561841858</v>
      </c>
      <c r="Y26" s="237">
        <v>173.21293722425651</v>
      </c>
      <c r="Z26" s="237">
        <v>177.97695200944707</v>
      </c>
      <c r="AA26" s="237">
        <v>154.68761063778859</v>
      </c>
      <c r="AB26" s="237">
        <v>145.19170571956329</v>
      </c>
      <c r="AC26" s="237">
        <v>163.93392212389179</v>
      </c>
      <c r="AD26" s="237">
        <v>170.58356203146559</v>
      </c>
      <c r="AE26" s="237">
        <v>185.8721084452815</v>
      </c>
      <c r="AF26" s="237">
        <v>174.59872732573911</v>
      </c>
      <c r="AG26" s="237">
        <v>224.97117505042041</v>
      </c>
      <c r="AH26" s="237">
        <v>245.17721356241239</v>
      </c>
      <c r="AI26" s="237">
        <v>176.49734148816668</v>
      </c>
      <c r="AJ26" s="237">
        <v>193.75391584270091</v>
      </c>
      <c r="AK26" s="237">
        <v>315.04182110846801</v>
      </c>
      <c r="AL26" s="237">
        <v>327.31835414223218</v>
      </c>
      <c r="AM26" s="237">
        <v>366.67539559621082</v>
      </c>
      <c r="AN26" s="237">
        <v>191.2706119709209</v>
      </c>
      <c r="AO26" s="237">
        <v>205.41533920743041</v>
      </c>
      <c r="AP26" s="237">
        <v>176.57662913417201</v>
      </c>
      <c r="AQ26" s="237">
        <v>186.425140016336</v>
      </c>
      <c r="AR26" s="237">
        <v>217.1589527004509</v>
      </c>
      <c r="AS26" s="237">
        <v>188.38809937328273</v>
      </c>
      <c r="AT26" s="237">
        <v>238.14379495696062</v>
      </c>
      <c r="AU26" s="237">
        <v>227.7020954084451</v>
      </c>
      <c r="AV26" s="237">
        <v>276.5711255146943</v>
      </c>
      <c r="AW26" s="237">
        <v>226.54309133204583</v>
      </c>
      <c r="AX26" s="237">
        <f t="shared" si="10"/>
        <v>591.97219209006971</v>
      </c>
      <c r="AY26" s="237">
        <f t="shared" si="11"/>
        <v>730.81631225518527</v>
      </c>
      <c r="AZ26" s="237">
        <f t="shared" ref="AZ26:AZ32" si="30">G26+H26+I26+J26</f>
        <v>376.29370479460459</v>
      </c>
      <c r="BA26" s="237">
        <f t="shared" ref="BA26:BA32" si="31">K26+L26+M26+N26</f>
        <v>471.12738575034132</v>
      </c>
      <c r="BB26" s="237">
        <f t="shared" ref="BB26:BB32" si="32">O26+P26+Q26+R26</f>
        <v>550.14072280239077</v>
      </c>
      <c r="BC26" s="237">
        <f t="shared" ref="BC26:BC32" si="33">S26+T26+U26+V26</f>
        <v>641.54933603958011</v>
      </c>
      <c r="BD26" s="237">
        <f t="shared" ref="BD26:BD32" si="34">W26+X26+Y26+Z26</f>
        <v>665.97581008853444</v>
      </c>
      <c r="BE26" s="237">
        <f t="shared" ref="BE26:BE32" si="35">AA26+AB26+AC26+AD26</f>
        <v>634.39680051270921</v>
      </c>
      <c r="BF26" s="237">
        <f t="shared" ref="BF26:BF32" si="36">AE26+AF26+AG26+AH26</f>
        <v>830.61922438385341</v>
      </c>
      <c r="BG26" s="237">
        <f t="shared" ref="BG26:BG32" si="37">AI26+AJ26+AK26+AL26</f>
        <v>1012.6114325815679</v>
      </c>
      <c r="BH26" s="237">
        <f t="shared" ref="BH26:BH32" si="38">AM26+AN26+AO26+AP26</f>
        <v>939.93797590873407</v>
      </c>
      <c r="BI26" s="237">
        <f t="shared" si="9"/>
        <v>830.11598704703033</v>
      </c>
      <c r="BJ26" s="452"/>
      <c r="BK26" s="304"/>
      <c r="BL26" s="304"/>
      <c r="BM26" s="304"/>
      <c r="BN26" s="304"/>
      <c r="BO26" s="304"/>
      <c r="BP26" s="304"/>
      <c r="BQ26" s="304"/>
      <c r="BR26" s="304"/>
      <c r="BS26" s="304"/>
      <c r="BT26" s="304"/>
      <c r="BU26" s="304"/>
      <c r="BV26" s="304"/>
      <c r="BW26" s="304"/>
      <c r="BX26" s="304"/>
      <c r="BY26" s="304"/>
      <c r="BZ26" s="304"/>
      <c r="CA26" s="304"/>
      <c r="CB26" s="304"/>
      <c r="CC26" s="304"/>
      <c r="CD26" s="304"/>
      <c r="CE26" s="304"/>
      <c r="CF26" s="304"/>
      <c r="CG26" s="304"/>
      <c r="CH26" s="304"/>
      <c r="CI26" s="304"/>
      <c r="CJ26" s="304"/>
      <c r="CK26" s="304"/>
      <c r="CL26" s="304"/>
      <c r="CM26" s="304"/>
      <c r="CN26" s="304"/>
      <c r="CO26" s="304"/>
      <c r="CP26" s="304"/>
      <c r="CQ26" s="304"/>
      <c r="CR26" s="304"/>
      <c r="CS26" s="304"/>
      <c r="CT26" s="304"/>
      <c r="CU26" s="304"/>
      <c r="CV26" s="304"/>
      <c r="CW26" s="304"/>
      <c r="CX26" s="304"/>
      <c r="CY26" s="304"/>
      <c r="CZ26" s="304"/>
      <c r="DA26" s="304"/>
      <c r="DB26" s="304"/>
      <c r="DC26" s="304"/>
      <c r="DD26" s="304"/>
      <c r="DE26" s="304"/>
      <c r="DF26" s="304"/>
      <c r="DG26" s="304"/>
      <c r="DH26" s="304"/>
      <c r="DI26" s="304"/>
      <c r="DJ26" s="304"/>
      <c r="DK26" s="304"/>
      <c r="DL26" s="304"/>
      <c r="DM26" s="304"/>
      <c r="DN26" s="304"/>
      <c r="DO26" s="304"/>
      <c r="DP26" s="304"/>
      <c r="DQ26" s="304"/>
      <c r="DR26" s="304"/>
      <c r="DS26" s="304"/>
      <c r="DT26" s="304"/>
      <c r="DU26" s="304"/>
      <c r="DV26" s="304"/>
      <c r="DW26" s="304"/>
      <c r="DX26" s="304"/>
      <c r="DY26" s="304"/>
      <c r="DZ26" s="304"/>
      <c r="EA26" s="304"/>
      <c r="EB26" s="304"/>
      <c r="EC26" s="304"/>
      <c r="ED26" s="304"/>
      <c r="EE26" s="304"/>
      <c r="EF26" s="304"/>
      <c r="EG26" s="304"/>
      <c r="EH26" s="304"/>
      <c r="EI26" s="304"/>
      <c r="EJ26" s="304"/>
      <c r="EK26" s="304"/>
      <c r="EL26" s="304"/>
      <c r="EM26" s="304"/>
      <c r="EN26" s="304"/>
      <c r="EO26" s="304"/>
      <c r="EP26" s="304"/>
      <c r="EQ26" s="304"/>
      <c r="ER26" s="304"/>
      <c r="ES26" s="304"/>
      <c r="ET26" s="304"/>
      <c r="EU26" s="304"/>
      <c r="EV26" s="304"/>
      <c r="EW26" s="304"/>
      <c r="EX26" s="304"/>
      <c r="EY26" s="304"/>
      <c r="EZ26" s="304"/>
      <c r="FA26" s="304"/>
      <c r="FB26" s="304"/>
      <c r="FC26" s="304"/>
      <c r="FD26" s="304"/>
      <c r="FE26" s="304"/>
      <c r="FF26" s="304"/>
      <c r="FG26" s="304"/>
      <c r="FH26" s="304"/>
      <c r="FI26" s="304"/>
      <c r="FJ26" s="304"/>
      <c r="FK26" s="304"/>
      <c r="FL26" s="304"/>
      <c r="FM26" s="304"/>
      <c r="FN26" s="304"/>
      <c r="FO26" s="304"/>
      <c r="FP26" s="304"/>
      <c r="FQ26" s="304"/>
      <c r="FR26" s="304"/>
      <c r="FS26" s="304"/>
      <c r="FT26" s="304"/>
      <c r="FU26" s="304"/>
      <c r="FV26" s="304"/>
      <c r="FW26" s="304"/>
      <c r="FX26" s="304"/>
      <c r="FY26" s="304"/>
      <c r="FZ26" s="304"/>
      <c r="GA26" s="304"/>
      <c r="GB26" s="304"/>
      <c r="GC26" s="304"/>
      <c r="GD26" s="304"/>
      <c r="GE26" s="304"/>
      <c r="GF26" s="304"/>
      <c r="GG26" s="304"/>
      <c r="GH26" s="304"/>
      <c r="GI26" s="304"/>
      <c r="GJ26" s="304"/>
      <c r="GK26" s="304"/>
      <c r="GL26" s="304"/>
      <c r="GM26" s="304"/>
      <c r="GN26" s="304"/>
      <c r="GO26" s="304"/>
      <c r="GP26" s="304"/>
      <c r="GQ26" s="304"/>
      <c r="GR26" s="304"/>
      <c r="GS26" s="304"/>
      <c r="GT26" s="304"/>
      <c r="GU26" s="304"/>
      <c r="GV26" s="304"/>
      <c r="GW26" s="304"/>
      <c r="GX26" s="304"/>
      <c r="GY26" s="304"/>
      <c r="GZ26" s="304"/>
      <c r="HA26" s="304"/>
      <c r="HB26" s="304"/>
      <c r="HC26" s="304"/>
      <c r="HD26" s="304"/>
      <c r="HE26" s="304"/>
      <c r="HF26" s="304"/>
      <c r="HG26" s="304"/>
      <c r="HH26" s="304"/>
      <c r="HI26" s="304"/>
      <c r="HJ26" s="304"/>
      <c r="HK26" s="304"/>
      <c r="HL26" s="304"/>
      <c r="HM26" s="304"/>
      <c r="HN26" s="304"/>
      <c r="HO26" s="304"/>
      <c r="HP26" s="304"/>
      <c r="HQ26" s="304"/>
      <c r="HR26" s="304"/>
      <c r="HS26" s="304"/>
      <c r="HT26" s="304"/>
      <c r="HU26" s="304"/>
      <c r="HV26" s="304"/>
      <c r="HW26" s="304"/>
      <c r="HX26" s="304"/>
      <c r="HY26" s="304"/>
      <c r="HZ26" s="304"/>
      <c r="IA26" s="304"/>
      <c r="IB26" s="304"/>
      <c r="IC26" s="304"/>
      <c r="ID26" s="304"/>
      <c r="IE26" s="304"/>
      <c r="IF26" s="304"/>
      <c r="IG26" s="304"/>
      <c r="IH26" s="304"/>
      <c r="II26" s="304"/>
      <c r="IJ26" s="304"/>
      <c r="IK26" s="304"/>
      <c r="IL26" s="304"/>
      <c r="IM26" s="304"/>
      <c r="IN26" s="304"/>
      <c r="IO26" s="304"/>
      <c r="IP26" s="304"/>
      <c r="IQ26" s="304"/>
      <c r="IR26" s="304"/>
      <c r="IS26" s="304"/>
      <c r="IT26" s="304"/>
      <c r="IU26" s="304"/>
      <c r="IV26" s="304"/>
      <c r="IW26" s="304"/>
      <c r="IX26" s="304"/>
      <c r="IY26" s="304"/>
      <c r="IZ26" s="304"/>
      <c r="JA26" s="304"/>
      <c r="JB26" s="304"/>
      <c r="JC26" s="304"/>
      <c r="JD26" s="304"/>
      <c r="JE26" s="304"/>
      <c r="JF26" s="304"/>
      <c r="JG26" s="304"/>
      <c r="JH26" s="304"/>
      <c r="JI26" s="304"/>
      <c r="JJ26" s="304"/>
      <c r="JK26" s="304"/>
      <c r="JL26" s="304"/>
      <c r="JM26" s="304"/>
      <c r="JN26" s="304"/>
      <c r="JO26" s="304"/>
      <c r="JP26" s="304"/>
      <c r="JQ26" s="304"/>
      <c r="JR26" s="304"/>
      <c r="JS26" s="304"/>
      <c r="JT26" s="304"/>
      <c r="JU26" s="304"/>
      <c r="JV26" s="304"/>
      <c r="JW26" s="304"/>
      <c r="JX26" s="304"/>
      <c r="JY26" s="304"/>
      <c r="JZ26" s="304"/>
      <c r="KA26" s="304"/>
      <c r="KB26" s="304"/>
      <c r="KC26" s="304"/>
      <c r="KD26" s="304"/>
      <c r="KE26" s="304"/>
      <c r="KF26" s="304"/>
      <c r="KG26" s="304"/>
      <c r="KH26" s="304"/>
      <c r="KI26" s="304"/>
      <c r="KJ26" s="304"/>
      <c r="KK26" s="304"/>
      <c r="KL26" s="304"/>
      <c r="KM26" s="304"/>
      <c r="KN26" s="304"/>
      <c r="KO26" s="304"/>
      <c r="KP26" s="305"/>
      <c r="KQ26" s="305"/>
      <c r="KR26" s="305"/>
      <c r="KS26" s="305"/>
      <c r="KT26" s="305"/>
      <c r="KU26" s="305"/>
      <c r="KV26" s="305"/>
      <c r="KW26" s="305"/>
      <c r="KX26" s="305"/>
      <c r="KY26" s="305"/>
      <c r="KZ26" s="306"/>
      <c r="LA26" s="305"/>
      <c r="LB26" s="305"/>
      <c r="LC26" s="305"/>
      <c r="LD26" s="305"/>
      <c r="LE26" s="305"/>
      <c r="LF26" s="305"/>
      <c r="LG26" s="305"/>
      <c r="LH26" s="305"/>
      <c r="LI26" s="305"/>
      <c r="LJ26" s="305"/>
      <c r="LK26" s="305"/>
      <c r="LL26" s="305"/>
      <c r="LM26" s="305"/>
      <c r="LN26" s="305"/>
      <c r="LO26" s="305"/>
      <c r="LP26" s="305"/>
      <c r="LQ26" s="305"/>
      <c r="LR26" s="305"/>
      <c r="LS26" s="305"/>
      <c r="LT26" s="305"/>
      <c r="LU26" s="305"/>
      <c r="LV26" s="305"/>
      <c r="LW26" s="305"/>
      <c r="LX26" s="305"/>
      <c r="LY26" s="305"/>
      <c r="LZ26" s="305"/>
      <c r="MA26" s="305"/>
      <c r="MB26" s="305"/>
      <c r="MC26" s="305"/>
      <c r="MD26" s="305"/>
      <c r="ME26" s="305"/>
      <c r="MF26" s="305"/>
      <c r="MG26" s="305"/>
      <c r="MH26" s="305"/>
      <c r="MI26" s="305"/>
      <c r="MJ26" s="305"/>
      <c r="MK26" s="305"/>
      <c r="ML26" s="305"/>
      <c r="MM26" s="305"/>
      <c r="MN26" s="305"/>
      <c r="MO26" s="305"/>
      <c r="MP26" s="305"/>
      <c r="MQ26" s="305"/>
      <c r="MR26" s="305"/>
      <c r="MS26" s="305"/>
      <c r="MT26" s="305"/>
      <c r="MU26" s="305"/>
      <c r="MV26" s="307"/>
      <c r="MW26" s="307"/>
      <c r="MX26" s="307"/>
      <c r="MY26" s="307"/>
      <c r="MZ26" s="307"/>
      <c r="NA26" s="307"/>
      <c r="NB26" s="307"/>
      <c r="NC26" s="307"/>
      <c r="ND26" s="307"/>
      <c r="NE26" s="307"/>
      <c r="NF26" s="307"/>
      <c r="NG26" s="307"/>
      <c r="NH26" s="307"/>
      <c r="NI26" s="307"/>
      <c r="NJ26" s="307"/>
      <c r="NK26" s="307"/>
      <c r="NL26" s="307"/>
      <c r="NM26" s="307"/>
      <c r="NN26" s="307"/>
      <c r="NO26" s="307"/>
      <c r="NP26" s="307"/>
      <c r="NQ26" s="307"/>
      <c r="NR26" s="307"/>
      <c r="NS26" s="307"/>
      <c r="NT26" s="307"/>
      <c r="NU26" s="307"/>
      <c r="NV26" s="307"/>
      <c r="NW26" s="307"/>
      <c r="NX26" s="307"/>
      <c r="NY26" s="307"/>
      <c r="NZ26" s="305"/>
      <c r="OA26" s="305"/>
      <c r="OB26" s="305"/>
      <c r="OC26" s="305"/>
      <c r="OD26" s="305"/>
      <c r="OE26" s="305"/>
      <c r="OF26" s="305"/>
      <c r="OG26" s="305"/>
      <c r="OH26" s="305"/>
      <c r="OI26" s="305"/>
      <c r="OJ26" s="305"/>
      <c r="OK26" s="305"/>
      <c r="OL26" s="305"/>
      <c r="OM26" s="305"/>
      <c r="ON26" s="305"/>
      <c r="OO26" s="305"/>
      <c r="OP26" s="305"/>
      <c r="OQ26" s="305"/>
      <c r="OR26" s="305"/>
      <c r="OS26" s="305"/>
      <c r="OT26" s="305"/>
      <c r="OU26" s="305"/>
      <c r="OV26" s="305"/>
      <c r="OW26" s="305"/>
      <c r="OX26" s="305"/>
      <c r="OY26" s="305"/>
      <c r="OZ26" s="305"/>
      <c r="PA26" s="305"/>
      <c r="PB26" s="305"/>
      <c r="PC26" s="305"/>
      <c r="PD26" s="305"/>
      <c r="PE26" s="305"/>
      <c r="PF26" s="305"/>
      <c r="PG26" s="305"/>
      <c r="PH26" s="305"/>
      <c r="PI26" s="305"/>
      <c r="PJ26" s="305"/>
      <c r="PK26" s="305"/>
      <c r="PL26" s="305"/>
      <c r="PM26" s="305"/>
      <c r="PN26" s="305"/>
      <c r="PO26" s="305"/>
      <c r="PP26" s="305"/>
      <c r="SD26" s="292"/>
      <c r="SE26" s="292"/>
      <c r="SF26" s="292"/>
      <c r="SH26" s="292"/>
      <c r="SO26" s="391"/>
      <c r="SS26" s="389"/>
      <c r="ST26" s="389"/>
      <c r="SU26" s="389"/>
    </row>
    <row r="27" spans="1:515" ht="21" customHeight="1">
      <c r="A27" s="345">
        <v>19</v>
      </c>
      <c r="B27" s="231" t="str">
        <f>IF('1'!$A$1=1,D27,F27)</f>
        <v xml:space="preserve"> Японія</v>
      </c>
      <c r="C27" s="444"/>
      <c r="D27" s="368" t="s">
        <v>176</v>
      </c>
      <c r="E27" s="368"/>
      <c r="F27" s="368" t="s">
        <v>69</v>
      </c>
      <c r="G27" s="342">
        <v>77.300445260554298</v>
      </c>
      <c r="H27" s="237">
        <v>72.547303093188006</v>
      </c>
      <c r="I27" s="237">
        <v>92.826974248386591</v>
      </c>
      <c r="J27" s="237">
        <v>80.632331174002388</v>
      </c>
      <c r="K27" s="237">
        <v>82.19277277800731</v>
      </c>
      <c r="L27" s="237">
        <v>109.8504337378142</v>
      </c>
      <c r="M27" s="237">
        <v>132.15665327947781</v>
      </c>
      <c r="N27" s="237">
        <v>147.97048239513259</v>
      </c>
      <c r="O27" s="237">
        <v>125.2410596257281</v>
      </c>
      <c r="P27" s="237">
        <v>168.66010745290021</v>
      </c>
      <c r="Q27" s="237">
        <v>163.7062128347585</v>
      </c>
      <c r="R27" s="237">
        <v>153.1521435116012</v>
      </c>
      <c r="S27" s="237">
        <v>103.7199320595538</v>
      </c>
      <c r="T27" s="237">
        <v>150.44773065818271</v>
      </c>
      <c r="U27" s="237">
        <v>159.37339126872871</v>
      </c>
      <c r="V27" s="237">
        <v>184.20473406593061</v>
      </c>
      <c r="W27" s="237">
        <v>143.8572835580062</v>
      </c>
      <c r="X27" s="237">
        <v>208.1226664870216</v>
      </c>
      <c r="Y27" s="237">
        <v>227.2560474619282</v>
      </c>
      <c r="Z27" s="237">
        <v>258.05740178002321</v>
      </c>
      <c r="AA27" s="237">
        <v>194.90549915656069</v>
      </c>
      <c r="AB27" s="237">
        <v>200.06774736601039</v>
      </c>
      <c r="AC27" s="237">
        <v>241.00496190012149</v>
      </c>
      <c r="AD27" s="237">
        <v>281.66823729093392</v>
      </c>
      <c r="AE27" s="237">
        <v>196.0187768828234</v>
      </c>
      <c r="AF27" s="237">
        <v>262.34275164551798</v>
      </c>
      <c r="AG27" s="237">
        <v>271.50704610033551</v>
      </c>
      <c r="AH27" s="237">
        <v>286.63771645288062</v>
      </c>
      <c r="AI27" s="237">
        <v>105.82225586494562</v>
      </c>
      <c r="AJ27" s="237">
        <v>131.4966061694746</v>
      </c>
      <c r="AK27" s="237">
        <v>174.60716116552152</v>
      </c>
      <c r="AL27" s="237">
        <v>184.40846757152121</v>
      </c>
      <c r="AM27" s="237">
        <v>145.7518624211761</v>
      </c>
      <c r="AN27" s="237">
        <v>205.38388723609</v>
      </c>
      <c r="AO27" s="237">
        <v>262.4626274703943</v>
      </c>
      <c r="AP27" s="237">
        <v>210.82957596985659</v>
      </c>
      <c r="AQ27" s="237">
        <v>194.18013876265002</v>
      </c>
      <c r="AR27" s="237">
        <v>252.90143416721151</v>
      </c>
      <c r="AS27" s="237">
        <v>202.18316449890659</v>
      </c>
      <c r="AT27" s="237">
        <v>213.16274153430319</v>
      </c>
      <c r="AU27" s="237">
        <v>193.11304831482181</v>
      </c>
      <c r="AV27" s="237">
        <v>258.3346849736007</v>
      </c>
      <c r="AW27" s="237">
        <v>265.80762706163807</v>
      </c>
      <c r="AX27" s="237">
        <f t="shared" si="10"/>
        <v>649.26473742876806</v>
      </c>
      <c r="AY27" s="237">
        <f t="shared" si="11"/>
        <v>717.25536035006053</v>
      </c>
      <c r="AZ27" s="237">
        <f t="shared" si="30"/>
        <v>323.30705377613128</v>
      </c>
      <c r="BA27" s="237">
        <f t="shared" si="31"/>
        <v>472.17034219043188</v>
      </c>
      <c r="BB27" s="237">
        <f t="shared" si="32"/>
        <v>610.75952342498795</v>
      </c>
      <c r="BC27" s="237">
        <f t="shared" si="33"/>
        <v>597.74578805239582</v>
      </c>
      <c r="BD27" s="237">
        <f t="shared" si="34"/>
        <v>837.29339928697914</v>
      </c>
      <c r="BE27" s="237">
        <f t="shared" si="35"/>
        <v>917.64644571362658</v>
      </c>
      <c r="BF27" s="237">
        <f t="shared" si="36"/>
        <v>1016.5062910815575</v>
      </c>
      <c r="BG27" s="237">
        <f t="shared" si="37"/>
        <v>596.33449077146292</v>
      </c>
      <c r="BH27" s="237">
        <f t="shared" si="38"/>
        <v>824.42795309751693</v>
      </c>
      <c r="BI27" s="237">
        <f t="shared" si="9"/>
        <v>862.42747896307128</v>
      </c>
      <c r="BJ27" s="452"/>
      <c r="BK27" s="304"/>
      <c r="BL27" s="304"/>
      <c r="BM27" s="304"/>
      <c r="BN27" s="304"/>
      <c r="BO27" s="304"/>
      <c r="BP27" s="304"/>
      <c r="BQ27" s="304"/>
      <c r="BR27" s="304"/>
      <c r="BS27" s="304"/>
      <c r="BT27" s="304"/>
      <c r="BU27" s="304"/>
      <c r="BV27" s="304"/>
      <c r="BW27" s="304"/>
      <c r="BX27" s="304"/>
      <c r="BY27" s="304"/>
      <c r="BZ27" s="304"/>
      <c r="CA27" s="304"/>
      <c r="CB27" s="304"/>
      <c r="CC27" s="304"/>
      <c r="CD27" s="304"/>
      <c r="CE27" s="304"/>
      <c r="CF27" s="304"/>
      <c r="CG27" s="304"/>
      <c r="CH27" s="304"/>
      <c r="CI27" s="304"/>
      <c r="CJ27" s="304"/>
      <c r="CK27" s="304"/>
      <c r="CL27" s="304"/>
      <c r="CM27" s="304"/>
      <c r="CN27" s="304"/>
      <c r="CO27" s="304"/>
      <c r="CP27" s="304"/>
      <c r="CQ27" s="304"/>
      <c r="CR27" s="304"/>
      <c r="CS27" s="304"/>
      <c r="CT27" s="304"/>
      <c r="CU27" s="304"/>
      <c r="CV27" s="304"/>
      <c r="CW27" s="304"/>
      <c r="CX27" s="304"/>
      <c r="CY27" s="304"/>
      <c r="CZ27" s="304"/>
      <c r="DA27" s="304"/>
      <c r="DB27" s="304"/>
      <c r="DC27" s="304"/>
      <c r="DD27" s="304"/>
      <c r="DE27" s="304"/>
      <c r="DF27" s="304"/>
      <c r="DG27" s="304"/>
      <c r="DH27" s="304"/>
      <c r="DI27" s="304"/>
      <c r="DJ27" s="304"/>
      <c r="DK27" s="304"/>
      <c r="DL27" s="304"/>
      <c r="DM27" s="304"/>
      <c r="DN27" s="304"/>
      <c r="DO27" s="304"/>
      <c r="DP27" s="304"/>
      <c r="DQ27" s="304"/>
      <c r="DR27" s="304"/>
      <c r="DS27" s="304"/>
      <c r="DT27" s="304"/>
      <c r="DU27" s="304"/>
      <c r="DV27" s="304"/>
      <c r="DW27" s="304"/>
      <c r="DX27" s="304"/>
      <c r="DY27" s="304"/>
      <c r="DZ27" s="304"/>
      <c r="EA27" s="304"/>
      <c r="EB27" s="304"/>
      <c r="EC27" s="304"/>
      <c r="ED27" s="304"/>
      <c r="EE27" s="304"/>
      <c r="EF27" s="304"/>
      <c r="EG27" s="304"/>
      <c r="EH27" s="304"/>
      <c r="EI27" s="304"/>
      <c r="EJ27" s="304"/>
      <c r="EK27" s="304"/>
      <c r="EL27" s="304"/>
      <c r="EM27" s="304"/>
      <c r="EN27" s="304"/>
      <c r="EO27" s="304"/>
      <c r="EP27" s="304"/>
      <c r="EQ27" s="304"/>
      <c r="ER27" s="304"/>
      <c r="ES27" s="304"/>
      <c r="ET27" s="304"/>
      <c r="EU27" s="304"/>
      <c r="EV27" s="304"/>
      <c r="EW27" s="304"/>
      <c r="EX27" s="304"/>
      <c r="EY27" s="304"/>
      <c r="EZ27" s="304"/>
      <c r="FA27" s="304"/>
      <c r="FB27" s="304"/>
      <c r="FC27" s="304"/>
      <c r="FD27" s="304"/>
      <c r="FE27" s="304"/>
      <c r="FF27" s="304"/>
      <c r="FG27" s="304"/>
      <c r="FH27" s="304"/>
      <c r="FI27" s="304"/>
      <c r="FJ27" s="304"/>
      <c r="FK27" s="304"/>
      <c r="FL27" s="304"/>
      <c r="FM27" s="304"/>
      <c r="FN27" s="304"/>
      <c r="FO27" s="304"/>
      <c r="FP27" s="304"/>
      <c r="FQ27" s="304"/>
      <c r="FR27" s="304"/>
      <c r="FS27" s="304"/>
      <c r="FT27" s="304"/>
      <c r="FU27" s="304"/>
      <c r="FV27" s="304"/>
      <c r="FW27" s="304"/>
      <c r="FX27" s="304"/>
      <c r="FY27" s="304"/>
      <c r="FZ27" s="304"/>
      <c r="GA27" s="304"/>
      <c r="GB27" s="304"/>
      <c r="GC27" s="304"/>
      <c r="GD27" s="304"/>
      <c r="GE27" s="304"/>
      <c r="GF27" s="304"/>
      <c r="GG27" s="304"/>
      <c r="GH27" s="304"/>
      <c r="GI27" s="304"/>
      <c r="GJ27" s="304"/>
      <c r="GK27" s="304"/>
      <c r="GL27" s="304"/>
      <c r="GM27" s="304"/>
      <c r="GN27" s="304"/>
      <c r="GO27" s="304"/>
      <c r="GP27" s="304"/>
      <c r="GQ27" s="304"/>
      <c r="GR27" s="304"/>
      <c r="GS27" s="304"/>
      <c r="GT27" s="304"/>
      <c r="GU27" s="304"/>
      <c r="GV27" s="304"/>
      <c r="GW27" s="304"/>
      <c r="GX27" s="304"/>
      <c r="GY27" s="304"/>
      <c r="GZ27" s="304"/>
      <c r="HA27" s="304"/>
      <c r="HB27" s="304"/>
      <c r="HC27" s="304"/>
      <c r="HD27" s="304"/>
      <c r="HE27" s="304"/>
      <c r="HF27" s="304"/>
      <c r="HG27" s="304"/>
      <c r="HH27" s="304"/>
      <c r="HI27" s="304"/>
      <c r="HJ27" s="304"/>
      <c r="HK27" s="304"/>
      <c r="HL27" s="304"/>
      <c r="HM27" s="304"/>
      <c r="HN27" s="304"/>
      <c r="HO27" s="304"/>
      <c r="HP27" s="304"/>
      <c r="HQ27" s="304"/>
      <c r="HR27" s="304"/>
      <c r="HS27" s="304"/>
      <c r="HT27" s="304"/>
      <c r="HU27" s="304"/>
      <c r="HV27" s="304"/>
      <c r="HW27" s="304"/>
      <c r="HX27" s="304"/>
      <c r="HY27" s="304"/>
      <c r="HZ27" s="304"/>
      <c r="IA27" s="304"/>
      <c r="IB27" s="304"/>
      <c r="IC27" s="304"/>
      <c r="ID27" s="304"/>
      <c r="IE27" s="304"/>
      <c r="IF27" s="304"/>
      <c r="IG27" s="304"/>
      <c r="IH27" s="304"/>
      <c r="II27" s="304"/>
      <c r="IJ27" s="304"/>
      <c r="IK27" s="304"/>
      <c r="IL27" s="304"/>
      <c r="IM27" s="304"/>
      <c r="IN27" s="304"/>
      <c r="IO27" s="304"/>
      <c r="IP27" s="304"/>
      <c r="IQ27" s="304"/>
      <c r="IR27" s="304"/>
      <c r="IS27" s="304"/>
      <c r="IT27" s="304"/>
      <c r="IU27" s="304"/>
      <c r="IV27" s="304"/>
      <c r="IW27" s="304"/>
      <c r="IX27" s="304"/>
      <c r="IY27" s="304"/>
      <c r="IZ27" s="304"/>
      <c r="JA27" s="304"/>
      <c r="JB27" s="304"/>
      <c r="JC27" s="304"/>
      <c r="JD27" s="304"/>
      <c r="JE27" s="304"/>
      <c r="JF27" s="304"/>
      <c r="JG27" s="304"/>
      <c r="JH27" s="304"/>
      <c r="JI27" s="304"/>
      <c r="JJ27" s="304"/>
      <c r="JK27" s="304"/>
      <c r="JL27" s="304"/>
      <c r="JM27" s="304"/>
      <c r="JN27" s="304"/>
      <c r="JO27" s="304"/>
      <c r="JP27" s="304"/>
      <c r="JQ27" s="304"/>
      <c r="JR27" s="304"/>
      <c r="JS27" s="304"/>
      <c r="JT27" s="304"/>
      <c r="JU27" s="304"/>
      <c r="JV27" s="304"/>
      <c r="JW27" s="304"/>
      <c r="JX27" s="304"/>
      <c r="JY27" s="304"/>
      <c r="JZ27" s="304"/>
      <c r="KA27" s="304"/>
      <c r="KB27" s="304"/>
      <c r="KC27" s="304"/>
      <c r="KD27" s="304"/>
      <c r="KE27" s="304"/>
      <c r="KF27" s="304"/>
      <c r="KG27" s="304"/>
      <c r="KH27" s="304"/>
      <c r="KI27" s="304"/>
      <c r="KJ27" s="304"/>
      <c r="KK27" s="304"/>
      <c r="KL27" s="304"/>
      <c r="KM27" s="304"/>
      <c r="KN27" s="304"/>
      <c r="KO27" s="304"/>
      <c r="KP27" s="305"/>
      <c r="KQ27" s="305"/>
      <c r="KR27" s="305"/>
      <c r="KS27" s="305"/>
      <c r="KT27" s="305"/>
      <c r="KU27" s="305"/>
      <c r="KV27" s="305"/>
      <c r="KW27" s="305"/>
      <c r="KX27" s="305"/>
      <c r="KY27" s="305"/>
      <c r="KZ27" s="306"/>
      <c r="LA27" s="305"/>
      <c r="LB27" s="305"/>
      <c r="LC27" s="305"/>
      <c r="LD27" s="305"/>
      <c r="LE27" s="305"/>
      <c r="LF27" s="305"/>
      <c r="LG27" s="305"/>
      <c r="LH27" s="305"/>
      <c r="LI27" s="305"/>
      <c r="LJ27" s="305"/>
      <c r="LK27" s="305"/>
      <c r="LL27" s="305"/>
      <c r="LM27" s="305"/>
      <c r="LN27" s="305"/>
      <c r="LO27" s="305"/>
      <c r="LP27" s="305"/>
      <c r="LQ27" s="305"/>
      <c r="LR27" s="305"/>
      <c r="LS27" s="305"/>
      <c r="LT27" s="305"/>
      <c r="LU27" s="305"/>
      <c r="LV27" s="305"/>
      <c r="LW27" s="305"/>
      <c r="LX27" s="305"/>
      <c r="LY27" s="305"/>
      <c r="LZ27" s="305"/>
      <c r="MA27" s="305"/>
      <c r="MB27" s="305"/>
      <c r="MC27" s="305"/>
      <c r="MD27" s="305"/>
      <c r="ME27" s="305"/>
      <c r="MF27" s="305"/>
      <c r="MG27" s="305"/>
      <c r="MH27" s="305"/>
      <c r="MI27" s="305"/>
      <c r="MJ27" s="305"/>
      <c r="MK27" s="305"/>
      <c r="ML27" s="305"/>
      <c r="MM27" s="305"/>
      <c r="MN27" s="305"/>
      <c r="MO27" s="305"/>
      <c r="MP27" s="305"/>
      <c r="MQ27" s="305"/>
      <c r="MR27" s="305"/>
      <c r="MS27" s="305"/>
      <c r="MT27" s="305"/>
      <c r="MU27" s="305"/>
      <c r="MV27" s="307"/>
      <c r="MW27" s="307"/>
      <c r="MX27" s="307"/>
      <c r="MY27" s="307"/>
      <c r="MZ27" s="307"/>
      <c r="NA27" s="307"/>
      <c r="NB27" s="307"/>
      <c r="NC27" s="307"/>
      <c r="ND27" s="307"/>
      <c r="NE27" s="307"/>
      <c r="NF27" s="307"/>
      <c r="NG27" s="307"/>
      <c r="NH27" s="307"/>
      <c r="NI27" s="307"/>
      <c r="NJ27" s="307"/>
      <c r="NK27" s="307"/>
      <c r="NL27" s="307"/>
      <c r="NM27" s="307"/>
      <c r="NN27" s="307"/>
      <c r="NO27" s="307"/>
      <c r="NP27" s="307"/>
      <c r="NQ27" s="307"/>
      <c r="NR27" s="307"/>
      <c r="NS27" s="307"/>
      <c r="NT27" s="307"/>
      <c r="NU27" s="307"/>
      <c r="NV27" s="307"/>
      <c r="NW27" s="307"/>
      <c r="NX27" s="307"/>
      <c r="NY27" s="307"/>
      <c r="NZ27" s="305"/>
      <c r="OA27" s="305"/>
      <c r="OB27" s="305"/>
      <c r="OC27" s="305"/>
      <c r="OD27" s="305"/>
      <c r="OE27" s="305"/>
      <c r="OF27" s="305"/>
      <c r="OG27" s="305"/>
      <c r="OH27" s="305"/>
      <c r="OI27" s="305"/>
      <c r="OJ27" s="305"/>
      <c r="OK27" s="305"/>
      <c r="OL27" s="305"/>
      <c r="OM27" s="305"/>
      <c r="ON27" s="305"/>
      <c r="OO27" s="305"/>
      <c r="OP27" s="305"/>
      <c r="OQ27" s="305"/>
      <c r="OR27" s="305"/>
      <c r="OS27" s="305"/>
      <c r="OT27" s="305"/>
      <c r="OU27" s="305"/>
      <c r="OV27" s="305"/>
      <c r="OW27" s="305"/>
      <c r="OX27" s="305"/>
      <c r="OY27" s="305"/>
      <c r="OZ27" s="305"/>
      <c r="PA27" s="305"/>
      <c r="PB27" s="305"/>
      <c r="PC27" s="305"/>
      <c r="PD27" s="305"/>
      <c r="PE27" s="305"/>
      <c r="PF27" s="305"/>
      <c r="PG27" s="305"/>
      <c r="PH27" s="305"/>
      <c r="PI27" s="305"/>
      <c r="PJ27" s="305"/>
      <c r="PK27" s="305"/>
      <c r="PL27" s="305"/>
      <c r="PM27" s="305"/>
      <c r="PN27" s="305"/>
      <c r="PO27" s="305"/>
      <c r="PP27" s="305"/>
      <c r="SD27" s="292"/>
      <c r="SE27" s="292"/>
      <c r="SF27" s="292"/>
      <c r="SH27" s="292"/>
      <c r="SO27" s="391"/>
      <c r="SS27" s="389"/>
      <c r="ST27" s="389"/>
      <c r="SU27" s="389"/>
    </row>
    <row r="28" spans="1:515" ht="21" customHeight="1">
      <c r="A28" s="345">
        <v>20</v>
      </c>
      <c r="B28" s="231" t="str">
        <f>IF('1'!$A$1=1,D28,F28)</f>
        <v xml:space="preserve"> Іспанія</v>
      </c>
      <c r="C28" s="444"/>
      <c r="D28" s="368" t="s">
        <v>155</v>
      </c>
      <c r="E28" s="368"/>
      <c r="F28" s="368" t="s">
        <v>53</v>
      </c>
      <c r="G28" s="342">
        <v>112.644071101935</v>
      </c>
      <c r="H28" s="237">
        <v>76.596239090477198</v>
      </c>
      <c r="I28" s="237">
        <v>89.675632375387295</v>
      </c>
      <c r="J28" s="237">
        <v>103.244106104964</v>
      </c>
      <c r="K28" s="237">
        <v>108.3633174727333</v>
      </c>
      <c r="L28" s="237">
        <v>98.315379080927698</v>
      </c>
      <c r="M28" s="237">
        <v>106.32827299043092</v>
      </c>
      <c r="N28" s="237">
        <v>123.2014219558378</v>
      </c>
      <c r="O28" s="237">
        <v>114.7913506787573</v>
      </c>
      <c r="P28" s="237">
        <v>122.98082049254089</v>
      </c>
      <c r="Q28" s="237">
        <v>125.37382301713131</v>
      </c>
      <c r="R28" s="237">
        <v>131.53743317143142</v>
      </c>
      <c r="S28" s="237">
        <v>128.80549215560501</v>
      </c>
      <c r="T28" s="237">
        <v>112.4760057359089</v>
      </c>
      <c r="U28" s="237">
        <v>126.8933187222402</v>
      </c>
      <c r="V28" s="237">
        <v>157.48836766330081</v>
      </c>
      <c r="W28" s="237">
        <v>153.96082922429849</v>
      </c>
      <c r="X28" s="237">
        <v>158.39773002250661</v>
      </c>
      <c r="Y28" s="237">
        <v>209.69774004351666</v>
      </c>
      <c r="Z28" s="237">
        <v>220.50524370879452</v>
      </c>
      <c r="AA28" s="237">
        <v>182.52364962199181</v>
      </c>
      <c r="AB28" s="237">
        <v>129.50185024428981</v>
      </c>
      <c r="AC28" s="237">
        <v>143.13440028771709</v>
      </c>
      <c r="AD28" s="237">
        <v>177.01078835145381</v>
      </c>
      <c r="AE28" s="237">
        <v>179.44170546814689</v>
      </c>
      <c r="AF28" s="237">
        <v>169.2679982698935</v>
      </c>
      <c r="AG28" s="237">
        <v>189.91641263459849</v>
      </c>
      <c r="AH28" s="237">
        <v>274.9239362090467</v>
      </c>
      <c r="AI28" s="237">
        <v>150.3775028735798</v>
      </c>
      <c r="AJ28" s="237">
        <v>106.7613493349597</v>
      </c>
      <c r="AK28" s="237">
        <v>161.28574254194649</v>
      </c>
      <c r="AL28" s="237">
        <v>237.97634179855689</v>
      </c>
      <c r="AM28" s="237">
        <v>204.62918675690293</v>
      </c>
      <c r="AN28" s="237">
        <v>207.523138616865</v>
      </c>
      <c r="AO28" s="237">
        <v>199.00232815549518</v>
      </c>
      <c r="AP28" s="237">
        <v>197.2263364941748</v>
      </c>
      <c r="AQ28" s="237">
        <v>190.34943087260791</v>
      </c>
      <c r="AR28" s="237">
        <v>195.49350088253061</v>
      </c>
      <c r="AS28" s="237">
        <v>169.8010018840373</v>
      </c>
      <c r="AT28" s="237">
        <v>221.7982167027574</v>
      </c>
      <c r="AU28" s="237">
        <v>200.82267842455911</v>
      </c>
      <c r="AV28" s="237">
        <v>213.58837674902622</v>
      </c>
      <c r="AW28" s="237">
        <v>215.3261998543955</v>
      </c>
      <c r="AX28" s="237">
        <f t="shared" si="10"/>
        <v>555.64393363917588</v>
      </c>
      <c r="AY28" s="237">
        <f t="shared" si="11"/>
        <v>629.73725502798084</v>
      </c>
      <c r="AZ28" s="237">
        <f t="shared" si="30"/>
        <v>382.16004867276354</v>
      </c>
      <c r="BA28" s="237">
        <f t="shared" si="31"/>
        <v>436.20839149992975</v>
      </c>
      <c r="BB28" s="237">
        <f t="shared" si="32"/>
        <v>494.6834273598609</v>
      </c>
      <c r="BC28" s="237">
        <f t="shared" si="33"/>
        <v>525.66318427705494</v>
      </c>
      <c r="BD28" s="237">
        <f t="shared" si="34"/>
        <v>742.56154299911623</v>
      </c>
      <c r="BE28" s="237">
        <f t="shared" si="35"/>
        <v>632.17068850545252</v>
      </c>
      <c r="BF28" s="237">
        <f t="shared" si="36"/>
        <v>813.55005258168558</v>
      </c>
      <c r="BG28" s="237">
        <f t="shared" si="37"/>
        <v>656.40093654904285</v>
      </c>
      <c r="BH28" s="237">
        <f t="shared" si="38"/>
        <v>808.3809900234379</v>
      </c>
      <c r="BI28" s="237">
        <f t="shared" si="9"/>
        <v>777.44215034193326</v>
      </c>
      <c r="BJ28" s="452"/>
      <c r="BK28" s="304"/>
      <c r="BL28" s="304"/>
      <c r="BM28" s="304"/>
      <c r="BN28" s="304"/>
      <c r="BO28" s="304"/>
      <c r="BP28" s="304"/>
      <c r="BQ28" s="304"/>
      <c r="BR28" s="304"/>
      <c r="BS28" s="304"/>
      <c r="BT28" s="304"/>
      <c r="BU28" s="304"/>
      <c r="BV28" s="304"/>
      <c r="BW28" s="304"/>
      <c r="BX28" s="304"/>
      <c r="BY28" s="304"/>
      <c r="BZ28" s="304"/>
      <c r="CA28" s="304"/>
      <c r="CB28" s="304"/>
      <c r="CC28" s="304"/>
      <c r="CD28" s="304"/>
      <c r="CE28" s="304"/>
      <c r="CF28" s="304"/>
      <c r="CG28" s="304"/>
      <c r="CH28" s="304"/>
      <c r="CI28" s="304"/>
      <c r="CJ28" s="304"/>
      <c r="CK28" s="304"/>
      <c r="CL28" s="304"/>
      <c r="CM28" s="304"/>
      <c r="CN28" s="304"/>
      <c r="CO28" s="304"/>
      <c r="CP28" s="304"/>
      <c r="CQ28" s="304"/>
      <c r="CR28" s="304"/>
      <c r="CS28" s="304"/>
      <c r="CT28" s="304"/>
      <c r="CU28" s="304"/>
      <c r="CV28" s="304"/>
      <c r="CW28" s="304"/>
      <c r="CX28" s="304"/>
      <c r="CY28" s="304"/>
      <c r="CZ28" s="304"/>
      <c r="DA28" s="304"/>
      <c r="DB28" s="304"/>
      <c r="DC28" s="304"/>
      <c r="DD28" s="304"/>
      <c r="DE28" s="304"/>
      <c r="DF28" s="304"/>
      <c r="DG28" s="304"/>
      <c r="DH28" s="304"/>
      <c r="DI28" s="304"/>
      <c r="DJ28" s="304"/>
      <c r="DK28" s="304"/>
      <c r="DL28" s="304"/>
      <c r="DM28" s="304"/>
      <c r="DN28" s="304"/>
      <c r="DO28" s="304"/>
      <c r="DP28" s="304"/>
      <c r="DQ28" s="304"/>
      <c r="DR28" s="304"/>
      <c r="DS28" s="304"/>
      <c r="DT28" s="304"/>
      <c r="DU28" s="304"/>
      <c r="DV28" s="304"/>
      <c r="DW28" s="304"/>
      <c r="DX28" s="304"/>
      <c r="DY28" s="304"/>
      <c r="DZ28" s="304"/>
      <c r="EA28" s="304"/>
      <c r="EB28" s="304"/>
      <c r="EC28" s="304"/>
      <c r="ED28" s="304"/>
      <c r="EE28" s="304"/>
      <c r="EF28" s="304"/>
      <c r="EG28" s="304"/>
      <c r="EH28" s="304"/>
      <c r="EI28" s="304"/>
      <c r="EJ28" s="304"/>
      <c r="EK28" s="304"/>
      <c r="EL28" s="304"/>
      <c r="EM28" s="304"/>
      <c r="EN28" s="304"/>
      <c r="EO28" s="304"/>
      <c r="EP28" s="304"/>
      <c r="EQ28" s="304"/>
      <c r="ER28" s="304"/>
      <c r="ES28" s="304"/>
      <c r="ET28" s="304"/>
      <c r="EU28" s="304"/>
      <c r="EV28" s="304"/>
      <c r="EW28" s="304"/>
      <c r="EX28" s="304"/>
      <c r="EY28" s="304"/>
      <c r="EZ28" s="304"/>
      <c r="FA28" s="304"/>
      <c r="FB28" s="304"/>
      <c r="FC28" s="304"/>
      <c r="FD28" s="304"/>
      <c r="FE28" s="304"/>
      <c r="FF28" s="304"/>
      <c r="FG28" s="304"/>
      <c r="FH28" s="304"/>
      <c r="FI28" s="304"/>
      <c r="FJ28" s="304"/>
      <c r="FK28" s="304"/>
      <c r="FL28" s="304"/>
      <c r="FM28" s="304"/>
      <c r="FN28" s="304"/>
      <c r="FO28" s="304"/>
      <c r="FP28" s="304"/>
      <c r="FQ28" s="304"/>
      <c r="FR28" s="304"/>
      <c r="FS28" s="304"/>
      <c r="FT28" s="304"/>
      <c r="FU28" s="304"/>
      <c r="FV28" s="304"/>
      <c r="FW28" s="304"/>
      <c r="FX28" s="304"/>
      <c r="FY28" s="304"/>
      <c r="FZ28" s="304"/>
      <c r="GA28" s="304"/>
      <c r="GB28" s="304"/>
      <c r="GC28" s="304"/>
      <c r="GD28" s="304"/>
      <c r="GE28" s="304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  <c r="IX28" s="304"/>
      <c r="IY28" s="304"/>
      <c r="IZ28" s="304"/>
      <c r="JA28" s="304"/>
      <c r="JB28" s="304"/>
      <c r="JC28" s="304"/>
      <c r="JD28" s="304"/>
      <c r="JE28" s="304"/>
      <c r="JF28" s="304"/>
      <c r="JG28" s="304"/>
      <c r="JH28" s="304"/>
      <c r="JI28" s="304"/>
      <c r="JJ28" s="304"/>
      <c r="JK28" s="304"/>
      <c r="JL28" s="304"/>
      <c r="JM28" s="304"/>
      <c r="JN28" s="304"/>
      <c r="JO28" s="304"/>
      <c r="JP28" s="304"/>
      <c r="JQ28" s="304"/>
      <c r="JR28" s="304"/>
      <c r="JS28" s="304"/>
      <c r="JT28" s="304"/>
      <c r="JU28" s="304"/>
      <c r="JV28" s="304"/>
      <c r="JW28" s="304"/>
      <c r="JX28" s="304"/>
      <c r="JY28" s="304"/>
      <c r="JZ28" s="304"/>
      <c r="KA28" s="304"/>
      <c r="KB28" s="304"/>
      <c r="KC28" s="304"/>
      <c r="KD28" s="304"/>
      <c r="KE28" s="304"/>
      <c r="KF28" s="304"/>
      <c r="KG28" s="304"/>
      <c r="KH28" s="304"/>
      <c r="KI28" s="304"/>
      <c r="KJ28" s="304"/>
      <c r="KK28" s="304"/>
      <c r="KL28" s="304"/>
      <c r="KM28" s="304"/>
      <c r="KN28" s="304"/>
      <c r="KO28" s="304"/>
      <c r="KP28" s="305"/>
      <c r="KQ28" s="305"/>
      <c r="KR28" s="305"/>
      <c r="KS28" s="305"/>
      <c r="KT28" s="305"/>
      <c r="KU28" s="305"/>
      <c r="KV28" s="305"/>
      <c r="KW28" s="305"/>
      <c r="KX28" s="305"/>
      <c r="KY28" s="305"/>
      <c r="KZ28" s="306"/>
      <c r="LA28" s="305"/>
      <c r="LB28" s="305"/>
      <c r="LC28" s="305"/>
      <c r="LD28" s="305"/>
      <c r="LE28" s="305"/>
      <c r="LF28" s="305"/>
      <c r="LG28" s="305"/>
      <c r="LH28" s="305"/>
      <c r="LI28" s="305"/>
      <c r="LJ28" s="305"/>
      <c r="LK28" s="305"/>
      <c r="LL28" s="305"/>
      <c r="LM28" s="305"/>
      <c r="LN28" s="305"/>
      <c r="LO28" s="305"/>
      <c r="LP28" s="305"/>
      <c r="LQ28" s="305"/>
      <c r="LR28" s="305"/>
      <c r="LS28" s="305"/>
      <c r="LT28" s="305"/>
      <c r="LU28" s="305"/>
      <c r="LV28" s="305"/>
      <c r="LW28" s="305"/>
      <c r="LX28" s="305"/>
      <c r="LY28" s="305"/>
      <c r="LZ28" s="305"/>
      <c r="MA28" s="305"/>
      <c r="MB28" s="305"/>
      <c r="MC28" s="305"/>
      <c r="MD28" s="305"/>
      <c r="ME28" s="305"/>
      <c r="MF28" s="305"/>
      <c r="MG28" s="305"/>
      <c r="MH28" s="305"/>
      <c r="MI28" s="305"/>
      <c r="MJ28" s="305"/>
      <c r="MK28" s="305"/>
      <c r="ML28" s="305"/>
      <c r="MM28" s="305"/>
      <c r="MN28" s="305"/>
      <c r="MO28" s="305"/>
      <c r="MP28" s="305"/>
      <c r="MQ28" s="305"/>
      <c r="MR28" s="305"/>
      <c r="MS28" s="305"/>
      <c r="MT28" s="305"/>
      <c r="MU28" s="305"/>
      <c r="MV28" s="307"/>
      <c r="MW28" s="307"/>
      <c r="MX28" s="307"/>
      <c r="MY28" s="307"/>
      <c r="MZ28" s="307"/>
      <c r="NA28" s="307"/>
      <c r="NB28" s="307"/>
      <c r="NC28" s="307"/>
      <c r="ND28" s="307"/>
      <c r="NE28" s="307"/>
      <c r="NF28" s="307"/>
      <c r="NG28" s="307"/>
      <c r="NH28" s="307"/>
      <c r="NI28" s="307"/>
      <c r="NJ28" s="307"/>
      <c r="NK28" s="307"/>
      <c r="NL28" s="307"/>
      <c r="NM28" s="307"/>
      <c r="NN28" s="307"/>
      <c r="NO28" s="307"/>
      <c r="NP28" s="307"/>
      <c r="NQ28" s="307"/>
      <c r="NR28" s="307"/>
      <c r="NS28" s="307"/>
      <c r="NT28" s="307"/>
      <c r="NU28" s="307"/>
      <c r="NV28" s="307"/>
      <c r="NW28" s="307"/>
      <c r="NX28" s="307"/>
      <c r="NY28" s="307"/>
      <c r="NZ28" s="305"/>
      <c r="OA28" s="305"/>
      <c r="OB28" s="305"/>
      <c r="OC28" s="305"/>
      <c r="OD28" s="305"/>
      <c r="OE28" s="305"/>
      <c r="OF28" s="305"/>
      <c r="OG28" s="305"/>
      <c r="OH28" s="305"/>
      <c r="OI28" s="305"/>
      <c r="OJ28" s="305"/>
      <c r="OK28" s="305"/>
      <c r="OL28" s="305"/>
      <c r="OM28" s="305"/>
      <c r="ON28" s="305"/>
      <c r="OO28" s="305"/>
      <c r="OP28" s="305"/>
      <c r="OQ28" s="305"/>
      <c r="OR28" s="305"/>
      <c r="OS28" s="305"/>
      <c r="OT28" s="305"/>
      <c r="OU28" s="305"/>
      <c r="OV28" s="305"/>
      <c r="OW28" s="305"/>
      <c r="OX28" s="305"/>
      <c r="OY28" s="305"/>
      <c r="OZ28" s="305"/>
      <c r="PA28" s="305"/>
      <c r="PB28" s="305"/>
      <c r="PC28" s="305"/>
      <c r="PD28" s="305"/>
      <c r="PE28" s="305"/>
      <c r="PF28" s="305"/>
      <c r="PG28" s="305"/>
      <c r="PH28" s="305"/>
      <c r="PI28" s="305"/>
      <c r="PJ28" s="305"/>
      <c r="PK28" s="305"/>
      <c r="PL28" s="305"/>
      <c r="PM28" s="305"/>
      <c r="PN28" s="305"/>
      <c r="PO28" s="305"/>
      <c r="PP28" s="305"/>
      <c r="SD28" s="292"/>
      <c r="SE28" s="292"/>
      <c r="SF28" s="292"/>
      <c r="SH28" s="292"/>
      <c r="SO28" s="391"/>
      <c r="SS28" s="389"/>
      <c r="ST28" s="389"/>
      <c r="SU28" s="389"/>
    </row>
    <row r="29" spans="1:515" ht="21" customHeight="1">
      <c r="A29" s="345">
        <v>21</v>
      </c>
      <c r="B29" s="231" t="str">
        <f>IF('1'!$A$1=1,D29,F29)</f>
        <v xml:space="preserve"> В'єтнам</v>
      </c>
      <c r="C29" s="444"/>
      <c r="D29" s="368" t="s">
        <v>162</v>
      </c>
      <c r="E29" s="368"/>
      <c r="F29" s="368" t="s">
        <v>76</v>
      </c>
      <c r="G29" s="342">
        <v>48.356668961645298</v>
      </c>
      <c r="H29" s="237">
        <v>45.687314233269902</v>
      </c>
      <c r="I29" s="237">
        <v>71.153902197029794</v>
      </c>
      <c r="J29" s="237">
        <v>61.148391662160499</v>
      </c>
      <c r="K29" s="237">
        <v>61.450640466949707</v>
      </c>
      <c r="L29" s="237">
        <v>59.375538826672496</v>
      </c>
      <c r="M29" s="237">
        <v>74.569998081930095</v>
      </c>
      <c r="N29" s="237">
        <v>79.025500864698799</v>
      </c>
      <c r="O29" s="237">
        <v>71.195023190068596</v>
      </c>
      <c r="P29" s="237">
        <v>70.2949105301239</v>
      </c>
      <c r="Q29" s="237">
        <v>102.4363392718206</v>
      </c>
      <c r="R29" s="237">
        <v>101.0185822789629</v>
      </c>
      <c r="S29" s="237">
        <v>83.859857425730013</v>
      </c>
      <c r="T29" s="237">
        <v>76.667852123824105</v>
      </c>
      <c r="U29" s="237">
        <v>95.663593063372701</v>
      </c>
      <c r="V29" s="237">
        <v>92.290592759354894</v>
      </c>
      <c r="W29" s="237">
        <v>77.201432632456005</v>
      </c>
      <c r="X29" s="237">
        <v>84.490055747986901</v>
      </c>
      <c r="Y29" s="237">
        <v>112.4315985530569</v>
      </c>
      <c r="Z29" s="237">
        <v>107.90790665047891</v>
      </c>
      <c r="AA29" s="237">
        <v>83.734171239691705</v>
      </c>
      <c r="AB29" s="237">
        <v>73.1432829398357</v>
      </c>
      <c r="AC29" s="237">
        <v>121.67956909781071</v>
      </c>
      <c r="AD29" s="237">
        <v>119.5073725193236</v>
      </c>
      <c r="AE29" s="237">
        <v>112.6295100433114</v>
      </c>
      <c r="AF29" s="237">
        <v>96.879675931246311</v>
      </c>
      <c r="AG29" s="237">
        <v>143.741135581902</v>
      </c>
      <c r="AH29" s="237">
        <v>130.19745374127189</v>
      </c>
      <c r="AI29" s="237">
        <v>71.892864712406094</v>
      </c>
      <c r="AJ29" s="237">
        <v>48.559308579694516</v>
      </c>
      <c r="AK29" s="237">
        <v>83.208233542418796</v>
      </c>
      <c r="AL29" s="237">
        <v>91.692716169182503</v>
      </c>
      <c r="AM29" s="237">
        <v>104.8626290196697</v>
      </c>
      <c r="AN29" s="237">
        <v>97.4441413228475</v>
      </c>
      <c r="AO29" s="237">
        <v>140.74326964590099</v>
      </c>
      <c r="AP29" s="237">
        <v>138.3589749122408</v>
      </c>
      <c r="AQ29" s="237">
        <v>131.66098920534199</v>
      </c>
      <c r="AR29" s="237">
        <v>122.74769992865779</v>
      </c>
      <c r="AS29" s="237">
        <v>148.81131639665921</v>
      </c>
      <c r="AT29" s="237">
        <v>164.35428297949738</v>
      </c>
      <c r="AU29" s="237">
        <v>164.65828873103931</v>
      </c>
      <c r="AV29" s="237">
        <v>246.18351169290389</v>
      </c>
      <c r="AW29" s="237">
        <v>209.9264803427962</v>
      </c>
      <c r="AX29" s="237">
        <f t="shared" si="10"/>
        <v>403.22000553065902</v>
      </c>
      <c r="AY29" s="237">
        <f t="shared" si="11"/>
        <v>620.76828076673939</v>
      </c>
      <c r="AZ29" s="237">
        <f t="shared" si="30"/>
        <v>226.34627705410549</v>
      </c>
      <c r="BA29" s="237">
        <f t="shared" si="31"/>
        <v>274.42167824025108</v>
      </c>
      <c r="BB29" s="237">
        <f t="shared" si="32"/>
        <v>344.94485527097595</v>
      </c>
      <c r="BC29" s="237">
        <f t="shared" si="33"/>
        <v>348.48189537228177</v>
      </c>
      <c r="BD29" s="237">
        <f t="shared" si="34"/>
        <v>382.03099358397867</v>
      </c>
      <c r="BE29" s="237">
        <f t="shared" si="35"/>
        <v>398.0643957966617</v>
      </c>
      <c r="BF29" s="237">
        <f t="shared" si="36"/>
        <v>483.4477752977316</v>
      </c>
      <c r="BG29" s="237">
        <f t="shared" si="37"/>
        <v>295.35312300370191</v>
      </c>
      <c r="BH29" s="237">
        <f t="shared" si="38"/>
        <v>481.40901490065903</v>
      </c>
      <c r="BI29" s="237">
        <f t="shared" si="9"/>
        <v>567.57428851015641</v>
      </c>
      <c r="BJ29" s="452"/>
      <c r="BK29" s="304"/>
      <c r="BL29" s="304"/>
      <c r="BM29" s="304"/>
      <c r="BN29" s="304"/>
      <c r="BO29" s="304"/>
      <c r="BP29" s="304"/>
      <c r="BQ29" s="304"/>
      <c r="BR29" s="304"/>
      <c r="BS29" s="304"/>
      <c r="BT29" s="304"/>
      <c r="BU29" s="304"/>
      <c r="BV29" s="304"/>
      <c r="BW29" s="304"/>
      <c r="BX29" s="304"/>
      <c r="BY29" s="304"/>
      <c r="BZ29" s="304"/>
      <c r="CA29" s="304"/>
      <c r="CB29" s="304"/>
      <c r="CC29" s="304"/>
      <c r="CD29" s="304"/>
      <c r="CE29" s="304"/>
      <c r="CF29" s="304"/>
      <c r="CG29" s="304"/>
      <c r="CH29" s="304"/>
      <c r="CI29" s="304"/>
      <c r="CJ29" s="304"/>
      <c r="CK29" s="304"/>
      <c r="CL29" s="304"/>
      <c r="CM29" s="304"/>
      <c r="CN29" s="304"/>
      <c r="CO29" s="304"/>
      <c r="CP29" s="304"/>
      <c r="CQ29" s="304"/>
      <c r="CR29" s="304"/>
      <c r="CS29" s="304"/>
      <c r="CT29" s="304"/>
      <c r="CU29" s="304"/>
      <c r="CV29" s="304"/>
      <c r="CW29" s="304"/>
      <c r="CX29" s="304"/>
      <c r="CY29" s="304"/>
      <c r="CZ29" s="304"/>
      <c r="DA29" s="304"/>
      <c r="DB29" s="304"/>
      <c r="DC29" s="304"/>
      <c r="DD29" s="304"/>
      <c r="DE29" s="304"/>
      <c r="DF29" s="304"/>
      <c r="DG29" s="304"/>
      <c r="DH29" s="304"/>
      <c r="DI29" s="304"/>
      <c r="DJ29" s="304"/>
      <c r="DK29" s="304"/>
      <c r="DL29" s="304"/>
      <c r="DM29" s="304"/>
      <c r="DN29" s="304"/>
      <c r="DO29" s="304"/>
      <c r="DP29" s="304"/>
      <c r="DQ29" s="304"/>
      <c r="DR29" s="304"/>
      <c r="DS29" s="304"/>
      <c r="DT29" s="304"/>
      <c r="DU29" s="304"/>
      <c r="DV29" s="304"/>
      <c r="DW29" s="304"/>
      <c r="DX29" s="304"/>
      <c r="DY29" s="304"/>
      <c r="DZ29" s="304"/>
      <c r="EA29" s="304"/>
      <c r="EB29" s="304"/>
      <c r="EC29" s="304"/>
      <c r="ED29" s="304"/>
      <c r="EE29" s="304"/>
      <c r="EF29" s="304"/>
      <c r="EG29" s="304"/>
      <c r="EH29" s="304"/>
      <c r="EI29" s="304"/>
      <c r="EJ29" s="304"/>
      <c r="EK29" s="304"/>
      <c r="EL29" s="304"/>
      <c r="EM29" s="304"/>
      <c r="EN29" s="304"/>
      <c r="EO29" s="304"/>
      <c r="EP29" s="304"/>
      <c r="EQ29" s="304"/>
      <c r="ER29" s="304"/>
      <c r="ES29" s="304"/>
      <c r="ET29" s="304"/>
      <c r="EU29" s="304"/>
      <c r="EV29" s="304"/>
      <c r="EW29" s="304"/>
      <c r="EX29" s="304"/>
      <c r="EY29" s="304"/>
      <c r="EZ29" s="304"/>
      <c r="FA29" s="304"/>
      <c r="FB29" s="304"/>
      <c r="FC29" s="304"/>
      <c r="FD29" s="304"/>
      <c r="FE29" s="304"/>
      <c r="FF29" s="304"/>
      <c r="FG29" s="304"/>
      <c r="FH29" s="304"/>
      <c r="FI29" s="304"/>
      <c r="FJ29" s="304"/>
      <c r="FK29" s="304"/>
      <c r="FL29" s="304"/>
      <c r="FM29" s="304"/>
      <c r="FN29" s="304"/>
      <c r="FO29" s="304"/>
      <c r="FP29" s="304"/>
      <c r="FQ29" s="304"/>
      <c r="FR29" s="304"/>
      <c r="FS29" s="304"/>
      <c r="FT29" s="304"/>
      <c r="FU29" s="304"/>
      <c r="FV29" s="304"/>
      <c r="FW29" s="304"/>
      <c r="FX29" s="304"/>
      <c r="FY29" s="304"/>
      <c r="FZ29" s="304"/>
      <c r="GA29" s="304"/>
      <c r="GB29" s="304"/>
      <c r="GC29" s="304"/>
      <c r="GD29" s="304"/>
      <c r="GE29" s="304"/>
      <c r="GF29" s="304"/>
      <c r="GG29" s="304"/>
      <c r="GH29" s="304"/>
      <c r="GI29" s="304"/>
      <c r="GJ29" s="304"/>
      <c r="GK29" s="304"/>
      <c r="GL29" s="304"/>
      <c r="GM29" s="304"/>
      <c r="GN29" s="304"/>
      <c r="GO29" s="304"/>
      <c r="GP29" s="304"/>
      <c r="GQ29" s="304"/>
      <c r="GR29" s="304"/>
      <c r="GS29" s="304"/>
      <c r="GT29" s="304"/>
      <c r="GU29" s="304"/>
      <c r="GV29" s="304"/>
      <c r="GW29" s="304"/>
      <c r="GX29" s="304"/>
      <c r="GY29" s="304"/>
      <c r="GZ29" s="304"/>
      <c r="HA29" s="304"/>
      <c r="HB29" s="304"/>
      <c r="HC29" s="304"/>
      <c r="HD29" s="304"/>
      <c r="HE29" s="304"/>
      <c r="HF29" s="304"/>
      <c r="HG29" s="304"/>
      <c r="HH29" s="304"/>
      <c r="HI29" s="304"/>
      <c r="HJ29" s="304"/>
      <c r="HK29" s="304"/>
      <c r="HL29" s="304"/>
      <c r="HM29" s="304"/>
      <c r="HN29" s="304"/>
      <c r="HO29" s="304"/>
      <c r="HP29" s="304"/>
      <c r="HQ29" s="304"/>
      <c r="HR29" s="304"/>
      <c r="HS29" s="304"/>
      <c r="HT29" s="304"/>
      <c r="HU29" s="304"/>
      <c r="HV29" s="304"/>
      <c r="HW29" s="304"/>
      <c r="HX29" s="304"/>
      <c r="HY29" s="304"/>
      <c r="HZ29" s="304"/>
      <c r="IA29" s="304"/>
      <c r="IB29" s="304"/>
      <c r="IC29" s="304"/>
      <c r="ID29" s="304"/>
      <c r="IE29" s="304"/>
      <c r="IF29" s="304"/>
      <c r="IG29" s="304"/>
      <c r="IH29" s="304"/>
      <c r="II29" s="304"/>
      <c r="IJ29" s="304"/>
      <c r="IK29" s="304"/>
      <c r="IL29" s="304"/>
      <c r="IM29" s="304"/>
      <c r="IN29" s="304"/>
      <c r="IO29" s="304"/>
      <c r="IP29" s="304"/>
      <c r="IQ29" s="304"/>
      <c r="IR29" s="304"/>
      <c r="IS29" s="304"/>
      <c r="IT29" s="304"/>
      <c r="IU29" s="304"/>
      <c r="IV29" s="304"/>
      <c r="IW29" s="304"/>
      <c r="IX29" s="304"/>
      <c r="IY29" s="304"/>
      <c r="IZ29" s="304"/>
      <c r="JA29" s="304"/>
      <c r="JB29" s="304"/>
      <c r="JC29" s="304"/>
      <c r="JD29" s="304"/>
      <c r="JE29" s="304"/>
      <c r="JF29" s="304"/>
      <c r="JG29" s="304"/>
      <c r="JH29" s="304"/>
      <c r="JI29" s="304"/>
      <c r="JJ29" s="304"/>
      <c r="JK29" s="304"/>
      <c r="JL29" s="304"/>
      <c r="JM29" s="304"/>
      <c r="JN29" s="304"/>
      <c r="JO29" s="304"/>
      <c r="JP29" s="304"/>
      <c r="JQ29" s="304"/>
      <c r="JR29" s="304"/>
      <c r="JS29" s="304"/>
      <c r="JT29" s="304"/>
      <c r="JU29" s="304"/>
      <c r="JV29" s="304"/>
      <c r="JW29" s="304"/>
      <c r="JX29" s="304"/>
      <c r="JY29" s="304"/>
      <c r="JZ29" s="304"/>
      <c r="KA29" s="304"/>
      <c r="KB29" s="304"/>
      <c r="KC29" s="304"/>
      <c r="KD29" s="304"/>
      <c r="KE29" s="304"/>
      <c r="KF29" s="304"/>
      <c r="KG29" s="304"/>
      <c r="KH29" s="304"/>
      <c r="KI29" s="304"/>
      <c r="KJ29" s="304"/>
      <c r="KK29" s="304"/>
      <c r="KL29" s="304"/>
      <c r="KM29" s="304"/>
      <c r="KN29" s="304"/>
      <c r="KO29" s="304"/>
      <c r="KP29" s="305"/>
      <c r="KQ29" s="305"/>
      <c r="KR29" s="305"/>
      <c r="KS29" s="305"/>
      <c r="KT29" s="305"/>
      <c r="KU29" s="305"/>
      <c r="KV29" s="305"/>
      <c r="KW29" s="305"/>
      <c r="KX29" s="305"/>
      <c r="KY29" s="305"/>
      <c r="KZ29" s="306"/>
      <c r="LA29" s="305"/>
      <c r="LB29" s="305"/>
      <c r="LC29" s="305"/>
      <c r="LD29" s="305"/>
      <c r="LE29" s="305"/>
      <c r="LF29" s="305"/>
      <c r="LG29" s="305"/>
      <c r="LH29" s="305"/>
      <c r="LI29" s="305"/>
      <c r="LJ29" s="305"/>
      <c r="LK29" s="305"/>
      <c r="LL29" s="305"/>
      <c r="LM29" s="305"/>
      <c r="LN29" s="305"/>
      <c r="LO29" s="305"/>
      <c r="LP29" s="305"/>
      <c r="LQ29" s="305"/>
      <c r="LR29" s="305"/>
      <c r="LS29" s="305"/>
      <c r="LT29" s="305"/>
      <c r="LU29" s="305"/>
      <c r="LV29" s="305"/>
      <c r="LW29" s="305"/>
      <c r="LX29" s="305"/>
      <c r="LY29" s="305"/>
      <c r="LZ29" s="305"/>
      <c r="MA29" s="305"/>
      <c r="MB29" s="305"/>
      <c r="MC29" s="305"/>
      <c r="MD29" s="305"/>
      <c r="ME29" s="305"/>
      <c r="MF29" s="305"/>
      <c r="MG29" s="305"/>
      <c r="MH29" s="305"/>
      <c r="MI29" s="305"/>
      <c r="MJ29" s="305"/>
      <c r="MK29" s="305"/>
      <c r="ML29" s="305"/>
      <c r="MM29" s="305"/>
      <c r="MN29" s="305"/>
      <c r="MO29" s="305"/>
      <c r="MP29" s="305"/>
      <c r="MQ29" s="305"/>
      <c r="MR29" s="305"/>
      <c r="MS29" s="305"/>
      <c r="MT29" s="305"/>
      <c r="MU29" s="305"/>
      <c r="MV29" s="307"/>
      <c r="MW29" s="307"/>
      <c r="MX29" s="307"/>
      <c r="MY29" s="307"/>
      <c r="MZ29" s="307"/>
      <c r="NA29" s="307"/>
      <c r="NB29" s="307"/>
      <c r="NC29" s="307"/>
      <c r="ND29" s="307"/>
      <c r="NE29" s="307"/>
      <c r="NF29" s="307"/>
      <c r="NG29" s="307"/>
      <c r="NH29" s="307"/>
      <c r="NI29" s="307"/>
      <c r="NJ29" s="307"/>
      <c r="NK29" s="307"/>
      <c r="NL29" s="307"/>
      <c r="NM29" s="307"/>
      <c r="NN29" s="307"/>
      <c r="NO29" s="307"/>
      <c r="NP29" s="307"/>
      <c r="NQ29" s="307"/>
      <c r="NR29" s="307"/>
      <c r="NS29" s="307"/>
      <c r="NT29" s="307"/>
      <c r="NU29" s="307"/>
      <c r="NV29" s="307"/>
      <c r="NW29" s="307"/>
      <c r="NX29" s="307"/>
      <c r="NY29" s="307"/>
      <c r="NZ29" s="305"/>
      <c r="OA29" s="305"/>
      <c r="OB29" s="305"/>
      <c r="OC29" s="305"/>
      <c r="OD29" s="305"/>
      <c r="OE29" s="305"/>
      <c r="OF29" s="305"/>
      <c r="OG29" s="305"/>
      <c r="OH29" s="305"/>
      <c r="OI29" s="305"/>
      <c r="OJ29" s="305"/>
      <c r="OK29" s="305"/>
      <c r="OL29" s="305"/>
      <c r="OM29" s="305"/>
      <c r="ON29" s="305"/>
      <c r="OO29" s="305"/>
      <c r="OP29" s="305"/>
      <c r="OQ29" s="305"/>
      <c r="OR29" s="305"/>
      <c r="OS29" s="305"/>
      <c r="OT29" s="305"/>
      <c r="OU29" s="305"/>
      <c r="OV29" s="305"/>
      <c r="OW29" s="305"/>
      <c r="OX29" s="305"/>
      <c r="OY29" s="305"/>
      <c r="OZ29" s="305"/>
      <c r="PA29" s="305"/>
      <c r="PB29" s="305"/>
      <c r="PC29" s="305"/>
      <c r="PD29" s="305"/>
      <c r="PE29" s="305"/>
      <c r="PF29" s="305"/>
      <c r="PG29" s="305"/>
      <c r="PH29" s="305"/>
      <c r="PI29" s="305"/>
      <c r="PJ29" s="305"/>
      <c r="PK29" s="305"/>
      <c r="PL29" s="305"/>
      <c r="PM29" s="305"/>
      <c r="PN29" s="305"/>
      <c r="PO29" s="305"/>
      <c r="PP29" s="305"/>
      <c r="SD29" s="292"/>
      <c r="SE29" s="292"/>
      <c r="SF29" s="292"/>
      <c r="SH29" s="292"/>
      <c r="SO29" s="391"/>
      <c r="SS29" s="389"/>
      <c r="ST29" s="389"/>
      <c r="SU29" s="389"/>
    </row>
    <row r="30" spans="1:515" ht="21" customHeight="1">
      <c r="A30" s="345">
        <v>22</v>
      </c>
      <c r="B30" s="231" t="str">
        <f>IF('1'!$A$1=1,D30,F30)</f>
        <v xml:space="preserve"> Республіка Корея</v>
      </c>
      <c r="C30" s="444"/>
      <c r="D30" s="368" t="s">
        <v>178</v>
      </c>
      <c r="E30" s="368"/>
      <c r="F30" s="368" t="s">
        <v>70</v>
      </c>
      <c r="G30" s="342">
        <v>65.660836410447303</v>
      </c>
      <c r="H30" s="237">
        <v>42.957655061826102</v>
      </c>
      <c r="I30" s="237">
        <v>49.503382807002396</v>
      </c>
      <c r="J30" s="237">
        <v>51.130538071982798</v>
      </c>
      <c r="K30" s="237">
        <v>44.984430170722703</v>
      </c>
      <c r="L30" s="237">
        <v>55.942193801949699</v>
      </c>
      <c r="M30" s="237">
        <v>63.803227259998806</v>
      </c>
      <c r="N30" s="237">
        <v>53.951901319634302</v>
      </c>
      <c r="O30" s="237">
        <v>63.019464930250301</v>
      </c>
      <c r="P30" s="237">
        <v>68.379276086026394</v>
      </c>
      <c r="Q30" s="237">
        <v>69.544988975466509</v>
      </c>
      <c r="R30" s="237">
        <v>67.199916376338393</v>
      </c>
      <c r="S30" s="237">
        <v>66.829011529434098</v>
      </c>
      <c r="T30" s="237">
        <v>92.681111224653904</v>
      </c>
      <c r="U30" s="237">
        <v>92.695236460061906</v>
      </c>
      <c r="V30" s="237">
        <v>92.089829469344693</v>
      </c>
      <c r="W30" s="237">
        <v>77.270577235766709</v>
      </c>
      <c r="X30" s="237">
        <v>79.709066754370795</v>
      </c>
      <c r="Y30" s="237">
        <v>115.1312580713352</v>
      </c>
      <c r="Z30" s="237">
        <v>115.3900808526444</v>
      </c>
      <c r="AA30" s="237">
        <v>93.391682573471499</v>
      </c>
      <c r="AB30" s="237">
        <v>99.313954873008214</v>
      </c>
      <c r="AC30" s="237">
        <v>102.73061430570951</v>
      </c>
      <c r="AD30" s="237">
        <v>126.80924517502119</v>
      </c>
      <c r="AE30" s="237">
        <v>130.2435322452819</v>
      </c>
      <c r="AF30" s="237">
        <v>126.2731494124227</v>
      </c>
      <c r="AG30" s="237">
        <v>150.93536603678959</v>
      </c>
      <c r="AH30" s="237">
        <v>163.43860364329211</v>
      </c>
      <c r="AI30" s="237">
        <v>113.22619432373267</v>
      </c>
      <c r="AJ30" s="237">
        <v>110.78626577285671</v>
      </c>
      <c r="AK30" s="237">
        <v>113.3368457563484</v>
      </c>
      <c r="AL30" s="237">
        <v>146.2381733206972</v>
      </c>
      <c r="AM30" s="237">
        <v>97.082490563891</v>
      </c>
      <c r="AN30" s="237">
        <v>131.85922292208198</v>
      </c>
      <c r="AO30" s="237">
        <v>172.2393475113816</v>
      </c>
      <c r="AP30" s="237">
        <v>201.8945091037865</v>
      </c>
      <c r="AQ30" s="237">
        <v>182.42319537309072</v>
      </c>
      <c r="AR30" s="237">
        <v>178.8293263979632</v>
      </c>
      <c r="AS30" s="237">
        <v>165.65311358619888</v>
      </c>
      <c r="AT30" s="237">
        <v>175.18856498722081</v>
      </c>
      <c r="AU30" s="237">
        <v>172.39423103055151</v>
      </c>
      <c r="AV30" s="237">
        <v>208.697051911182</v>
      </c>
      <c r="AW30" s="237">
        <v>230.31164612003471</v>
      </c>
      <c r="AX30" s="237">
        <f t="shared" si="10"/>
        <v>526.90563535725278</v>
      </c>
      <c r="AY30" s="237">
        <f t="shared" si="11"/>
        <v>611.40292906176819</v>
      </c>
      <c r="AZ30" s="237">
        <f t="shared" si="30"/>
        <v>209.25241235125861</v>
      </c>
      <c r="BA30" s="237">
        <f t="shared" si="31"/>
        <v>218.68175255230551</v>
      </c>
      <c r="BB30" s="237">
        <f t="shared" si="32"/>
        <v>268.14364636808159</v>
      </c>
      <c r="BC30" s="237">
        <f t="shared" si="33"/>
        <v>344.29518868349459</v>
      </c>
      <c r="BD30" s="237">
        <f t="shared" si="34"/>
        <v>387.50098291411712</v>
      </c>
      <c r="BE30" s="237">
        <f t="shared" si="35"/>
        <v>422.24549692721047</v>
      </c>
      <c r="BF30" s="237">
        <f t="shared" si="36"/>
        <v>570.89065133778627</v>
      </c>
      <c r="BG30" s="237">
        <f t="shared" si="37"/>
        <v>483.58747917363496</v>
      </c>
      <c r="BH30" s="237">
        <f t="shared" si="38"/>
        <v>603.07557010114101</v>
      </c>
      <c r="BI30" s="237">
        <f t="shared" si="9"/>
        <v>702.09420034447362</v>
      </c>
      <c r="BJ30" s="452"/>
      <c r="BK30" s="304"/>
      <c r="BL30" s="304"/>
      <c r="BM30" s="304"/>
      <c r="BN30" s="304"/>
      <c r="BO30" s="304"/>
      <c r="BP30" s="304"/>
      <c r="BQ30" s="304"/>
      <c r="BR30" s="304"/>
      <c r="BS30" s="304"/>
      <c r="BT30" s="304"/>
      <c r="BU30" s="304"/>
      <c r="BV30" s="304"/>
      <c r="BW30" s="304"/>
      <c r="BX30" s="304"/>
      <c r="BY30" s="304"/>
      <c r="BZ30" s="304"/>
      <c r="CA30" s="304"/>
      <c r="CB30" s="304"/>
      <c r="CC30" s="304"/>
      <c r="CD30" s="304"/>
      <c r="CE30" s="304"/>
      <c r="CF30" s="304"/>
      <c r="CG30" s="304"/>
      <c r="CH30" s="304"/>
      <c r="CI30" s="304"/>
      <c r="CJ30" s="304"/>
      <c r="CK30" s="304"/>
      <c r="CL30" s="304"/>
      <c r="CM30" s="304"/>
      <c r="CN30" s="304"/>
      <c r="CO30" s="304"/>
      <c r="CP30" s="304"/>
      <c r="CQ30" s="304"/>
      <c r="CR30" s="304"/>
      <c r="CS30" s="304"/>
      <c r="CT30" s="304"/>
      <c r="CU30" s="304"/>
      <c r="CV30" s="304"/>
      <c r="CW30" s="304"/>
      <c r="CX30" s="304"/>
      <c r="CY30" s="304"/>
      <c r="CZ30" s="304"/>
      <c r="DA30" s="304"/>
      <c r="DB30" s="304"/>
      <c r="DC30" s="304"/>
      <c r="DD30" s="304"/>
      <c r="DE30" s="304"/>
      <c r="DF30" s="304"/>
      <c r="DG30" s="304"/>
      <c r="DH30" s="304"/>
      <c r="DI30" s="304"/>
      <c r="DJ30" s="304"/>
      <c r="DK30" s="304"/>
      <c r="DL30" s="304"/>
      <c r="DM30" s="304"/>
      <c r="DN30" s="304"/>
      <c r="DO30" s="304"/>
      <c r="DP30" s="304"/>
      <c r="DQ30" s="304"/>
      <c r="DR30" s="304"/>
      <c r="DS30" s="304"/>
      <c r="DT30" s="304"/>
      <c r="DU30" s="304"/>
      <c r="DV30" s="304"/>
      <c r="DW30" s="304"/>
      <c r="DX30" s="304"/>
      <c r="DY30" s="304"/>
      <c r="DZ30" s="304"/>
      <c r="EA30" s="304"/>
      <c r="EB30" s="304"/>
      <c r="EC30" s="304"/>
      <c r="ED30" s="304"/>
      <c r="EE30" s="304"/>
      <c r="EF30" s="304"/>
      <c r="EG30" s="304"/>
      <c r="EH30" s="304"/>
      <c r="EI30" s="304"/>
      <c r="EJ30" s="304"/>
      <c r="EK30" s="304"/>
      <c r="EL30" s="304"/>
      <c r="EM30" s="304"/>
      <c r="EN30" s="304"/>
      <c r="EO30" s="304"/>
      <c r="EP30" s="304"/>
      <c r="EQ30" s="304"/>
      <c r="ER30" s="304"/>
      <c r="ES30" s="304"/>
      <c r="ET30" s="304"/>
      <c r="EU30" s="304"/>
      <c r="EV30" s="304"/>
      <c r="EW30" s="304"/>
      <c r="EX30" s="304"/>
      <c r="EY30" s="304"/>
      <c r="EZ30" s="304"/>
      <c r="FA30" s="304"/>
      <c r="FB30" s="304"/>
      <c r="FC30" s="304"/>
      <c r="FD30" s="304"/>
      <c r="FE30" s="304"/>
      <c r="FF30" s="304"/>
      <c r="FG30" s="304"/>
      <c r="FH30" s="304"/>
      <c r="FI30" s="304"/>
      <c r="FJ30" s="304"/>
      <c r="FK30" s="304"/>
      <c r="FL30" s="304"/>
      <c r="FM30" s="304"/>
      <c r="FN30" s="304"/>
      <c r="FO30" s="304"/>
      <c r="FP30" s="304"/>
      <c r="FQ30" s="304"/>
      <c r="FR30" s="304"/>
      <c r="FS30" s="304"/>
      <c r="FT30" s="304"/>
      <c r="FU30" s="304"/>
      <c r="FV30" s="304"/>
      <c r="FW30" s="304"/>
      <c r="FX30" s="304"/>
      <c r="FY30" s="304"/>
      <c r="FZ30" s="304"/>
      <c r="GA30" s="304"/>
      <c r="GB30" s="304"/>
      <c r="GC30" s="304"/>
      <c r="GD30" s="304"/>
      <c r="GE30" s="304"/>
      <c r="GF30" s="304"/>
      <c r="GG30" s="304"/>
      <c r="GH30" s="304"/>
      <c r="GI30" s="304"/>
      <c r="GJ30" s="304"/>
      <c r="GK30" s="304"/>
      <c r="GL30" s="304"/>
      <c r="GM30" s="304"/>
      <c r="GN30" s="304"/>
      <c r="GO30" s="304"/>
      <c r="GP30" s="304"/>
      <c r="GQ30" s="304"/>
      <c r="GR30" s="304"/>
      <c r="GS30" s="304"/>
      <c r="GT30" s="304"/>
      <c r="GU30" s="304"/>
      <c r="GV30" s="304"/>
      <c r="GW30" s="304"/>
      <c r="GX30" s="304"/>
      <c r="GY30" s="304"/>
      <c r="GZ30" s="304"/>
      <c r="HA30" s="304"/>
      <c r="HB30" s="304"/>
      <c r="HC30" s="304"/>
      <c r="HD30" s="304"/>
      <c r="HE30" s="304"/>
      <c r="HF30" s="304"/>
      <c r="HG30" s="304"/>
      <c r="HH30" s="304"/>
      <c r="HI30" s="304"/>
      <c r="HJ30" s="304"/>
      <c r="HK30" s="304"/>
      <c r="HL30" s="304"/>
      <c r="HM30" s="304"/>
      <c r="HN30" s="304"/>
      <c r="HO30" s="304"/>
      <c r="HP30" s="304"/>
      <c r="HQ30" s="304"/>
      <c r="HR30" s="304"/>
      <c r="HS30" s="304"/>
      <c r="HT30" s="304"/>
      <c r="HU30" s="304"/>
      <c r="HV30" s="304"/>
      <c r="HW30" s="304"/>
      <c r="HX30" s="304"/>
      <c r="HY30" s="304"/>
      <c r="HZ30" s="304"/>
      <c r="IA30" s="304"/>
      <c r="IB30" s="304"/>
      <c r="IC30" s="304"/>
      <c r="ID30" s="304"/>
      <c r="IE30" s="304"/>
      <c r="IF30" s="304"/>
      <c r="IG30" s="304"/>
      <c r="IH30" s="304"/>
      <c r="II30" s="304"/>
      <c r="IJ30" s="304"/>
      <c r="IK30" s="304"/>
      <c r="IL30" s="304"/>
      <c r="IM30" s="304"/>
      <c r="IN30" s="304"/>
      <c r="IO30" s="304"/>
      <c r="IP30" s="304"/>
      <c r="IQ30" s="304"/>
      <c r="IR30" s="304"/>
      <c r="IS30" s="304"/>
      <c r="IT30" s="304"/>
      <c r="IU30" s="304"/>
      <c r="IV30" s="304"/>
      <c r="IW30" s="304"/>
      <c r="IX30" s="304"/>
      <c r="IY30" s="304"/>
      <c r="IZ30" s="304"/>
      <c r="JA30" s="304"/>
      <c r="JB30" s="304"/>
      <c r="JC30" s="304"/>
      <c r="JD30" s="304"/>
      <c r="JE30" s="304"/>
      <c r="JF30" s="304"/>
      <c r="JG30" s="304"/>
      <c r="JH30" s="304"/>
      <c r="JI30" s="304"/>
      <c r="JJ30" s="304"/>
      <c r="JK30" s="304"/>
      <c r="JL30" s="304"/>
      <c r="JM30" s="304"/>
      <c r="JN30" s="304"/>
      <c r="JO30" s="304"/>
      <c r="JP30" s="304"/>
      <c r="JQ30" s="304"/>
      <c r="JR30" s="304"/>
      <c r="JS30" s="304"/>
      <c r="JT30" s="304"/>
      <c r="JU30" s="304"/>
      <c r="JV30" s="304"/>
      <c r="JW30" s="304"/>
      <c r="JX30" s="304"/>
      <c r="JY30" s="304"/>
      <c r="JZ30" s="304"/>
      <c r="KA30" s="304"/>
      <c r="KB30" s="304"/>
      <c r="KC30" s="304"/>
      <c r="KD30" s="304"/>
      <c r="KE30" s="304"/>
      <c r="KF30" s="304"/>
      <c r="KG30" s="304"/>
      <c r="KH30" s="304"/>
      <c r="KI30" s="304"/>
      <c r="KJ30" s="304"/>
      <c r="KK30" s="304"/>
      <c r="KL30" s="304"/>
      <c r="KM30" s="304"/>
      <c r="KN30" s="304"/>
      <c r="KO30" s="304"/>
      <c r="KP30" s="305"/>
      <c r="KQ30" s="305"/>
      <c r="KR30" s="305"/>
      <c r="KS30" s="305"/>
      <c r="KT30" s="305"/>
      <c r="KU30" s="305"/>
      <c r="KV30" s="305"/>
      <c r="KW30" s="305"/>
      <c r="KX30" s="305"/>
      <c r="KY30" s="305"/>
      <c r="KZ30" s="306"/>
      <c r="LA30" s="305"/>
      <c r="LB30" s="305"/>
      <c r="LC30" s="305"/>
      <c r="LD30" s="305"/>
      <c r="LE30" s="305"/>
      <c r="LF30" s="305"/>
      <c r="LG30" s="305"/>
      <c r="LH30" s="305"/>
      <c r="LI30" s="305"/>
      <c r="LJ30" s="305"/>
      <c r="LK30" s="305"/>
      <c r="LL30" s="305"/>
      <c r="LM30" s="305"/>
      <c r="LN30" s="305"/>
      <c r="LO30" s="305"/>
      <c r="LP30" s="305"/>
      <c r="LQ30" s="305"/>
      <c r="LR30" s="305"/>
      <c r="LS30" s="305"/>
      <c r="LT30" s="305"/>
      <c r="LU30" s="305"/>
      <c r="LV30" s="305"/>
      <c r="LW30" s="305"/>
      <c r="LX30" s="305"/>
      <c r="LY30" s="305"/>
      <c r="LZ30" s="305"/>
      <c r="MA30" s="305"/>
      <c r="MB30" s="305"/>
      <c r="MC30" s="305"/>
      <c r="MD30" s="305"/>
      <c r="ME30" s="305"/>
      <c r="MF30" s="305"/>
      <c r="MG30" s="305"/>
      <c r="MH30" s="305"/>
      <c r="MI30" s="305"/>
      <c r="MJ30" s="305"/>
      <c r="MK30" s="305"/>
      <c r="ML30" s="305"/>
      <c r="MM30" s="305"/>
      <c r="MN30" s="305"/>
      <c r="MO30" s="305"/>
      <c r="MP30" s="305"/>
      <c r="MQ30" s="305"/>
      <c r="MR30" s="305"/>
      <c r="MS30" s="305"/>
      <c r="MT30" s="305"/>
      <c r="MU30" s="305"/>
      <c r="MV30" s="307"/>
      <c r="MW30" s="307"/>
      <c r="MX30" s="307"/>
      <c r="MY30" s="307"/>
      <c r="MZ30" s="307"/>
      <c r="NA30" s="307"/>
      <c r="NB30" s="307"/>
      <c r="NC30" s="307"/>
      <c r="ND30" s="307"/>
      <c r="NE30" s="307"/>
      <c r="NF30" s="307"/>
      <c r="NG30" s="307"/>
      <c r="NH30" s="307"/>
      <c r="NI30" s="307"/>
      <c r="NJ30" s="307"/>
      <c r="NK30" s="307"/>
      <c r="NL30" s="307"/>
      <c r="NM30" s="307"/>
      <c r="NN30" s="307"/>
      <c r="NO30" s="307"/>
      <c r="NP30" s="307"/>
      <c r="NQ30" s="307"/>
      <c r="NR30" s="307"/>
      <c r="NS30" s="307"/>
      <c r="NT30" s="307"/>
      <c r="NU30" s="307"/>
      <c r="NV30" s="307"/>
      <c r="NW30" s="307"/>
      <c r="NX30" s="307"/>
      <c r="NY30" s="307"/>
      <c r="NZ30" s="305"/>
      <c r="OA30" s="305"/>
      <c r="OB30" s="305"/>
      <c r="OC30" s="305"/>
      <c r="OD30" s="305"/>
      <c r="OE30" s="305"/>
      <c r="OF30" s="305"/>
      <c r="OG30" s="305"/>
      <c r="OH30" s="305"/>
      <c r="OI30" s="305"/>
      <c r="OJ30" s="305"/>
      <c r="OK30" s="305"/>
      <c r="OL30" s="305"/>
      <c r="OM30" s="305"/>
      <c r="ON30" s="305"/>
      <c r="OO30" s="305"/>
      <c r="OP30" s="305"/>
      <c r="OQ30" s="305"/>
      <c r="OR30" s="305"/>
      <c r="OS30" s="305"/>
      <c r="OT30" s="305"/>
      <c r="OU30" s="305"/>
      <c r="OV30" s="305"/>
      <c r="OW30" s="305"/>
      <c r="OX30" s="305"/>
      <c r="OY30" s="305"/>
      <c r="OZ30" s="305"/>
      <c r="PA30" s="305"/>
      <c r="PB30" s="305"/>
      <c r="PC30" s="305"/>
      <c r="PD30" s="305"/>
      <c r="PE30" s="305"/>
      <c r="PF30" s="305"/>
      <c r="PG30" s="305"/>
      <c r="PH30" s="305"/>
      <c r="PI30" s="305"/>
      <c r="PJ30" s="305"/>
      <c r="PK30" s="305"/>
      <c r="PL30" s="305"/>
      <c r="PM30" s="305"/>
      <c r="PN30" s="305"/>
      <c r="PO30" s="305"/>
      <c r="PP30" s="305"/>
      <c r="SD30" s="292"/>
      <c r="SE30" s="292"/>
      <c r="SF30" s="292"/>
      <c r="SH30" s="292"/>
      <c r="SO30" s="391"/>
      <c r="SS30" s="389"/>
      <c r="ST30" s="389"/>
      <c r="SU30" s="389"/>
    </row>
    <row r="31" spans="1:515" ht="21" customHeight="1">
      <c r="A31" s="345">
        <v>23</v>
      </c>
      <c r="B31" s="231" t="str">
        <f>IF('1'!$A$1=1,D31,F31)</f>
        <v xml:space="preserve"> Швеція</v>
      </c>
      <c r="C31" s="444"/>
      <c r="D31" s="368" t="s">
        <v>160</v>
      </c>
      <c r="E31" s="368"/>
      <c r="F31" s="368" t="s">
        <v>68</v>
      </c>
      <c r="G31" s="342">
        <v>38.383184714933691</v>
      </c>
      <c r="H31" s="237">
        <v>46.064136175000897</v>
      </c>
      <c r="I31" s="237">
        <v>46.147799806642297</v>
      </c>
      <c r="J31" s="237">
        <v>46.105685371060602</v>
      </c>
      <c r="K31" s="237">
        <v>44.878266555247706</v>
      </c>
      <c r="L31" s="237">
        <v>72.995354145908195</v>
      </c>
      <c r="M31" s="237">
        <v>82.632922461582197</v>
      </c>
      <c r="N31" s="237">
        <v>115.9189734774385</v>
      </c>
      <c r="O31" s="237">
        <v>107.8770037724811</v>
      </c>
      <c r="P31" s="237">
        <v>78.140578336992206</v>
      </c>
      <c r="Q31" s="237">
        <v>83.504382062711898</v>
      </c>
      <c r="R31" s="237">
        <v>107.2209285233984</v>
      </c>
      <c r="S31" s="237">
        <v>78.180129632471505</v>
      </c>
      <c r="T31" s="237">
        <v>104.23745061828261</v>
      </c>
      <c r="U31" s="237">
        <v>109.3567728923847</v>
      </c>
      <c r="V31" s="237">
        <v>95.088709428127999</v>
      </c>
      <c r="W31" s="237">
        <v>91.159387424404002</v>
      </c>
      <c r="X31" s="237">
        <v>89.450035565779999</v>
      </c>
      <c r="Y31" s="237">
        <v>117.7895166727223</v>
      </c>
      <c r="Z31" s="237">
        <v>134.17583472375659</v>
      </c>
      <c r="AA31" s="237">
        <v>73.227798067881309</v>
      </c>
      <c r="AB31" s="237">
        <v>81.948125462194199</v>
      </c>
      <c r="AC31" s="237">
        <v>94.488927515382997</v>
      </c>
      <c r="AD31" s="237">
        <v>116.92299518419429</v>
      </c>
      <c r="AE31" s="237">
        <v>110.1350814453796</v>
      </c>
      <c r="AF31" s="237">
        <v>134.28500201902679</v>
      </c>
      <c r="AG31" s="237">
        <v>142.3105851281573</v>
      </c>
      <c r="AH31" s="237">
        <v>222.43374886150798</v>
      </c>
      <c r="AI31" s="237">
        <v>65.273664925264725</v>
      </c>
      <c r="AJ31" s="237">
        <v>122.3729378130391</v>
      </c>
      <c r="AK31" s="237">
        <v>115.15863048749489</v>
      </c>
      <c r="AL31" s="237">
        <v>180.85460270087481</v>
      </c>
      <c r="AM31" s="237">
        <v>138.85345025515511</v>
      </c>
      <c r="AN31" s="237">
        <v>118.4142572013195</v>
      </c>
      <c r="AO31" s="237">
        <v>193.9326876616895</v>
      </c>
      <c r="AP31" s="237">
        <v>241.4755470297095</v>
      </c>
      <c r="AQ31" s="237">
        <v>160.15437070722692</v>
      </c>
      <c r="AR31" s="237">
        <v>188.01658530835971</v>
      </c>
      <c r="AS31" s="237">
        <v>123.13775604061451</v>
      </c>
      <c r="AT31" s="237">
        <v>168.8335898189315</v>
      </c>
      <c r="AU31" s="237">
        <v>151.1291394846296</v>
      </c>
      <c r="AV31" s="237">
        <v>189.3738529396677</v>
      </c>
      <c r="AW31" s="237">
        <v>251.1576423920107</v>
      </c>
      <c r="AX31" s="237">
        <f>AQ31+AR31+AS31</f>
        <v>471.3087120562011</v>
      </c>
      <c r="AY31" s="237">
        <f>AU31+AV31+AW31</f>
        <v>591.66063481630795</v>
      </c>
      <c r="AZ31" s="237">
        <f>G31+H31+I31+J31</f>
        <v>176.70080606763747</v>
      </c>
      <c r="BA31" s="237">
        <f>K31+L31+M31+N31</f>
        <v>316.42551664017662</v>
      </c>
      <c r="BB31" s="237">
        <f>O31+P31+Q31+R31</f>
        <v>376.74289269558363</v>
      </c>
      <c r="BC31" s="237">
        <f>S31+T31+U31+V31</f>
        <v>386.86306257126682</v>
      </c>
      <c r="BD31" s="237">
        <f>W31+X31+Y31+Z31</f>
        <v>432.57477438666285</v>
      </c>
      <c r="BE31" s="237">
        <f>AA31+AB31+AC31+AD31</f>
        <v>366.58784622965283</v>
      </c>
      <c r="BF31" s="237">
        <f>AE31+AF31+AG31+AH31</f>
        <v>609.16441745407167</v>
      </c>
      <c r="BG31" s="237">
        <f>AI31+AJ31+AK31+AL31</f>
        <v>483.65983592667351</v>
      </c>
      <c r="BH31" s="237">
        <f>AM31+AN31+AO31+AP31</f>
        <v>692.67594214787368</v>
      </c>
      <c r="BI31" s="237">
        <f>AQ31+AR31+AS31+AT31</f>
        <v>640.1423018751326</v>
      </c>
      <c r="BJ31" s="452"/>
      <c r="BK31" s="304"/>
      <c r="BL31" s="304"/>
      <c r="BM31" s="304"/>
      <c r="BN31" s="304"/>
      <c r="BO31" s="304"/>
      <c r="BP31" s="304"/>
      <c r="BQ31" s="304"/>
      <c r="BR31" s="304"/>
      <c r="BS31" s="304"/>
      <c r="BT31" s="304"/>
      <c r="BU31" s="304"/>
      <c r="BV31" s="304"/>
      <c r="BW31" s="304"/>
      <c r="BX31" s="304"/>
      <c r="BY31" s="304"/>
      <c r="BZ31" s="304"/>
      <c r="CA31" s="304"/>
      <c r="CB31" s="304"/>
      <c r="CC31" s="304"/>
      <c r="CD31" s="304"/>
      <c r="CE31" s="304"/>
      <c r="CF31" s="304"/>
      <c r="CG31" s="304"/>
      <c r="CH31" s="304"/>
      <c r="CI31" s="304"/>
      <c r="CJ31" s="304"/>
      <c r="CK31" s="304"/>
      <c r="CL31" s="304"/>
      <c r="CM31" s="304"/>
      <c r="CN31" s="304"/>
      <c r="CO31" s="304"/>
      <c r="CP31" s="304"/>
      <c r="CQ31" s="304"/>
      <c r="CR31" s="304"/>
      <c r="CS31" s="304"/>
      <c r="CT31" s="304"/>
      <c r="CU31" s="304"/>
      <c r="CV31" s="304"/>
      <c r="CW31" s="304"/>
      <c r="CX31" s="304"/>
      <c r="CY31" s="304"/>
      <c r="CZ31" s="304"/>
      <c r="DA31" s="304"/>
      <c r="DB31" s="304"/>
      <c r="DC31" s="304"/>
      <c r="DD31" s="304"/>
      <c r="DE31" s="304"/>
      <c r="DF31" s="304"/>
      <c r="DG31" s="304"/>
      <c r="DH31" s="304"/>
      <c r="DI31" s="304"/>
      <c r="DJ31" s="304"/>
      <c r="DK31" s="304"/>
      <c r="DL31" s="304"/>
      <c r="DM31" s="304"/>
      <c r="DN31" s="304"/>
      <c r="DO31" s="304"/>
      <c r="DP31" s="304"/>
      <c r="DQ31" s="304"/>
      <c r="DR31" s="304"/>
      <c r="DS31" s="304"/>
      <c r="DT31" s="304"/>
      <c r="DU31" s="304"/>
      <c r="DV31" s="304"/>
      <c r="DW31" s="304"/>
      <c r="DX31" s="304"/>
      <c r="DY31" s="304"/>
      <c r="DZ31" s="304"/>
      <c r="EA31" s="304"/>
      <c r="EB31" s="304"/>
      <c r="EC31" s="304"/>
      <c r="ED31" s="304"/>
      <c r="EE31" s="304"/>
      <c r="EF31" s="304"/>
      <c r="EG31" s="304"/>
      <c r="EH31" s="304"/>
      <c r="EI31" s="304"/>
      <c r="EJ31" s="304"/>
      <c r="EK31" s="304"/>
      <c r="EL31" s="304"/>
      <c r="EM31" s="304"/>
      <c r="EN31" s="304"/>
      <c r="EO31" s="304"/>
      <c r="EP31" s="304"/>
      <c r="EQ31" s="304"/>
      <c r="ER31" s="304"/>
      <c r="ES31" s="304"/>
      <c r="ET31" s="304"/>
      <c r="EU31" s="304"/>
      <c r="EV31" s="304"/>
      <c r="EW31" s="304"/>
      <c r="EX31" s="304"/>
      <c r="EY31" s="304"/>
      <c r="EZ31" s="304"/>
      <c r="FA31" s="304"/>
      <c r="FB31" s="304"/>
      <c r="FC31" s="304"/>
      <c r="FD31" s="304"/>
      <c r="FE31" s="304"/>
      <c r="FF31" s="304"/>
      <c r="FG31" s="304"/>
      <c r="FH31" s="304"/>
      <c r="FI31" s="304"/>
      <c r="FJ31" s="304"/>
      <c r="FK31" s="304"/>
      <c r="FL31" s="304"/>
      <c r="FM31" s="304"/>
      <c r="FN31" s="304"/>
      <c r="FO31" s="304"/>
      <c r="FP31" s="304"/>
      <c r="FQ31" s="304"/>
      <c r="FR31" s="304"/>
      <c r="FS31" s="304"/>
      <c r="FT31" s="304"/>
      <c r="FU31" s="304"/>
      <c r="FV31" s="304"/>
      <c r="FW31" s="304"/>
      <c r="FX31" s="304"/>
      <c r="FY31" s="304"/>
      <c r="FZ31" s="304"/>
      <c r="GA31" s="304"/>
      <c r="GB31" s="304"/>
      <c r="GC31" s="304"/>
      <c r="GD31" s="304"/>
      <c r="GE31" s="304"/>
      <c r="GF31" s="304"/>
      <c r="GG31" s="304"/>
      <c r="GH31" s="304"/>
      <c r="GI31" s="304"/>
      <c r="GJ31" s="304"/>
      <c r="GK31" s="304"/>
      <c r="GL31" s="304"/>
      <c r="GM31" s="304"/>
      <c r="GN31" s="304"/>
      <c r="GO31" s="304"/>
      <c r="GP31" s="304"/>
      <c r="GQ31" s="304"/>
      <c r="GR31" s="304"/>
      <c r="GS31" s="304"/>
      <c r="GT31" s="304"/>
      <c r="GU31" s="304"/>
      <c r="GV31" s="304"/>
      <c r="GW31" s="304"/>
      <c r="GX31" s="304"/>
      <c r="GY31" s="304"/>
      <c r="GZ31" s="304"/>
      <c r="HA31" s="304"/>
      <c r="HB31" s="304"/>
      <c r="HC31" s="304"/>
      <c r="HD31" s="304"/>
      <c r="HE31" s="304"/>
      <c r="HF31" s="304"/>
      <c r="HG31" s="304"/>
      <c r="HH31" s="304"/>
      <c r="HI31" s="304"/>
      <c r="HJ31" s="304"/>
      <c r="HK31" s="304"/>
      <c r="HL31" s="304"/>
      <c r="HM31" s="304"/>
      <c r="HN31" s="304"/>
      <c r="HO31" s="304"/>
      <c r="HP31" s="304"/>
      <c r="HQ31" s="304"/>
      <c r="HR31" s="304"/>
      <c r="HS31" s="304"/>
      <c r="HT31" s="304"/>
      <c r="HU31" s="304"/>
      <c r="HV31" s="304"/>
      <c r="HW31" s="304"/>
      <c r="HX31" s="304"/>
      <c r="HY31" s="304"/>
      <c r="HZ31" s="304"/>
      <c r="IA31" s="304"/>
      <c r="IB31" s="304"/>
      <c r="IC31" s="304"/>
      <c r="ID31" s="304"/>
      <c r="IE31" s="304"/>
      <c r="IF31" s="304"/>
      <c r="IG31" s="304"/>
      <c r="IH31" s="304"/>
      <c r="II31" s="304"/>
      <c r="IJ31" s="304"/>
      <c r="IK31" s="304"/>
      <c r="IL31" s="304"/>
      <c r="IM31" s="304"/>
      <c r="IN31" s="304"/>
      <c r="IO31" s="304"/>
      <c r="IP31" s="304"/>
      <c r="IQ31" s="304"/>
      <c r="IR31" s="304"/>
      <c r="IS31" s="304"/>
      <c r="IT31" s="304"/>
      <c r="IU31" s="304"/>
      <c r="IV31" s="304"/>
      <c r="IW31" s="304"/>
      <c r="IX31" s="304"/>
      <c r="IY31" s="304"/>
      <c r="IZ31" s="304"/>
      <c r="JA31" s="304"/>
      <c r="JB31" s="304"/>
      <c r="JC31" s="304"/>
      <c r="JD31" s="304"/>
      <c r="JE31" s="304"/>
      <c r="JF31" s="304"/>
      <c r="JG31" s="304"/>
      <c r="JH31" s="304"/>
      <c r="JI31" s="304"/>
      <c r="JJ31" s="304"/>
      <c r="JK31" s="304"/>
      <c r="JL31" s="304"/>
      <c r="JM31" s="304"/>
      <c r="JN31" s="304"/>
      <c r="JO31" s="304"/>
      <c r="JP31" s="304"/>
      <c r="JQ31" s="304"/>
      <c r="JR31" s="304"/>
      <c r="JS31" s="304"/>
      <c r="JT31" s="304"/>
      <c r="JU31" s="304"/>
      <c r="JV31" s="304"/>
      <c r="JW31" s="304"/>
      <c r="JX31" s="304"/>
      <c r="JY31" s="304"/>
      <c r="JZ31" s="304"/>
      <c r="KA31" s="304"/>
      <c r="KB31" s="304"/>
      <c r="KC31" s="304"/>
      <c r="KD31" s="304"/>
      <c r="KE31" s="304"/>
      <c r="KF31" s="304"/>
      <c r="KG31" s="304"/>
      <c r="KH31" s="304"/>
      <c r="KI31" s="304"/>
      <c r="KJ31" s="304"/>
      <c r="KK31" s="304"/>
      <c r="KL31" s="304"/>
      <c r="KM31" s="304"/>
      <c r="KN31" s="304"/>
      <c r="KO31" s="304"/>
      <c r="KP31" s="305"/>
      <c r="KQ31" s="305"/>
      <c r="KR31" s="305"/>
      <c r="KS31" s="305"/>
      <c r="KT31" s="305"/>
      <c r="KU31" s="305"/>
      <c r="KV31" s="305"/>
      <c r="KW31" s="305"/>
      <c r="KX31" s="305"/>
      <c r="KY31" s="305"/>
      <c r="KZ31" s="306"/>
      <c r="LA31" s="305"/>
      <c r="LB31" s="305"/>
      <c r="LC31" s="305"/>
      <c r="LD31" s="305"/>
      <c r="LE31" s="305"/>
      <c r="LF31" s="305"/>
      <c r="LG31" s="305"/>
      <c r="LH31" s="305"/>
      <c r="LI31" s="305"/>
      <c r="LJ31" s="305"/>
      <c r="LK31" s="305"/>
      <c r="LL31" s="305"/>
      <c r="LM31" s="305"/>
      <c r="LN31" s="305"/>
      <c r="LO31" s="305"/>
      <c r="LP31" s="305"/>
      <c r="LQ31" s="305"/>
      <c r="LR31" s="305"/>
      <c r="LS31" s="305"/>
      <c r="LT31" s="305"/>
      <c r="LU31" s="305"/>
      <c r="LV31" s="305"/>
      <c r="LW31" s="305"/>
      <c r="LX31" s="305"/>
      <c r="LY31" s="305"/>
      <c r="LZ31" s="305"/>
      <c r="MA31" s="305"/>
      <c r="MB31" s="305"/>
      <c r="MC31" s="305"/>
      <c r="MD31" s="305"/>
      <c r="ME31" s="305"/>
      <c r="MF31" s="305"/>
      <c r="MG31" s="305"/>
      <c r="MH31" s="305"/>
      <c r="MI31" s="305"/>
      <c r="MJ31" s="305"/>
      <c r="MK31" s="305"/>
      <c r="ML31" s="305"/>
      <c r="MM31" s="305"/>
      <c r="MN31" s="305"/>
      <c r="MO31" s="305"/>
      <c r="MP31" s="305"/>
      <c r="MQ31" s="305"/>
      <c r="MR31" s="305"/>
      <c r="MS31" s="305"/>
      <c r="MT31" s="305"/>
      <c r="MU31" s="305"/>
      <c r="MV31" s="307"/>
      <c r="MW31" s="307"/>
      <c r="MX31" s="307"/>
      <c r="MY31" s="307"/>
      <c r="MZ31" s="307"/>
      <c r="NA31" s="307"/>
      <c r="NB31" s="307"/>
      <c r="NC31" s="307"/>
      <c r="ND31" s="307"/>
      <c r="NE31" s="307"/>
      <c r="NF31" s="307"/>
      <c r="NG31" s="307"/>
      <c r="NH31" s="307"/>
      <c r="NI31" s="307"/>
      <c r="NJ31" s="307"/>
      <c r="NK31" s="307"/>
      <c r="NL31" s="307"/>
      <c r="NM31" s="307"/>
      <c r="NN31" s="307"/>
      <c r="NO31" s="307"/>
      <c r="NP31" s="307"/>
      <c r="NQ31" s="307"/>
      <c r="NR31" s="307"/>
      <c r="NS31" s="307"/>
      <c r="NT31" s="307"/>
      <c r="NU31" s="307"/>
      <c r="NV31" s="307"/>
      <c r="NW31" s="307"/>
      <c r="NX31" s="307"/>
      <c r="NY31" s="307"/>
      <c r="NZ31" s="305"/>
      <c r="OA31" s="305"/>
      <c r="OB31" s="305"/>
      <c r="OC31" s="305"/>
      <c r="OD31" s="305"/>
      <c r="OE31" s="305"/>
      <c r="OF31" s="305"/>
      <c r="OG31" s="305"/>
      <c r="OH31" s="305"/>
      <c r="OI31" s="305"/>
      <c r="OJ31" s="305"/>
      <c r="OK31" s="305"/>
      <c r="OL31" s="305"/>
      <c r="OM31" s="305"/>
      <c r="ON31" s="305"/>
      <c r="OO31" s="305"/>
      <c r="OP31" s="305"/>
      <c r="OQ31" s="305"/>
      <c r="OR31" s="305"/>
      <c r="OS31" s="305"/>
      <c r="OT31" s="305"/>
      <c r="OU31" s="305"/>
      <c r="OV31" s="305"/>
      <c r="OW31" s="305"/>
      <c r="OX31" s="305"/>
      <c r="OY31" s="305"/>
      <c r="OZ31" s="305"/>
      <c r="PA31" s="305"/>
      <c r="PB31" s="305"/>
      <c r="PC31" s="305"/>
      <c r="PD31" s="305"/>
      <c r="PE31" s="305"/>
      <c r="PF31" s="305"/>
      <c r="PG31" s="305"/>
      <c r="PH31" s="305"/>
      <c r="PI31" s="305"/>
      <c r="PJ31" s="305"/>
      <c r="PK31" s="305"/>
      <c r="PL31" s="305"/>
      <c r="PM31" s="305"/>
      <c r="PN31" s="305"/>
      <c r="PO31" s="305"/>
      <c r="PP31" s="305"/>
      <c r="SD31" s="292"/>
      <c r="SE31" s="292"/>
      <c r="SF31" s="292"/>
      <c r="SH31" s="292"/>
      <c r="SO31" s="391"/>
      <c r="SS31" s="389"/>
      <c r="ST31" s="389"/>
      <c r="SU31" s="389"/>
    </row>
    <row r="32" spans="1:515" ht="21" customHeight="1">
      <c r="A32" s="345">
        <v>24</v>
      </c>
      <c r="B32" s="231" t="str">
        <f>IF('1'!$A$1=1,D32,F32)</f>
        <v xml:space="preserve"> Австрія</v>
      </c>
      <c r="C32" s="444"/>
      <c r="D32" s="368" t="s">
        <v>177</v>
      </c>
      <c r="E32" s="368"/>
      <c r="F32" s="368" t="s">
        <v>67</v>
      </c>
      <c r="G32" s="342">
        <v>51.834778657711098</v>
      </c>
      <c r="H32" s="237">
        <v>58.258679183380103</v>
      </c>
      <c r="I32" s="237">
        <v>71.852571826957998</v>
      </c>
      <c r="J32" s="237">
        <v>118.45015768027881</v>
      </c>
      <c r="K32" s="237">
        <v>102.2853458450375</v>
      </c>
      <c r="L32" s="237">
        <v>102.51640288696599</v>
      </c>
      <c r="M32" s="237">
        <v>87.214304110694499</v>
      </c>
      <c r="N32" s="237">
        <v>90.2678165424296</v>
      </c>
      <c r="O32" s="237">
        <v>85.242666677586001</v>
      </c>
      <c r="P32" s="237">
        <v>101.8188657443438</v>
      </c>
      <c r="Q32" s="237">
        <v>91.213662966730396</v>
      </c>
      <c r="R32" s="237">
        <v>106.9954491086884</v>
      </c>
      <c r="S32" s="237">
        <v>95.391522098376797</v>
      </c>
      <c r="T32" s="237">
        <v>102.4546188624474</v>
      </c>
      <c r="U32" s="237">
        <v>116.01322519136602</v>
      </c>
      <c r="V32" s="237">
        <v>150.82925805716042</v>
      </c>
      <c r="W32" s="237">
        <v>147.59676657491201</v>
      </c>
      <c r="X32" s="237">
        <v>142.3178742813144</v>
      </c>
      <c r="Y32" s="237">
        <v>120.0883033574062</v>
      </c>
      <c r="Z32" s="237">
        <v>122.7088640977212</v>
      </c>
      <c r="AA32" s="237">
        <v>106.78065460499499</v>
      </c>
      <c r="AB32" s="237">
        <v>93.981827494838598</v>
      </c>
      <c r="AC32" s="237">
        <v>120.8493301098045</v>
      </c>
      <c r="AD32" s="237">
        <v>126.44084935018419</v>
      </c>
      <c r="AE32" s="237">
        <v>125.72308532582571</v>
      </c>
      <c r="AF32" s="237">
        <v>143.9797591279721</v>
      </c>
      <c r="AG32" s="237">
        <v>192.33651391879761</v>
      </c>
      <c r="AH32" s="237">
        <v>219.90973848871658</v>
      </c>
      <c r="AI32" s="237">
        <v>156.78688481653441</v>
      </c>
      <c r="AJ32" s="237">
        <v>78.351908604611097</v>
      </c>
      <c r="AK32" s="237">
        <v>102.93786893228109</v>
      </c>
      <c r="AL32" s="237">
        <v>90.620681955467305</v>
      </c>
      <c r="AM32" s="237">
        <v>103.80920436729161</v>
      </c>
      <c r="AN32" s="237">
        <v>116.2775518390894</v>
      </c>
      <c r="AO32" s="237">
        <v>112.52341370277281</v>
      </c>
      <c r="AP32" s="237">
        <v>117.23890437225739</v>
      </c>
      <c r="AQ32" s="237">
        <v>120.3394038420042</v>
      </c>
      <c r="AR32" s="237">
        <v>129.9016090366965</v>
      </c>
      <c r="AS32" s="237">
        <v>108.125632029618</v>
      </c>
      <c r="AT32" s="237">
        <v>178.53884783787987</v>
      </c>
      <c r="AU32" s="237">
        <v>216.27602300537552</v>
      </c>
      <c r="AV32" s="237">
        <v>152.76688144798931</v>
      </c>
      <c r="AW32" s="237">
        <v>145.11708604028522</v>
      </c>
      <c r="AX32" s="237">
        <f t="shared" si="10"/>
        <v>358.36664490831868</v>
      </c>
      <c r="AY32" s="237">
        <f t="shared" si="11"/>
        <v>514.15999049365007</v>
      </c>
      <c r="AZ32" s="237">
        <f t="shared" si="30"/>
        <v>300.396187348328</v>
      </c>
      <c r="BA32" s="237">
        <f t="shared" si="31"/>
        <v>382.28386938512762</v>
      </c>
      <c r="BB32" s="237">
        <f t="shared" si="32"/>
        <v>385.2706444973486</v>
      </c>
      <c r="BC32" s="237">
        <f t="shared" si="33"/>
        <v>464.68862420935062</v>
      </c>
      <c r="BD32" s="237">
        <f t="shared" si="34"/>
        <v>532.71180831135382</v>
      </c>
      <c r="BE32" s="237">
        <f t="shared" si="35"/>
        <v>448.05266155982224</v>
      </c>
      <c r="BF32" s="237">
        <f t="shared" si="36"/>
        <v>681.949096861312</v>
      </c>
      <c r="BG32" s="237">
        <f t="shared" si="37"/>
        <v>428.69734430889395</v>
      </c>
      <c r="BH32" s="237">
        <f t="shared" si="38"/>
        <v>449.84907428141116</v>
      </c>
      <c r="BI32" s="237">
        <f t="shared" si="9"/>
        <v>536.90549274619855</v>
      </c>
      <c r="BJ32" s="452"/>
      <c r="BK32" s="304"/>
      <c r="BL32" s="304"/>
      <c r="BM32" s="304"/>
      <c r="BN32" s="304"/>
      <c r="BO32" s="304"/>
      <c r="BP32" s="304"/>
      <c r="BQ32" s="304"/>
      <c r="BR32" s="304"/>
      <c r="BS32" s="304"/>
      <c r="BT32" s="304"/>
      <c r="BU32" s="304"/>
      <c r="BV32" s="304"/>
      <c r="BW32" s="304"/>
      <c r="BX32" s="304"/>
      <c r="BY32" s="304"/>
      <c r="BZ32" s="304"/>
      <c r="CA32" s="304"/>
      <c r="CB32" s="304"/>
      <c r="CC32" s="304"/>
      <c r="CD32" s="304"/>
      <c r="CE32" s="304"/>
      <c r="CF32" s="304"/>
      <c r="CG32" s="304"/>
      <c r="CH32" s="304"/>
      <c r="CI32" s="304"/>
      <c r="CJ32" s="304"/>
      <c r="CK32" s="304"/>
      <c r="CL32" s="304"/>
      <c r="CM32" s="304"/>
      <c r="CN32" s="304"/>
      <c r="CO32" s="304"/>
      <c r="CP32" s="304"/>
      <c r="CQ32" s="304"/>
      <c r="CR32" s="304"/>
      <c r="CS32" s="304"/>
      <c r="CT32" s="304"/>
      <c r="CU32" s="304"/>
      <c r="CV32" s="304"/>
      <c r="CW32" s="304"/>
      <c r="CX32" s="304"/>
      <c r="CY32" s="304"/>
      <c r="CZ32" s="304"/>
      <c r="DA32" s="304"/>
      <c r="DB32" s="304"/>
      <c r="DC32" s="304"/>
      <c r="DD32" s="304"/>
      <c r="DE32" s="304"/>
      <c r="DF32" s="304"/>
      <c r="DG32" s="304"/>
      <c r="DH32" s="304"/>
      <c r="DI32" s="304"/>
      <c r="DJ32" s="304"/>
      <c r="DK32" s="304"/>
      <c r="DL32" s="304"/>
      <c r="DM32" s="304"/>
      <c r="DN32" s="304"/>
      <c r="DO32" s="304"/>
      <c r="DP32" s="304"/>
      <c r="DQ32" s="304"/>
      <c r="DR32" s="304"/>
      <c r="DS32" s="304"/>
      <c r="DT32" s="304"/>
      <c r="DU32" s="304"/>
      <c r="DV32" s="304"/>
      <c r="DW32" s="304"/>
      <c r="DX32" s="304"/>
      <c r="DY32" s="304"/>
      <c r="DZ32" s="304"/>
      <c r="EA32" s="304"/>
      <c r="EB32" s="304"/>
      <c r="EC32" s="304"/>
      <c r="ED32" s="304"/>
      <c r="EE32" s="304"/>
      <c r="EF32" s="304"/>
      <c r="EG32" s="304"/>
      <c r="EH32" s="304"/>
      <c r="EI32" s="304"/>
      <c r="EJ32" s="304"/>
      <c r="EK32" s="304"/>
      <c r="EL32" s="304"/>
      <c r="EM32" s="304"/>
      <c r="EN32" s="304"/>
      <c r="EO32" s="304"/>
      <c r="EP32" s="304"/>
      <c r="EQ32" s="304"/>
      <c r="ER32" s="304"/>
      <c r="ES32" s="304"/>
      <c r="ET32" s="304"/>
      <c r="EU32" s="304"/>
      <c r="EV32" s="304"/>
      <c r="EW32" s="304"/>
      <c r="EX32" s="304"/>
      <c r="EY32" s="304"/>
      <c r="EZ32" s="304"/>
      <c r="FA32" s="304"/>
      <c r="FB32" s="304"/>
      <c r="FC32" s="304"/>
      <c r="FD32" s="304"/>
      <c r="FE32" s="304"/>
      <c r="FF32" s="304"/>
      <c r="FG32" s="304"/>
      <c r="FH32" s="304"/>
      <c r="FI32" s="304"/>
      <c r="FJ32" s="304"/>
      <c r="FK32" s="304"/>
      <c r="FL32" s="304"/>
      <c r="FM32" s="304"/>
      <c r="FN32" s="304"/>
      <c r="FO32" s="304"/>
      <c r="FP32" s="304"/>
      <c r="FQ32" s="304"/>
      <c r="FR32" s="304"/>
      <c r="FS32" s="304"/>
      <c r="FT32" s="304"/>
      <c r="FU32" s="304"/>
      <c r="FV32" s="304"/>
      <c r="FW32" s="304"/>
      <c r="FX32" s="304"/>
      <c r="FY32" s="304"/>
      <c r="FZ32" s="304"/>
      <c r="GA32" s="304"/>
      <c r="GB32" s="304"/>
      <c r="GC32" s="304"/>
      <c r="GD32" s="304"/>
      <c r="GE32" s="304"/>
      <c r="GF32" s="304"/>
      <c r="GG32" s="304"/>
      <c r="GH32" s="304"/>
      <c r="GI32" s="304"/>
      <c r="GJ32" s="304"/>
      <c r="GK32" s="304"/>
      <c r="GL32" s="304"/>
      <c r="GM32" s="304"/>
      <c r="GN32" s="304"/>
      <c r="GO32" s="304"/>
      <c r="GP32" s="304"/>
      <c r="GQ32" s="304"/>
      <c r="GR32" s="304"/>
      <c r="GS32" s="304"/>
      <c r="GT32" s="304"/>
      <c r="GU32" s="304"/>
      <c r="GV32" s="304"/>
      <c r="GW32" s="304"/>
      <c r="GX32" s="304"/>
      <c r="GY32" s="304"/>
      <c r="GZ32" s="304"/>
      <c r="HA32" s="304"/>
      <c r="HB32" s="304"/>
      <c r="HC32" s="304"/>
      <c r="HD32" s="304"/>
      <c r="HE32" s="304"/>
      <c r="HF32" s="304"/>
      <c r="HG32" s="304"/>
      <c r="HH32" s="304"/>
      <c r="HI32" s="304"/>
      <c r="HJ32" s="304"/>
      <c r="HK32" s="304"/>
      <c r="HL32" s="304"/>
      <c r="HM32" s="304"/>
      <c r="HN32" s="304"/>
      <c r="HO32" s="304"/>
      <c r="HP32" s="304"/>
      <c r="HQ32" s="304"/>
      <c r="HR32" s="304"/>
      <c r="HS32" s="304"/>
      <c r="HT32" s="304"/>
      <c r="HU32" s="304"/>
      <c r="HV32" s="304"/>
      <c r="HW32" s="304"/>
      <c r="HX32" s="304"/>
      <c r="HY32" s="304"/>
      <c r="HZ32" s="304"/>
      <c r="IA32" s="304"/>
      <c r="IB32" s="304"/>
      <c r="IC32" s="304"/>
      <c r="ID32" s="304"/>
      <c r="IE32" s="304"/>
      <c r="IF32" s="304"/>
      <c r="IG32" s="304"/>
      <c r="IH32" s="304"/>
      <c r="II32" s="304"/>
      <c r="IJ32" s="304"/>
      <c r="IK32" s="304"/>
      <c r="IL32" s="304"/>
      <c r="IM32" s="304"/>
      <c r="IN32" s="304"/>
      <c r="IO32" s="304"/>
      <c r="IP32" s="304"/>
      <c r="IQ32" s="304"/>
      <c r="IR32" s="304"/>
      <c r="IS32" s="304"/>
      <c r="IT32" s="304"/>
      <c r="IU32" s="304"/>
      <c r="IV32" s="304"/>
      <c r="IW32" s="304"/>
      <c r="IX32" s="304"/>
      <c r="IY32" s="304"/>
      <c r="IZ32" s="304"/>
      <c r="JA32" s="304"/>
      <c r="JB32" s="304"/>
      <c r="JC32" s="304"/>
      <c r="JD32" s="304"/>
      <c r="JE32" s="304"/>
      <c r="JF32" s="304"/>
      <c r="JG32" s="304"/>
      <c r="JH32" s="304"/>
      <c r="JI32" s="304"/>
      <c r="JJ32" s="304"/>
      <c r="JK32" s="304"/>
      <c r="JL32" s="304"/>
      <c r="JM32" s="304"/>
      <c r="JN32" s="304"/>
      <c r="JO32" s="304"/>
      <c r="JP32" s="304"/>
      <c r="JQ32" s="304"/>
      <c r="JR32" s="304"/>
      <c r="JS32" s="304"/>
      <c r="JT32" s="304"/>
      <c r="JU32" s="304"/>
      <c r="JV32" s="304"/>
      <c r="JW32" s="304"/>
      <c r="JX32" s="304"/>
      <c r="JY32" s="304"/>
      <c r="JZ32" s="304"/>
      <c r="KA32" s="304"/>
      <c r="KB32" s="304"/>
      <c r="KC32" s="304"/>
      <c r="KD32" s="304"/>
      <c r="KE32" s="304"/>
      <c r="KF32" s="304"/>
      <c r="KG32" s="304"/>
      <c r="KH32" s="304"/>
      <c r="KI32" s="304"/>
      <c r="KJ32" s="304"/>
      <c r="KK32" s="304"/>
      <c r="KL32" s="304"/>
      <c r="KM32" s="304"/>
      <c r="KN32" s="304"/>
      <c r="KO32" s="304"/>
      <c r="KP32" s="305"/>
      <c r="KQ32" s="305"/>
      <c r="KR32" s="305"/>
      <c r="KS32" s="305"/>
      <c r="KT32" s="305"/>
      <c r="KU32" s="305"/>
      <c r="KV32" s="305"/>
      <c r="KW32" s="305"/>
      <c r="KX32" s="305"/>
      <c r="KY32" s="305"/>
      <c r="KZ32" s="306"/>
      <c r="LA32" s="305"/>
      <c r="LB32" s="305"/>
      <c r="LC32" s="305"/>
      <c r="LD32" s="305"/>
      <c r="LE32" s="305"/>
      <c r="LF32" s="305"/>
      <c r="LG32" s="305"/>
      <c r="LH32" s="305"/>
      <c r="LI32" s="305"/>
      <c r="LJ32" s="305"/>
      <c r="LK32" s="305"/>
      <c r="LL32" s="305"/>
      <c r="LM32" s="305"/>
      <c r="LN32" s="305"/>
      <c r="LO32" s="305"/>
      <c r="LP32" s="305"/>
      <c r="LQ32" s="305"/>
      <c r="LR32" s="305"/>
      <c r="LS32" s="305"/>
      <c r="LT32" s="305"/>
      <c r="LU32" s="305"/>
      <c r="LV32" s="305"/>
      <c r="LW32" s="305"/>
      <c r="LX32" s="305"/>
      <c r="LY32" s="305"/>
      <c r="LZ32" s="305"/>
      <c r="MA32" s="305"/>
      <c r="MB32" s="305"/>
      <c r="MC32" s="305"/>
      <c r="MD32" s="305"/>
      <c r="ME32" s="305"/>
      <c r="MF32" s="305"/>
      <c r="MG32" s="305"/>
      <c r="MH32" s="305"/>
      <c r="MI32" s="305"/>
      <c r="MJ32" s="305"/>
      <c r="MK32" s="305"/>
      <c r="ML32" s="305"/>
      <c r="MM32" s="305"/>
      <c r="MN32" s="305"/>
      <c r="MO32" s="305"/>
      <c r="MP32" s="305"/>
      <c r="MQ32" s="305"/>
      <c r="MR32" s="305"/>
      <c r="MS32" s="305"/>
      <c r="MT32" s="305"/>
      <c r="MU32" s="305"/>
      <c r="MV32" s="307"/>
      <c r="MW32" s="307"/>
      <c r="MX32" s="307"/>
      <c r="MY32" s="307"/>
      <c r="MZ32" s="307"/>
      <c r="NA32" s="307"/>
      <c r="NB32" s="307"/>
      <c r="NC32" s="307"/>
      <c r="ND32" s="307"/>
      <c r="NE32" s="307"/>
      <c r="NF32" s="307"/>
      <c r="NG32" s="307"/>
      <c r="NH32" s="307"/>
      <c r="NI32" s="307"/>
      <c r="NJ32" s="307"/>
      <c r="NK32" s="307"/>
      <c r="NL32" s="307"/>
      <c r="NM32" s="307"/>
      <c r="NN32" s="307"/>
      <c r="NO32" s="307"/>
      <c r="NP32" s="307"/>
      <c r="NQ32" s="307"/>
      <c r="NR32" s="307"/>
      <c r="NS32" s="307"/>
      <c r="NT32" s="307"/>
      <c r="NU32" s="307"/>
      <c r="NV32" s="307"/>
      <c r="NW32" s="307"/>
      <c r="NX32" s="307"/>
      <c r="NY32" s="307"/>
      <c r="NZ32" s="305"/>
      <c r="OA32" s="305"/>
      <c r="OB32" s="305"/>
      <c r="OC32" s="305"/>
      <c r="OD32" s="305"/>
      <c r="OE32" s="305"/>
      <c r="OF32" s="305"/>
      <c r="OG32" s="305"/>
      <c r="OH32" s="305"/>
      <c r="OI32" s="305"/>
      <c r="OJ32" s="305"/>
      <c r="OK32" s="305"/>
      <c r="OL32" s="305"/>
      <c r="OM32" s="305"/>
      <c r="ON32" s="305"/>
      <c r="OO32" s="305"/>
      <c r="OP32" s="305"/>
      <c r="OQ32" s="305"/>
      <c r="OR32" s="305"/>
      <c r="OS32" s="305"/>
      <c r="OT32" s="305"/>
      <c r="OU32" s="305"/>
      <c r="OV32" s="305"/>
      <c r="OW32" s="305"/>
      <c r="OX32" s="305"/>
      <c r="OY32" s="305"/>
      <c r="OZ32" s="305"/>
      <c r="PA32" s="305"/>
      <c r="PB32" s="305"/>
      <c r="PC32" s="305"/>
      <c r="PD32" s="305"/>
      <c r="PE32" s="305"/>
      <c r="PF32" s="305"/>
      <c r="PG32" s="305"/>
      <c r="PH32" s="305"/>
      <c r="PI32" s="305"/>
      <c r="PJ32" s="305"/>
      <c r="PK32" s="305"/>
      <c r="PL32" s="305"/>
      <c r="PM32" s="305"/>
      <c r="PN32" s="305"/>
      <c r="PO32" s="305"/>
      <c r="PP32" s="305"/>
      <c r="SD32" s="292"/>
      <c r="SE32" s="292"/>
      <c r="SF32" s="292"/>
      <c r="SH32" s="292"/>
      <c r="SO32" s="391"/>
      <c r="SS32" s="389"/>
      <c r="ST32" s="389"/>
      <c r="SU32" s="389"/>
    </row>
    <row r="33" spans="1:526" ht="21" customHeight="1">
      <c r="A33" s="345">
        <v>25</v>
      </c>
      <c r="B33" s="231" t="str">
        <f>IF('1'!$A$1=1,D33,F33)</f>
        <v xml:space="preserve"> Бельгія</v>
      </c>
      <c r="C33" s="444"/>
      <c r="D33" s="368" t="s">
        <v>159</v>
      </c>
      <c r="E33" s="368"/>
      <c r="F33" s="368" t="s">
        <v>63</v>
      </c>
      <c r="G33" s="342">
        <v>71.061778251670702</v>
      </c>
      <c r="H33" s="237">
        <v>82.157921365502091</v>
      </c>
      <c r="I33" s="237">
        <v>80.130355872059994</v>
      </c>
      <c r="J33" s="237">
        <v>76.741488234147909</v>
      </c>
      <c r="K33" s="237">
        <v>79.054474532895</v>
      </c>
      <c r="L33" s="237">
        <v>101.38122722536139</v>
      </c>
      <c r="M33" s="237">
        <v>93.269226537829411</v>
      </c>
      <c r="N33" s="237">
        <v>111.21566093460299</v>
      </c>
      <c r="O33" s="237">
        <v>102.6709183801559</v>
      </c>
      <c r="P33" s="237">
        <v>123.23313869180188</v>
      </c>
      <c r="Q33" s="237">
        <v>109.00858553991841</v>
      </c>
      <c r="R33" s="237">
        <v>106.2969715226067</v>
      </c>
      <c r="S33" s="237">
        <v>97.174835599491203</v>
      </c>
      <c r="T33" s="237">
        <v>128.47703316347008</v>
      </c>
      <c r="U33" s="237">
        <v>112.30328117628051</v>
      </c>
      <c r="V33" s="237">
        <v>106.38739863710001</v>
      </c>
      <c r="W33" s="237">
        <v>99.549148798150298</v>
      </c>
      <c r="X33" s="237">
        <v>131.05431576740941</v>
      </c>
      <c r="Y33" s="237">
        <v>118.98128384102691</v>
      </c>
      <c r="Z33" s="237">
        <v>119.42384756322289</v>
      </c>
      <c r="AA33" s="237">
        <v>120.431431575134</v>
      </c>
      <c r="AB33" s="237">
        <v>102.33845073140301</v>
      </c>
      <c r="AC33" s="237">
        <v>94.747436808496602</v>
      </c>
      <c r="AD33" s="237">
        <v>125.18462648520659</v>
      </c>
      <c r="AE33" s="237">
        <v>94.879304483122397</v>
      </c>
      <c r="AF33" s="237">
        <v>133.30247955692411</v>
      </c>
      <c r="AG33" s="237">
        <v>158.66579987133039</v>
      </c>
      <c r="AH33" s="237">
        <v>235.5929944228655</v>
      </c>
      <c r="AI33" s="237">
        <v>112.42348121023711</v>
      </c>
      <c r="AJ33" s="237">
        <v>78.270359585826498</v>
      </c>
      <c r="AK33" s="237">
        <v>155.06654008572519</v>
      </c>
      <c r="AL33" s="237">
        <v>155.60195390867921</v>
      </c>
      <c r="AM33" s="237">
        <v>159.29063660628282</v>
      </c>
      <c r="AN33" s="237">
        <v>129.23203801619042</v>
      </c>
      <c r="AO33" s="237">
        <v>151.75716222104029</v>
      </c>
      <c r="AP33" s="237">
        <v>158.62565102960909</v>
      </c>
      <c r="AQ33" s="237">
        <v>137.09428979610919</v>
      </c>
      <c r="AR33" s="237">
        <v>171.92939901929901</v>
      </c>
      <c r="AS33" s="237">
        <v>140.02127224434449</v>
      </c>
      <c r="AT33" s="237">
        <v>164.67461038230022</v>
      </c>
      <c r="AU33" s="237">
        <v>165.85903026142219</v>
      </c>
      <c r="AV33" s="237">
        <v>148.99025807032689</v>
      </c>
      <c r="AW33" s="237">
        <v>140.12669114211829</v>
      </c>
      <c r="AX33" s="237">
        <f t="shared" si="10"/>
        <v>449.04496105975272</v>
      </c>
      <c r="AY33" s="237">
        <f t="shared" si="11"/>
        <v>454.97597947386737</v>
      </c>
      <c r="AZ33" s="237">
        <f t="shared" ref="AZ33" si="39">G33+H33+I33+J33</f>
        <v>310.09154372338071</v>
      </c>
      <c r="BA33" s="237">
        <f t="shared" ref="BA33" si="40">K33+L33+M33+N33</f>
        <v>384.92058923068873</v>
      </c>
      <c r="BB33" s="237">
        <f t="shared" ref="BB33" si="41">O33+P33+Q33+R33</f>
        <v>441.20961413448288</v>
      </c>
      <c r="BC33" s="237">
        <f t="shared" ref="BC33" si="42">S33+T33+U33+V33</f>
        <v>444.34254857634176</v>
      </c>
      <c r="BD33" s="237">
        <f t="shared" ref="BD33" si="43">W33+X33+Y33+Z33</f>
        <v>469.00859596980956</v>
      </c>
      <c r="BE33" s="237">
        <f t="shared" ref="BE33" si="44">AA33+AB33+AC33+AD33</f>
        <v>442.70194560024021</v>
      </c>
      <c r="BF33" s="237">
        <f t="shared" ref="BF33" si="45">AE33+AF33+AG33+AH33</f>
        <v>622.44057833424245</v>
      </c>
      <c r="BG33" s="237">
        <f t="shared" ref="BG33" si="46">AI33+AJ33+AK33+AL33</f>
        <v>501.36233479046803</v>
      </c>
      <c r="BH33" s="237">
        <f t="shared" ref="BH33" si="47">AM33+AN33+AO33+AP33</f>
        <v>598.90548787312264</v>
      </c>
      <c r="BI33" s="237">
        <f t="shared" si="9"/>
        <v>613.71957144205294</v>
      </c>
      <c r="BJ33" s="452"/>
      <c r="BK33" s="304"/>
      <c r="BL33" s="304"/>
      <c r="BM33" s="304"/>
      <c r="BN33" s="304"/>
      <c r="BO33" s="304"/>
      <c r="BP33" s="304"/>
      <c r="BQ33" s="304"/>
      <c r="BR33" s="304"/>
      <c r="BS33" s="304"/>
      <c r="BT33" s="304"/>
      <c r="BU33" s="304"/>
      <c r="BV33" s="304"/>
      <c r="BW33" s="304"/>
      <c r="BX33" s="304"/>
      <c r="BY33" s="304"/>
      <c r="BZ33" s="304"/>
      <c r="CA33" s="304"/>
      <c r="CB33" s="304"/>
      <c r="CC33" s="304"/>
      <c r="CD33" s="304"/>
      <c r="CE33" s="304"/>
      <c r="CF33" s="304"/>
      <c r="CG33" s="304"/>
      <c r="CH33" s="304"/>
      <c r="CI33" s="304"/>
      <c r="CJ33" s="304"/>
      <c r="CK33" s="304"/>
      <c r="CL33" s="304"/>
      <c r="CM33" s="304"/>
      <c r="CN33" s="304"/>
      <c r="CO33" s="304"/>
      <c r="CP33" s="304"/>
      <c r="CQ33" s="304"/>
      <c r="CR33" s="304"/>
      <c r="CS33" s="304"/>
      <c r="CT33" s="304"/>
      <c r="CU33" s="304"/>
      <c r="CV33" s="304"/>
      <c r="CW33" s="304"/>
      <c r="CX33" s="304"/>
      <c r="CY33" s="304"/>
      <c r="CZ33" s="304"/>
      <c r="DA33" s="304"/>
      <c r="DB33" s="304"/>
      <c r="DC33" s="304"/>
      <c r="DD33" s="304"/>
      <c r="DE33" s="304"/>
      <c r="DF33" s="304"/>
      <c r="DG33" s="304"/>
      <c r="DH33" s="304"/>
      <c r="DI33" s="304"/>
      <c r="DJ33" s="304"/>
      <c r="DK33" s="304"/>
      <c r="DL33" s="304"/>
      <c r="DM33" s="304"/>
      <c r="DN33" s="304"/>
      <c r="DO33" s="304"/>
      <c r="DP33" s="304"/>
      <c r="DQ33" s="304"/>
      <c r="DR33" s="304"/>
      <c r="DS33" s="304"/>
      <c r="DT33" s="304"/>
      <c r="DU33" s="304"/>
      <c r="DV33" s="304"/>
      <c r="DW33" s="304"/>
      <c r="DX33" s="304"/>
      <c r="DY33" s="304"/>
      <c r="DZ33" s="304"/>
      <c r="EA33" s="304"/>
      <c r="EB33" s="304"/>
      <c r="EC33" s="304"/>
      <c r="ED33" s="304"/>
      <c r="EE33" s="304"/>
      <c r="EF33" s="304"/>
      <c r="EG33" s="304"/>
      <c r="EH33" s="304"/>
      <c r="EI33" s="304"/>
      <c r="EJ33" s="304"/>
      <c r="EK33" s="304"/>
      <c r="EL33" s="304"/>
      <c r="EM33" s="304"/>
      <c r="EN33" s="304"/>
      <c r="EO33" s="304"/>
      <c r="EP33" s="304"/>
      <c r="EQ33" s="304"/>
      <c r="ER33" s="304"/>
      <c r="ES33" s="304"/>
      <c r="ET33" s="304"/>
      <c r="EU33" s="304"/>
      <c r="EV33" s="304"/>
      <c r="EW33" s="304"/>
      <c r="EX33" s="304"/>
      <c r="EY33" s="304"/>
      <c r="EZ33" s="304"/>
      <c r="FA33" s="304"/>
      <c r="FB33" s="304"/>
      <c r="FC33" s="304"/>
      <c r="FD33" s="304"/>
      <c r="FE33" s="304"/>
      <c r="FF33" s="304"/>
      <c r="FG33" s="304"/>
      <c r="FH33" s="304"/>
      <c r="FI33" s="304"/>
      <c r="FJ33" s="304"/>
      <c r="FK33" s="304"/>
      <c r="FL33" s="304"/>
      <c r="FM33" s="304"/>
      <c r="FN33" s="304"/>
      <c r="FO33" s="304"/>
      <c r="FP33" s="304"/>
      <c r="FQ33" s="304"/>
      <c r="FR33" s="304"/>
      <c r="FS33" s="304"/>
      <c r="FT33" s="304"/>
      <c r="FU33" s="304"/>
      <c r="FV33" s="304"/>
      <c r="FW33" s="304"/>
      <c r="FX33" s="304"/>
      <c r="FY33" s="304"/>
      <c r="FZ33" s="304"/>
      <c r="GA33" s="304"/>
      <c r="GB33" s="304"/>
      <c r="GC33" s="304"/>
      <c r="GD33" s="304"/>
      <c r="GE33" s="304"/>
      <c r="GF33" s="304"/>
      <c r="GG33" s="304"/>
      <c r="GH33" s="304"/>
      <c r="GI33" s="304"/>
      <c r="GJ33" s="304"/>
      <c r="GK33" s="304"/>
      <c r="GL33" s="304"/>
      <c r="GM33" s="304"/>
      <c r="GN33" s="304"/>
      <c r="GO33" s="304"/>
      <c r="GP33" s="304"/>
      <c r="GQ33" s="304"/>
      <c r="GR33" s="304"/>
      <c r="GS33" s="304"/>
      <c r="GT33" s="304"/>
      <c r="GU33" s="304"/>
      <c r="GV33" s="304"/>
      <c r="GW33" s="304"/>
      <c r="GX33" s="304"/>
      <c r="GY33" s="304"/>
      <c r="GZ33" s="304"/>
      <c r="HA33" s="304"/>
      <c r="HB33" s="304"/>
      <c r="HC33" s="304"/>
      <c r="HD33" s="304"/>
      <c r="HE33" s="304"/>
      <c r="HF33" s="304"/>
      <c r="HG33" s="304"/>
      <c r="HH33" s="304"/>
      <c r="HI33" s="304"/>
      <c r="HJ33" s="304"/>
      <c r="HK33" s="304"/>
      <c r="HL33" s="304"/>
      <c r="HM33" s="304"/>
      <c r="HN33" s="304"/>
      <c r="HO33" s="304"/>
      <c r="HP33" s="304"/>
      <c r="HQ33" s="304"/>
      <c r="HR33" s="304"/>
      <c r="HS33" s="304"/>
      <c r="HT33" s="304"/>
      <c r="HU33" s="304"/>
      <c r="HV33" s="304"/>
      <c r="HW33" s="304"/>
      <c r="HX33" s="304"/>
      <c r="HY33" s="304"/>
      <c r="HZ33" s="304"/>
      <c r="IA33" s="304"/>
      <c r="IB33" s="304"/>
      <c r="IC33" s="304"/>
      <c r="ID33" s="304"/>
      <c r="IE33" s="304"/>
      <c r="IF33" s="304"/>
      <c r="IG33" s="304"/>
      <c r="IH33" s="304"/>
      <c r="II33" s="304"/>
      <c r="IJ33" s="304"/>
      <c r="IK33" s="304"/>
      <c r="IL33" s="304"/>
      <c r="IM33" s="304"/>
      <c r="IN33" s="304"/>
      <c r="IO33" s="304"/>
      <c r="IP33" s="304"/>
      <c r="IQ33" s="304"/>
      <c r="IR33" s="304"/>
      <c r="IS33" s="304"/>
      <c r="IT33" s="304"/>
      <c r="IU33" s="304"/>
      <c r="IV33" s="304"/>
      <c r="IW33" s="304"/>
      <c r="IX33" s="304"/>
      <c r="IY33" s="304"/>
      <c r="IZ33" s="304"/>
      <c r="JA33" s="304"/>
      <c r="JB33" s="304"/>
      <c r="JC33" s="304"/>
      <c r="JD33" s="304"/>
      <c r="JE33" s="304"/>
      <c r="JF33" s="304"/>
      <c r="JG33" s="304"/>
      <c r="JH33" s="304"/>
      <c r="JI33" s="304"/>
      <c r="JJ33" s="304"/>
      <c r="JK33" s="304"/>
      <c r="JL33" s="304"/>
      <c r="JM33" s="304"/>
      <c r="JN33" s="304"/>
      <c r="JO33" s="304"/>
      <c r="JP33" s="304"/>
      <c r="JQ33" s="304"/>
      <c r="JR33" s="304"/>
      <c r="JS33" s="304"/>
      <c r="JT33" s="304"/>
      <c r="JU33" s="304"/>
      <c r="JV33" s="304"/>
      <c r="JW33" s="304"/>
      <c r="JX33" s="304"/>
      <c r="JY33" s="304"/>
      <c r="JZ33" s="304"/>
      <c r="KA33" s="304"/>
      <c r="KB33" s="304"/>
      <c r="KC33" s="304"/>
      <c r="KD33" s="304"/>
      <c r="KE33" s="304"/>
      <c r="KF33" s="304"/>
      <c r="KG33" s="304"/>
      <c r="KH33" s="304"/>
      <c r="KI33" s="304"/>
      <c r="KJ33" s="304"/>
      <c r="KK33" s="304"/>
      <c r="KL33" s="304"/>
      <c r="KM33" s="304"/>
      <c r="KN33" s="304"/>
      <c r="KO33" s="304"/>
      <c r="KP33" s="304"/>
      <c r="KQ33" s="304"/>
      <c r="KR33" s="304"/>
      <c r="KS33" s="304"/>
      <c r="KT33" s="304"/>
      <c r="KU33" s="304"/>
      <c r="KV33" s="304"/>
      <c r="KW33" s="304"/>
      <c r="KX33" s="304"/>
      <c r="KY33" s="304"/>
      <c r="KZ33" s="304"/>
      <c r="LA33" s="304"/>
      <c r="LB33" s="304"/>
      <c r="LC33" s="304"/>
      <c r="LD33" s="304"/>
      <c r="LE33" s="304"/>
      <c r="LF33" s="304"/>
      <c r="LG33" s="304"/>
      <c r="LH33" s="304"/>
      <c r="LI33" s="304"/>
      <c r="LJ33" s="304"/>
      <c r="LK33" s="304"/>
      <c r="LL33" s="304"/>
      <c r="LM33" s="304"/>
      <c r="LN33" s="304"/>
      <c r="LO33" s="304"/>
      <c r="LP33" s="304"/>
      <c r="LQ33" s="304"/>
      <c r="LR33" s="304"/>
      <c r="LS33" s="304"/>
      <c r="LT33" s="304"/>
      <c r="LU33" s="304"/>
      <c r="LV33" s="304"/>
      <c r="LW33" s="304"/>
      <c r="LX33" s="304"/>
      <c r="LY33" s="304"/>
      <c r="LZ33" s="304"/>
      <c r="MA33" s="304"/>
      <c r="MB33" s="304"/>
      <c r="MC33" s="304"/>
      <c r="MD33" s="304"/>
      <c r="ME33" s="304"/>
      <c r="MF33" s="304"/>
      <c r="MG33" s="304"/>
      <c r="MH33" s="304"/>
      <c r="MI33" s="304"/>
      <c r="MJ33" s="304"/>
      <c r="MK33" s="304"/>
      <c r="ML33" s="304"/>
      <c r="MM33" s="304"/>
      <c r="MN33" s="304"/>
      <c r="MO33" s="304"/>
      <c r="MP33" s="304"/>
      <c r="MQ33" s="304"/>
      <c r="MR33" s="304"/>
      <c r="MS33" s="304"/>
      <c r="MT33" s="304"/>
      <c r="MU33" s="304"/>
      <c r="MV33" s="304"/>
      <c r="MW33" s="304"/>
      <c r="MX33" s="304"/>
      <c r="MY33" s="304"/>
      <c r="MZ33" s="304"/>
      <c r="NA33" s="304"/>
      <c r="NB33" s="304"/>
      <c r="NC33" s="304"/>
      <c r="ND33" s="304"/>
      <c r="NE33" s="304"/>
      <c r="NF33" s="304"/>
      <c r="NG33" s="304"/>
      <c r="NH33" s="304"/>
      <c r="NI33" s="304"/>
      <c r="NJ33" s="304"/>
      <c r="NK33" s="304"/>
      <c r="NL33" s="304"/>
      <c r="NM33" s="304"/>
      <c r="NN33" s="304"/>
      <c r="NO33" s="304"/>
      <c r="NP33" s="304"/>
      <c r="NQ33" s="304"/>
      <c r="NR33" s="304"/>
      <c r="NS33" s="304"/>
      <c r="NT33" s="304"/>
      <c r="NU33" s="304"/>
      <c r="NV33" s="304"/>
      <c r="NW33" s="304"/>
      <c r="NX33" s="304"/>
      <c r="NY33" s="304"/>
      <c r="NZ33" s="304"/>
      <c r="OA33" s="304"/>
      <c r="OB33" s="304"/>
      <c r="OC33" s="304"/>
      <c r="OD33" s="304"/>
      <c r="OE33" s="304"/>
      <c r="OF33" s="304"/>
      <c r="OG33" s="304"/>
      <c r="OH33" s="304"/>
      <c r="OI33" s="304"/>
      <c r="OJ33" s="304"/>
      <c r="OK33" s="304"/>
      <c r="OL33" s="304"/>
      <c r="OM33" s="304"/>
      <c r="ON33" s="304"/>
      <c r="OO33" s="304"/>
      <c r="OP33" s="304"/>
      <c r="OQ33" s="304"/>
      <c r="OR33" s="304"/>
      <c r="OS33" s="304"/>
      <c r="OT33" s="304"/>
      <c r="OU33" s="304"/>
      <c r="OV33" s="304"/>
      <c r="OW33" s="304"/>
      <c r="OX33" s="304"/>
      <c r="OY33" s="304"/>
      <c r="OZ33" s="304"/>
      <c r="PA33" s="304"/>
      <c r="PB33" s="304"/>
      <c r="PC33" s="304"/>
      <c r="PD33" s="304"/>
      <c r="PE33" s="304"/>
      <c r="PF33" s="304"/>
      <c r="PG33" s="304"/>
      <c r="PH33" s="304"/>
      <c r="PI33" s="304"/>
      <c r="PJ33" s="304"/>
      <c r="PK33" s="304"/>
      <c r="PL33" s="304"/>
      <c r="PM33" s="304"/>
      <c r="PN33" s="304"/>
      <c r="PO33" s="304"/>
      <c r="PP33" s="304"/>
      <c r="PQ33" s="304"/>
      <c r="PR33" s="304"/>
      <c r="PS33" s="304"/>
      <c r="PT33" s="304"/>
      <c r="PU33" s="304"/>
      <c r="PV33" s="304"/>
      <c r="PW33" s="304"/>
      <c r="PX33" s="304"/>
      <c r="PY33" s="304"/>
      <c r="PZ33" s="304"/>
      <c r="QA33" s="304"/>
      <c r="QB33" s="304"/>
      <c r="QC33" s="304"/>
      <c r="QD33" s="304"/>
      <c r="QE33" s="304"/>
      <c r="QF33" s="304"/>
      <c r="QG33" s="304"/>
      <c r="QH33" s="304"/>
      <c r="QI33" s="304"/>
      <c r="QJ33" s="304"/>
      <c r="QK33" s="304"/>
      <c r="QL33" s="304"/>
      <c r="QM33" s="304"/>
      <c r="QN33" s="304"/>
      <c r="QO33" s="304"/>
      <c r="QP33" s="304"/>
      <c r="QQ33" s="304"/>
      <c r="QR33" s="304"/>
      <c r="QS33" s="304"/>
      <c r="QT33" s="304"/>
      <c r="QU33" s="304"/>
      <c r="QV33" s="304"/>
      <c r="QW33" s="304"/>
      <c r="QX33" s="304"/>
      <c r="QY33" s="304"/>
      <c r="QZ33" s="304"/>
      <c r="RA33" s="304"/>
      <c r="RB33" s="304"/>
      <c r="RC33" s="304"/>
      <c r="RD33" s="304"/>
      <c r="RE33" s="304"/>
      <c r="RF33" s="304"/>
      <c r="RG33" s="304"/>
      <c r="RH33" s="304"/>
      <c r="RI33" s="304"/>
      <c r="RJ33" s="304"/>
      <c r="RK33" s="304"/>
      <c r="RL33" s="304"/>
      <c r="RM33" s="304"/>
      <c r="RN33" s="304"/>
      <c r="RO33" s="304"/>
      <c r="RP33" s="304"/>
      <c r="RQ33" s="304"/>
      <c r="RR33" s="304"/>
      <c r="RS33" s="304"/>
      <c r="RT33" s="304"/>
      <c r="RU33" s="304"/>
      <c r="SD33" s="292"/>
      <c r="SE33" s="292"/>
      <c r="SF33" s="292"/>
      <c r="SH33" s="292"/>
      <c r="SO33" s="391"/>
      <c r="SS33" s="389"/>
      <c r="ST33" s="389"/>
      <c r="SU33" s="389"/>
    </row>
    <row r="34" spans="1:526" s="443" customFormat="1" ht="22.75" customHeight="1">
      <c r="A34" s="345">
        <v>26</v>
      </c>
      <c r="B34" s="231" t="str">
        <f>IF('1'!$A$1=1,D34,F34)</f>
        <v xml:space="preserve"> Тайвань, Провінція Китаю</v>
      </c>
      <c r="C34" s="444"/>
      <c r="D34" s="368" t="s">
        <v>204</v>
      </c>
      <c r="E34" s="368"/>
      <c r="F34" s="369" t="s">
        <v>203</v>
      </c>
      <c r="G34" s="342">
        <v>21.072041071027598</v>
      </c>
      <c r="H34" s="237">
        <v>20.63963036499386</v>
      </c>
      <c r="I34" s="237">
        <v>28.021079379132757</v>
      </c>
      <c r="J34" s="237">
        <v>30.138091893743738</v>
      </c>
      <c r="K34" s="237">
        <v>31.502757556554432</v>
      </c>
      <c r="L34" s="237">
        <v>28.75673855709244</v>
      </c>
      <c r="M34" s="237">
        <v>32.211403276035398</v>
      </c>
      <c r="N34" s="237">
        <v>35.051016147648099</v>
      </c>
      <c r="O34" s="237">
        <v>32.030617851287587</v>
      </c>
      <c r="P34" s="237">
        <v>30.209115832845342</v>
      </c>
      <c r="Q34" s="237">
        <v>37.617222789617301</v>
      </c>
      <c r="R34" s="237">
        <v>42.466540532561801</v>
      </c>
      <c r="S34" s="237">
        <v>35.66300085043823</v>
      </c>
      <c r="T34" s="237">
        <v>33.975377369776112</v>
      </c>
      <c r="U34" s="237">
        <v>39.0201947577252</v>
      </c>
      <c r="V34" s="237">
        <v>39.740431693615704</v>
      </c>
      <c r="W34" s="237">
        <v>37.448714075361998</v>
      </c>
      <c r="X34" s="237">
        <v>36.774435787967505</v>
      </c>
      <c r="Y34" s="237">
        <v>49.630372444685506</v>
      </c>
      <c r="Z34" s="237">
        <v>48.182548458915299</v>
      </c>
      <c r="AA34" s="237">
        <v>45.197336817451202</v>
      </c>
      <c r="AB34" s="237">
        <v>37.335785227518897</v>
      </c>
      <c r="AC34" s="237">
        <v>39.058738749717399</v>
      </c>
      <c r="AD34" s="237">
        <v>42.5397514395084</v>
      </c>
      <c r="AE34" s="237">
        <v>39.521080285288541</v>
      </c>
      <c r="AF34" s="237">
        <v>43.688682831347599</v>
      </c>
      <c r="AG34" s="237">
        <v>49.699007458238398</v>
      </c>
      <c r="AH34" s="237">
        <v>66.136055924395592</v>
      </c>
      <c r="AI34" s="237">
        <v>32.16888494072024</v>
      </c>
      <c r="AJ34" s="237">
        <v>26.782812558722277</v>
      </c>
      <c r="AK34" s="237">
        <v>45.423554612028298</v>
      </c>
      <c r="AL34" s="237">
        <v>106.8289937186087</v>
      </c>
      <c r="AM34" s="237">
        <v>49.085217257682295</v>
      </c>
      <c r="AN34" s="237">
        <v>47.122541748890995</v>
      </c>
      <c r="AO34" s="237">
        <v>64.937644116148306</v>
      </c>
      <c r="AP34" s="237">
        <v>67.6784365405084</v>
      </c>
      <c r="AQ34" s="237">
        <v>63.102378107007603</v>
      </c>
      <c r="AR34" s="237">
        <v>62.135650088703301</v>
      </c>
      <c r="AS34" s="237">
        <v>62.542899459087593</v>
      </c>
      <c r="AT34" s="237">
        <v>74.932561239121497</v>
      </c>
      <c r="AU34" s="237">
        <v>96.725227148607985</v>
      </c>
      <c r="AV34" s="237">
        <v>110.64716502817529</v>
      </c>
      <c r="AW34" s="237">
        <v>119.11044887347069</v>
      </c>
      <c r="AX34" s="237">
        <f t="shared" si="10"/>
        <v>187.78092765479852</v>
      </c>
      <c r="AY34" s="237">
        <f t="shared" si="11"/>
        <v>326.48284105025397</v>
      </c>
      <c r="AZ34" s="237">
        <f>G34+H34+I34+J34</f>
        <v>99.870842708897953</v>
      </c>
      <c r="BA34" s="237">
        <f>K34+L34+M34+N34</f>
        <v>127.52191553733037</v>
      </c>
      <c r="BB34" s="237">
        <f>O34+P34+Q34+R34</f>
        <v>142.32349700631204</v>
      </c>
      <c r="BC34" s="237">
        <f>S34+T34+U34+V34</f>
        <v>148.39900467155525</v>
      </c>
      <c r="BD34" s="237">
        <f>W34+X34+Y34+Z34</f>
        <v>172.03607076693029</v>
      </c>
      <c r="BE34" s="237">
        <f>AA34+AB34+AC34+AD34</f>
        <v>164.1316122341959</v>
      </c>
      <c r="BF34" s="237">
        <f>AE34+AF34+AG34+AH34</f>
        <v>199.04482649927013</v>
      </c>
      <c r="BG34" s="237">
        <f>AI34+AJ34+AK34+AL34</f>
        <v>211.20424583007951</v>
      </c>
      <c r="BH34" s="237">
        <f>AM34+AN34+AO34+AP34</f>
        <v>228.82383966322999</v>
      </c>
      <c r="BI34" s="237">
        <f t="shared" si="9"/>
        <v>262.71348889392004</v>
      </c>
      <c r="BJ34" s="452"/>
      <c r="BK34" s="304"/>
      <c r="BL34" s="304"/>
      <c r="BM34" s="304"/>
      <c r="BN34" s="304"/>
      <c r="BO34" s="304"/>
      <c r="BP34" s="304"/>
      <c r="BQ34" s="304"/>
      <c r="BR34" s="304"/>
      <c r="BS34" s="304"/>
      <c r="BT34" s="304"/>
      <c r="BU34" s="304"/>
      <c r="BV34" s="304"/>
      <c r="BW34" s="304"/>
      <c r="BX34" s="304"/>
      <c r="BY34" s="304"/>
      <c r="BZ34" s="304"/>
      <c r="CA34" s="304"/>
      <c r="CB34" s="304"/>
      <c r="CC34" s="304"/>
      <c r="CD34" s="304"/>
      <c r="CE34" s="304"/>
      <c r="CF34" s="304"/>
      <c r="CG34" s="304"/>
      <c r="CH34" s="304"/>
      <c r="CI34" s="304"/>
      <c r="CJ34" s="304"/>
      <c r="CK34" s="304"/>
      <c r="CL34" s="304"/>
      <c r="CM34" s="304"/>
      <c r="CN34" s="304"/>
      <c r="CO34" s="304"/>
      <c r="CP34" s="304"/>
      <c r="CQ34" s="304"/>
      <c r="CR34" s="304"/>
      <c r="CS34" s="304"/>
      <c r="CT34" s="304"/>
      <c r="CU34" s="304"/>
      <c r="CV34" s="304"/>
      <c r="CW34" s="304"/>
      <c r="CX34" s="304"/>
      <c r="CY34" s="304"/>
      <c r="CZ34" s="304"/>
      <c r="DA34" s="304"/>
      <c r="DB34" s="304"/>
      <c r="DC34" s="304"/>
      <c r="DD34" s="304"/>
      <c r="DE34" s="304"/>
      <c r="DF34" s="304"/>
      <c r="DG34" s="304"/>
      <c r="DH34" s="304"/>
      <c r="DI34" s="304"/>
      <c r="DJ34" s="304"/>
      <c r="DK34" s="304"/>
      <c r="DL34" s="304"/>
      <c r="DM34" s="304"/>
      <c r="DN34" s="304"/>
      <c r="DO34" s="304"/>
      <c r="DP34" s="304"/>
      <c r="DQ34" s="304"/>
      <c r="DR34" s="304"/>
      <c r="DS34" s="304"/>
      <c r="DT34" s="304"/>
      <c r="DU34" s="304"/>
      <c r="DV34" s="304"/>
      <c r="DW34" s="304"/>
      <c r="DX34" s="304"/>
      <c r="DY34" s="304"/>
      <c r="DZ34" s="304"/>
      <c r="EA34" s="304"/>
      <c r="EB34" s="304"/>
      <c r="EC34" s="304"/>
      <c r="ED34" s="304"/>
      <c r="EE34" s="304"/>
      <c r="EF34" s="304"/>
      <c r="EG34" s="304"/>
      <c r="EH34" s="304"/>
      <c r="EI34" s="304"/>
      <c r="EJ34" s="304"/>
      <c r="EK34" s="304"/>
      <c r="EL34" s="304"/>
      <c r="EM34" s="304"/>
      <c r="EN34" s="304"/>
      <c r="EO34" s="304"/>
      <c r="EP34" s="304"/>
      <c r="EQ34" s="304"/>
      <c r="ER34" s="304"/>
      <c r="ES34" s="304"/>
      <c r="ET34" s="304"/>
      <c r="EU34" s="304"/>
      <c r="EV34" s="304"/>
      <c r="EW34" s="304"/>
      <c r="EX34" s="304"/>
      <c r="EY34" s="304"/>
      <c r="EZ34" s="304"/>
      <c r="FA34" s="304"/>
      <c r="FB34" s="304"/>
      <c r="FC34" s="304"/>
      <c r="FD34" s="304"/>
      <c r="FE34" s="304"/>
      <c r="FF34" s="304"/>
      <c r="FG34" s="304"/>
      <c r="FH34" s="304"/>
      <c r="FI34" s="304"/>
      <c r="FJ34" s="304"/>
      <c r="FK34" s="304"/>
      <c r="FL34" s="304"/>
      <c r="FM34" s="304"/>
      <c r="FN34" s="304"/>
      <c r="FO34" s="304"/>
      <c r="FP34" s="304"/>
      <c r="FQ34" s="304"/>
      <c r="FR34" s="304"/>
      <c r="FS34" s="304"/>
      <c r="FT34" s="304"/>
      <c r="FU34" s="304"/>
      <c r="FV34" s="304"/>
      <c r="FW34" s="304"/>
      <c r="FX34" s="304"/>
      <c r="FY34" s="304"/>
      <c r="FZ34" s="304"/>
      <c r="GA34" s="304"/>
      <c r="GB34" s="304"/>
      <c r="GC34" s="304"/>
      <c r="GD34" s="304"/>
      <c r="GE34" s="304"/>
      <c r="GF34" s="304"/>
      <c r="GG34" s="304"/>
      <c r="GH34" s="304"/>
      <c r="GI34" s="304"/>
      <c r="GJ34" s="304"/>
      <c r="GK34" s="304"/>
      <c r="GL34" s="304"/>
      <c r="GM34" s="304"/>
      <c r="GN34" s="304"/>
      <c r="GO34" s="304"/>
      <c r="GP34" s="304"/>
      <c r="GQ34" s="304"/>
      <c r="GR34" s="304"/>
      <c r="GS34" s="304"/>
      <c r="GT34" s="304"/>
      <c r="GU34" s="304"/>
      <c r="GV34" s="304"/>
      <c r="GW34" s="304"/>
      <c r="GX34" s="304"/>
      <c r="GY34" s="304"/>
      <c r="GZ34" s="304"/>
      <c r="HA34" s="304"/>
      <c r="HB34" s="304"/>
      <c r="HC34" s="304"/>
      <c r="HD34" s="304"/>
      <c r="HE34" s="304"/>
      <c r="HF34" s="304"/>
      <c r="HG34" s="304"/>
      <c r="HH34" s="304"/>
      <c r="HI34" s="304"/>
      <c r="HJ34" s="304"/>
      <c r="HK34" s="304"/>
      <c r="HL34" s="304"/>
      <c r="HM34" s="304"/>
      <c r="HN34" s="304"/>
      <c r="HO34" s="304"/>
      <c r="HP34" s="304"/>
      <c r="HQ34" s="304"/>
      <c r="HR34" s="304"/>
      <c r="HS34" s="304"/>
      <c r="HT34" s="304"/>
      <c r="HU34" s="304"/>
      <c r="HV34" s="304"/>
      <c r="HW34" s="304"/>
      <c r="HX34" s="304"/>
      <c r="HY34" s="304"/>
      <c r="HZ34" s="304"/>
      <c r="IA34" s="304"/>
      <c r="IB34" s="304"/>
      <c r="IC34" s="304"/>
      <c r="ID34" s="304"/>
      <c r="IE34" s="304"/>
      <c r="IF34" s="304"/>
      <c r="IG34" s="304"/>
      <c r="IH34" s="304"/>
      <c r="II34" s="304"/>
      <c r="IJ34" s="304"/>
      <c r="IK34" s="304"/>
      <c r="IL34" s="304"/>
      <c r="IM34" s="304"/>
      <c r="IN34" s="304"/>
      <c r="IO34" s="304"/>
      <c r="IP34" s="304"/>
      <c r="IQ34" s="304"/>
      <c r="IR34" s="304"/>
      <c r="IS34" s="304"/>
      <c r="IT34" s="304"/>
      <c r="IU34" s="304"/>
      <c r="IV34" s="304"/>
      <c r="IW34" s="304"/>
      <c r="IX34" s="304"/>
      <c r="IY34" s="304"/>
      <c r="IZ34" s="304"/>
      <c r="JA34" s="304"/>
      <c r="JB34" s="304"/>
      <c r="JC34" s="304"/>
      <c r="JD34" s="304"/>
      <c r="JE34" s="304"/>
      <c r="JF34" s="304"/>
      <c r="JG34" s="304"/>
      <c r="JH34" s="304"/>
      <c r="JI34" s="304"/>
      <c r="JJ34" s="304"/>
      <c r="JK34" s="304"/>
      <c r="JL34" s="304"/>
      <c r="JM34" s="304"/>
      <c r="JN34" s="304"/>
      <c r="JO34" s="304"/>
      <c r="JP34" s="304"/>
      <c r="JQ34" s="304"/>
      <c r="JR34" s="304"/>
      <c r="JS34" s="304"/>
      <c r="JT34" s="304"/>
      <c r="JU34" s="304"/>
      <c r="JV34" s="304"/>
      <c r="JW34" s="304"/>
      <c r="JX34" s="304"/>
      <c r="JY34" s="304"/>
      <c r="JZ34" s="304"/>
      <c r="KA34" s="304"/>
      <c r="KB34" s="304"/>
      <c r="KC34" s="304"/>
      <c r="KD34" s="304"/>
      <c r="KE34" s="304"/>
      <c r="KF34" s="304"/>
      <c r="KG34" s="304"/>
      <c r="KH34" s="304"/>
      <c r="KI34" s="304"/>
      <c r="KJ34" s="304"/>
      <c r="KK34" s="304"/>
      <c r="KL34" s="304"/>
      <c r="KM34" s="304"/>
      <c r="KN34" s="304"/>
      <c r="KO34" s="304"/>
      <c r="KP34" s="304"/>
      <c r="KQ34" s="304"/>
      <c r="KR34" s="304"/>
      <c r="KS34" s="304"/>
      <c r="KT34" s="304"/>
      <c r="KU34" s="304"/>
      <c r="KV34" s="304"/>
      <c r="KW34" s="304"/>
      <c r="KX34" s="304"/>
      <c r="KY34" s="304"/>
      <c r="KZ34" s="304"/>
      <c r="LA34" s="304"/>
      <c r="LB34" s="304"/>
      <c r="LC34" s="304"/>
      <c r="LD34" s="304"/>
      <c r="LE34" s="304"/>
      <c r="LF34" s="304"/>
      <c r="LG34" s="304"/>
      <c r="LH34" s="304"/>
      <c r="LI34" s="304"/>
      <c r="LJ34" s="304"/>
      <c r="LK34" s="304"/>
      <c r="LL34" s="304"/>
      <c r="LM34" s="304"/>
      <c r="LN34" s="304"/>
      <c r="LO34" s="304"/>
      <c r="LP34" s="304"/>
      <c r="LQ34" s="304"/>
      <c r="LR34" s="304"/>
      <c r="LS34" s="304"/>
      <c r="LT34" s="304"/>
      <c r="LU34" s="304"/>
      <c r="LV34" s="304"/>
      <c r="LW34" s="304"/>
      <c r="LX34" s="304"/>
      <c r="LY34" s="304"/>
      <c r="LZ34" s="304"/>
      <c r="MA34" s="304"/>
      <c r="MB34" s="304"/>
      <c r="MC34" s="304"/>
      <c r="MD34" s="304"/>
      <c r="ME34" s="304"/>
      <c r="MF34" s="304"/>
      <c r="MG34" s="304"/>
      <c r="MH34" s="304"/>
      <c r="MI34" s="304"/>
      <c r="MJ34" s="304"/>
      <c r="MK34" s="304"/>
      <c r="ML34" s="304"/>
      <c r="MM34" s="304"/>
      <c r="MN34" s="304"/>
      <c r="MO34" s="304"/>
      <c r="MP34" s="304"/>
      <c r="MQ34" s="304"/>
      <c r="MR34" s="304"/>
      <c r="MS34" s="304"/>
      <c r="MT34" s="304"/>
      <c r="MU34" s="304"/>
      <c r="MV34" s="304"/>
      <c r="MW34" s="304"/>
      <c r="MX34" s="304"/>
      <c r="MY34" s="304"/>
      <c r="MZ34" s="304"/>
      <c r="NA34" s="304"/>
      <c r="NB34" s="304"/>
      <c r="NC34" s="304"/>
      <c r="ND34" s="304"/>
      <c r="NE34" s="304"/>
      <c r="NF34" s="304"/>
      <c r="NG34" s="304"/>
      <c r="NH34" s="304"/>
      <c r="NI34" s="304"/>
      <c r="NJ34" s="304"/>
      <c r="NK34" s="304"/>
      <c r="NL34" s="304"/>
      <c r="NM34" s="304"/>
      <c r="NN34" s="304"/>
      <c r="NO34" s="304"/>
      <c r="NP34" s="304"/>
      <c r="NQ34" s="304"/>
      <c r="NR34" s="304"/>
      <c r="NS34" s="304"/>
      <c r="NT34" s="304"/>
      <c r="NU34" s="304"/>
      <c r="NV34" s="304"/>
      <c r="NW34" s="304"/>
      <c r="NX34" s="304"/>
      <c r="NY34" s="304"/>
      <c r="NZ34" s="304"/>
      <c r="OA34" s="304"/>
      <c r="OB34" s="304"/>
      <c r="OC34" s="304"/>
      <c r="OD34" s="304"/>
      <c r="OE34" s="304"/>
      <c r="OF34" s="304"/>
      <c r="OG34" s="304"/>
      <c r="OH34" s="304"/>
      <c r="OI34" s="304"/>
      <c r="OJ34" s="304"/>
      <c r="OK34" s="304"/>
      <c r="OL34" s="304"/>
      <c r="OM34" s="304"/>
      <c r="ON34" s="304"/>
      <c r="OO34" s="304"/>
      <c r="OP34" s="304"/>
      <c r="OQ34" s="304"/>
      <c r="OR34" s="304"/>
      <c r="OS34" s="304"/>
      <c r="OT34" s="304"/>
      <c r="OU34" s="304"/>
      <c r="OV34" s="304"/>
      <c r="OW34" s="304"/>
      <c r="OX34" s="304"/>
      <c r="OY34" s="304"/>
      <c r="OZ34" s="304"/>
      <c r="PA34" s="304"/>
      <c r="PB34" s="304"/>
      <c r="PC34" s="304"/>
      <c r="PD34" s="304"/>
      <c r="PE34" s="304"/>
      <c r="PF34" s="304"/>
      <c r="PG34" s="304"/>
      <c r="PH34" s="304"/>
      <c r="PI34" s="304"/>
      <c r="PJ34" s="304"/>
      <c r="PK34" s="304"/>
      <c r="PL34" s="304"/>
      <c r="PM34" s="304"/>
      <c r="PN34" s="304"/>
      <c r="PO34" s="304"/>
      <c r="PP34" s="304"/>
      <c r="PQ34" s="304"/>
      <c r="PR34" s="304"/>
      <c r="PS34" s="304"/>
      <c r="PT34" s="304"/>
      <c r="PU34" s="304"/>
      <c r="PV34" s="304"/>
      <c r="PW34" s="304"/>
      <c r="PX34" s="304"/>
      <c r="PY34" s="304"/>
      <c r="PZ34" s="304"/>
      <c r="QA34" s="304"/>
      <c r="QB34" s="304"/>
      <c r="QC34" s="304"/>
      <c r="QD34" s="304"/>
      <c r="QE34" s="304"/>
      <c r="QF34" s="304"/>
      <c r="QG34" s="304"/>
      <c r="QH34" s="304"/>
      <c r="QI34" s="304"/>
      <c r="QJ34" s="304"/>
      <c r="QK34" s="304"/>
      <c r="QL34" s="304"/>
      <c r="QM34" s="304"/>
      <c r="QN34" s="304"/>
      <c r="QO34" s="304"/>
      <c r="QP34" s="304"/>
      <c r="QQ34" s="304"/>
      <c r="QR34" s="304"/>
      <c r="QS34" s="304"/>
      <c r="QT34" s="304"/>
      <c r="QU34" s="304"/>
      <c r="QV34" s="304"/>
      <c r="QW34" s="304"/>
      <c r="QX34" s="304"/>
      <c r="QY34" s="304"/>
      <c r="QZ34" s="304"/>
      <c r="RA34" s="304"/>
      <c r="RB34" s="304"/>
      <c r="RC34" s="304"/>
      <c r="RD34" s="304"/>
      <c r="RE34" s="304"/>
      <c r="RF34" s="304"/>
      <c r="RG34" s="304"/>
      <c r="RH34" s="304"/>
      <c r="RI34" s="304"/>
      <c r="RJ34" s="304"/>
      <c r="RK34" s="304"/>
      <c r="RL34" s="304"/>
      <c r="RM34" s="304"/>
      <c r="RN34" s="304"/>
      <c r="RO34" s="304"/>
      <c r="RP34" s="304"/>
      <c r="RQ34" s="304"/>
      <c r="RR34" s="304"/>
      <c r="RS34" s="304"/>
      <c r="RT34" s="304"/>
      <c r="RU34" s="304"/>
      <c r="RV34" s="440"/>
      <c r="RW34" s="440"/>
      <c r="RX34" s="440"/>
      <c r="RY34" s="440"/>
      <c r="RZ34" s="440"/>
      <c r="SA34" s="440"/>
      <c r="SB34" s="440"/>
      <c r="SC34" s="440"/>
      <c r="SD34" s="438"/>
      <c r="SE34" s="438"/>
      <c r="SF34" s="438"/>
      <c r="SG34" s="438"/>
      <c r="SH34" s="438"/>
      <c r="SI34" s="438"/>
      <c r="SJ34" s="438"/>
      <c r="SK34" s="438"/>
      <c r="SL34" s="438"/>
      <c r="SM34" s="438"/>
      <c r="SN34" s="438"/>
      <c r="SO34" s="441"/>
      <c r="SP34" s="438"/>
      <c r="SQ34" s="438"/>
      <c r="SR34" s="438"/>
      <c r="SS34" s="442"/>
      <c r="ST34" s="442"/>
      <c r="SU34" s="442"/>
      <c r="SV34" s="439"/>
      <c r="SW34" s="439"/>
      <c r="SX34" s="439"/>
      <c r="SY34" s="439"/>
      <c r="SZ34" s="439"/>
      <c r="TA34" s="439"/>
      <c r="TB34" s="438"/>
      <c r="TC34" s="438"/>
      <c r="TD34" s="438"/>
      <c r="TE34" s="438"/>
      <c r="TF34" s="438"/>
    </row>
    <row r="35" spans="1:526" ht="21" customHeight="1">
      <c r="A35" s="345">
        <v>27</v>
      </c>
      <c r="B35" s="231" t="str">
        <f>IF('1'!$A$1=1,D35,F35)</f>
        <v xml:space="preserve"> Норвегія</v>
      </c>
      <c r="C35" s="444"/>
      <c r="D35" s="368" t="s">
        <v>188</v>
      </c>
      <c r="E35" s="368"/>
      <c r="F35" s="368" t="s">
        <v>142</v>
      </c>
      <c r="G35" s="342">
        <v>207.702449286183</v>
      </c>
      <c r="H35" s="237">
        <v>203.55044642294268</v>
      </c>
      <c r="I35" s="237">
        <v>212.9452565221977</v>
      </c>
      <c r="J35" s="237">
        <v>38.5689177333864</v>
      </c>
      <c r="K35" s="237">
        <v>36.851674574763301</v>
      </c>
      <c r="L35" s="237">
        <v>27.616530505426852</v>
      </c>
      <c r="M35" s="237">
        <v>34.622875406265898</v>
      </c>
      <c r="N35" s="237">
        <v>47.632441647059906</v>
      </c>
      <c r="O35" s="237">
        <v>48.3356626043945</v>
      </c>
      <c r="P35" s="237">
        <v>37.528113729880204</v>
      </c>
      <c r="Q35" s="237">
        <v>41.660672340942369</v>
      </c>
      <c r="R35" s="237">
        <v>53.222139785751096</v>
      </c>
      <c r="S35" s="237">
        <v>39.098722349862001</v>
      </c>
      <c r="T35" s="237">
        <v>40.561817143261102</v>
      </c>
      <c r="U35" s="237">
        <v>40.981428633731795</v>
      </c>
      <c r="V35" s="237">
        <v>65.471348867217898</v>
      </c>
      <c r="W35" s="237">
        <v>54.447353514814296</v>
      </c>
      <c r="X35" s="237">
        <v>40.143938699264098</v>
      </c>
      <c r="Y35" s="237">
        <v>57.579892668432301</v>
      </c>
      <c r="Z35" s="237">
        <v>74.115505372882197</v>
      </c>
      <c r="AA35" s="237">
        <v>70.944109037289493</v>
      </c>
      <c r="AB35" s="237">
        <v>44.905277327873407</v>
      </c>
      <c r="AC35" s="237">
        <v>56.616320990205395</v>
      </c>
      <c r="AD35" s="237">
        <v>69.805790020926608</v>
      </c>
      <c r="AE35" s="237">
        <v>59.7782754889502</v>
      </c>
      <c r="AF35" s="237">
        <v>64.630743819833199</v>
      </c>
      <c r="AG35" s="237">
        <v>78.057670538722007</v>
      </c>
      <c r="AH35" s="237">
        <v>111.852379757449</v>
      </c>
      <c r="AI35" s="237">
        <v>65.856803973659282</v>
      </c>
      <c r="AJ35" s="237">
        <v>43.064587266485404</v>
      </c>
      <c r="AK35" s="237">
        <v>64.9262932365057</v>
      </c>
      <c r="AL35" s="237">
        <v>76.988986308715113</v>
      </c>
      <c r="AM35" s="237">
        <v>73.587403829271992</v>
      </c>
      <c r="AN35" s="237">
        <v>68.079217058138099</v>
      </c>
      <c r="AO35" s="237">
        <v>74.735352644268801</v>
      </c>
      <c r="AP35" s="237">
        <v>94.339801465950899</v>
      </c>
      <c r="AQ35" s="237">
        <v>89.167581894854607</v>
      </c>
      <c r="AR35" s="237">
        <v>92.208371671202698</v>
      </c>
      <c r="AS35" s="237">
        <v>80.38258281873</v>
      </c>
      <c r="AT35" s="237">
        <v>114.7909587971711</v>
      </c>
      <c r="AU35" s="237">
        <v>121.2143529176093</v>
      </c>
      <c r="AV35" s="237">
        <v>72.737040426238607</v>
      </c>
      <c r="AW35" s="237">
        <v>104.55379465837801</v>
      </c>
      <c r="AX35" s="237">
        <f>AQ35+AR35+AS35</f>
        <v>261.75853638478731</v>
      </c>
      <c r="AY35" s="237">
        <f>AU35+AV35+AW35</f>
        <v>298.50518800222591</v>
      </c>
      <c r="AZ35" s="237">
        <f>G35+H35+I35+J35</f>
        <v>662.76706996470989</v>
      </c>
      <c r="BA35" s="237">
        <f>K35+L35+M35+N35</f>
        <v>146.72352213351598</v>
      </c>
      <c r="BB35" s="237">
        <f>O35+P35+Q35+R35</f>
        <v>180.74658846096816</v>
      </c>
      <c r="BC35" s="237">
        <f>S35+T35+U35+V35</f>
        <v>186.11331699407282</v>
      </c>
      <c r="BD35" s="237">
        <f>W35+X35+Y35+Z35</f>
        <v>226.2866902553929</v>
      </c>
      <c r="BE35" s="237">
        <f>AA35+AB35+AC35+AD35</f>
        <v>242.27149737629492</v>
      </c>
      <c r="BF35" s="237">
        <f>AE35+AF35+AG35+AH35</f>
        <v>314.31906960495439</v>
      </c>
      <c r="BG35" s="237">
        <f>AI35+AJ35+AK35+AL35</f>
        <v>250.8366707853655</v>
      </c>
      <c r="BH35" s="237">
        <f>AM35+AN35+AO35+AP35</f>
        <v>310.74177499762982</v>
      </c>
      <c r="BI35" s="237">
        <f>AQ35+AR35+AS35+AT35</f>
        <v>376.54949518195838</v>
      </c>
      <c r="BJ35" s="452"/>
      <c r="BK35" s="304"/>
      <c r="BL35" s="304"/>
      <c r="BM35" s="304"/>
      <c r="BN35" s="304"/>
      <c r="BO35" s="304"/>
      <c r="BP35" s="304"/>
      <c r="BQ35" s="304"/>
      <c r="BR35" s="304"/>
      <c r="BS35" s="304"/>
      <c r="BT35" s="304"/>
      <c r="BU35" s="304"/>
      <c r="BV35" s="304"/>
      <c r="BW35" s="304"/>
      <c r="BX35" s="304"/>
      <c r="BY35" s="304"/>
      <c r="BZ35" s="304"/>
      <c r="CA35" s="304"/>
      <c r="CB35" s="304"/>
      <c r="CC35" s="304"/>
      <c r="CD35" s="304"/>
      <c r="CE35" s="304"/>
      <c r="CF35" s="304"/>
      <c r="CG35" s="304"/>
      <c r="CH35" s="304"/>
      <c r="CI35" s="304"/>
      <c r="CJ35" s="304"/>
      <c r="CK35" s="304"/>
      <c r="CL35" s="304"/>
      <c r="CM35" s="304"/>
      <c r="CN35" s="304"/>
      <c r="CO35" s="304"/>
      <c r="CP35" s="304"/>
      <c r="CQ35" s="304"/>
      <c r="CR35" s="304"/>
      <c r="CS35" s="304"/>
      <c r="CT35" s="304"/>
      <c r="CU35" s="304"/>
      <c r="CV35" s="304"/>
      <c r="CW35" s="304"/>
      <c r="CX35" s="304"/>
      <c r="CY35" s="304"/>
      <c r="CZ35" s="304"/>
      <c r="DA35" s="304"/>
      <c r="DB35" s="304"/>
      <c r="DC35" s="304"/>
      <c r="DD35" s="304"/>
      <c r="DE35" s="304"/>
      <c r="DF35" s="304"/>
      <c r="DG35" s="304"/>
      <c r="DH35" s="304"/>
      <c r="DI35" s="304"/>
      <c r="DJ35" s="304"/>
      <c r="DK35" s="304"/>
      <c r="DL35" s="304"/>
      <c r="DM35" s="304"/>
      <c r="DN35" s="304"/>
      <c r="DO35" s="304"/>
      <c r="DP35" s="304"/>
      <c r="DQ35" s="304"/>
      <c r="DR35" s="304"/>
      <c r="DS35" s="304"/>
      <c r="DT35" s="304"/>
      <c r="DU35" s="304"/>
      <c r="DV35" s="304"/>
      <c r="DW35" s="304"/>
      <c r="DX35" s="304"/>
      <c r="DY35" s="304"/>
      <c r="DZ35" s="304"/>
      <c r="EA35" s="304"/>
      <c r="EB35" s="304"/>
      <c r="EC35" s="304"/>
      <c r="ED35" s="304"/>
      <c r="EE35" s="304"/>
      <c r="EF35" s="304"/>
      <c r="EG35" s="304"/>
      <c r="EH35" s="304"/>
      <c r="EI35" s="304"/>
      <c r="EJ35" s="304"/>
      <c r="EK35" s="304"/>
      <c r="EL35" s="304"/>
      <c r="EM35" s="304"/>
      <c r="EN35" s="304"/>
      <c r="EO35" s="304"/>
      <c r="EP35" s="304"/>
      <c r="EQ35" s="304"/>
      <c r="ER35" s="304"/>
      <c r="ES35" s="304"/>
      <c r="ET35" s="304"/>
      <c r="EU35" s="304"/>
      <c r="EV35" s="304"/>
      <c r="EW35" s="304"/>
      <c r="EX35" s="304"/>
      <c r="EY35" s="304"/>
      <c r="EZ35" s="304"/>
      <c r="FA35" s="304"/>
      <c r="FB35" s="304"/>
      <c r="FC35" s="304"/>
      <c r="FD35" s="304"/>
      <c r="FE35" s="304"/>
      <c r="FF35" s="304"/>
      <c r="FG35" s="304"/>
      <c r="FH35" s="304"/>
      <c r="FI35" s="304"/>
      <c r="FJ35" s="304"/>
      <c r="FK35" s="304"/>
      <c r="FL35" s="304"/>
      <c r="FM35" s="304"/>
      <c r="FN35" s="304"/>
      <c r="FO35" s="304"/>
      <c r="FP35" s="304"/>
      <c r="FQ35" s="304"/>
      <c r="FR35" s="304"/>
      <c r="FS35" s="304"/>
      <c r="FT35" s="304"/>
      <c r="FU35" s="304"/>
      <c r="FV35" s="304"/>
      <c r="FW35" s="304"/>
      <c r="FX35" s="304"/>
      <c r="FY35" s="304"/>
      <c r="FZ35" s="304"/>
      <c r="GA35" s="304"/>
      <c r="GB35" s="304"/>
      <c r="GC35" s="304"/>
      <c r="GD35" s="304"/>
      <c r="GE35" s="304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  <c r="IX35" s="304"/>
      <c r="IY35" s="304"/>
      <c r="IZ35" s="304"/>
      <c r="JA35" s="304"/>
      <c r="JB35" s="304"/>
      <c r="JC35" s="304"/>
      <c r="JD35" s="304"/>
      <c r="JE35" s="304"/>
      <c r="JF35" s="304"/>
      <c r="JG35" s="304"/>
      <c r="JH35" s="304"/>
      <c r="JI35" s="304"/>
      <c r="JJ35" s="304"/>
      <c r="JK35" s="304"/>
      <c r="JL35" s="304"/>
      <c r="JM35" s="304"/>
      <c r="JN35" s="304"/>
      <c r="JO35" s="304"/>
      <c r="JP35" s="304"/>
      <c r="JQ35" s="304"/>
      <c r="JR35" s="304"/>
      <c r="JS35" s="304"/>
      <c r="JT35" s="304"/>
      <c r="JU35" s="304"/>
      <c r="JV35" s="304"/>
      <c r="JW35" s="304"/>
      <c r="JX35" s="304"/>
      <c r="JY35" s="304"/>
      <c r="JZ35" s="304"/>
      <c r="KA35" s="304"/>
      <c r="KB35" s="304"/>
      <c r="KC35" s="304"/>
      <c r="KD35" s="304"/>
      <c r="KE35" s="304"/>
      <c r="KF35" s="304"/>
      <c r="KG35" s="304"/>
      <c r="KH35" s="304"/>
      <c r="KI35" s="304"/>
      <c r="KJ35" s="304"/>
      <c r="KK35" s="304"/>
      <c r="KL35" s="304"/>
      <c r="KM35" s="304"/>
      <c r="KN35" s="304"/>
      <c r="KO35" s="304"/>
      <c r="KP35" s="305"/>
      <c r="KQ35" s="305"/>
      <c r="KR35" s="305"/>
      <c r="KS35" s="305"/>
      <c r="KT35" s="305"/>
      <c r="KU35" s="305"/>
      <c r="KV35" s="305"/>
      <c r="KW35" s="305"/>
      <c r="KX35" s="305"/>
      <c r="KY35" s="305"/>
      <c r="KZ35" s="306"/>
      <c r="LA35" s="305"/>
      <c r="LB35" s="305"/>
      <c r="LC35" s="305"/>
      <c r="LD35" s="305"/>
      <c r="LE35" s="305"/>
      <c r="LF35" s="305"/>
      <c r="LG35" s="305"/>
      <c r="LH35" s="305"/>
      <c r="LI35" s="305"/>
      <c r="LJ35" s="305"/>
      <c r="LK35" s="305"/>
      <c r="LL35" s="305"/>
      <c r="LM35" s="305"/>
      <c r="LN35" s="305"/>
      <c r="LO35" s="305"/>
      <c r="LP35" s="305"/>
      <c r="LQ35" s="305"/>
      <c r="LR35" s="305"/>
      <c r="LS35" s="305"/>
      <c r="LT35" s="305"/>
      <c r="LU35" s="305"/>
      <c r="LV35" s="305"/>
      <c r="LW35" s="305"/>
      <c r="LX35" s="305"/>
      <c r="LY35" s="305"/>
      <c r="LZ35" s="305"/>
      <c r="MA35" s="305"/>
      <c r="MB35" s="305"/>
      <c r="MC35" s="305"/>
      <c r="MD35" s="305"/>
      <c r="ME35" s="305"/>
      <c r="MF35" s="305"/>
      <c r="MG35" s="305"/>
      <c r="MH35" s="305"/>
      <c r="MI35" s="305"/>
      <c r="MJ35" s="305"/>
      <c r="MK35" s="305"/>
      <c r="ML35" s="305"/>
      <c r="MM35" s="305"/>
      <c r="MN35" s="305"/>
      <c r="MO35" s="305"/>
      <c r="MP35" s="305"/>
      <c r="MQ35" s="305"/>
      <c r="MR35" s="305"/>
      <c r="MS35" s="305"/>
      <c r="MT35" s="305"/>
      <c r="MU35" s="305"/>
      <c r="MV35" s="307"/>
      <c r="MW35" s="307"/>
      <c r="MX35" s="307"/>
      <c r="MY35" s="307"/>
      <c r="MZ35" s="307"/>
      <c r="NA35" s="307"/>
      <c r="NB35" s="307"/>
      <c r="NC35" s="307"/>
      <c r="ND35" s="307"/>
      <c r="NE35" s="307"/>
      <c r="NF35" s="307"/>
      <c r="NG35" s="307"/>
      <c r="NH35" s="307"/>
      <c r="NI35" s="307"/>
      <c r="NJ35" s="307"/>
      <c r="NK35" s="307"/>
      <c r="NL35" s="307"/>
      <c r="NM35" s="307"/>
      <c r="NN35" s="307"/>
      <c r="NO35" s="307"/>
      <c r="NP35" s="307"/>
      <c r="NQ35" s="307"/>
      <c r="NR35" s="307"/>
      <c r="NS35" s="307"/>
      <c r="NT35" s="307"/>
      <c r="NU35" s="307"/>
      <c r="NV35" s="307"/>
      <c r="NW35" s="307"/>
      <c r="NX35" s="307"/>
      <c r="NY35" s="307"/>
      <c r="NZ35" s="305"/>
      <c r="OA35" s="305"/>
      <c r="OB35" s="305"/>
      <c r="OC35" s="305"/>
      <c r="OD35" s="305"/>
      <c r="OE35" s="305"/>
      <c r="OF35" s="305"/>
      <c r="OG35" s="305"/>
      <c r="OH35" s="305"/>
      <c r="OI35" s="305"/>
      <c r="OJ35" s="305"/>
      <c r="OK35" s="305"/>
      <c r="OL35" s="305"/>
      <c r="OM35" s="305"/>
      <c r="ON35" s="305"/>
      <c r="OO35" s="305"/>
      <c r="OP35" s="305"/>
      <c r="OQ35" s="305"/>
      <c r="OR35" s="305"/>
      <c r="OS35" s="305"/>
      <c r="OT35" s="305"/>
      <c r="OU35" s="305"/>
      <c r="OV35" s="305"/>
      <c r="OW35" s="305"/>
      <c r="OX35" s="305"/>
      <c r="OY35" s="305"/>
      <c r="OZ35" s="305"/>
      <c r="PA35" s="305"/>
      <c r="PB35" s="305"/>
      <c r="PC35" s="305"/>
      <c r="PD35" s="305"/>
      <c r="PE35" s="305"/>
      <c r="PF35" s="305"/>
      <c r="PG35" s="305"/>
      <c r="PH35" s="305"/>
      <c r="PI35" s="305"/>
      <c r="PJ35" s="305"/>
      <c r="PK35" s="305"/>
      <c r="PL35" s="305"/>
      <c r="PM35" s="305"/>
      <c r="PN35" s="305"/>
      <c r="PO35" s="305"/>
      <c r="PP35" s="305"/>
      <c r="SD35" s="292"/>
      <c r="SE35" s="292"/>
      <c r="SF35" s="292"/>
      <c r="SH35" s="292"/>
      <c r="SO35" s="391"/>
      <c r="SS35" s="389"/>
      <c r="ST35" s="389"/>
      <c r="SU35" s="389"/>
    </row>
    <row r="36" spans="1:526" ht="21" customHeight="1">
      <c r="A36" s="345">
        <v>28</v>
      </c>
      <c r="B36" s="231" t="str">
        <f>IF('1'!$A$1=1,D36,F36)</f>
        <v xml:space="preserve"> Ізраїль</v>
      </c>
      <c r="C36" s="444"/>
      <c r="D36" s="368" t="s">
        <v>163</v>
      </c>
      <c r="E36" s="368"/>
      <c r="F36" s="368" t="s">
        <v>75</v>
      </c>
      <c r="G36" s="342">
        <v>41.353932782360502</v>
      </c>
      <c r="H36" s="237">
        <v>39.481522848835624</v>
      </c>
      <c r="I36" s="237">
        <v>47.6293883651336</v>
      </c>
      <c r="J36" s="237">
        <v>22.7501694439825</v>
      </c>
      <c r="K36" s="237">
        <v>46.314670131858065</v>
      </c>
      <c r="L36" s="237">
        <v>48.086774383281892</v>
      </c>
      <c r="M36" s="237">
        <v>30.673920351736712</v>
      </c>
      <c r="N36" s="237">
        <v>35.235141236110678</v>
      </c>
      <c r="O36" s="237">
        <v>51.638755627839487</v>
      </c>
      <c r="P36" s="237">
        <v>37.476645281381053</v>
      </c>
      <c r="Q36" s="237">
        <v>25.264359894464924</v>
      </c>
      <c r="R36" s="237">
        <v>31.971571280288678</v>
      </c>
      <c r="S36" s="237">
        <v>43.835415008024889</v>
      </c>
      <c r="T36" s="237">
        <v>44.308275051296704</v>
      </c>
      <c r="U36" s="237">
        <v>31.086781135032076</v>
      </c>
      <c r="V36" s="237">
        <v>55.093804902468804</v>
      </c>
      <c r="W36" s="237">
        <v>48.1648310369265</v>
      </c>
      <c r="X36" s="237">
        <v>37.670465123983206</v>
      </c>
      <c r="Y36" s="237">
        <v>26.829123501455349</v>
      </c>
      <c r="Z36" s="237">
        <v>60.444812213131101</v>
      </c>
      <c r="AA36" s="237">
        <v>49.310020389199899</v>
      </c>
      <c r="AB36" s="237">
        <v>27.307239183543121</v>
      </c>
      <c r="AC36" s="237">
        <v>32.763552312976699</v>
      </c>
      <c r="AD36" s="237">
        <v>38.517745183609605</v>
      </c>
      <c r="AE36" s="237">
        <v>37.0899854433532</v>
      </c>
      <c r="AF36" s="237">
        <v>33.906976153523601</v>
      </c>
      <c r="AG36" s="237">
        <v>44.762272992116323</v>
      </c>
      <c r="AH36" s="237">
        <v>70.827201157276505</v>
      </c>
      <c r="AI36" s="237">
        <v>39.876866702630501</v>
      </c>
      <c r="AJ36" s="237">
        <v>39.198925147901676</v>
      </c>
      <c r="AK36" s="237">
        <v>127.428515109256</v>
      </c>
      <c r="AL36" s="237">
        <v>59.5867858883867</v>
      </c>
      <c r="AM36" s="237">
        <v>95.116083844446592</v>
      </c>
      <c r="AN36" s="237">
        <v>53.813890455868219</v>
      </c>
      <c r="AO36" s="237">
        <v>55.822080427558497</v>
      </c>
      <c r="AP36" s="237">
        <v>66.461455302463804</v>
      </c>
      <c r="AQ36" s="237">
        <v>125.67384406437441</v>
      </c>
      <c r="AR36" s="237">
        <v>111.9349529516268</v>
      </c>
      <c r="AS36" s="237">
        <v>78.493996093888697</v>
      </c>
      <c r="AT36" s="237">
        <v>178.23180651604241</v>
      </c>
      <c r="AU36" s="237">
        <v>126.6260715109172</v>
      </c>
      <c r="AV36" s="237">
        <v>77.079258734894992</v>
      </c>
      <c r="AW36" s="237">
        <v>75.677238396502403</v>
      </c>
      <c r="AX36" s="237">
        <f t="shared" si="10"/>
        <v>316.10279310988989</v>
      </c>
      <c r="AY36" s="237">
        <f t="shared" si="11"/>
        <v>279.3825686423146</v>
      </c>
      <c r="AZ36" s="237">
        <f>G36+H36+I36+J36</f>
        <v>151.21501344031225</v>
      </c>
      <c r="BA36" s="237">
        <f>K36+L36+M36+N36</f>
        <v>160.31050610298735</v>
      </c>
      <c r="BB36" s="237">
        <f>O36+P36+Q36+R36</f>
        <v>146.35133208397414</v>
      </c>
      <c r="BC36" s="237">
        <f>S36+T36+U36+V36</f>
        <v>174.32427609682247</v>
      </c>
      <c r="BD36" s="237">
        <f>W36+X36+Y36+Z36</f>
        <v>173.10923187549616</v>
      </c>
      <c r="BE36" s="237">
        <f>AA36+AB36+AC36+AD36</f>
        <v>147.89855706932934</v>
      </c>
      <c r="BF36" s="237">
        <f>AE36+AF36+AG36+AH36</f>
        <v>186.58643574626961</v>
      </c>
      <c r="BG36" s="237">
        <f>AI36+AJ36+AK36+AL36</f>
        <v>266.09109284817487</v>
      </c>
      <c r="BH36" s="237">
        <f>AM36+AN36+AO36+AP36</f>
        <v>271.21351003033715</v>
      </c>
      <c r="BI36" s="237">
        <f t="shared" si="9"/>
        <v>494.3345996259323</v>
      </c>
      <c r="BJ36" s="452"/>
      <c r="BK36" s="304"/>
      <c r="BL36" s="304"/>
      <c r="BM36" s="304"/>
      <c r="BN36" s="304"/>
      <c r="BO36" s="304"/>
      <c r="BP36" s="304"/>
      <c r="BQ36" s="304"/>
      <c r="BR36" s="304"/>
      <c r="BS36" s="304"/>
      <c r="BT36" s="304"/>
      <c r="BU36" s="304"/>
      <c r="BV36" s="304"/>
      <c r="BW36" s="304"/>
      <c r="BX36" s="304"/>
      <c r="BY36" s="304"/>
      <c r="BZ36" s="304"/>
      <c r="CA36" s="304"/>
      <c r="CB36" s="304"/>
      <c r="CC36" s="304"/>
      <c r="CD36" s="304"/>
      <c r="CE36" s="304"/>
      <c r="CF36" s="304"/>
      <c r="CG36" s="304"/>
      <c r="CH36" s="304"/>
      <c r="CI36" s="304"/>
      <c r="CJ36" s="304"/>
      <c r="CK36" s="304"/>
      <c r="CL36" s="304"/>
      <c r="CM36" s="304"/>
      <c r="CN36" s="304"/>
      <c r="CO36" s="304"/>
      <c r="CP36" s="304"/>
      <c r="CQ36" s="304"/>
      <c r="CR36" s="304"/>
      <c r="CS36" s="304"/>
      <c r="CT36" s="304"/>
      <c r="CU36" s="304"/>
      <c r="CV36" s="304"/>
      <c r="CW36" s="304"/>
      <c r="CX36" s="304"/>
      <c r="CY36" s="304"/>
      <c r="CZ36" s="304"/>
      <c r="DA36" s="304"/>
      <c r="DB36" s="304"/>
      <c r="DC36" s="304"/>
      <c r="DD36" s="304"/>
      <c r="DE36" s="304"/>
      <c r="DF36" s="304"/>
      <c r="DG36" s="304"/>
      <c r="DH36" s="304"/>
      <c r="DI36" s="304"/>
      <c r="DJ36" s="304"/>
      <c r="DK36" s="304"/>
      <c r="DL36" s="304"/>
      <c r="DM36" s="304"/>
      <c r="DN36" s="304"/>
      <c r="DO36" s="304"/>
      <c r="DP36" s="304"/>
      <c r="DQ36" s="304"/>
      <c r="DR36" s="304"/>
      <c r="DS36" s="304"/>
      <c r="DT36" s="304"/>
      <c r="DU36" s="304"/>
      <c r="DV36" s="304"/>
      <c r="DW36" s="304"/>
      <c r="DX36" s="304"/>
      <c r="DY36" s="304"/>
      <c r="DZ36" s="304"/>
      <c r="EA36" s="304"/>
      <c r="EB36" s="304"/>
      <c r="EC36" s="304"/>
      <c r="ED36" s="304"/>
      <c r="EE36" s="304"/>
      <c r="EF36" s="304"/>
      <c r="EG36" s="304"/>
      <c r="EH36" s="304"/>
      <c r="EI36" s="304"/>
      <c r="EJ36" s="304"/>
      <c r="EK36" s="304"/>
      <c r="EL36" s="304"/>
      <c r="EM36" s="304"/>
      <c r="EN36" s="304"/>
      <c r="EO36" s="304"/>
      <c r="EP36" s="304"/>
      <c r="EQ36" s="304"/>
      <c r="ER36" s="304"/>
      <c r="ES36" s="304"/>
      <c r="ET36" s="304"/>
      <c r="EU36" s="304"/>
      <c r="EV36" s="304"/>
      <c r="EW36" s="304"/>
      <c r="EX36" s="304"/>
      <c r="EY36" s="304"/>
      <c r="EZ36" s="304"/>
      <c r="FA36" s="304"/>
      <c r="FB36" s="304"/>
      <c r="FC36" s="304"/>
      <c r="FD36" s="304"/>
      <c r="FE36" s="304"/>
      <c r="FF36" s="304"/>
      <c r="FG36" s="304"/>
      <c r="FH36" s="304"/>
      <c r="FI36" s="304"/>
      <c r="FJ36" s="304"/>
      <c r="FK36" s="304"/>
      <c r="FL36" s="304"/>
      <c r="FM36" s="304"/>
      <c r="FN36" s="304"/>
      <c r="FO36" s="304"/>
      <c r="FP36" s="304"/>
      <c r="FQ36" s="304"/>
      <c r="FR36" s="304"/>
      <c r="FS36" s="304"/>
      <c r="FT36" s="304"/>
      <c r="FU36" s="304"/>
      <c r="FV36" s="304"/>
      <c r="FW36" s="304"/>
      <c r="FX36" s="304"/>
      <c r="FY36" s="304"/>
      <c r="FZ36" s="304"/>
      <c r="GA36" s="304"/>
      <c r="GB36" s="304"/>
      <c r="GC36" s="304"/>
      <c r="GD36" s="304"/>
      <c r="GE36" s="304"/>
      <c r="GF36" s="304"/>
      <c r="GG36" s="304"/>
      <c r="GH36" s="304"/>
      <c r="GI36" s="304"/>
      <c r="GJ36" s="304"/>
      <c r="GK36" s="304"/>
      <c r="GL36" s="304"/>
      <c r="GM36" s="304"/>
      <c r="GN36" s="304"/>
      <c r="GO36" s="304"/>
      <c r="GP36" s="304"/>
      <c r="GQ36" s="304"/>
      <c r="GR36" s="304"/>
      <c r="GS36" s="304"/>
      <c r="GT36" s="304"/>
      <c r="GU36" s="304"/>
      <c r="GV36" s="304"/>
      <c r="GW36" s="304"/>
      <c r="GX36" s="304"/>
      <c r="GY36" s="304"/>
      <c r="GZ36" s="304"/>
      <c r="HA36" s="304"/>
      <c r="HB36" s="304"/>
      <c r="HC36" s="304"/>
      <c r="HD36" s="304"/>
      <c r="HE36" s="304"/>
      <c r="HF36" s="304"/>
      <c r="HG36" s="304"/>
      <c r="HH36" s="304"/>
      <c r="HI36" s="304"/>
      <c r="HJ36" s="304"/>
      <c r="HK36" s="304"/>
      <c r="HL36" s="304"/>
      <c r="HM36" s="304"/>
      <c r="HN36" s="304"/>
      <c r="HO36" s="304"/>
      <c r="HP36" s="304"/>
      <c r="HQ36" s="304"/>
      <c r="HR36" s="304"/>
      <c r="HS36" s="304"/>
      <c r="HT36" s="304"/>
      <c r="HU36" s="304"/>
      <c r="HV36" s="304"/>
      <c r="HW36" s="304"/>
      <c r="HX36" s="304"/>
      <c r="HY36" s="304"/>
      <c r="HZ36" s="304"/>
      <c r="IA36" s="304"/>
      <c r="IB36" s="304"/>
      <c r="IC36" s="304"/>
      <c r="ID36" s="304"/>
      <c r="IE36" s="304"/>
      <c r="IF36" s="304"/>
      <c r="IG36" s="304"/>
      <c r="IH36" s="304"/>
      <c r="II36" s="304"/>
      <c r="IJ36" s="304"/>
      <c r="IK36" s="304"/>
      <c r="IL36" s="304"/>
      <c r="IM36" s="304"/>
      <c r="IN36" s="304"/>
      <c r="IO36" s="304"/>
      <c r="IP36" s="304"/>
      <c r="IQ36" s="304"/>
      <c r="IR36" s="304"/>
      <c r="IS36" s="304"/>
      <c r="IT36" s="304"/>
      <c r="IU36" s="304"/>
      <c r="IV36" s="304"/>
      <c r="IW36" s="304"/>
      <c r="IX36" s="304"/>
      <c r="IY36" s="304"/>
      <c r="IZ36" s="304"/>
      <c r="JA36" s="304"/>
      <c r="JB36" s="304"/>
      <c r="JC36" s="304"/>
      <c r="JD36" s="304"/>
      <c r="JE36" s="304"/>
      <c r="JF36" s="304"/>
      <c r="JG36" s="304"/>
      <c r="JH36" s="304"/>
      <c r="JI36" s="304"/>
      <c r="JJ36" s="304"/>
      <c r="JK36" s="304"/>
      <c r="JL36" s="304"/>
      <c r="JM36" s="304"/>
      <c r="JN36" s="304"/>
      <c r="JO36" s="304"/>
      <c r="JP36" s="304"/>
      <c r="JQ36" s="304"/>
      <c r="JR36" s="304"/>
      <c r="JS36" s="304"/>
      <c r="JT36" s="304"/>
      <c r="JU36" s="304"/>
      <c r="JV36" s="304"/>
      <c r="JW36" s="304"/>
      <c r="JX36" s="304"/>
      <c r="JY36" s="304"/>
      <c r="JZ36" s="304"/>
      <c r="KA36" s="304"/>
      <c r="KB36" s="304"/>
      <c r="KC36" s="304"/>
      <c r="KD36" s="304"/>
      <c r="KE36" s="304"/>
      <c r="KF36" s="304"/>
      <c r="KG36" s="304"/>
      <c r="KH36" s="304"/>
      <c r="KI36" s="304"/>
      <c r="KJ36" s="304"/>
      <c r="KK36" s="304"/>
      <c r="KL36" s="304"/>
      <c r="KM36" s="304"/>
      <c r="KN36" s="304"/>
      <c r="KO36" s="304"/>
      <c r="KP36" s="304"/>
      <c r="KQ36" s="304"/>
      <c r="KR36" s="304"/>
      <c r="KS36" s="304"/>
      <c r="KT36" s="304"/>
      <c r="KU36" s="304"/>
      <c r="KV36" s="304"/>
      <c r="KW36" s="304"/>
      <c r="KX36" s="304"/>
      <c r="KY36" s="304"/>
      <c r="KZ36" s="304"/>
      <c r="LA36" s="304"/>
      <c r="LB36" s="304"/>
      <c r="LC36" s="304"/>
      <c r="LD36" s="304"/>
      <c r="LE36" s="304"/>
      <c r="LF36" s="304"/>
      <c r="LG36" s="304"/>
      <c r="LH36" s="304"/>
      <c r="LI36" s="304"/>
      <c r="LJ36" s="304"/>
      <c r="LK36" s="304"/>
      <c r="LL36" s="304"/>
      <c r="LM36" s="304"/>
      <c r="LN36" s="304"/>
      <c r="LO36" s="304"/>
      <c r="LP36" s="304"/>
      <c r="LQ36" s="304"/>
      <c r="LR36" s="304"/>
      <c r="LS36" s="304"/>
      <c r="LT36" s="304"/>
      <c r="LU36" s="304"/>
      <c r="LV36" s="304"/>
      <c r="LW36" s="304"/>
      <c r="LX36" s="304"/>
      <c r="LY36" s="304"/>
      <c r="LZ36" s="304"/>
      <c r="MA36" s="304"/>
      <c r="MB36" s="304"/>
      <c r="MC36" s="304"/>
      <c r="MD36" s="304"/>
      <c r="ME36" s="304"/>
      <c r="MF36" s="304"/>
      <c r="MG36" s="304"/>
      <c r="MH36" s="304"/>
      <c r="MI36" s="304"/>
      <c r="MJ36" s="304"/>
      <c r="MK36" s="304"/>
      <c r="ML36" s="304"/>
      <c r="MM36" s="304"/>
      <c r="MN36" s="304"/>
      <c r="MO36" s="304"/>
      <c r="MP36" s="304"/>
      <c r="MQ36" s="304"/>
      <c r="MR36" s="304"/>
      <c r="MS36" s="304"/>
      <c r="MT36" s="304"/>
      <c r="MU36" s="304"/>
      <c r="MV36" s="304"/>
      <c r="MW36" s="304"/>
      <c r="MX36" s="304"/>
      <c r="MY36" s="304"/>
      <c r="MZ36" s="304"/>
      <c r="NA36" s="304"/>
      <c r="NB36" s="304"/>
      <c r="NC36" s="304"/>
      <c r="ND36" s="304"/>
      <c r="NE36" s="304"/>
      <c r="NF36" s="304"/>
      <c r="NG36" s="304"/>
      <c r="NH36" s="304"/>
      <c r="NI36" s="304"/>
      <c r="NJ36" s="304"/>
      <c r="NK36" s="304"/>
      <c r="NL36" s="304"/>
      <c r="NM36" s="304"/>
      <c r="NN36" s="304"/>
      <c r="NO36" s="304"/>
      <c r="NP36" s="304"/>
      <c r="NQ36" s="304"/>
      <c r="NR36" s="304"/>
      <c r="NS36" s="304"/>
      <c r="NT36" s="304"/>
      <c r="NU36" s="304"/>
      <c r="NV36" s="304"/>
      <c r="NW36" s="304"/>
      <c r="NX36" s="304"/>
      <c r="NY36" s="304"/>
      <c r="NZ36" s="304"/>
      <c r="OA36" s="304"/>
      <c r="OB36" s="304"/>
      <c r="OC36" s="304"/>
      <c r="OD36" s="304"/>
      <c r="OE36" s="304"/>
      <c r="OF36" s="304"/>
      <c r="OG36" s="304"/>
      <c r="OH36" s="304"/>
      <c r="OI36" s="304"/>
      <c r="OJ36" s="304"/>
      <c r="OK36" s="304"/>
      <c r="OL36" s="304"/>
      <c r="OM36" s="304"/>
      <c r="ON36" s="304"/>
      <c r="OO36" s="304"/>
      <c r="OP36" s="304"/>
      <c r="OQ36" s="304"/>
      <c r="OR36" s="304"/>
      <c r="OS36" s="304"/>
      <c r="OT36" s="304"/>
      <c r="OU36" s="304"/>
      <c r="OV36" s="304"/>
      <c r="OW36" s="304"/>
      <c r="OX36" s="304"/>
      <c r="OY36" s="304"/>
      <c r="OZ36" s="304"/>
      <c r="PA36" s="304"/>
      <c r="PB36" s="304"/>
      <c r="PC36" s="304"/>
      <c r="PD36" s="304"/>
      <c r="PE36" s="304"/>
      <c r="PF36" s="304"/>
      <c r="PG36" s="304"/>
      <c r="PH36" s="304"/>
      <c r="PI36" s="304"/>
      <c r="PJ36" s="304"/>
      <c r="PK36" s="304"/>
      <c r="PL36" s="304"/>
      <c r="PM36" s="304"/>
      <c r="PN36" s="304"/>
      <c r="PO36" s="304"/>
      <c r="PP36" s="304"/>
      <c r="PQ36" s="304"/>
      <c r="PR36" s="304"/>
      <c r="PS36" s="304"/>
      <c r="PT36" s="304"/>
      <c r="PU36" s="304"/>
      <c r="PV36" s="304"/>
      <c r="PW36" s="304"/>
      <c r="PX36" s="304"/>
      <c r="PY36" s="304"/>
      <c r="PZ36" s="304"/>
      <c r="QA36" s="304"/>
      <c r="QB36" s="304"/>
      <c r="QC36" s="304"/>
      <c r="QD36" s="304"/>
      <c r="QE36" s="304"/>
      <c r="QF36" s="304"/>
      <c r="QG36" s="304"/>
      <c r="QH36" s="304"/>
      <c r="QI36" s="304"/>
      <c r="QJ36" s="304"/>
      <c r="QK36" s="304"/>
      <c r="QL36" s="304"/>
      <c r="QM36" s="304"/>
      <c r="QN36" s="304"/>
      <c r="QO36" s="304"/>
      <c r="QP36" s="304"/>
      <c r="QQ36" s="304"/>
      <c r="QR36" s="304"/>
      <c r="QS36" s="304"/>
      <c r="QT36" s="304"/>
      <c r="QU36" s="304"/>
      <c r="QV36" s="304"/>
      <c r="QW36" s="304"/>
      <c r="QX36" s="304"/>
      <c r="QY36" s="304"/>
      <c r="QZ36" s="304"/>
      <c r="RA36" s="304"/>
      <c r="RB36" s="304"/>
      <c r="RC36" s="304"/>
      <c r="RD36" s="304"/>
      <c r="RE36" s="304"/>
      <c r="RF36" s="304"/>
      <c r="RG36" s="304"/>
      <c r="RH36" s="304"/>
      <c r="RI36" s="304"/>
      <c r="RJ36" s="304"/>
      <c r="RK36" s="304"/>
      <c r="RL36" s="304"/>
      <c r="RM36" s="304"/>
      <c r="RN36" s="304"/>
      <c r="RO36" s="304"/>
      <c r="RP36" s="304"/>
      <c r="RQ36" s="304"/>
      <c r="RR36" s="304"/>
      <c r="RS36" s="304"/>
      <c r="RT36" s="304"/>
      <c r="RU36" s="304"/>
      <c r="SD36" s="292"/>
      <c r="SE36" s="292"/>
      <c r="SF36" s="292"/>
      <c r="SH36" s="292"/>
      <c r="SO36" s="391"/>
      <c r="SS36" s="389"/>
      <c r="ST36" s="389"/>
      <c r="SU36" s="389"/>
    </row>
    <row r="37" spans="1:526" ht="22.75" customHeight="1">
      <c r="A37" s="345">
        <v>29</v>
      </c>
      <c r="B37" s="231" t="str">
        <f>IF('1'!$A$1=1,D37,F37)</f>
        <v xml:space="preserve"> Данія</v>
      </c>
      <c r="C37" s="444"/>
      <c r="D37" s="368" t="s">
        <v>215</v>
      </c>
      <c r="E37" s="368"/>
      <c r="F37" s="369" t="s">
        <v>213</v>
      </c>
      <c r="G37" s="342">
        <v>20.417007206893608</v>
      </c>
      <c r="H37" s="237">
        <v>24.903553922080228</v>
      </c>
      <c r="I37" s="237">
        <v>28.87843506524894</v>
      </c>
      <c r="J37" s="237">
        <v>35.448757738079898</v>
      </c>
      <c r="K37" s="237">
        <v>31.861333408064532</v>
      </c>
      <c r="L37" s="237">
        <v>43.438089435963896</v>
      </c>
      <c r="M37" s="237">
        <v>34.842387190934105</v>
      </c>
      <c r="N37" s="237">
        <v>36.918195013936298</v>
      </c>
      <c r="O37" s="237">
        <v>29.22051691758455</v>
      </c>
      <c r="P37" s="237">
        <v>38.1060589650792</v>
      </c>
      <c r="Q37" s="237">
        <v>41.986575143306403</v>
      </c>
      <c r="R37" s="237">
        <v>42.915998088349099</v>
      </c>
      <c r="S37" s="237">
        <v>31.861006951772119</v>
      </c>
      <c r="T37" s="237">
        <v>47.668346112975399</v>
      </c>
      <c r="U37" s="237">
        <v>44.895436090267602</v>
      </c>
      <c r="V37" s="237">
        <v>88.574728050568496</v>
      </c>
      <c r="W37" s="237">
        <v>45.4214750817723</v>
      </c>
      <c r="X37" s="237">
        <v>46.0728122369988</v>
      </c>
      <c r="Y37" s="237">
        <v>74.980061750954306</v>
      </c>
      <c r="Z37" s="237">
        <v>54.176939234453997</v>
      </c>
      <c r="AA37" s="237">
        <v>35.266800511921694</v>
      </c>
      <c r="AB37" s="237">
        <v>31.680468704346868</v>
      </c>
      <c r="AC37" s="237">
        <v>46.193373080898702</v>
      </c>
      <c r="AD37" s="237">
        <v>51.086868575073503</v>
      </c>
      <c r="AE37" s="237">
        <v>50.991264873962194</v>
      </c>
      <c r="AF37" s="237">
        <v>58.1582833442545</v>
      </c>
      <c r="AG37" s="237">
        <v>57.470358003865499</v>
      </c>
      <c r="AH37" s="237">
        <v>60.046067457311203</v>
      </c>
      <c r="AI37" s="237">
        <v>70.284068371795243</v>
      </c>
      <c r="AJ37" s="237">
        <v>41.572012278415556</v>
      </c>
      <c r="AK37" s="237">
        <v>41.062566814393399</v>
      </c>
      <c r="AL37" s="237">
        <v>44.155544156988796</v>
      </c>
      <c r="AM37" s="237">
        <v>47.200073952574996</v>
      </c>
      <c r="AN37" s="237">
        <v>52.898241980684205</v>
      </c>
      <c r="AO37" s="237">
        <v>45.289803253626395</v>
      </c>
      <c r="AP37" s="237">
        <v>57.390391594943395</v>
      </c>
      <c r="AQ37" s="237">
        <v>56.351249561356703</v>
      </c>
      <c r="AR37" s="237">
        <v>55.665524722742504</v>
      </c>
      <c r="AS37" s="237">
        <v>48.381397189006201</v>
      </c>
      <c r="AT37" s="237">
        <v>59.281689722634596</v>
      </c>
      <c r="AU37" s="237">
        <v>70.985107909688693</v>
      </c>
      <c r="AV37" s="237">
        <v>65.371951431560305</v>
      </c>
      <c r="AW37" s="237">
        <v>92.531358181049995</v>
      </c>
      <c r="AX37" s="237">
        <f>AQ37+AR37+AS37</f>
        <v>160.39817147310541</v>
      </c>
      <c r="AY37" s="237">
        <f>AU37+AV37+AW37</f>
        <v>228.88841752229899</v>
      </c>
      <c r="AZ37" s="237">
        <f>G37+H37+I37+J37</f>
        <v>109.64775393230266</v>
      </c>
      <c r="BA37" s="237">
        <f>K37+L37+M37+N37</f>
        <v>147.06000504889883</v>
      </c>
      <c r="BB37" s="237">
        <f>O37+P37+Q37+R37</f>
        <v>152.22914911431923</v>
      </c>
      <c r="BC37" s="237">
        <f>S37+T37+U37+V37</f>
        <v>212.9995172055836</v>
      </c>
      <c r="BD37" s="237">
        <f>W37+X37+Y37+Z37</f>
        <v>220.65128830417939</v>
      </c>
      <c r="BE37" s="237">
        <f>AA37+AB37+AC37+AD37</f>
        <v>164.22751087224077</v>
      </c>
      <c r="BF37" s="237">
        <f>AE37+AF37+AG37+AH37</f>
        <v>226.6659736793934</v>
      </c>
      <c r="BG37" s="237">
        <f>AI37+AJ37+AK37+AL37</f>
        <v>197.074191621593</v>
      </c>
      <c r="BH37" s="237">
        <f>AM37+AN37+AO37+AP37</f>
        <v>202.778510781829</v>
      </c>
      <c r="BI37" s="237">
        <f>AQ37+AR37+AS37+AT37</f>
        <v>219.67986119573999</v>
      </c>
      <c r="BJ37" s="452"/>
      <c r="BK37" s="304"/>
      <c r="BL37" s="304"/>
      <c r="BM37" s="304"/>
      <c r="BN37" s="304"/>
      <c r="BO37" s="304"/>
      <c r="BP37" s="304"/>
      <c r="BQ37" s="304"/>
      <c r="BR37" s="304"/>
      <c r="BS37" s="304"/>
      <c r="BT37" s="304"/>
      <c r="BU37" s="304"/>
      <c r="BV37" s="304"/>
      <c r="BW37" s="304"/>
      <c r="BX37" s="304"/>
      <c r="BY37" s="304"/>
      <c r="BZ37" s="304"/>
      <c r="CA37" s="304"/>
      <c r="CB37" s="304"/>
      <c r="CC37" s="304"/>
      <c r="CD37" s="304"/>
      <c r="CE37" s="304"/>
      <c r="CF37" s="304"/>
      <c r="CG37" s="304"/>
      <c r="CH37" s="304"/>
      <c r="CI37" s="304"/>
      <c r="CJ37" s="304"/>
      <c r="CK37" s="304"/>
      <c r="CL37" s="304"/>
      <c r="CM37" s="304"/>
      <c r="CN37" s="304"/>
      <c r="CO37" s="304"/>
      <c r="CP37" s="304"/>
      <c r="CQ37" s="304"/>
      <c r="CR37" s="304"/>
      <c r="CS37" s="304"/>
      <c r="CT37" s="304"/>
      <c r="CU37" s="304"/>
      <c r="CV37" s="304"/>
      <c r="CW37" s="304"/>
      <c r="CX37" s="304"/>
      <c r="CY37" s="304"/>
      <c r="CZ37" s="304"/>
      <c r="DA37" s="304"/>
      <c r="DB37" s="304"/>
      <c r="DC37" s="304"/>
      <c r="DD37" s="304"/>
      <c r="DE37" s="304"/>
      <c r="DF37" s="304"/>
      <c r="DG37" s="304"/>
      <c r="DH37" s="304"/>
      <c r="DI37" s="304"/>
      <c r="DJ37" s="304"/>
      <c r="DK37" s="304"/>
      <c r="DL37" s="304"/>
      <c r="DM37" s="304"/>
      <c r="DN37" s="304"/>
      <c r="DO37" s="304"/>
      <c r="DP37" s="304"/>
      <c r="DQ37" s="304"/>
      <c r="DR37" s="304"/>
      <c r="DS37" s="304"/>
      <c r="DT37" s="304"/>
      <c r="DU37" s="304"/>
      <c r="DV37" s="304"/>
      <c r="DW37" s="304"/>
      <c r="DX37" s="304"/>
      <c r="DY37" s="304"/>
      <c r="DZ37" s="304"/>
      <c r="EA37" s="304"/>
      <c r="EB37" s="304"/>
      <c r="EC37" s="304"/>
      <c r="ED37" s="304"/>
      <c r="EE37" s="304"/>
      <c r="EF37" s="304"/>
      <c r="EG37" s="304"/>
      <c r="EH37" s="304"/>
      <c r="EI37" s="304"/>
      <c r="EJ37" s="304"/>
      <c r="EK37" s="304"/>
      <c r="EL37" s="304"/>
      <c r="EM37" s="304"/>
      <c r="EN37" s="304"/>
      <c r="EO37" s="304"/>
      <c r="EP37" s="304"/>
      <c r="EQ37" s="304"/>
      <c r="ER37" s="304"/>
      <c r="ES37" s="304"/>
      <c r="ET37" s="304"/>
      <c r="EU37" s="304"/>
      <c r="EV37" s="304"/>
      <c r="EW37" s="304"/>
      <c r="EX37" s="304"/>
      <c r="EY37" s="304"/>
      <c r="EZ37" s="304"/>
      <c r="FA37" s="304"/>
      <c r="FB37" s="304"/>
      <c r="FC37" s="304"/>
      <c r="FD37" s="304"/>
      <c r="FE37" s="304"/>
      <c r="FF37" s="304"/>
      <c r="FG37" s="304"/>
      <c r="FH37" s="304"/>
      <c r="FI37" s="304"/>
      <c r="FJ37" s="304"/>
      <c r="FK37" s="304"/>
      <c r="FL37" s="304"/>
      <c r="FM37" s="304"/>
      <c r="FN37" s="304"/>
      <c r="FO37" s="304"/>
      <c r="FP37" s="304"/>
      <c r="FQ37" s="304"/>
      <c r="FR37" s="304"/>
      <c r="FS37" s="304"/>
      <c r="FT37" s="304"/>
      <c r="FU37" s="304"/>
      <c r="FV37" s="304"/>
      <c r="FW37" s="304"/>
      <c r="FX37" s="304"/>
      <c r="FY37" s="304"/>
      <c r="FZ37" s="304"/>
      <c r="GA37" s="304"/>
      <c r="GB37" s="304"/>
      <c r="GC37" s="304"/>
      <c r="GD37" s="304"/>
      <c r="GE37" s="304"/>
      <c r="GF37" s="304"/>
      <c r="GG37" s="304"/>
      <c r="GH37" s="304"/>
      <c r="GI37" s="304"/>
      <c r="GJ37" s="304"/>
      <c r="GK37" s="304"/>
      <c r="GL37" s="304"/>
      <c r="GM37" s="304"/>
      <c r="GN37" s="304"/>
      <c r="GO37" s="304"/>
      <c r="GP37" s="304"/>
      <c r="GQ37" s="304"/>
      <c r="GR37" s="304"/>
      <c r="GS37" s="304"/>
      <c r="GT37" s="304"/>
      <c r="GU37" s="304"/>
      <c r="GV37" s="304"/>
      <c r="GW37" s="304"/>
      <c r="GX37" s="304"/>
      <c r="GY37" s="304"/>
      <c r="GZ37" s="304"/>
      <c r="HA37" s="304"/>
      <c r="HB37" s="304"/>
      <c r="HC37" s="304"/>
      <c r="HD37" s="304"/>
      <c r="HE37" s="304"/>
      <c r="HF37" s="304"/>
      <c r="HG37" s="304"/>
      <c r="HH37" s="304"/>
      <c r="HI37" s="304"/>
      <c r="HJ37" s="304"/>
      <c r="HK37" s="304"/>
      <c r="HL37" s="304"/>
      <c r="HM37" s="304"/>
      <c r="HN37" s="304"/>
      <c r="HO37" s="304"/>
      <c r="HP37" s="304"/>
      <c r="HQ37" s="304"/>
      <c r="HR37" s="304"/>
      <c r="HS37" s="304"/>
      <c r="HT37" s="304"/>
      <c r="HU37" s="304"/>
      <c r="HV37" s="304"/>
      <c r="HW37" s="304"/>
      <c r="HX37" s="304"/>
      <c r="HY37" s="304"/>
      <c r="HZ37" s="304"/>
      <c r="IA37" s="304"/>
      <c r="IB37" s="304"/>
      <c r="IC37" s="304"/>
      <c r="ID37" s="304"/>
      <c r="IE37" s="304"/>
      <c r="IF37" s="304"/>
      <c r="IG37" s="304"/>
      <c r="IH37" s="304"/>
      <c r="II37" s="304"/>
      <c r="IJ37" s="304"/>
      <c r="IK37" s="304"/>
      <c r="IL37" s="304"/>
      <c r="IM37" s="304"/>
      <c r="IN37" s="304"/>
      <c r="IO37" s="304"/>
      <c r="IP37" s="304"/>
      <c r="IQ37" s="304"/>
      <c r="IR37" s="304"/>
      <c r="IS37" s="304"/>
      <c r="IT37" s="304"/>
      <c r="IU37" s="304"/>
      <c r="IV37" s="304"/>
      <c r="IW37" s="304"/>
      <c r="IX37" s="304"/>
      <c r="IY37" s="304"/>
      <c r="IZ37" s="304"/>
      <c r="JA37" s="304"/>
      <c r="JB37" s="304"/>
      <c r="JC37" s="304"/>
      <c r="JD37" s="304"/>
      <c r="JE37" s="304"/>
      <c r="JF37" s="304"/>
      <c r="JG37" s="304"/>
      <c r="JH37" s="304"/>
      <c r="JI37" s="304"/>
      <c r="JJ37" s="304"/>
      <c r="JK37" s="304"/>
      <c r="JL37" s="304"/>
      <c r="JM37" s="304"/>
      <c r="JN37" s="304"/>
      <c r="JO37" s="304"/>
      <c r="JP37" s="304"/>
      <c r="JQ37" s="304"/>
      <c r="JR37" s="304"/>
      <c r="JS37" s="304"/>
      <c r="JT37" s="304"/>
      <c r="JU37" s="304"/>
      <c r="JV37" s="304"/>
      <c r="JW37" s="304"/>
      <c r="JX37" s="304"/>
      <c r="JY37" s="304"/>
      <c r="JZ37" s="304"/>
      <c r="KA37" s="304"/>
      <c r="KB37" s="304"/>
      <c r="KC37" s="304"/>
      <c r="KD37" s="304"/>
      <c r="KE37" s="304"/>
      <c r="KF37" s="304"/>
      <c r="KG37" s="304"/>
      <c r="KH37" s="304"/>
      <c r="KI37" s="304"/>
      <c r="KJ37" s="304"/>
      <c r="KK37" s="304"/>
      <c r="KL37" s="304"/>
      <c r="KM37" s="304"/>
      <c r="KN37" s="304"/>
      <c r="KO37" s="304"/>
      <c r="KP37" s="305"/>
      <c r="KQ37" s="305"/>
      <c r="KR37" s="305"/>
      <c r="KS37" s="305"/>
      <c r="KT37" s="305"/>
      <c r="KU37" s="305"/>
      <c r="KV37" s="305"/>
      <c r="KW37" s="305"/>
      <c r="KX37" s="305"/>
      <c r="KY37" s="305"/>
      <c r="KZ37" s="306"/>
      <c r="LA37" s="305"/>
      <c r="LB37" s="305"/>
      <c r="LC37" s="305"/>
      <c r="LD37" s="305"/>
      <c r="LE37" s="305"/>
      <c r="LF37" s="305"/>
      <c r="LG37" s="305"/>
      <c r="LH37" s="305"/>
      <c r="LI37" s="305"/>
      <c r="LJ37" s="305"/>
      <c r="LK37" s="305"/>
      <c r="LL37" s="305"/>
      <c r="LM37" s="305"/>
      <c r="LN37" s="305"/>
      <c r="LO37" s="305"/>
      <c r="LP37" s="305"/>
      <c r="LQ37" s="305"/>
      <c r="LR37" s="305"/>
      <c r="LS37" s="305"/>
      <c r="LT37" s="305"/>
      <c r="LU37" s="305"/>
      <c r="LV37" s="305"/>
      <c r="LW37" s="305"/>
      <c r="LX37" s="305"/>
      <c r="LY37" s="305"/>
      <c r="LZ37" s="305"/>
      <c r="MA37" s="305"/>
      <c r="MB37" s="305"/>
      <c r="MC37" s="305"/>
      <c r="MD37" s="305"/>
      <c r="ME37" s="305"/>
      <c r="MF37" s="305"/>
      <c r="MG37" s="305"/>
      <c r="MH37" s="305"/>
      <c r="MI37" s="305"/>
      <c r="MJ37" s="305"/>
      <c r="MK37" s="305"/>
      <c r="ML37" s="305"/>
      <c r="MM37" s="305"/>
      <c r="MN37" s="305"/>
      <c r="MO37" s="305"/>
      <c r="MP37" s="305"/>
      <c r="MQ37" s="305"/>
      <c r="MR37" s="305"/>
      <c r="MS37" s="305"/>
      <c r="MT37" s="305"/>
      <c r="MU37" s="305"/>
      <c r="MV37" s="307"/>
      <c r="MW37" s="307"/>
      <c r="MX37" s="307"/>
      <c r="MY37" s="307"/>
      <c r="MZ37" s="307"/>
      <c r="NA37" s="307"/>
      <c r="NB37" s="307"/>
      <c r="NC37" s="307"/>
      <c r="ND37" s="307"/>
      <c r="NE37" s="307"/>
      <c r="NF37" s="307"/>
      <c r="NG37" s="307"/>
      <c r="NH37" s="307"/>
      <c r="NI37" s="307"/>
      <c r="NJ37" s="307"/>
      <c r="NK37" s="307"/>
      <c r="NL37" s="307"/>
      <c r="NM37" s="307"/>
      <c r="NN37" s="307"/>
      <c r="NO37" s="307"/>
      <c r="NP37" s="307"/>
      <c r="NQ37" s="307"/>
      <c r="NR37" s="307"/>
      <c r="NS37" s="307"/>
      <c r="NT37" s="307"/>
      <c r="NU37" s="307"/>
      <c r="NV37" s="307"/>
      <c r="NW37" s="307"/>
      <c r="NX37" s="307"/>
      <c r="NY37" s="307"/>
      <c r="NZ37" s="305"/>
      <c r="OA37" s="305"/>
      <c r="OB37" s="305"/>
      <c r="OC37" s="305"/>
      <c r="OD37" s="305"/>
      <c r="OE37" s="305"/>
      <c r="OF37" s="305"/>
      <c r="OG37" s="305"/>
      <c r="OH37" s="305"/>
      <c r="OI37" s="305"/>
      <c r="OJ37" s="305"/>
      <c r="OK37" s="305"/>
      <c r="OL37" s="305"/>
      <c r="OM37" s="305"/>
      <c r="ON37" s="305"/>
      <c r="OO37" s="305"/>
      <c r="OP37" s="305"/>
      <c r="OQ37" s="305"/>
      <c r="OR37" s="305"/>
      <c r="OS37" s="305"/>
      <c r="OT37" s="305"/>
      <c r="OU37" s="305"/>
      <c r="OV37" s="305"/>
      <c r="OW37" s="305"/>
      <c r="OX37" s="305"/>
      <c r="OY37" s="305"/>
      <c r="OZ37" s="305"/>
      <c r="PA37" s="305"/>
      <c r="PB37" s="305"/>
      <c r="PC37" s="305"/>
      <c r="PD37" s="305"/>
      <c r="PE37" s="305"/>
      <c r="PF37" s="305"/>
      <c r="PG37" s="305"/>
      <c r="PH37" s="305"/>
      <c r="PI37" s="305"/>
      <c r="PJ37" s="305"/>
      <c r="PK37" s="305"/>
      <c r="PL37" s="305"/>
      <c r="PM37" s="305"/>
      <c r="PN37" s="305"/>
      <c r="PO37" s="305"/>
      <c r="PP37" s="305"/>
      <c r="SD37" s="292"/>
      <c r="SE37" s="292"/>
      <c r="SF37" s="292"/>
      <c r="SH37" s="292"/>
      <c r="SO37" s="391"/>
      <c r="SS37" s="389"/>
      <c r="ST37" s="389"/>
      <c r="SU37" s="389"/>
    </row>
    <row r="38" spans="1:526" ht="22.75" customHeight="1">
      <c r="A38" s="345">
        <v>30</v>
      </c>
      <c r="B38" s="231" t="str">
        <f>IF('1'!$A$1=1,D38,F38)</f>
        <v xml:space="preserve"> Австралія</v>
      </c>
      <c r="C38" s="444"/>
      <c r="D38" s="368" t="s">
        <v>214</v>
      </c>
      <c r="E38" s="368"/>
      <c r="F38" s="369" t="s">
        <v>212</v>
      </c>
      <c r="G38" s="342">
        <v>49.617303051213867</v>
      </c>
      <c r="H38" s="237">
        <v>33.071697683450054</v>
      </c>
      <c r="I38" s="237">
        <v>34.847723727956577</v>
      </c>
      <c r="J38" s="237">
        <v>24.348991139417151</v>
      </c>
      <c r="K38" s="237">
        <v>33.579635046074173</v>
      </c>
      <c r="L38" s="237">
        <v>17.313080583136259</v>
      </c>
      <c r="M38" s="237">
        <v>32.235991815042532</v>
      </c>
      <c r="N38" s="237">
        <v>14.26055678891198</v>
      </c>
      <c r="O38" s="237">
        <v>14.585766478937481</v>
      </c>
      <c r="P38" s="237">
        <v>51.359127818370794</v>
      </c>
      <c r="Q38" s="237">
        <v>35.26368176624586</v>
      </c>
      <c r="R38" s="237">
        <v>12.608666383851903</v>
      </c>
      <c r="S38" s="237">
        <v>1.6491435152142</v>
      </c>
      <c r="T38" s="237">
        <v>4.7884742439756405</v>
      </c>
      <c r="U38" s="237">
        <v>3.9774137984340698</v>
      </c>
      <c r="V38" s="237">
        <v>35.18056959626891</v>
      </c>
      <c r="W38" s="237">
        <v>16.293887898569981</v>
      </c>
      <c r="X38" s="237">
        <v>5.4983707832536295</v>
      </c>
      <c r="Y38" s="237">
        <v>50.605778285036607</v>
      </c>
      <c r="Z38" s="237">
        <v>16.279090945167237</v>
      </c>
      <c r="AA38" s="237">
        <v>3.2998105150207042</v>
      </c>
      <c r="AB38" s="237">
        <v>5.0771190190862203</v>
      </c>
      <c r="AC38" s="237">
        <v>7.4354202337490785</v>
      </c>
      <c r="AD38" s="237">
        <v>6.4343459212367202</v>
      </c>
      <c r="AE38" s="237">
        <v>12.681995047412496</v>
      </c>
      <c r="AF38" s="237">
        <v>20.744121207651041</v>
      </c>
      <c r="AG38" s="237">
        <v>4.8656659268843496</v>
      </c>
      <c r="AH38" s="237">
        <v>61.490211861742083</v>
      </c>
      <c r="AI38" s="237">
        <v>58.687748842508199</v>
      </c>
      <c r="AJ38" s="237">
        <v>37.689114619479305</v>
      </c>
      <c r="AK38" s="237">
        <v>31.193672985268062</v>
      </c>
      <c r="AL38" s="237">
        <v>78.557910648124405</v>
      </c>
      <c r="AM38" s="237">
        <v>33.784069887628206</v>
      </c>
      <c r="AN38" s="237">
        <v>14.304495002613983</v>
      </c>
      <c r="AO38" s="237">
        <v>9.0334830677319413</v>
      </c>
      <c r="AP38" s="237">
        <v>16.559038093679629</v>
      </c>
      <c r="AQ38" s="237">
        <v>38.472174148497416</v>
      </c>
      <c r="AR38" s="237">
        <v>17.71249537006323</v>
      </c>
      <c r="AS38" s="237">
        <v>39.629717993461377</v>
      </c>
      <c r="AT38" s="237">
        <v>13.13027657502959</v>
      </c>
      <c r="AU38" s="237">
        <v>79.356623223997701</v>
      </c>
      <c r="AV38" s="237">
        <v>59.595378468644952</v>
      </c>
      <c r="AW38" s="237">
        <v>85.380676931624961</v>
      </c>
      <c r="AX38" s="237">
        <f>AQ38+AR38+AS38</f>
        <v>95.814387512022023</v>
      </c>
      <c r="AY38" s="237">
        <f>AU38+AV38+AW38</f>
        <v>224.3326786242676</v>
      </c>
      <c r="AZ38" s="237">
        <f>G38+H38+I38+J38</f>
        <v>141.88571560203764</v>
      </c>
      <c r="BA38" s="237">
        <f>K38+L38+M38+N38</f>
        <v>97.389264233164951</v>
      </c>
      <c r="BB38" s="237">
        <f>O38+P38+Q38+R38</f>
        <v>113.81724244740604</v>
      </c>
      <c r="BC38" s="237">
        <f>S38+T38+U38+V38</f>
        <v>45.595601153892822</v>
      </c>
      <c r="BD38" s="237">
        <f>W38+X38+Y38+Z38</f>
        <v>88.677127912027458</v>
      </c>
      <c r="BE38" s="237">
        <f>AA38+AB38+AC38+AD38</f>
        <v>22.246695689092721</v>
      </c>
      <c r="BF38" s="237">
        <f>AE38+AF38+AG38+AH38</f>
        <v>99.781994043689963</v>
      </c>
      <c r="BG38" s="237">
        <f>AI38+AJ38+AK38+AL38</f>
        <v>206.12844709537998</v>
      </c>
      <c r="BH38" s="237">
        <f>AM38+AN38+AO38+AP38</f>
        <v>73.681086051653764</v>
      </c>
      <c r="BI38" s="237">
        <f>AQ38+AR38+AS38+AT38</f>
        <v>108.94466408705162</v>
      </c>
      <c r="BJ38" s="452"/>
      <c r="BK38" s="304"/>
      <c r="BL38" s="304"/>
      <c r="BM38" s="304"/>
      <c r="BN38" s="304"/>
      <c r="BO38" s="304"/>
      <c r="BP38" s="304"/>
      <c r="BQ38" s="304"/>
      <c r="BR38" s="304"/>
      <c r="BS38" s="304"/>
      <c r="BT38" s="304"/>
      <c r="BU38" s="304"/>
      <c r="BV38" s="304"/>
      <c r="BW38" s="304"/>
      <c r="BX38" s="304"/>
      <c r="BY38" s="304"/>
      <c r="BZ38" s="304"/>
      <c r="CA38" s="304"/>
      <c r="CB38" s="304"/>
      <c r="CC38" s="304"/>
      <c r="CD38" s="304"/>
      <c r="CE38" s="304"/>
      <c r="CF38" s="304"/>
      <c r="CG38" s="304"/>
      <c r="CH38" s="304"/>
      <c r="CI38" s="304"/>
      <c r="CJ38" s="304"/>
      <c r="CK38" s="304"/>
      <c r="CL38" s="304"/>
      <c r="CM38" s="304"/>
      <c r="CN38" s="304"/>
      <c r="CO38" s="304"/>
      <c r="CP38" s="304"/>
      <c r="CQ38" s="304"/>
      <c r="CR38" s="304"/>
      <c r="CS38" s="304"/>
      <c r="CT38" s="304"/>
      <c r="CU38" s="304"/>
      <c r="CV38" s="304"/>
      <c r="CW38" s="304"/>
      <c r="CX38" s="304"/>
      <c r="CY38" s="304"/>
      <c r="CZ38" s="304"/>
      <c r="DA38" s="304"/>
      <c r="DB38" s="304"/>
      <c r="DC38" s="304"/>
      <c r="DD38" s="304"/>
      <c r="DE38" s="304"/>
      <c r="DF38" s="304"/>
      <c r="DG38" s="304"/>
      <c r="DH38" s="304"/>
      <c r="DI38" s="304"/>
      <c r="DJ38" s="304"/>
      <c r="DK38" s="304"/>
      <c r="DL38" s="304"/>
      <c r="DM38" s="304"/>
      <c r="DN38" s="304"/>
      <c r="DO38" s="304"/>
      <c r="DP38" s="304"/>
      <c r="DQ38" s="304"/>
      <c r="DR38" s="304"/>
      <c r="DS38" s="304"/>
      <c r="DT38" s="304"/>
      <c r="DU38" s="304"/>
      <c r="DV38" s="304"/>
      <c r="DW38" s="304"/>
      <c r="DX38" s="304"/>
      <c r="DY38" s="304"/>
      <c r="DZ38" s="304"/>
      <c r="EA38" s="304"/>
      <c r="EB38" s="304"/>
      <c r="EC38" s="304"/>
      <c r="ED38" s="304"/>
      <c r="EE38" s="304"/>
      <c r="EF38" s="304"/>
      <c r="EG38" s="304"/>
      <c r="EH38" s="304"/>
      <c r="EI38" s="304"/>
      <c r="EJ38" s="304"/>
      <c r="EK38" s="304"/>
      <c r="EL38" s="304"/>
      <c r="EM38" s="304"/>
      <c r="EN38" s="304"/>
      <c r="EO38" s="304"/>
      <c r="EP38" s="304"/>
      <c r="EQ38" s="304"/>
      <c r="ER38" s="304"/>
      <c r="ES38" s="304"/>
      <c r="ET38" s="304"/>
      <c r="EU38" s="304"/>
      <c r="EV38" s="304"/>
      <c r="EW38" s="304"/>
      <c r="EX38" s="304"/>
      <c r="EY38" s="304"/>
      <c r="EZ38" s="304"/>
      <c r="FA38" s="304"/>
      <c r="FB38" s="304"/>
      <c r="FC38" s="304"/>
      <c r="FD38" s="304"/>
      <c r="FE38" s="304"/>
      <c r="FF38" s="304"/>
      <c r="FG38" s="304"/>
      <c r="FH38" s="304"/>
      <c r="FI38" s="304"/>
      <c r="FJ38" s="304"/>
      <c r="FK38" s="304"/>
      <c r="FL38" s="304"/>
      <c r="FM38" s="304"/>
      <c r="FN38" s="304"/>
      <c r="FO38" s="304"/>
      <c r="FP38" s="304"/>
      <c r="FQ38" s="304"/>
      <c r="FR38" s="304"/>
      <c r="FS38" s="304"/>
      <c r="FT38" s="304"/>
      <c r="FU38" s="304"/>
      <c r="FV38" s="304"/>
      <c r="FW38" s="304"/>
      <c r="FX38" s="304"/>
      <c r="FY38" s="304"/>
      <c r="FZ38" s="304"/>
      <c r="GA38" s="304"/>
      <c r="GB38" s="304"/>
      <c r="GC38" s="304"/>
      <c r="GD38" s="304"/>
      <c r="GE38" s="304"/>
      <c r="GF38" s="304"/>
      <c r="GG38" s="304"/>
      <c r="GH38" s="304"/>
      <c r="GI38" s="304"/>
      <c r="GJ38" s="304"/>
      <c r="GK38" s="304"/>
      <c r="GL38" s="304"/>
      <c r="GM38" s="304"/>
      <c r="GN38" s="304"/>
      <c r="GO38" s="304"/>
      <c r="GP38" s="304"/>
      <c r="GQ38" s="304"/>
      <c r="GR38" s="304"/>
      <c r="GS38" s="304"/>
      <c r="GT38" s="304"/>
      <c r="GU38" s="304"/>
      <c r="GV38" s="304"/>
      <c r="GW38" s="304"/>
      <c r="GX38" s="304"/>
      <c r="GY38" s="304"/>
      <c r="GZ38" s="304"/>
      <c r="HA38" s="304"/>
      <c r="HB38" s="304"/>
      <c r="HC38" s="304"/>
      <c r="HD38" s="304"/>
      <c r="HE38" s="304"/>
      <c r="HF38" s="304"/>
      <c r="HG38" s="304"/>
      <c r="HH38" s="304"/>
      <c r="HI38" s="304"/>
      <c r="HJ38" s="304"/>
      <c r="HK38" s="304"/>
      <c r="HL38" s="304"/>
      <c r="HM38" s="304"/>
      <c r="HN38" s="304"/>
      <c r="HO38" s="304"/>
      <c r="HP38" s="304"/>
      <c r="HQ38" s="304"/>
      <c r="HR38" s="304"/>
      <c r="HS38" s="304"/>
      <c r="HT38" s="304"/>
      <c r="HU38" s="304"/>
      <c r="HV38" s="304"/>
      <c r="HW38" s="304"/>
      <c r="HX38" s="304"/>
      <c r="HY38" s="304"/>
      <c r="HZ38" s="304"/>
      <c r="IA38" s="304"/>
      <c r="IB38" s="304"/>
      <c r="IC38" s="304"/>
      <c r="ID38" s="304"/>
      <c r="IE38" s="304"/>
      <c r="IF38" s="304"/>
      <c r="IG38" s="304"/>
      <c r="IH38" s="304"/>
      <c r="II38" s="304"/>
      <c r="IJ38" s="304"/>
      <c r="IK38" s="304"/>
      <c r="IL38" s="304"/>
      <c r="IM38" s="304"/>
      <c r="IN38" s="304"/>
      <c r="IO38" s="304"/>
      <c r="IP38" s="304"/>
      <c r="IQ38" s="304"/>
      <c r="IR38" s="304"/>
      <c r="IS38" s="304"/>
      <c r="IT38" s="304"/>
      <c r="IU38" s="304"/>
      <c r="IV38" s="304"/>
      <c r="IW38" s="304"/>
      <c r="IX38" s="304"/>
      <c r="IY38" s="304"/>
      <c r="IZ38" s="304"/>
      <c r="JA38" s="304"/>
      <c r="JB38" s="304"/>
      <c r="JC38" s="304"/>
      <c r="JD38" s="304"/>
      <c r="JE38" s="304"/>
      <c r="JF38" s="304"/>
      <c r="JG38" s="304"/>
      <c r="JH38" s="304"/>
      <c r="JI38" s="304"/>
      <c r="JJ38" s="304"/>
      <c r="JK38" s="304"/>
      <c r="JL38" s="304"/>
      <c r="JM38" s="304"/>
      <c r="JN38" s="304"/>
      <c r="JO38" s="304"/>
      <c r="JP38" s="304"/>
      <c r="JQ38" s="304"/>
      <c r="JR38" s="304"/>
      <c r="JS38" s="304"/>
      <c r="JT38" s="304"/>
      <c r="JU38" s="304"/>
      <c r="JV38" s="304"/>
      <c r="JW38" s="304"/>
      <c r="JX38" s="304"/>
      <c r="JY38" s="304"/>
      <c r="JZ38" s="304"/>
      <c r="KA38" s="304"/>
      <c r="KB38" s="304"/>
      <c r="KC38" s="304"/>
      <c r="KD38" s="304"/>
      <c r="KE38" s="304"/>
      <c r="KF38" s="304"/>
      <c r="KG38" s="304"/>
      <c r="KH38" s="304"/>
      <c r="KI38" s="304"/>
      <c r="KJ38" s="304"/>
      <c r="KK38" s="304"/>
      <c r="KL38" s="304"/>
      <c r="KM38" s="304"/>
      <c r="KN38" s="304"/>
      <c r="KO38" s="304"/>
      <c r="KP38" s="305"/>
      <c r="KQ38" s="305"/>
      <c r="KR38" s="305"/>
      <c r="KS38" s="305"/>
      <c r="KT38" s="305"/>
      <c r="KU38" s="305"/>
      <c r="KV38" s="305"/>
      <c r="KW38" s="305"/>
      <c r="KX38" s="305"/>
      <c r="KY38" s="305"/>
      <c r="KZ38" s="306"/>
      <c r="LA38" s="305"/>
      <c r="LB38" s="305"/>
      <c r="LC38" s="305"/>
      <c r="LD38" s="305"/>
      <c r="LE38" s="305"/>
      <c r="LF38" s="305"/>
      <c r="LG38" s="305"/>
      <c r="LH38" s="305"/>
      <c r="LI38" s="305"/>
      <c r="LJ38" s="305"/>
      <c r="LK38" s="305"/>
      <c r="LL38" s="305"/>
      <c r="LM38" s="305"/>
      <c r="LN38" s="305"/>
      <c r="LO38" s="305"/>
      <c r="LP38" s="305"/>
      <c r="LQ38" s="305"/>
      <c r="LR38" s="305"/>
      <c r="LS38" s="305"/>
      <c r="LT38" s="305"/>
      <c r="LU38" s="305"/>
      <c r="LV38" s="305"/>
      <c r="LW38" s="305"/>
      <c r="LX38" s="305"/>
      <c r="LY38" s="305"/>
      <c r="LZ38" s="305"/>
      <c r="MA38" s="305"/>
      <c r="MB38" s="305"/>
      <c r="MC38" s="305"/>
      <c r="MD38" s="305"/>
      <c r="ME38" s="305"/>
      <c r="MF38" s="305"/>
      <c r="MG38" s="305"/>
      <c r="MH38" s="305"/>
      <c r="MI38" s="305"/>
      <c r="MJ38" s="305"/>
      <c r="MK38" s="305"/>
      <c r="ML38" s="305"/>
      <c r="MM38" s="305"/>
      <c r="MN38" s="305"/>
      <c r="MO38" s="305"/>
      <c r="MP38" s="305"/>
      <c r="MQ38" s="305"/>
      <c r="MR38" s="305"/>
      <c r="MS38" s="305"/>
      <c r="MT38" s="305"/>
      <c r="MU38" s="305"/>
      <c r="MV38" s="307"/>
      <c r="MW38" s="307"/>
      <c r="MX38" s="307"/>
      <c r="MY38" s="307"/>
      <c r="MZ38" s="307"/>
      <c r="NA38" s="307"/>
      <c r="NB38" s="307"/>
      <c r="NC38" s="307"/>
      <c r="ND38" s="307"/>
      <c r="NE38" s="307"/>
      <c r="NF38" s="307"/>
      <c r="NG38" s="307"/>
      <c r="NH38" s="307"/>
      <c r="NI38" s="307"/>
      <c r="NJ38" s="307"/>
      <c r="NK38" s="307"/>
      <c r="NL38" s="307"/>
      <c r="NM38" s="307"/>
      <c r="NN38" s="307"/>
      <c r="NO38" s="307"/>
      <c r="NP38" s="307"/>
      <c r="NQ38" s="307"/>
      <c r="NR38" s="307"/>
      <c r="NS38" s="307"/>
      <c r="NT38" s="307"/>
      <c r="NU38" s="307"/>
      <c r="NV38" s="307"/>
      <c r="NW38" s="307"/>
      <c r="NX38" s="307"/>
      <c r="NY38" s="307"/>
      <c r="NZ38" s="305"/>
      <c r="OA38" s="305"/>
      <c r="OB38" s="305"/>
      <c r="OC38" s="305"/>
      <c r="OD38" s="305"/>
      <c r="OE38" s="305"/>
      <c r="OF38" s="305"/>
      <c r="OG38" s="305"/>
      <c r="OH38" s="305"/>
      <c r="OI38" s="305"/>
      <c r="OJ38" s="305"/>
      <c r="OK38" s="305"/>
      <c r="OL38" s="305"/>
      <c r="OM38" s="305"/>
      <c r="ON38" s="305"/>
      <c r="OO38" s="305"/>
      <c r="OP38" s="305"/>
      <c r="OQ38" s="305"/>
      <c r="OR38" s="305"/>
      <c r="OS38" s="305"/>
      <c r="OT38" s="305"/>
      <c r="OU38" s="305"/>
      <c r="OV38" s="305"/>
      <c r="OW38" s="305"/>
      <c r="OX38" s="305"/>
      <c r="OY38" s="305"/>
      <c r="OZ38" s="305"/>
      <c r="PA38" s="305"/>
      <c r="PB38" s="305"/>
      <c r="PC38" s="305"/>
      <c r="PD38" s="305"/>
      <c r="PE38" s="305"/>
      <c r="PF38" s="305"/>
      <c r="PG38" s="305"/>
      <c r="PH38" s="305"/>
      <c r="PI38" s="305"/>
      <c r="PJ38" s="305"/>
      <c r="PK38" s="305"/>
      <c r="PL38" s="305"/>
      <c r="PM38" s="305"/>
      <c r="PN38" s="305"/>
      <c r="PO38" s="305"/>
      <c r="PP38" s="305"/>
      <c r="SD38" s="292"/>
      <c r="SE38" s="292"/>
      <c r="SF38" s="292"/>
      <c r="SH38" s="292"/>
      <c r="SO38" s="391"/>
      <c r="SS38" s="389"/>
      <c r="ST38" s="389"/>
      <c r="SU38" s="389"/>
    </row>
    <row r="39" spans="1:526" ht="25.25" customHeight="1">
      <c r="A39" s="345">
        <v>31</v>
      </c>
      <c r="B39" s="231" t="str">
        <f>IF('1'!$A$1=1,D39,F39)</f>
        <v xml:space="preserve"> Фінляндія</v>
      </c>
      <c r="C39" s="444"/>
      <c r="D39" s="263" t="s">
        <v>218</v>
      </c>
      <c r="E39" s="368"/>
      <c r="F39" s="368" t="s">
        <v>216</v>
      </c>
      <c r="G39" s="342">
        <v>39.111372516334328</v>
      </c>
      <c r="H39" s="237">
        <v>45.124282050910402</v>
      </c>
      <c r="I39" s="237">
        <v>51.680975636919598</v>
      </c>
      <c r="J39" s="237">
        <v>49.393075933053105</v>
      </c>
      <c r="K39" s="237">
        <v>40.719452589698697</v>
      </c>
      <c r="L39" s="237">
        <v>42.981285740191502</v>
      </c>
      <c r="M39" s="237">
        <v>47.350002554940396</v>
      </c>
      <c r="N39" s="237">
        <v>50.615943900026409</v>
      </c>
      <c r="O39" s="237">
        <v>39.458224575408302</v>
      </c>
      <c r="P39" s="237">
        <v>51.221987342959594</v>
      </c>
      <c r="Q39" s="237">
        <v>52.526986756629597</v>
      </c>
      <c r="R39" s="237">
        <v>50.397317594209895</v>
      </c>
      <c r="S39" s="237">
        <v>62.803830859091299</v>
      </c>
      <c r="T39" s="237">
        <v>52.910270867648102</v>
      </c>
      <c r="U39" s="237">
        <v>62.952692115203099</v>
      </c>
      <c r="V39" s="237">
        <v>65.677707073769298</v>
      </c>
      <c r="W39" s="237">
        <v>50.457332071386404</v>
      </c>
      <c r="X39" s="237">
        <v>53.375012153067807</v>
      </c>
      <c r="Y39" s="237">
        <v>61.559624910821</v>
      </c>
      <c r="Z39" s="237">
        <v>61.9191086371994</v>
      </c>
      <c r="AA39" s="237">
        <v>53.7676553650861</v>
      </c>
      <c r="AB39" s="237">
        <v>46.471653652011298</v>
      </c>
      <c r="AC39" s="237">
        <v>48.3583434658374</v>
      </c>
      <c r="AD39" s="237">
        <v>54.736544313040596</v>
      </c>
      <c r="AE39" s="237">
        <v>48.188170369763597</v>
      </c>
      <c r="AF39" s="237">
        <v>62.378699420964097</v>
      </c>
      <c r="AG39" s="237">
        <v>66.639420132523497</v>
      </c>
      <c r="AH39" s="237">
        <v>72.042056734929702</v>
      </c>
      <c r="AI39" s="237">
        <v>37.40972419444708</v>
      </c>
      <c r="AJ39" s="237">
        <v>28.944118783567539</v>
      </c>
      <c r="AK39" s="237">
        <v>105.7121640299851</v>
      </c>
      <c r="AL39" s="237">
        <v>47.693843899448304</v>
      </c>
      <c r="AM39" s="237">
        <v>62.535519654753998</v>
      </c>
      <c r="AN39" s="237">
        <v>59.252149333013001</v>
      </c>
      <c r="AO39" s="237">
        <v>66.259937561140504</v>
      </c>
      <c r="AP39" s="237">
        <v>68.797718880185499</v>
      </c>
      <c r="AQ39" s="237">
        <v>41.032044397940496</v>
      </c>
      <c r="AR39" s="237">
        <v>53.379591932891302</v>
      </c>
      <c r="AS39" s="237">
        <v>51.996344105910204</v>
      </c>
      <c r="AT39" s="237">
        <v>69.44458822379579</v>
      </c>
      <c r="AU39" s="237">
        <v>47.533292962431801</v>
      </c>
      <c r="AV39" s="237">
        <v>78.237672932875498</v>
      </c>
      <c r="AW39" s="237">
        <v>85.377118247888603</v>
      </c>
      <c r="AX39" s="237">
        <f>AQ39+AR39+AS39</f>
        <v>146.40798043674201</v>
      </c>
      <c r="AY39" s="237">
        <f>AU39+AV39+AW39</f>
        <v>211.14808414319589</v>
      </c>
      <c r="AZ39" s="237">
        <f t="shared" ref="AZ39" si="48">G39+H39+I39+J39</f>
        <v>185.30970613721743</v>
      </c>
      <c r="BA39" s="237">
        <f t="shared" ref="BA39" si="49">K39+L39+M39+N39</f>
        <v>181.66668478485701</v>
      </c>
      <c r="BB39" s="237">
        <f t="shared" ref="BB39" si="50">O39+P39+Q39+R39</f>
        <v>193.60451626920735</v>
      </c>
      <c r="BC39" s="237">
        <f t="shared" ref="BC39" si="51">S39+T39+U39+V39</f>
        <v>244.34450091571182</v>
      </c>
      <c r="BD39" s="237">
        <f t="shared" ref="BD39" si="52">W39+X39+Y39+Z39</f>
        <v>227.31107777247459</v>
      </c>
      <c r="BE39" s="237">
        <f t="shared" ref="BE39" si="53">AA39+AB39+AC39+AD39</f>
        <v>203.3341967959754</v>
      </c>
      <c r="BF39" s="237">
        <f t="shared" ref="BF39" si="54">AE39+AF39+AG39+AH39</f>
        <v>249.24834665818088</v>
      </c>
      <c r="BG39" s="237">
        <f t="shared" ref="BG39" si="55">AI39+AJ39+AK39+AL39</f>
        <v>219.75985090744803</v>
      </c>
      <c r="BH39" s="237">
        <f t="shared" ref="BH39" si="56">AM39+AN39+AO39+AP39</f>
        <v>256.84532542909301</v>
      </c>
      <c r="BI39" s="237">
        <f>AQ39+AR39+AS39+AT39</f>
        <v>215.8525686605378</v>
      </c>
      <c r="BJ39" s="452"/>
      <c r="BK39" s="304"/>
      <c r="BL39" s="304"/>
      <c r="BM39" s="304"/>
      <c r="BN39" s="304"/>
      <c r="BO39" s="304"/>
      <c r="BP39" s="304"/>
      <c r="BQ39" s="304"/>
      <c r="BR39" s="304"/>
      <c r="BS39" s="304"/>
      <c r="BT39" s="304"/>
      <c r="BU39" s="304"/>
      <c r="BV39" s="304"/>
      <c r="BW39" s="304"/>
      <c r="BX39" s="304"/>
      <c r="BY39" s="304"/>
      <c r="BZ39" s="304"/>
      <c r="CA39" s="304"/>
      <c r="CB39" s="304"/>
      <c r="CC39" s="304"/>
      <c r="CD39" s="304"/>
      <c r="CE39" s="304"/>
      <c r="CF39" s="304"/>
      <c r="CG39" s="304"/>
      <c r="CH39" s="304"/>
      <c r="CI39" s="304"/>
      <c r="CJ39" s="304"/>
      <c r="CK39" s="304"/>
      <c r="CL39" s="304"/>
      <c r="CM39" s="304"/>
      <c r="CN39" s="304"/>
      <c r="CO39" s="304"/>
      <c r="CP39" s="304"/>
      <c r="CQ39" s="304"/>
      <c r="CR39" s="304"/>
      <c r="CS39" s="304"/>
      <c r="CT39" s="304"/>
      <c r="CU39" s="304"/>
      <c r="CV39" s="304"/>
      <c r="CW39" s="304"/>
      <c r="CX39" s="304"/>
      <c r="CY39" s="304"/>
      <c r="CZ39" s="304"/>
      <c r="DA39" s="304"/>
      <c r="DB39" s="304"/>
      <c r="DC39" s="304"/>
      <c r="DD39" s="304"/>
      <c r="DE39" s="304"/>
      <c r="DF39" s="304"/>
      <c r="DG39" s="304"/>
      <c r="DH39" s="304"/>
      <c r="DI39" s="304"/>
      <c r="DJ39" s="304"/>
      <c r="DK39" s="304"/>
      <c r="DL39" s="304"/>
      <c r="DM39" s="304"/>
      <c r="DN39" s="304"/>
      <c r="DO39" s="304"/>
      <c r="DP39" s="304"/>
      <c r="DQ39" s="304"/>
      <c r="DR39" s="304"/>
      <c r="DS39" s="304"/>
      <c r="DT39" s="304"/>
      <c r="DU39" s="304"/>
      <c r="DV39" s="304"/>
      <c r="DW39" s="304"/>
      <c r="DX39" s="304"/>
      <c r="DY39" s="304"/>
      <c r="DZ39" s="304"/>
      <c r="EA39" s="304"/>
      <c r="EB39" s="304"/>
      <c r="EC39" s="304"/>
      <c r="ED39" s="304"/>
      <c r="EE39" s="304"/>
      <c r="EF39" s="304"/>
      <c r="EG39" s="304"/>
      <c r="EH39" s="304"/>
      <c r="EI39" s="304"/>
      <c r="EJ39" s="304"/>
      <c r="EK39" s="304"/>
      <c r="EL39" s="304"/>
      <c r="EM39" s="304"/>
      <c r="EN39" s="304"/>
      <c r="EO39" s="304"/>
      <c r="EP39" s="304"/>
      <c r="EQ39" s="304"/>
      <c r="ER39" s="304"/>
      <c r="ES39" s="304"/>
      <c r="ET39" s="304"/>
      <c r="EU39" s="304"/>
      <c r="EV39" s="304"/>
      <c r="EW39" s="304"/>
      <c r="EX39" s="304"/>
      <c r="EY39" s="304"/>
      <c r="EZ39" s="304"/>
      <c r="FA39" s="304"/>
      <c r="FB39" s="304"/>
      <c r="FC39" s="304"/>
      <c r="FD39" s="304"/>
      <c r="FE39" s="304"/>
      <c r="FF39" s="304"/>
      <c r="FG39" s="304"/>
      <c r="FH39" s="304"/>
      <c r="FI39" s="304"/>
      <c r="FJ39" s="304"/>
      <c r="FK39" s="304"/>
      <c r="FL39" s="304"/>
      <c r="FM39" s="304"/>
      <c r="FN39" s="304"/>
      <c r="FO39" s="304"/>
      <c r="FP39" s="304"/>
      <c r="FQ39" s="304"/>
      <c r="FR39" s="304"/>
      <c r="FS39" s="304"/>
      <c r="FT39" s="304"/>
      <c r="FU39" s="304"/>
      <c r="FV39" s="304"/>
      <c r="FW39" s="304"/>
      <c r="FX39" s="304"/>
      <c r="FY39" s="304"/>
      <c r="FZ39" s="304"/>
      <c r="GA39" s="304"/>
      <c r="GB39" s="304"/>
      <c r="GC39" s="304"/>
      <c r="GD39" s="304"/>
      <c r="GE39" s="304"/>
      <c r="GF39" s="304"/>
      <c r="GG39" s="304"/>
      <c r="GH39" s="304"/>
      <c r="GI39" s="304"/>
      <c r="GJ39" s="304"/>
      <c r="GK39" s="304"/>
      <c r="GL39" s="304"/>
      <c r="GM39" s="304"/>
      <c r="GN39" s="304"/>
      <c r="GO39" s="304"/>
      <c r="GP39" s="304"/>
      <c r="GQ39" s="304"/>
      <c r="GR39" s="304"/>
      <c r="GS39" s="304"/>
      <c r="GT39" s="304"/>
      <c r="GU39" s="304"/>
      <c r="GV39" s="304"/>
      <c r="GW39" s="304"/>
      <c r="GX39" s="304"/>
      <c r="GY39" s="304"/>
      <c r="GZ39" s="304"/>
      <c r="HA39" s="304"/>
      <c r="HB39" s="304"/>
      <c r="HC39" s="304"/>
      <c r="HD39" s="304"/>
      <c r="HE39" s="304"/>
      <c r="HF39" s="304"/>
      <c r="HG39" s="304"/>
      <c r="HH39" s="304"/>
      <c r="HI39" s="304"/>
      <c r="HJ39" s="304"/>
      <c r="HK39" s="304"/>
      <c r="HL39" s="304"/>
      <c r="HM39" s="304"/>
      <c r="HN39" s="304"/>
      <c r="HO39" s="304"/>
      <c r="HP39" s="304"/>
      <c r="HQ39" s="304"/>
      <c r="HR39" s="304"/>
      <c r="HS39" s="304"/>
      <c r="HT39" s="304"/>
      <c r="HU39" s="304"/>
      <c r="HV39" s="304"/>
      <c r="HW39" s="304"/>
      <c r="HX39" s="304"/>
      <c r="HY39" s="304"/>
      <c r="HZ39" s="304"/>
      <c r="IA39" s="304"/>
      <c r="IB39" s="304"/>
      <c r="IC39" s="304"/>
      <c r="ID39" s="304"/>
      <c r="IE39" s="304"/>
      <c r="IF39" s="304"/>
      <c r="IG39" s="304"/>
      <c r="IH39" s="304"/>
      <c r="II39" s="304"/>
      <c r="IJ39" s="304"/>
      <c r="IK39" s="304"/>
      <c r="IL39" s="304"/>
      <c r="IM39" s="304"/>
      <c r="IN39" s="304"/>
      <c r="IO39" s="304"/>
      <c r="IP39" s="304"/>
      <c r="IQ39" s="304"/>
      <c r="IR39" s="304"/>
      <c r="IS39" s="304"/>
      <c r="IT39" s="304"/>
      <c r="IU39" s="304"/>
      <c r="IV39" s="304"/>
      <c r="IW39" s="304"/>
      <c r="IX39" s="304"/>
      <c r="IY39" s="304"/>
      <c r="IZ39" s="304"/>
      <c r="JA39" s="304"/>
      <c r="JB39" s="304"/>
      <c r="JC39" s="304"/>
      <c r="JD39" s="304"/>
      <c r="JE39" s="304"/>
      <c r="JF39" s="304"/>
      <c r="JG39" s="304"/>
      <c r="JH39" s="304"/>
      <c r="JI39" s="304"/>
      <c r="JJ39" s="304"/>
      <c r="JK39" s="304"/>
      <c r="JL39" s="304"/>
      <c r="JM39" s="304"/>
      <c r="JN39" s="304"/>
      <c r="JO39" s="304"/>
      <c r="JP39" s="304"/>
      <c r="JQ39" s="304"/>
      <c r="JR39" s="304"/>
      <c r="JS39" s="304"/>
      <c r="JT39" s="304"/>
      <c r="JU39" s="304"/>
      <c r="JV39" s="304"/>
      <c r="JW39" s="304"/>
      <c r="JX39" s="304"/>
      <c r="JY39" s="304"/>
      <c r="JZ39" s="304"/>
      <c r="KA39" s="304"/>
      <c r="KB39" s="304"/>
      <c r="KC39" s="304"/>
      <c r="KD39" s="304"/>
      <c r="KE39" s="304"/>
      <c r="KF39" s="304"/>
      <c r="KG39" s="304"/>
      <c r="KH39" s="304"/>
      <c r="KI39" s="304"/>
      <c r="KJ39" s="304"/>
      <c r="KK39" s="304"/>
      <c r="KL39" s="304"/>
      <c r="KM39" s="304"/>
      <c r="KN39" s="304"/>
      <c r="KO39" s="304"/>
      <c r="KP39" s="305"/>
      <c r="KQ39" s="305"/>
      <c r="KR39" s="305"/>
      <c r="KS39" s="305"/>
      <c r="KT39" s="305"/>
      <c r="KU39" s="305"/>
      <c r="KV39" s="305"/>
      <c r="KW39" s="305"/>
      <c r="KX39" s="305"/>
      <c r="KY39" s="305"/>
      <c r="KZ39" s="306"/>
      <c r="LA39" s="305"/>
      <c r="LB39" s="305"/>
      <c r="LC39" s="305"/>
      <c r="LD39" s="305"/>
      <c r="LE39" s="305"/>
      <c r="LF39" s="305"/>
      <c r="LG39" s="305"/>
      <c r="LH39" s="305"/>
      <c r="LI39" s="305"/>
      <c r="LJ39" s="305"/>
      <c r="LK39" s="305"/>
      <c r="LL39" s="305"/>
      <c r="LM39" s="305"/>
      <c r="LN39" s="305"/>
      <c r="LO39" s="305"/>
      <c r="LP39" s="305"/>
      <c r="LQ39" s="305"/>
      <c r="LR39" s="305"/>
      <c r="LS39" s="305"/>
      <c r="LT39" s="305"/>
      <c r="LU39" s="305"/>
      <c r="LV39" s="305"/>
      <c r="LW39" s="305"/>
      <c r="LX39" s="305"/>
      <c r="LY39" s="305"/>
      <c r="LZ39" s="305"/>
      <c r="MA39" s="305"/>
      <c r="MB39" s="305"/>
      <c r="MC39" s="305"/>
      <c r="MD39" s="305"/>
      <c r="ME39" s="305"/>
      <c r="MF39" s="305"/>
      <c r="MG39" s="305"/>
      <c r="MH39" s="305"/>
      <c r="MI39" s="305"/>
      <c r="MJ39" s="305"/>
      <c r="MK39" s="305"/>
      <c r="ML39" s="305"/>
      <c r="MM39" s="305"/>
      <c r="MN39" s="305"/>
      <c r="MO39" s="305"/>
      <c r="MP39" s="305"/>
      <c r="MQ39" s="305"/>
      <c r="MR39" s="305"/>
      <c r="MS39" s="305"/>
      <c r="MT39" s="305"/>
      <c r="MU39" s="305"/>
      <c r="MV39" s="307"/>
      <c r="MW39" s="307"/>
      <c r="MX39" s="307"/>
      <c r="MY39" s="307"/>
      <c r="MZ39" s="307"/>
      <c r="NA39" s="307"/>
      <c r="NB39" s="307"/>
      <c r="NC39" s="307"/>
      <c r="ND39" s="307"/>
      <c r="NE39" s="307"/>
      <c r="NF39" s="307"/>
      <c r="NG39" s="307"/>
      <c r="NH39" s="307"/>
      <c r="NI39" s="307"/>
      <c r="NJ39" s="307"/>
      <c r="NK39" s="307"/>
      <c r="NL39" s="307"/>
      <c r="NM39" s="307"/>
      <c r="NN39" s="307"/>
      <c r="NO39" s="307"/>
      <c r="NP39" s="307"/>
      <c r="NQ39" s="307"/>
      <c r="NR39" s="307"/>
      <c r="NS39" s="307"/>
      <c r="NT39" s="307"/>
      <c r="NU39" s="307"/>
      <c r="NV39" s="307"/>
      <c r="NW39" s="307"/>
      <c r="NX39" s="307"/>
      <c r="NY39" s="307"/>
      <c r="NZ39" s="305"/>
      <c r="OA39" s="305"/>
      <c r="OB39" s="305"/>
      <c r="OC39" s="305"/>
      <c r="OD39" s="305"/>
      <c r="OE39" s="305"/>
      <c r="OF39" s="305"/>
      <c r="OG39" s="305"/>
      <c r="OH39" s="305"/>
      <c r="OI39" s="305"/>
      <c r="OJ39" s="305"/>
      <c r="OK39" s="305"/>
      <c r="OL39" s="305"/>
      <c r="OM39" s="305"/>
      <c r="ON39" s="305"/>
      <c r="OO39" s="305"/>
      <c r="OP39" s="305"/>
      <c r="OQ39" s="305"/>
      <c r="OR39" s="305"/>
      <c r="OS39" s="305"/>
      <c r="OT39" s="305"/>
      <c r="OU39" s="305"/>
      <c r="OV39" s="305"/>
      <c r="OW39" s="305"/>
      <c r="OX39" s="305"/>
      <c r="OY39" s="305"/>
      <c r="OZ39" s="305"/>
      <c r="PA39" s="305"/>
      <c r="PB39" s="305"/>
      <c r="PC39" s="305"/>
      <c r="PD39" s="305"/>
      <c r="PE39" s="305"/>
      <c r="PF39" s="305"/>
      <c r="PG39" s="305"/>
      <c r="PH39" s="305"/>
      <c r="PI39" s="305"/>
      <c r="PJ39" s="305"/>
      <c r="PK39" s="305"/>
      <c r="PL39" s="305"/>
      <c r="PM39" s="305"/>
      <c r="PN39" s="305"/>
      <c r="PO39" s="305"/>
      <c r="PP39" s="305"/>
      <c r="SD39" s="292"/>
      <c r="SE39" s="292"/>
      <c r="SF39" s="292"/>
      <c r="SH39" s="292"/>
      <c r="SO39" s="391"/>
      <c r="SS39" s="389"/>
      <c r="ST39" s="389"/>
      <c r="SU39" s="389"/>
    </row>
    <row r="40" spans="1:526" ht="21" customHeight="1">
      <c r="A40" s="345">
        <v>32</v>
      </c>
      <c r="B40" s="231" t="str">
        <f>IF('1'!$A$1=1,D40,F40)</f>
        <v xml:space="preserve"> Малайзія</v>
      </c>
      <c r="C40" s="444"/>
      <c r="D40" s="368" t="s">
        <v>182</v>
      </c>
      <c r="E40" s="368"/>
      <c r="F40" s="368" t="s">
        <v>77</v>
      </c>
      <c r="G40" s="342">
        <v>25.286535487471863</v>
      </c>
      <c r="H40" s="237">
        <v>20.174070073080248</v>
      </c>
      <c r="I40" s="237">
        <v>29.395859544306973</v>
      </c>
      <c r="J40" s="237">
        <v>30.323705659447</v>
      </c>
      <c r="K40" s="237">
        <v>32.198214568369941</v>
      </c>
      <c r="L40" s="237">
        <v>26.521975211780429</v>
      </c>
      <c r="M40" s="237">
        <v>30.928218122000622</v>
      </c>
      <c r="N40" s="237">
        <v>41.0435569070466</v>
      </c>
      <c r="O40" s="237">
        <v>32.26527412028522</v>
      </c>
      <c r="P40" s="237">
        <v>40.694908696058604</v>
      </c>
      <c r="Q40" s="237">
        <v>34.946369752858502</v>
      </c>
      <c r="R40" s="237">
        <v>39.683184457826499</v>
      </c>
      <c r="S40" s="237">
        <v>33.845972668956399</v>
      </c>
      <c r="T40" s="237">
        <v>42.328111753349603</v>
      </c>
      <c r="U40" s="237">
        <v>39.684219888705101</v>
      </c>
      <c r="V40" s="237">
        <v>59.332979357140097</v>
      </c>
      <c r="W40" s="237">
        <v>38.710983010969798</v>
      </c>
      <c r="X40" s="237">
        <v>50.896769938574401</v>
      </c>
      <c r="Y40" s="237">
        <v>51.048854152325902</v>
      </c>
      <c r="Z40" s="237">
        <v>47.133193525106506</v>
      </c>
      <c r="AA40" s="237">
        <v>50.882754839393002</v>
      </c>
      <c r="AB40" s="237">
        <v>45.160502161451305</v>
      </c>
      <c r="AC40" s="237">
        <v>43.995057951423405</v>
      </c>
      <c r="AD40" s="237">
        <v>49.776331910029199</v>
      </c>
      <c r="AE40" s="237">
        <v>43.559753741550495</v>
      </c>
      <c r="AF40" s="237">
        <v>57.001759259590798</v>
      </c>
      <c r="AG40" s="237">
        <v>48.328013079353099</v>
      </c>
      <c r="AH40" s="237">
        <v>61.059666277224494</v>
      </c>
      <c r="AI40" s="237">
        <v>41.613257896022184</v>
      </c>
      <c r="AJ40" s="237">
        <v>30.366720917830548</v>
      </c>
      <c r="AK40" s="237">
        <v>55.491957814531801</v>
      </c>
      <c r="AL40" s="237">
        <v>67.141456111919808</v>
      </c>
      <c r="AM40" s="237">
        <v>56.404244003312698</v>
      </c>
      <c r="AN40" s="237">
        <v>59.8174763013145</v>
      </c>
      <c r="AO40" s="237">
        <v>65.671072932459793</v>
      </c>
      <c r="AP40" s="237">
        <v>68.109042202714591</v>
      </c>
      <c r="AQ40" s="237">
        <v>69.358214350604698</v>
      </c>
      <c r="AR40" s="237">
        <v>63.454113002963197</v>
      </c>
      <c r="AS40" s="237">
        <v>66.208251929922795</v>
      </c>
      <c r="AT40" s="237">
        <v>81.500517536732303</v>
      </c>
      <c r="AU40" s="237">
        <v>69.745068430028795</v>
      </c>
      <c r="AV40" s="237">
        <v>65.379970648894798</v>
      </c>
      <c r="AW40" s="237">
        <v>68.642875779840892</v>
      </c>
      <c r="AX40" s="237">
        <f>AQ40+AR40+AS40</f>
        <v>199.02057928349069</v>
      </c>
      <c r="AY40" s="237">
        <f>AU40+AV40+AW40</f>
        <v>203.76791485876447</v>
      </c>
      <c r="AZ40" s="237">
        <f>G40+H40+I40+J40</f>
        <v>105.18017076430608</v>
      </c>
      <c r="BA40" s="237">
        <f>K40+L40+M40+N40</f>
        <v>130.6919648091976</v>
      </c>
      <c r="BB40" s="237">
        <f>O40+P40+Q40+R40</f>
        <v>147.58973702702883</v>
      </c>
      <c r="BC40" s="237">
        <f>S40+T40+U40+V40</f>
        <v>175.19128366815121</v>
      </c>
      <c r="BD40" s="237">
        <f>W40+X40+Y40+Z40</f>
        <v>187.78980062697661</v>
      </c>
      <c r="BE40" s="237">
        <f>AA40+AB40+AC40+AD40</f>
        <v>189.81464686229691</v>
      </c>
      <c r="BF40" s="237">
        <f>AE40+AF40+AG40+AH40</f>
        <v>209.94919235771889</v>
      </c>
      <c r="BG40" s="237">
        <f>AI40+AJ40+AK40+AL40</f>
        <v>194.61339274030433</v>
      </c>
      <c r="BH40" s="237">
        <f>AM40+AN40+AO40+AP40</f>
        <v>250.0018354398016</v>
      </c>
      <c r="BI40" s="237">
        <f>AQ40+AR40+AS40+AT40</f>
        <v>280.52109682022297</v>
      </c>
      <c r="BJ40" s="452"/>
      <c r="BK40" s="304"/>
      <c r="BL40" s="304"/>
      <c r="BM40" s="304"/>
      <c r="BN40" s="304"/>
      <c r="BO40" s="304"/>
      <c r="BP40" s="304"/>
      <c r="BQ40" s="304"/>
      <c r="BR40" s="304"/>
      <c r="BS40" s="304"/>
      <c r="BT40" s="304"/>
      <c r="BU40" s="304"/>
      <c r="BV40" s="304"/>
      <c r="BW40" s="304"/>
      <c r="BX40" s="304"/>
      <c r="BY40" s="304"/>
      <c r="BZ40" s="304"/>
      <c r="CA40" s="304"/>
      <c r="CB40" s="304"/>
      <c r="CC40" s="304"/>
      <c r="CD40" s="304"/>
      <c r="CE40" s="304"/>
      <c r="CF40" s="304"/>
      <c r="CG40" s="304"/>
      <c r="CH40" s="304"/>
      <c r="CI40" s="304"/>
      <c r="CJ40" s="304"/>
      <c r="CK40" s="304"/>
      <c r="CL40" s="304"/>
      <c r="CM40" s="304"/>
      <c r="CN40" s="304"/>
      <c r="CO40" s="304"/>
      <c r="CP40" s="304"/>
      <c r="CQ40" s="304"/>
      <c r="CR40" s="304"/>
      <c r="CS40" s="304"/>
      <c r="CT40" s="304"/>
      <c r="CU40" s="304"/>
      <c r="CV40" s="304"/>
      <c r="CW40" s="304"/>
      <c r="CX40" s="304"/>
      <c r="CY40" s="304"/>
      <c r="CZ40" s="304"/>
      <c r="DA40" s="304"/>
      <c r="DB40" s="304"/>
      <c r="DC40" s="304"/>
      <c r="DD40" s="304"/>
      <c r="DE40" s="304"/>
      <c r="DF40" s="304"/>
      <c r="DG40" s="304"/>
      <c r="DH40" s="304"/>
      <c r="DI40" s="304"/>
      <c r="DJ40" s="304"/>
      <c r="DK40" s="304"/>
      <c r="DL40" s="304"/>
      <c r="DM40" s="304"/>
      <c r="DN40" s="304"/>
      <c r="DO40" s="304"/>
      <c r="DP40" s="304"/>
      <c r="DQ40" s="304"/>
      <c r="DR40" s="304"/>
      <c r="DS40" s="304"/>
      <c r="DT40" s="304"/>
      <c r="DU40" s="304"/>
      <c r="DV40" s="304"/>
      <c r="DW40" s="304"/>
      <c r="DX40" s="304"/>
      <c r="DY40" s="304"/>
      <c r="DZ40" s="304"/>
      <c r="EA40" s="304"/>
      <c r="EB40" s="304"/>
      <c r="EC40" s="304"/>
      <c r="ED40" s="304"/>
      <c r="EE40" s="304"/>
      <c r="EF40" s="304"/>
      <c r="EG40" s="304"/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/>
      <c r="EU40" s="304"/>
      <c r="EV40" s="304"/>
      <c r="EW40" s="304"/>
      <c r="EX40" s="304"/>
      <c r="EY40" s="304"/>
      <c r="EZ40" s="304"/>
      <c r="FA40" s="304"/>
      <c r="FB40" s="304"/>
      <c r="FC40" s="304"/>
      <c r="FD40" s="304"/>
      <c r="FE40" s="304"/>
      <c r="FF40" s="304"/>
      <c r="FG40" s="304"/>
      <c r="FH40" s="304"/>
      <c r="FI40" s="304"/>
      <c r="FJ40" s="304"/>
      <c r="FK40" s="304"/>
      <c r="FL40" s="304"/>
      <c r="FM40" s="304"/>
      <c r="FN40" s="304"/>
      <c r="FO40" s="304"/>
      <c r="FP40" s="304"/>
      <c r="FQ40" s="304"/>
      <c r="FR40" s="304"/>
      <c r="FS40" s="304"/>
      <c r="FT40" s="304"/>
      <c r="FU40" s="304"/>
      <c r="FV40" s="304"/>
      <c r="FW40" s="304"/>
      <c r="FX40" s="304"/>
      <c r="FY40" s="304"/>
      <c r="FZ40" s="304"/>
      <c r="GA40" s="304"/>
      <c r="GB40" s="304"/>
      <c r="GC40" s="304"/>
      <c r="GD40" s="304"/>
      <c r="GE40" s="304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  <c r="IX40" s="304"/>
      <c r="IY40" s="304"/>
      <c r="IZ40" s="304"/>
      <c r="JA40" s="304"/>
      <c r="JB40" s="304"/>
      <c r="JC40" s="304"/>
      <c r="JD40" s="304"/>
      <c r="JE40" s="304"/>
      <c r="JF40" s="304"/>
      <c r="JG40" s="304"/>
      <c r="JH40" s="304"/>
      <c r="JI40" s="304"/>
      <c r="JJ40" s="304"/>
      <c r="JK40" s="304"/>
      <c r="JL40" s="304"/>
      <c r="JM40" s="304"/>
      <c r="JN40" s="304"/>
      <c r="JO40" s="304"/>
      <c r="JP40" s="304"/>
      <c r="JQ40" s="304"/>
      <c r="JR40" s="304"/>
      <c r="JS40" s="304"/>
      <c r="JT40" s="304"/>
      <c r="JU40" s="304"/>
      <c r="JV40" s="304"/>
      <c r="JW40" s="304"/>
      <c r="JX40" s="304"/>
      <c r="JY40" s="304"/>
      <c r="JZ40" s="304"/>
      <c r="KA40" s="304"/>
      <c r="KB40" s="304"/>
      <c r="KC40" s="304"/>
      <c r="KD40" s="304"/>
      <c r="KE40" s="304"/>
      <c r="KF40" s="304"/>
      <c r="KG40" s="304"/>
      <c r="KH40" s="304"/>
      <c r="KI40" s="304"/>
      <c r="KJ40" s="304"/>
      <c r="KK40" s="304"/>
      <c r="KL40" s="304"/>
      <c r="KM40" s="304"/>
      <c r="KN40" s="304"/>
      <c r="KO40" s="304"/>
      <c r="KP40" s="305"/>
      <c r="KQ40" s="305"/>
      <c r="KR40" s="305"/>
      <c r="KS40" s="305"/>
      <c r="KT40" s="305"/>
      <c r="KU40" s="305"/>
      <c r="KV40" s="305"/>
      <c r="KW40" s="305"/>
      <c r="KX40" s="305"/>
      <c r="KY40" s="305"/>
      <c r="KZ40" s="306"/>
      <c r="LA40" s="305"/>
      <c r="LB40" s="305"/>
      <c r="LC40" s="305"/>
      <c r="LD40" s="305"/>
      <c r="LE40" s="305"/>
      <c r="LF40" s="305"/>
      <c r="LG40" s="305"/>
      <c r="LH40" s="305"/>
      <c r="LI40" s="305"/>
      <c r="LJ40" s="305"/>
      <c r="LK40" s="305"/>
      <c r="LL40" s="305"/>
      <c r="LM40" s="305"/>
      <c r="LN40" s="305"/>
      <c r="LO40" s="305"/>
      <c r="LP40" s="305"/>
      <c r="LQ40" s="305"/>
      <c r="LR40" s="305"/>
      <c r="LS40" s="305"/>
      <c r="LT40" s="305"/>
      <c r="LU40" s="305"/>
      <c r="LV40" s="305"/>
      <c r="LW40" s="305"/>
      <c r="LX40" s="305"/>
      <c r="LY40" s="305"/>
      <c r="LZ40" s="305"/>
      <c r="MA40" s="305"/>
      <c r="MB40" s="305"/>
      <c r="MC40" s="305"/>
      <c r="MD40" s="305"/>
      <c r="ME40" s="305"/>
      <c r="MF40" s="305"/>
      <c r="MG40" s="305"/>
      <c r="MH40" s="305"/>
      <c r="MI40" s="305"/>
      <c r="MJ40" s="305"/>
      <c r="MK40" s="305"/>
      <c r="ML40" s="305"/>
      <c r="MM40" s="305"/>
      <c r="MN40" s="305"/>
      <c r="MO40" s="305"/>
      <c r="MP40" s="305"/>
      <c r="MQ40" s="305"/>
      <c r="MR40" s="305"/>
      <c r="MS40" s="305"/>
      <c r="MT40" s="305"/>
      <c r="MU40" s="305"/>
      <c r="MV40" s="307"/>
      <c r="MW40" s="307"/>
      <c r="MX40" s="307"/>
      <c r="MY40" s="307"/>
      <c r="MZ40" s="307"/>
      <c r="NA40" s="307"/>
      <c r="NB40" s="307"/>
      <c r="NC40" s="307"/>
      <c r="ND40" s="307"/>
      <c r="NE40" s="307"/>
      <c r="NF40" s="307"/>
      <c r="NG40" s="307"/>
      <c r="NH40" s="307"/>
      <c r="NI40" s="307"/>
      <c r="NJ40" s="307"/>
      <c r="NK40" s="307"/>
      <c r="NL40" s="307"/>
      <c r="NM40" s="307"/>
      <c r="NN40" s="307"/>
      <c r="NO40" s="307"/>
      <c r="NP40" s="307"/>
      <c r="NQ40" s="307"/>
      <c r="NR40" s="307"/>
      <c r="NS40" s="307"/>
      <c r="NT40" s="307"/>
      <c r="NU40" s="307"/>
      <c r="NV40" s="307"/>
      <c r="NW40" s="307"/>
      <c r="NX40" s="307"/>
      <c r="NY40" s="307"/>
      <c r="NZ40" s="305"/>
      <c r="OA40" s="305"/>
      <c r="OB40" s="305"/>
      <c r="OC40" s="305"/>
      <c r="OD40" s="305"/>
      <c r="OE40" s="305"/>
      <c r="OF40" s="305"/>
      <c r="OG40" s="305"/>
      <c r="OH40" s="305"/>
      <c r="OI40" s="305"/>
      <c r="OJ40" s="305"/>
      <c r="OK40" s="305"/>
      <c r="OL40" s="305"/>
      <c r="OM40" s="305"/>
      <c r="ON40" s="305"/>
      <c r="OO40" s="305"/>
      <c r="OP40" s="305"/>
      <c r="OQ40" s="305"/>
      <c r="OR40" s="305"/>
      <c r="OS40" s="305"/>
      <c r="OT40" s="305"/>
      <c r="OU40" s="305"/>
      <c r="OV40" s="305"/>
      <c r="OW40" s="305"/>
      <c r="OX40" s="305"/>
      <c r="OY40" s="305"/>
      <c r="OZ40" s="305"/>
      <c r="PA40" s="305"/>
      <c r="PB40" s="305"/>
      <c r="PC40" s="305"/>
      <c r="PD40" s="305"/>
      <c r="PE40" s="305"/>
      <c r="PF40" s="305"/>
      <c r="PG40" s="305"/>
      <c r="PH40" s="305"/>
      <c r="PI40" s="305"/>
      <c r="PJ40" s="305"/>
      <c r="PK40" s="305"/>
      <c r="PL40" s="305"/>
      <c r="PM40" s="305"/>
      <c r="PN40" s="305"/>
      <c r="PO40" s="305"/>
      <c r="PP40" s="305"/>
      <c r="SD40" s="292"/>
      <c r="SE40" s="292"/>
      <c r="SF40" s="292"/>
      <c r="SH40" s="292"/>
      <c r="SO40" s="391"/>
      <c r="SS40" s="389"/>
      <c r="ST40" s="389"/>
      <c r="SU40" s="389"/>
    </row>
    <row r="41" spans="1:526" ht="22.75" customHeight="1">
      <c r="A41" s="345">
        <v>33</v>
      </c>
      <c r="B41" s="231" t="str">
        <f>IF('1'!$A$1=1,D41,F41)</f>
        <v xml:space="preserve"> Єгипет</v>
      </c>
      <c r="C41" s="444"/>
      <c r="D41" s="368" t="s">
        <v>161</v>
      </c>
      <c r="E41" s="368"/>
      <c r="F41" s="369" t="s">
        <v>71</v>
      </c>
      <c r="G41" s="342">
        <v>20.867706647188598</v>
      </c>
      <c r="H41" s="237">
        <v>16.837163172414002</v>
      </c>
      <c r="I41" s="237">
        <v>5.5236517398388205</v>
      </c>
      <c r="J41" s="237">
        <v>6.6125749697212495</v>
      </c>
      <c r="K41" s="237">
        <v>15.732819317609641</v>
      </c>
      <c r="L41" s="237">
        <v>11.218068897341411</v>
      </c>
      <c r="M41" s="237">
        <v>7.5544091839831893</v>
      </c>
      <c r="N41" s="237">
        <v>9.1978016543084209</v>
      </c>
      <c r="O41" s="237">
        <v>21.690500756984388</v>
      </c>
      <c r="P41" s="237">
        <v>20.238783405048331</v>
      </c>
      <c r="Q41" s="237">
        <v>12.266753835960021</v>
      </c>
      <c r="R41" s="237">
        <v>14.51596691521293</v>
      </c>
      <c r="S41" s="237">
        <v>34.077048462689547</v>
      </c>
      <c r="T41" s="237">
        <v>19.220692594848529</v>
      </c>
      <c r="U41" s="237">
        <v>12.81402841987426</v>
      </c>
      <c r="V41" s="237">
        <v>13.736388183486319</v>
      </c>
      <c r="W41" s="237">
        <v>43.729256343482646</v>
      </c>
      <c r="X41" s="237">
        <v>25.926967181538323</v>
      </c>
      <c r="Y41" s="237">
        <v>14.271564643255861</v>
      </c>
      <c r="Z41" s="237">
        <v>16.288651482431909</v>
      </c>
      <c r="AA41" s="237">
        <v>31.78756547955966</v>
      </c>
      <c r="AB41" s="237">
        <v>17.270975155008351</v>
      </c>
      <c r="AC41" s="237">
        <v>8.62976647426893</v>
      </c>
      <c r="AD41" s="237">
        <v>12.85638771334045</v>
      </c>
      <c r="AE41" s="237">
        <v>33.348958027175186</v>
      </c>
      <c r="AF41" s="237">
        <v>19.92556960374149</v>
      </c>
      <c r="AG41" s="237">
        <v>24.542882888337278</v>
      </c>
      <c r="AH41" s="237">
        <v>23.705310361725829</v>
      </c>
      <c r="AI41" s="237">
        <v>27.441084687710429</v>
      </c>
      <c r="AJ41" s="237">
        <v>19.264312374995342</v>
      </c>
      <c r="AK41" s="237">
        <v>47.360254229311622</v>
      </c>
      <c r="AL41" s="237">
        <v>71.232515086695798</v>
      </c>
      <c r="AM41" s="237">
        <v>51.174861628089303</v>
      </c>
      <c r="AN41" s="237">
        <v>65.042463207000296</v>
      </c>
      <c r="AO41" s="237">
        <v>34.107403805183431</v>
      </c>
      <c r="AP41" s="237">
        <v>34.451611325320449</v>
      </c>
      <c r="AQ41" s="237">
        <v>61.631780214562305</v>
      </c>
      <c r="AR41" s="237">
        <v>55.776695487705297</v>
      </c>
      <c r="AS41" s="237">
        <v>34.633068263499666</v>
      </c>
      <c r="AT41" s="237">
        <v>52.201347869233601</v>
      </c>
      <c r="AU41" s="237">
        <v>77.7921157735652</v>
      </c>
      <c r="AV41" s="237">
        <v>79.138023171844509</v>
      </c>
      <c r="AW41" s="237">
        <v>35.386986035845013</v>
      </c>
      <c r="AX41" s="237">
        <f t="shared" si="10"/>
        <v>152.04154396576726</v>
      </c>
      <c r="AY41" s="237">
        <f t="shared" si="11"/>
        <v>192.31712498125472</v>
      </c>
      <c r="AZ41" s="237">
        <f t="shared" ref="AZ41" si="57">G41+H41+I41+J41</f>
        <v>49.84109652916267</v>
      </c>
      <c r="BA41" s="237">
        <f t="shared" ref="BA41" si="58">K41+L41+M41+N41</f>
        <v>43.70309905324266</v>
      </c>
      <c r="BB41" s="237">
        <f t="shared" ref="BB41" si="59">O41+P41+Q41+R41</f>
        <v>68.712004913205661</v>
      </c>
      <c r="BC41" s="237">
        <f t="shared" ref="BC41" si="60">S41+T41+U41+V41</f>
        <v>79.848157660898664</v>
      </c>
      <c r="BD41" s="237">
        <f t="shared" ref="BD41" si="61">W41+X41+Y41+Z41</f>
        <v>100.21643965070874</v>
      </c>
      <c r="BE41" s="237">
        <f t="shared" ref="BE41" si="62">AA41+AB41+AC41+AD41</f>
        <v>70.544694822177391</v>
      </c>
      <c r="BF41" s="237">
        <f t="shared" ref="BF41" si="63">AE41+AF41+AG41+AH41</f>
        <v>101.52272088097979</v>
      </c>
      <c r="BG41" s="237">
        <f t="shared" ref="BG41" si="64">AI41+AJ41+AK41+AL41</f>
        <v>165.29816637871318</v>
      </c>
      <c r="BH41" s="237">
        <f t="shared" ref="BH41" si="65">AM41+AN41+AO41+AP41</f>
        <v>184.77633996559348</v>
      </c>
      <c r="BI41" s="237">
        <f t="shared" si="9"/>
        <v>204.24289183500088</v>
      </c>
      <c r="BJ41" s="452"/>
      <c r="BK41" s="304"/>
      <c r="BL41" s="304"/>
      <c r="BM41" s="304"/>
      <c r="BN41" s="304"/>
      <c r="BO41" s="304"/>
      <c r="BP41" s="304"/>
      <c r="BQ41" s="304"/>
      <c r="BR41" s="304"/>
      <c r="BS41" s="304"/>
      <c r="BT41" s="304"/>
      <c r="BU41" s="304"/>
      <c r="BV41" s="304"/>
      <c r="BW41" s="304"/>
      <c r="BX41" s="304"/>
      <c r="BY41" s="304"/>
      <c r="BZ41" s="304"/>
      <c r="CA41" s="304"/>
      <c r="CB41" s="304"/>
      <c r="CC41" s="304"/>
      <c r="CD41" s="304"/>
      <c r="CE41" s="304"/>
      <c r="CF41" s="304"/>
      <c r="CG41" s="304"/>
      <c r="CH41" s="304"/>
      <c r="CI41" s="304"/>
      <c r="CJ41" s="304"/>
      <c r="CK41" s="304"/>
      <c r="CL41" s="304"/>
      <c r="CM41" s="304"/>
      <c r="CN41" s="304"/>
      <c r="CO41" s="304"/>
      <c r="CP41" s="304"/>
      <c r="CQ41" s="304"/>
      <c r="CR41" s="304"/>
      <c r="CS41" s="304"/>
      <c r="CT41" s="304"/>
      <c r="CU41" s="304"/>
      <c r="CV41" s="304"/>
      <c r="CW41" s="304"/>
      <c r="CX41" s="304"/>
      <c r="CY41" s="304"/>
      <c r="CZ41" s="304"/>
      <c r="DA41" s="304"/>
      <c r="DB41" s="304"/>
      <c r="DC41" s="304"/>
      <c r="DD41" s="304"/>
      <c r="DE41" s="304"/>
      <c r="DF41" s="304"/>
      <c r="DG41" s="304"/>
      <c r="DH41" s="304"/>
      <c r="DI41" s="304"/>
      <c r="DJ41" s="304"/>
      <c r="DK41" s="304"/>
      <c r="DL41" s="304"/>
      <c r="DM41" s="304"/>
      <c r="DN41" s="304"/>
      <c r="DO41" s="304"/>
      <c r="DP41" s="304"/>
      <c r="DQ41" s="304"/>
      <c r="DR41" s="304"/>
      <c r="DS41" s="304"/>
      <c r="DT41" s="304"/>
      <c r="DU41" s="304"/>
      <c r="DV41" s="304"/>
      <c r="DW41" s="304"/>
      <c r="DX41" s="304"/>
      <c r="DY41" s="304"/>
      <c r="DZ41" s="304"/>
      <c r="EA41" s="304"/>
      <c r="EB41" s="304"/>
      <c r="EC41" s="304"/>
      <c r="ED41" s="304"/>
      <c r="EE41" s="304"/>
      <c r="EF41" s="304"/>
      <c r="EG41" s="304"/>
      <c r="EH41" s="304"/>
      <c r="EI41" s="304"/>
      <c r="EJ41" s="304"/>
      <c r="EK41" s="304"/>
      <c r="EL41" s="304"/>
      <c r="EM41" s="304"/>
      <c r="EN41" s="304"/>
      <c r="EO41" s="304"/>
      <c r="EP41" s="304"/>
      <c r="EQ41" s="304"/>
      <c r="ER41" s="304"/>
      <c r="ES41" s="304"/>
      <c r="ET41" s="304"/>
      <c r="EU41" s="304"/>
      <c r="EV41" s="304"/>
      <c r="EW41" s="304"/>
      <c r="EX41" s="304"/>
      <c r="EY41" s="304"/>
      <c r="EZ41" s="304"/>
      <c r="FA41" s="304"/>
      <c r="FB41" s="304"/>
      <c r="FC41" s="304"/>
      <c r="FD41" s="304"/>
      <c r="FE41" s="304"/>
      <c r="FF41" s="304"/>
      <c r="FG41" s="304"/>
      <c r="FH41" s="304"/>
      <c r="FI41" s="304"/>
      <c r="FJ41" s="304"/>
      <c r="FK41" s="304"/>
      <c r="FL41" s="304"/>
      <c r="FM41" s="304"/>
      <c r="FN41" s="304"/>
      <c r="FO41" s="304"/>
      <c r="FP41" s="304"/>
      <c r="FQ41" s="304"/>
      <c r="FR41" s="304"/>
      <c r="FS41" s="304"/>
      <c r="FT41" s="304"/>
      <c r="FU41" s="304"/>
      <c r="FV41" s="304"/>
      <c r="FW41" s="304"/>
      <c r="FX41" s="304"/>
      <c r="FY41" s="304"/>
      <c r="FZ41" s="304"/>
      <c r="GA41" s="304"/>
      <c r="GB41" s="304"/>
      <c r="GC41" s="304"/>
      <c r="GD41" s="304"/>
      <c r="GE41" s="304"/>
      <c r="GF41" s="304"/>
      <c r="GG41" s="304"/>
      <c r="GH41" s="304"/>
      <c r="GI41" s="304"/>
      <c r="GJ41" s="304"/>
      <c r="GK41" s="304"/>
      <c r="GL41" s="304"/>
      <c r="GM41" s="304"/>
      <c r="GN41" s="304"/>
      <c r="GO41" s="304"/>
      <c r="GP41" s="304"/>
      <c r="GQ41" s="304"/>
      <c r="GR41" s="304"/>
      <c r="GS41" s="304"/>
      <c r="GT41" s="304"/>
      <c r="GU41" s="304"/>
      <c r="GV41" s="304"/>
      <c r="GW41" s="304"/>
      <c r="GX41" s="304"/>
      <c r="GY41" s="304"/>
      <c r="GZ41" s="304"/>
      <c r="HA41" s="304"/>
      <c r="HB41" s="304"/>
      <c r="HC41" s="304"/>
      <c r="HD41" s="304"/>
      <c r="HE41" s="304"/>
      <c r="HF41" s="304"/>
      <c r="HG41" s="304"/>
      <c r="HH41" s="304"/>
      <c r="HI41" s="304"/>
      <c r="HJ41" s="304"/>
      <c r="HK41" s="304"/>
      <c r="HL41" s="304"/>
      <c r="HM41" s="304"/>
      <c r="HN41" s="304"/>
      <c r="HO41" s="304"/>
      <c r="HP41" s="304"/>
      <c r="HQ41" s="304"/>
      <c r="HR41" s="304"/>
      <c r="HS41" s="304"/>
      <c r="HT41" s="304"/>
      <c r="HU41" s="304"/>
      <c r="HV41" s="304"/>
      <c r="HW41" s="304"/>
      <c r="HX41" s="304"/>
      <c r="HY41" s="304"/>
      <c r="HZ41" s="304"/>
      <c r="IA41" s="304"/>
      <c r="IB41" s="304"/>
      <c r="IC41" s="304"/>
      <c r="ID41" s="304"/>
      <c r="IE41" s="304"/>
      <c r="IF41" s="304"/>
      <c r="IG41" s="304"/>
      <c r="IH41" s="304"/>
      <c r="II41" s="304"/>
      <c r="IJ41" s="304"/>
      <c r="IK41" s="304"/>
      <c r="IL41" s="304"/>
      <c r="IM41" s="304"/>
      <c r="IN41" s="304"/>
      <c r="IO41" s="304"/>
      <c r="IP41" s="304"/>
      <c r="IQ41" s="304"/>
      <c r="IR41" s="304"/>
      <c r="IS41" s="304"/>
      <c r="IT41" s="304"/>
      <c r="IU41" s="304"/>
      <c r="IV41" s="304"/>
      <c r="IW41" s="304"/>
      <c r="IX41" s="304"/>
      <c r="IY41" s="304"/>
      <c r="IZ41" s="304"/>
      <c r="JA41" s="304"/>
      <c r="JB41" s="304"/>
      <c r="JC41" s="304"/>
      <c r="JD41" s="304"/>
      <c r="JE41" s="304"/>
      <c r="JF41" s="304"/>
      <c r="JG41" s="304"/>
      <c r="JH41" s="304"/>
      <c r="JI41" s="304"/>
      <c r="JJ41" s="304"/>
      <c r="JK41" s="304"/>
      <c r="JL41" s="304"/>
      <c r="JM41" s="304"/>
      <c r="JN41" s="304"/>
      <c r="JO41" s="304"/>
      <c r="JP41" s="304"/>
      <c r="JQ41" s="304"/>
      <c r="JR41" s="304"/>
      <c r="JS41" s="304"/>
      <c r="JT41" s="304"/>
      <c r="JU41" s="304"/>
      <c r="JV41" s="304"/>
      <c r="JW41" s="304"/>
      <c r="JX41" s="304"/>
      <c r="JY41" s="304"/>
      <c r="JZ41" s="304"/>
      <c r="KA41" s="304"/>
      <c r="KB41" s="304"/>
      <c r="KC41" s="304"/>
      <c r="KD41" s="304"/>
      <c r="KE41" s="304"/>
      <c r="KF41" s="304"/>
      <c r="KG41" s="304"/>
      <c r="KH41" s="304"/>
      <c r="KI41" s="304"/>
      <c r="KJ41" s="304"/>
      <c r="KK41" s="304"/>
      <c r="KL41" s="304"/>
      <c r="KM41" s="304"/>
      <c r="KN41" s="304"/>
      <c r="KO41" s="304"/>
      <c r="KP41" s="305"/>
      <c r="KQ41" s="305"/>
      <c r="KR41" s="305"/>
      <c r="KS41" s="305"/>
      <c r="KT41" s="305"/>
      <c r="KU41" s="305"/>
      <c r="KV41" s="305"/>
      <c r="KW41" s="305"/>
      <c r="KX41" s="305"/>
      <c r="KY41" s="305"/>
      <c r="KZ41" s="306"/>
      <c r="LA41" s="305"/>
      <c r="LB41" s="305"/>
      <c r="LC41" s="305"/>
      <c r="LD41" s="305"/>
      <c r="LE41" s="305"/>
      <c r="LF41" s="305"/>
      <c r="LG41" s="305"/>
      <c r="LH41" s="305"/>
      <c r="LI41" s="305"/>
      <c r="LJ41" s="305"/>
      <c r="LK41" s="305"/>
      <c r="LL41" s="305"/>
      <c r="LM41" s="305"/>
      <c r="LN41" s="305"/>
      <c r="LO41" s="305"/>
      <c r="LP41" s="305"/>
      <c r="LQ41" s="305"/>
      <c r="LR41" s="305"/>
      <c r="LS41" s="305"/>
      <c r="LT41" s="305"/>
      <c r="LU41" s="305"/>
      <c r="LV41" s="305"/>
      <c r="LW41" s="305"/>
      <c r="LX41" s="305"/>
      <c r="LY41" s="305"/>
      <c r="LZ41" s="305"/>
      <c r="MA41" s="305"/>
      <c r="MB41" s="305"/>
      <c r="MC41" s="305"/>
      <c r="MD41" s="305"/>
      <c r="ME41" s="305"/>
      <c r="MF41" s="305"/>
      <c r="MG41" s="305"/>
      <c r="MH41" s="305"/>
      <c r="MI41" s="305"/>
      <c r="MJ41" s="305"/>
      <c r="MK41" s="305"/>
      <c r="ML41" s="305"/>
      <c r="MM41" s="305"/>
      <c r="MN41" s="305"/>
      <c r="MO41" s="305"/>
      <c r="MP41" s="305"/>
      <c r="MQ41" s="305"/>
      <c r="MR41" s="305"/>
      <c r="MS41" s="305"/>
      <c r="MT41" s="305"/>
      <c r="MU41" s="305"/>
      <c r="MV41" s="307"/>
      <c r="MW41" s="307"/>
      <c r="MX41" s="307"/>
      <c r="MY41" s="307"/>
      <c r="MZ41" s="307"/>
      <c r="NA41" s="307"/>
      <c r="NB41" s="307"/>
      <c r="NC41" s="307"/>
      <c r="ND41" s="307"/>
      <c r="NE41" s="307"/>
      <c r="NF41" s="307"/>
      <c r="NG41" s="307"/>
      <c r="NH41" s="307"/>
      <c r="NI41" s="307"/>
      <c r="NJ41" s="307"/>
      <c r="NK41" s="307"/>
      <c r="NL41" s="307"/>
      <c r="NM41" s="307"/>
      <c r="NN41" s="307"/>
      <c r="NO41" s="307"/>
      <c r="NP41" s="307"/>
      <c r="NQ41" s="307"/>
      <c r="NR41" s="307"/>
      <c r="NS41" s="307"/>
      <c r="NT41" s="307"/>
      <c r="NU41" s="307"/>
      <c r="NV41" s="307"/>
      <c r="NW41" s="307"/>
      <c r="NX41" s="307"/>
      <c r="NY41" s="307"/>
      <c r="NZ41" s="305"/>
      <c r="OA41" s="305"/>
      <c r="OB41" s="305"/>
      <c r="OC41" s="305"/>
      <c r="OD41" s="305"/>
      <c r="OE41" s="305"/>
      <c r="OF41" s="305"/>
      <c r="OG41" s="305"/>
      <c r="OH41" s="305"/>
      <c r="OI41" s="305"/>
      <c r="OJ41" s="305"/>
      <c r="OK41" s="305"/>
      <c r="OL41" s="305"/>
      <c r="OM41" s="305"/>
      <c r="ON41" s="305"/>
      <c r="OO41" s="305"/>
      <c r="OP41" s="305"/>
      <c r="OQ41" s="305"/>
      <c r="OR41" s="305"/>
      <c r="OS41" s="305"/>
      <c r="OT41" s="305"/>
      <c r="OU41" s="305"/>
      <c r="OV41" s="305"/>
      <c r="OW41" s="305"/>
      <c r="OX41" s="305"/>
      <c r="OY41" s="305"/>
      <c r="OZ41" s="305"/>
      <c r="PA41" s="305"/>
      <c r="PB41" s="305"/>
      <c r="PC41" s="305"/>
      <c r="PD41" s="305"/>
      <c r="PE41" s="305"/>
      <c r="PF41" s="305"/>
      <c r="PG41" s="305"/>
      <c r="PH41" s="305"/>
      <c r="PI41" s="305"/>
      <c r="PJ41" s="305"/>
      <c r="PK41" s="305"/>
      <c r="PL41" s="305"/>
      <c r="PM41" s="305"/>
      <c r="PN41" s="305"/>
      <c r="PO41" s="305"/>
      <c r="PP41" s="305"/>
      <c r="SD41" s="292"/>
      <c r="SE41" s="292"/>
      <c r="SF41" s="292"/>
      <c r="SH41" s="292"/>
      <c r="SO41" s="391"/>
      <c r="SS41" s="389"/>
      <c r="ST41" s="389"/>
      <c r="SU41" s="389"/>
    </row>
    <row r="42" spans="1:526" ht="21" customHeight="1">
      <c r="A42" s="345">
        <v>34</v>
      </c>
      <c r="B42" s="231" t="str">
        <f>IF('1'!$A$1=1,D42,F42)</f>
        <v xml:space="preserve"> Мексика</v>
      </c>
      <c r="C42" s="444"/>
      <c r="D42" s="263" t="s">
        <v>219</v>
      </c>
      <c r="E42" s="368"/>
      <c r="F42" s="368" t="s">
        <v>217</v>
      </c>
      <c r="G42" s="342">
        <v>9.7879122439133397</v>
      </c>
      <c r="H42" s="237">
        <v>15.03880109607363</v>
      </c>
      <c r="I42" s="237">
        <v>10.94481244690167</v>
      </c>
      <c r="J42" s="237">
        <v>14.036408532389489</v>
      </c>
      <c r="K42" s="237">
        <v>14.44226685670594</v>
      </c>
      <c r="L42" s="237">
        <v>29.49934570597858</v>
      </c>
      <c r="M42" s="237">
        <v>19.365358253352461</v>
      </c>
      <c r="N42" s="237">
        <v>18.915217911451279</v>
      </c>
      <c r="O42" s="237">
        <v>25.912464631486451</v>
      </c>
      <c r="P42" s="237">
        <v>22.754817864371081</v>
      </c>
      <c r="Q42" s="237">
        <v>27.253508586426801</v>
      </c>
      <c r="R42" s="237">
        <v>36.048899893014067</v>
      </c>
      <c r="S42" s="237">
        <v>42.764411988871601</v>
      </c>
      <c r="T42" s="237">
        <v>26.703980019701458</v>
      </c>
      <c r="U42" s="237">
        <v>30.633492110951259</v>
      </c>
      <c r="V42" s="237">
        <v>32.858189931793262</v>
      </c>
      <c r="W42" s="237">
        <v>27.153008865588511</v>
      </c>
      <c r="X42" s="237">
        <v>34.8656773837304</v>
      </c>
      <c r="Y42" s="237">
        <v>41.400577791569702</v>
      </c>
      <c r="Z42" s="237">
        <v>48.143924940580604</v>
      </c>
      <c r="AA42" s="237">
        <v>41.605875555842303</v>
      </c>
      <c r="AB42" s="237">
        <v>47.115571263579099</v>
      </c>
      <c r="AC42" s="237">
        <v>50.875062086901195</v>
      </c>
      <c r="AD42" s="237">
        <v>49.3305167516707</v>
      </c>
      <c r="AE42" s="237">
        <v>51.768288044456398</v>
      </c>
      <c r="AF42" s="237">
        <v>63.2966133738176</v>
      </c>
      <c r="AG42" s="237">
        <v>66.060582072119004</v>
      </c>
      <c r="AH42" s="237">
        <v>69.641352247931195</v>
      </c>
      <c r="AI42" s="237">
        <v>38.685220905781982</v>
      </c>
      <c r="AJ42" s="237">
        <v>23.010729758406612</v>
      </c>
      <c r="AK42" s="237">
        <v>49.227068699818503</v>
      </c>
      <c r="AL42" s="237">
        <v>30.565465492499278</v>
      </c>
      <c r="AM42" s="237">
        <v>26.968470166789341</v>
      </c>
      <c r="AN42" s="237">
        <v>35.263807450281057</v>
      </c>
      <c r="AO42" s="237">
        <v>48.958345968775106</v>
      </c>
      <c r="AP42" s="237">
        <v>51.0507439106172</v>
      </c>
      <c r="AQ42" s="237">
        <v>53.281833621955101</v>
      </c>
      <c r="AR42" s="237">
        <v>61.751265851064602</v>
      </c>
      <c r="AS42" s="237">
        <v>49.438234695859606</v>
      </c>
      <c r="AT42" s="237">
        <v>62.560377572718899</v>
      </c>
      <c r="AU42" s="237">
        <v>55.863845957775702</v>
      </c>
      <c r="AV42" s="237">
        <v>69.760662913192789</v>
      </c>
      <c r="AW42" s="237">
        <v>62.154249186432097</v>
      </c>
      <c r="AX42" s="237">
        <f>AQ42+AR42+AS42</f>
        <v>164.47133416887931</v>
      </c>
      <c r="AY42" s="237">
        <f>AU42+AV42+AW42</f>
        <v>187.77875805740058</v>
      </c>
      <c r="AZ42" s="237">
        <f>G42+H42+I42+J42</f>
        <v>49.807934319278125</v>
      </c>
      <c r="BA42" s="237">
        <f>K42+L42+M42+N42</f>
        <v>82.222188727488259</v>
      </c>
      <c r="BB42" s="237">
        <f>O42+P42+Q42+R42</f>
        <v>111.96969097529841</v>
      </c>
      <c r="BC42" s="237">
        <f>S42+T42+U42+V42</f>
        <v>132.96007405131758</v>
      </c>
      <c r="BD42" s="237">
        <f>W42+X42+Y42+Z42</f>
        <v>151.56318898146921</v>
      </c>
      <c r="BE42" s="237">
        <f>AA42+AB42+AC42+AD42</f>
        <v>188.92702565799328</v>
      </c>
      <c r="BF42" s="237">
        <f>AE42+AF42+AG42+AH42</f>
        <v>250.76683573832418</v>
      </c>
      <c r="BG42" s="237">
        <f>AI42+AJ42+AK42+AL42</f>
        <v>141.48848485650637</v>
      </c>
      <c r="BH42" s="237">
        <f>AM42+AN42+AO42+AP42</f>
        <v>162.24136749646271</v>
      </c>
      <c r="BI42" s="237">
        <f>AQ42+AR42+AS42+AT42</f>
        <v>227.0317117415982</v>
      </c>
      <c r="BJ42" s="452"/>
      <c r="BK42" s="304"/>
      <c r="BL42" s="304"/>
      <c r="BM42" s="304"/>
      <c r="BN42" s="304"/>
      <c r="BO42" s="304"/>
      <c r="BP42" s="304"/>
      <c r="BQ42" s="304"/>
      <c r="BR42" s="304"/>
      <c r="BS42" s="304"/>
      <c r="BT42" s="304"/>
      <c r="BU42" s="304"/>
      <c r="BV42" s="304"/>
      <c r="BW42" s="304"/>
      <c r="BX42" s="304"/>
      <c r="BY42" s="304"/>
      <c r="BZ42" s="304"/>
      <c r="CA42" s="304"/>
      <c r="CB42" s="304"/>
      <c r="CC42" s="304"/>
      <c r="CD42" s="304"/>
      <c r="CE42" s="304"/>
      <c r="CF42" s="304"/>
      <c r="CG42" s="304"/>
      <c r="CH42" s="304"/>
      <c r="CI42" s="304"/>
      <c r="CJ42" s="304"/>
      <c r="CK42" s="304"/>
      <c r="CL42" s="304"/>
      <c r="CM42" s="304"/>
      <c r="CN42" s="304"/>
      <c r="CO42" s="304"/>
      <c r="CP42" s="304"/>
      <c r="CQ42" s="304"/>
      <c r="CR42" s="304"/>
      <c r="CS42" s="304"/>
      <c r="CT42" s="304"/>
      <c r="CU42" s="304"/>
      <c r="CV42" s="304"/>
      <c r="CW42" s="304"/>
      <c r="CX42" s="304"/>
      <c r="CY42" s="304"/>
      <c r="CZ42" s="304"/>
      <c r="DA42" s="304"/>
      <c r="DB42" s="304"/>
      <c r="DC42" s="304"/>
      <c r="DD42" s="304"/>
      <c r="DE42" s="304"/>
      <c r="DF42" s="304"/>
      <c r="DG42" s="304"/>
      <c r="DH42" s="304"/>
      <c r="DI42" s="304"/>
      <c r="DJ42" s="304"/>
      <c r="DK42" s="304"/>
      <c r="DL42" s="304"/>
      <c r="DM42" s="304"/>
      <c r="DN42" s="304"/>
      <c r="DO42" s="304"/>
      <c r="DP42" s="304"/>
      <c r="DQ42" s="304"/>
      <c r="DR42" s="304"/>
      <c r="DS42" s="304"/>
      <c r="DT42" s="304"/>
      <c r="DU42" s="304"/>
      <c r="DV42" s="304"/>
      <c r="DW42" s="304"/>
      <c r="DX42" s="304"/>
      <c r="DY42" s="304"/>
      <c r="DZ42" s="304"/>
      <c r="EA42" s="304"/>
      <c r="EB42" s="304"/>
      <c r="EC42" s="304"/>
      <c r="ED42" s="304"/>
      <c r="EE42" s="304"/>
      <c r="EF42" s="304"/>
      <c r="EG42" s="304"/>
      <c r="EH42" s="304"/>
      <c r="EI42" s="304"/>
      <c r="EJ42" s="304"/>
      <c r="EK42" s="304"/>
      <c r="EL42" s="304"/>
      <c r="EM42" s="304"/>
      <c r="EN42" s="304"/>
      <c r="EO42" s="304"/>
      <c r="EP42" s="304"/>
      <c r="EQ42" s="304"/>
      <c r="ER42" s="304"/>
      <c r="ES42" s="304"/>
      <c r="ET42" s="304"/>
      <c r="EU42" s="304"/>
      <c r="EV42" s="304"/>
      <c r="EW42" s="304"/>
      <c r="EX42" s="304"/>
      <c r="EY42" s="304"/>
      <c r="EZ42" s="304"/>
      <c r="FA42" s="304"/>
      <c r="FB42" s="304"/>
      <c r="FC42" s="304"/>
      <c r="FD42" s="304"/>
      <c r="FE42" s="304"/>
      <c r="FF42" s="304"/>
      <c r="FG42" s="304"/>
      <c r="FH42" s="304"/>
      <c r="FI42" s="304"/>
      <c r="FJ42" s="304"/>
      <c r="FK42" s="304"/>
      <c r="FL42" s="304"/>
      <c r="FM42" s="304"/>
      <c r="FN42" s="304"/>
      <c r="FO42" s="304"/>
      <c r="FP42" s="304"/>
      <c r="FQ42" s="304"/>
      <c r="FR42" s="304"/>
      <c r="FS42" s="304"/>
      <c r="FT42" s="304"/>
      <c r="FU42" s="304"/>
      <c r="FV42" s="304"/>
      <c r="FW42" s="304"/>
      <c r="FX42" s="304"/>
      <c r="FY42" s="304"/>
      <c r="FZ42" s="304"/>
      <c r="GA42" s="304"/>
      <c r="GB42" s="304"/>
      <c r="GC42" s="304"/>
      <c r="GD42" s="304"/>
      <c r="GE42" s="304"/>
      <c r="GF42" s="304"/>
      <c r="GG42" s="304"/>
      <c r="GH42" s="304"/>
      <c r="GI42" s="304"/>
      <c r="GJ42" s="304"/>
      <c r="GK42" s="304"/>
      <c r="GL42" s="304"/>
      <c r="GM42" s="304"/>
      <c r="GN42" s="304"/>
      <c r="GO42" s="304"/>
      <c r="GP42" s="304"/>
      <c r="GQ42" s="304"/>
      <c r="GR42" s="304"/>
      <c r="GS42" s="304"/>
      <c r="GT42" s="304"/>
      <c r="GU42" s="304"/>
      <c r="GV42" s="304"/>
      <c r="GW42" s="304"/>
      <c r="GX42" s="304"/>
      <c r="GY42" s="304"/>
      <c r="GZ42" s="304"/>
      <c r="HA42" s="304"/>
      <c r="HB42" s="304"/>
      <c r="HC42" s="304"/>
      <c r="HD42" s="304"/>
      <c r="HE42" s="304"/>
      <c r="HF42" s="304"/>
      <c r="HG42" s="304"/>
      <c r="HH42" s="304"/>
      <c r="HI42" s="304"/>
      <c r="HJ42" s="304"/>
      <c r="HK42" s="304"/>
      <c r="HL42" s="304"/>
      <c r="HM42" s="304"/>
      <c r="HN42" s="304"/>
      <c r="HO42" s="304"/>
      <c r="HP42" s="304"/>
      <c r="HQ42" s="304"/>
      <c r="HR42" s="304"/>
      <c r="HS42" s="304"/>
      <c r="HT42" s="304"/>
      <c r="HU42" s="304"/>
      <c r="HV42" s="304"/>
      <c r="HW42" s="304"/>
      <c r="HX42" s="304"/>
      <c r="HY42" s="304"/>
      <c r="HZ42" s="304"/>
      <c r="IA42" s="304"/>
      <c r="IB42" s="304"/>
      <c r="IC42" s="304"/>
      <c r="ID42" s="304"/>
      <c r="IE42" s="304"/>
      <c r="IF42" s="304"/>
      <c r="IG42" s="304"/>
      <c r="IH42" s="304"/>
      <c r="II42" s="304"/>
      <c r="IJ42" s="304"/>
      <c r="IK42" s="304"/>
      <c r="IL42" s="304"/>
      <c r="IM42" s="304"/>
      <c r="IN42" s="304"/>
      <c r="IO42" s="304"/>
      <c r="IP42" s="304"/>
      <c r="IQ42" s="304"/>
      <c r="IR42" s="304"/>
      <c r="IS42" s="304"/>
      <c r="IT42" s="304"/>
      <c r="IU42" s="304"/>
      <c r="IV42" s="304"/>
      <c r="IW42" s="304"/>
      <c r="IX42" s="304"/>
      <c r="IY42" s="304"/>
      <c r="IZ42" s="304"/>
      <c r="JA42" s="304"/>
      <c r="JB42" s="304"/>
      <c r="JC42" s="304"/>
      <c r="JD42" s="304"/>
      <c r="JE42" s="304"/>
      <c r="JF42" s="304"/>
      <c r="JG42" s="304"/>
      <c r="JH42" s="304"/>
      <c r="JI42" s="304"/>
      <c r="JJ42" s="304"/>
      <c r="JK42" s="304"/>
      <c r="JL42" s="304"/>
      <c r="JM42" s="304"/>
      <c r="JN42" s="304"/>
      <c r="JO42" s="304"/>
      <c r="JP42" s="304"/>
      <c r="JQ42" s="304"/>
      <c r="JR42" s="304"/>
      <c r="JS42" s="304"/>
      <c r="JT42" s="304"/>
      <c r="JU42" s="304"/>
      <c r="JV42" s="304"/>
      <c r="JW42" s="304"/>
      <c r="JX42" s="304"/>
      <c r="JY42" s="304"/>
      <c r="JZ42" s="304"/>
      <c r="KA42" s="304"/>
      <c r="KB42" s="304"/>
      <c r="KC42" s="304"/>
      <c r="KD42" s="304"/>
      <c r="KE42" s="304"/>
      <c r="KF42" s="304"/>
      <c r="KG42" s="304"/>
      <c r="KH42" s="304"/>
      <c r="KI42" s="304"/>
      <c r="KJ42" s="304"/>
      <c r="KK42" s="304"/>
      <c r="KL42" s="304"/>
      <c r="KM42" s="304"/>
      <c r="KN42" s="304"/>
      <c r="KO42" s="304"/>
      <c r="KP42" s="305"/>
      <c r="KQ42" s="305"/>
      <c r="KR42" s="305"/>
      <c r="KS42" s="305"/>
      <c r="KT42" s="305"/>
      <c r="KU42" s="305"/>
      <c r="KV42" s="305"/>
      <c r="KW42" s="305"/>
      <c r="KX42" s="305"/>
      <c r="KY42" s="305"/>
      <c r="KZ42" s="306"/>
      <c r="LA42" s="305"/>
      <c r="LB42" s="305"/>
      <c r="LC42" s="305"/>
      <c r="LD42" s="305"/>
      <c r="LE42" s="305"/>
      <c r="LF42" s="305"/>
      <c r="LG42" s="305"/>
      <c r="LH42" s="305"/>
      <c r="LI42" s="305"/>
      <c r="LJ42" s="305"/>
      <c r="LK42" s="305"/>
      <c r="LL42" s="305"/>
      <c r="LM42" s="305"/>
      <c r="LN42" s="305"/>
      <c r="LO42" s="305"/>
      <c r="LP42" s="305"/>
      <c r="LQ42" s="305"/>
      <c r="LR42" s="305"/>
      <c r="LS42" s="305"/>
      <c r="LT42" s="305"/>
      <c r="LU42" s="305"/>
      <c r="LV42" s="305"/>
      <c r="LW42" s="305"/>
      <c r="LX42" s="305"/>
      <c r="LY42" s="305"/>
      <c r="LZ42" s="305"/>
      <c r="MA42" s="305"/>
      <c r="MB42" s="305"/>
      <c r="MC42" s="305"/>
      <c r="MD42" s="305"/>
      <c r="ME42" s="305"/>
      <c r="MF42" s="305"/>
      <c r="MG42" s="305"/>
      <c r="MH42" s="305"/>
      <c r="MI42" s="305"/>
      <c r="MJ42" s="305"/>
      <c r="MK42" s="305"/>
      <c r="ML42" s="305"/>
      <c r="MM42" s="305"/>
      <c r="MN42" s="305"/>
      <c r="MO42" s="305"/>
      <c r="MP42" s="305"/>
      <c r="MQ42" s="305"/>
      <c r="MR42" s="305"/>
      <c r="MS42" s="305"/>
      <c r="MT42" s="305"/>
      <c r="MU42" s="305"/>
      <c r="MV42" s="307"/>
      <c r="MW42" s="307"/>
      <c r="MX42" s="307"/>
      <c r="MY42" s="307"/>
      <c r="MZ42" s="307"/>
      <c r="NA42" s="307"/>
      <c r="NB42" s="307"/>
      <c r="NC42" s="307"/>
      <c r="ND42" s="307"/>
      <c r="NE42" s="307"/>
      <c r="NF42" s="307"/>
      <c r="NG42" s="307"/>
      <c r="NH42" s="307"/>
      <c r="NI42" s="307"/>
      <c r="NJ42" s="307"/>
      <c r="NK42" s="307"/>
      <c r="NL42" s="307"/>
      <c r="NM42" s="307"/>
      <c r="NN42" s="307"/>
      <c r="NO42" s="307"/>
      <c r="NP42" s="307"/>
      <c r="NQ42" s="307"/>
      <c r="NR42" s="307"/>
      <c r="NS42" s="307"/>
      <c r="NT42" s="307"/>
      <c r="NU42" s="307"/>
      <c r="NV42" s="307"/>
      <c r="NW42" s="307"/>
      <c r="NX42" s="307"/>
      <c r="NY42" s="307"/>
      <c r="NZ42" s="305"/>
      <c r="OA42" s="305"/>
      <c r="OB42" s="305"/>
      <c r="OC42" s="305"/>
      <c r="OD42" s="305"/>
      <c r="OE42" s="305"/>
      <c r="OF42" s="305"/>
      <c r="OG42" s="305"/>
      <c r="OH42" s="305"/>
      <c r="OI42" s="305"/>
      <c r="OJ42" s="305"/>
      <c r="OK42" s="305"/>
      <c r="OL42" s="305"/>
      <c r="OM42" s="305"/>
      <c r="ON42" s="305"/>
      <c r="OO42" s="305"/>
      <c r="OP42" s="305"/>
      <c r="OQ42" s="305"/>
      <c r="OR42" s="305"/>
      <c r="OS42" s="305"/>
      <c r="OT42" s="305"/>
      <c r="OU42" s="305"/>
      <c r="OV42" s="305"/>
      <c r="OW42" s="305"/>
      <c r="OX42" s="305"/>
      <c r="OY42" s="305"/>
      <c r="OZ42" s="305"/>
      <c r="PA42" s="305"/>
      <c r="PB42" s="305"/>
      <c r="PC42" s="305"/>
      <c r="PD42" s="305"/>
      <c r="PE42" s="305"/>
      <c r="PF42" s="305"/>
      <c r="PG42" s="305"/>
      <c r="PH42" s="305"/>
      <c r="PI42" s="305"/>
      <c r="PJ42" s="305"/>
      <c r="PK42" s="305"/>
      <c r="PL42" s="305"/>
      <c r="PM42" s="305"/>
      <c r="PN42" s="305"/>
      <c r="PO42" s="305"/>
      <c r="PP42" s="305"/>
      <c r="SD42" s="292"/>
      <c r="SE42" s="292"/>
      <c r="SF42" s="292"/>
      <c r="SH42" s="292"/>
      <c r="SO42" s="391"/>
      <c r="SS42" s="389"/>
      <c r="ST42" s="389"/>
      <c r="SU42" s="389"/>
    </row>
    <row r="43" spans="1:526" ht="20.5" customHeight="1">
      <c r="A43" s="345">
        <v>35</v>
      </c>
      <c r="B43" s="231" t="str">
        <f>IF('1'!$A$1=1,D43,F43)</f>
        <v xml:space="preserve"> Сербія</v>
      </c>
      <c r="C43" s="263"/>
      <c r="D43" s="263" t="s">
        <v>229</v>
      </c>
      <c r="F43" s="278" t="s">
        <v>228</v>
      </c>
      <c r="G43" s="342">
        <v>20.121260270150238</v>
      </c>
      <c r="H43" s="237">
        <v>18.02921246338677</v>
      </c>
      <c r="I43" s="237">
        <v>18.464136716833849</v>
      </c>
      <c r="J43" s="237">
        <v>18.5193869469242</v>
      </c>
      <c r="K43" s="237">
        <v>23.223075602751031</v>
      </c>
      <c r="L43" s="237">
        <v>25.551327322362461</v>
      </c>
      <c r="M43" s="237">
        <v>25.126935561490122</v>
      </c>
      <c r="N43" s="237">
        <v>21.122902722706911</v>
      </c>
      <c r="O43" s="237">
        <v>27.12115925041385</v>
      </c>
      <c r="P43" s="237">
        <v>26.733782061893081</v>
      </c>
      <c r="Q43" s="237">
        <v>25.727543410184772</v>
      </c>
      <c r="R43" s="237">
        <v>31.747438926375303</v>
      </c>
      <c r="S43" s="237">
        <v>33.967310756435495</v>
      </c>
      <c r="T43" s="237">
        <v>32.459755977300702</v>
      </c>
      <c r="U43" s="237">
        <v>33.889799923385198</v>
      </c>
      <c r="V43" s="237">
        <v>33.535659782869999</v>
      </c>
      <c r="W43" s="237">
        <v>37.010589203722631</v>
      </c>
      <c r="X43" s="237">
        <v>35.849140076974905</v>
      </c>
      <c r="Y43" s="237">
        <v>47.348052576954103</v>
      </c>
      <c r="Z43" s="237">
        <v>32.327598948549202</v>
      </c>
      <c r="AA43" s="237">
        <v>39.259651430663126</v>
      </c>
      <c r="AB43" s="237">
        <v>30.059403704785531</v>
      </c>
      <c r="AC43" s="237">
        <v>39.865032153416195</v>
      </c>
      <c r="AD43" s="237">
        <v>32.9999500667668</v>
      </c>
      <c r="AE43" s="237">
        <v>31.619812213286671</v>
      </c>
      <c r="AF43" s="237">
        <v>39.476014691829505</v>
      </c>
      <c r="AG43" s="237">
        <v>47.707812115318198</v>
      </c>
      <c r="AH43" s="237">
        <v>41.904454619225</v>
      </c>
      <c r="AI43" s="237">
        <v>28.827528623007222</v>
      </c>
      <c r="AJ43" s="237">
        <v>32.502614667401041</v>
      </c>
      <c r="AK43" s="237">
        <v>54.340895273307403</v>
      </c>
      <c r="AL43" s="237">
        <v>41.062247708005195</v>
      </c>
      <c r="AM43" s="237">
        <v>41.708796315036501</v>
      </c>
      <c r="AN43" s="237">
        <v>40.491799071193697</v>
      </c>
      <c r="AO43" s="237">
        <v>48.817967752166496</v>
      </c>
      <c r="AP43" s="237">
        <v>36.6416034439073</v>
      </c>
      <c r="AQ43" s="237">
        <v>47.440228680248097</v>
      </c>
      <c r="AR43" s="237">
        <v>45.870613725071102</v>
      </c>
      <c r="AS43" s="237">
        <v>54.824238673915403</v>
      </c>
      <c r="AT43" s="237">
        <v>48.873491814845003</v>
      </c>
      <c r="AU43" s="237">
        <v>55.4569077461896</v>
      </c>
      <c r="AV43" s="237">
        <v>66.299625400091799</v>
      </c>
      <c r="AW43" s="237">
        <v>62.14907562621849</v>
      </c>
      <c r="AX43" s="237">
        <f>AQ43+AR43+AS43</f>
        <v>148.1350810792346</v>
      </c>
      <c r="AY43" s="237">
        <f>AU43+AV43+AW43</f>
        <v>183.90560877249987</v>
      </c>
      <c r="AZ43" s="237">
        <f>G43+H43+I43+J43</f>
        <v>75.13399639729505</v>
      </c>
      <c r="BA43" s="237">
        <f>K43+L43+M43+N43</f>
        <v>95.024241209310517</v>
      </c>
      <c r="BB43" s="237">
        <f>O43+P43+Q43+R43</f>
        <v>111.32992364886701</v>
      </c>
      <c r="BC43" s="237">
        <f>S43+T43+U43+V43</f>
        <v>133.85252643999138</v>
      </c>
      <c r="BD43" s="237">
        <f>W43+X43+Y43+Z43</f>
        <v>152.53538080620083</v>
      </c>
      <c r="BE43" s="237">
        <f>AA43+AB43+AC43+AD43</f>
        <v>142.18403735563163</v>
      </c>
      <c r="BF43" s="237">
        <f>AE43+AF43+AG43+AH43</f>
        <v>160.70809363965938</v>
      </c>
      <c r="BG43" s="237">
        <f>AI43+AJ43+AK43+AL43</f>
        <v>156.73328627172086</v>
      </c>
      <c r="BH43" s="237">
        <f>AM43+AN43+AO43+AP43</f>
        <v>167.66016658230399</v>
      </c>
      <c r="BI43" s="237">
        <f>AQ43+AR43+AS43+AT43</f>
        <v>197.00857289407961</v>
      </c>
    </row>
    <row r="44" spans="1:526" ht="21" customHeight="1">
      <c r="A44" s="402"/>
      <c r="B44" s="374" t="str">
        <f>IF('1'!$A$1=1,D44,F44)</f>
        <v xml:space="preserve"> російська федерація</v>
      </c>
      <c r="C44" s="445"/>
      <c r="D44" s="370" t="s">
        <v>189</v>
      </c>
      <c r="E44" s="370"/>
      <c r="F44" s="405" t="s">
        <v>148</v>
      </c>
      <c r="G44" s="437">
        <v>1648.3519297946441</v>
      </c>
      <c r="H44" s="311">
        <v>1631.2876795346019</v>
      </c>
      <c r="I44" s="311">
        <v>1603.513181976155</v>
      </c>
      <c r="J44" s="311">
        <v>1790.6105388329552</v>
      </c>
      <c r="K44" s="311">
        <v>893.35444171638301</v>
      </c>
      <c r="L44" s="311">
        <v>978.95111850716398</v>
      </c>
      <c r="M44" s="311">
        <v>1302.4682538543962</v>
      </c>
      <c r="N44" s="311">
        <v>1449.65999645644</v>
      </c>
      <c r="O44" s="311">
        <v>1393.908466690739</v>
      </c>
      <c r="P44" s="311">
        <v>1351.826156943913</v>
      </c>
      <c r="Q44" s="311">
        <v>1543.032606477796</v>
      </c>
      <c r="R44" s="311">
        <v>2025.3559171122101</v>
      </c>
      <c r="S44" s="311">
        <v>1556.7536178941909</v>
      </c>
      <c r="T44" s="311">
        <v>1525.5065710356539</v>
      </c>
      <c r="U44" s="311">
        <v>1761.0278168128589</v>
      </c>
      <c r="V44" s="311">
        <v>1949.8580916923929</v>
      </c>
      <c r="W44" s="311">
        <v>1539.8755200695091</v>
      </c>
      <c r="X44" s="311">
        <v>1736.7892426248541</v>
      </c>
      <c r="Y44" s="311">
        <v>1417.8723333635501</v>
      </c>
      <c r="Z44" s="311">
        <v>1368.5208600841841</v>
      </c>
      <c r="AA44" s="311">
        <v>1049</v>
      </c>
      <c r="AB44" s="311">
        <v>863</v>
      </c>
      <c r="AC44" s="311">
        <v>926</v>
      </c>
      <c r="AD44" s="311">
        <v>974</v>
      </c>
      <c r="AE44" s="311">
        <v>919</v>
      </c>
      <c r="AF44" s="311">
        <v>1036</v>
      </c>
      <c r="AG44" s="311">
        <v>1317</v>
      </c>
      <c r="AH44" s="311">
        <v>1847</v>
      </c>
      <c r="AI44" s="311">
        <v>1170</v>
      </c>
      <c r="AJ44" s="311">
        <v>168</v>
      </c>
      <c r="AK44" s="311">
        <v>31</v>
      </c>
      <c r="AL44" s="311">
        <v>5</v>
      </c>
      <c r="AM44" s="311">
        <v>3</v>
      </c>
      <c r="AN44" s="311">
        <v>3</v>
      </c>
      <c r="AO44" s="311">
        <v>6</v>
      </c>
      <c r="AP44" s="311">
        <v>5</v>
      </c>
      <c r="AQ44" s="311">
        <v>1.1250545372099479</v>
      </c>
      <c r="AR44" s="311">
        <v>0</v>
      </c>
      <c r="AS44" s="311">
        <v>0</v>
      </c>
      <c r="AT44" s="311">
        <v>0</v>
      </c>
      <c r="AU44" s="311">
        <v>0</v>
      </c>
      <c r="AV44" s="311">
        <v>0</v>
      </c>
      <c r="AW44" s="311">
        <v>1</v>
      </c>
      <c r="AX44" s="311">
        <f t="shared" si="10"/>
        <v>1.1250545372099479</v>
      </c>
      <c r="AY44" s="311">
        <f t="shared" si="11"/>
        <v>1</v>
      </c>
      <c r="AZ44" s="311">
        <f>G44+H44+I44+J44</f>
        <v>6673.7633301383567</v>
      </c>
      <c r="BA44" s="311">
        <f>K44+L44+M44+N44</f>
        <v>4624.4338105343832</v>
      </c>
      <c r="BB44" s="311">
        <f>O44+P44+Q44+R44</f>
        <v>6314.1231472246582</v>
      </c>
      <c r="BC44" s="311">
        <f>S44+T44+U44+V44</f>
        <v>6793.1460974350966</v>
      </c>
      <c r="BD44" s="311">
        <f>W44+X44+Y44+Z44</f>
        <v>6063.0579561420973</v>
      </c>
      <c r="BE44" s="311">
        <f>AA44+AB44+AC44+AD44</f>
        <v>3812</v>
      </c>
      <c r="BF44" s="311">
        <f>AE44+AF44+AG44+AH44</f>
        <v>5119</v>
      </c>
      <c r="BG44" s="311">
        <f>AI44+AJ44+AK44+AL44</f>
        <v>1374</v>
      </c>
      <c r="BH44" s="311">
        <f>AM44+AN44+AO44+AP44</f>
        <v>17</v>
      </c>
      <c r="BI44" s="311">
        <f t="shared" si="9"/>
        <v>1.1250545372099479</v>
      </c>
      <c r="KG44" s="183"/>
      <c r="KH44" s="183"/>
      <c r="KI44" s="183"/>
      <c r="KJ44" s="183"/>
      <c r="KK44" s="183"/>
      <c r="KL44" s="183"/>
      <c r="KM44" s="183"/>
      <c r="KN44" s="183"/>
      <c r="KZ44" s="448"/>
      <c r="LA44" s="448"/>
      <c r="LB44" s="448"/>
      <c r="LC44" s="448"/>
      <c r="LD44" s="448"/>
      <c r="LE44" s="448"/>
      <c r="LF44" s="448"/>
      <c r="LG44" s="448"/>
      <c r="LH44" s="448"/>
      <c r="SN44" s="292"/>
      <c r="SO44" s="177"/>
      <c r="SP44" s="177"/>
      <c r="SQ44" s="292"/>
      <c r="SR44" s="292"/>
    </row>
    <row r="45" spans="1:526" ht="7.75" customHeight="1"/>
    <row r="46" spans="1:526" ht="1.75" hidden="1" customHeight="1"/>
    <row r="47" spans="1:526" ht="1.25" hidden="1" customHeight="1">
      <c r="B47" s="231">
        <f>IF('[13]1'!$A$1=1,D47,F47)</f>
        <v>0</v>
      </c>
    </row>
    <row r="48" spans="1:526" s="310" customFormat="1" ht="17.149999999999999" customHeight="1">
      <c r="A48" s="150" t="str">
        <f>IF('1'!$A$1=1,C48,E48)</f>
        <v xml:space="preserve">*Дані Державної служби статистики України </v>
      </c>
      <c r="B48" s="235"/>
      <c r="C48" s="312" t="s">
        <v>78</v>
      </c>
      <c r="D48" s="312"/>
      <c r="E48" s="312" t="s">
        <v>79</v>
      </c>
      <c r="F48" s="312"/>
      <c r="G48" s="308"/>
      <c r="H48" s="308"/>
      <c r="I48" s="308"/>
      <c r="J48" s="308"/>
      <c r="K48" s="308"/>
      <c r="L48" s="308"/>
      <c r="M48" s="308"/>
      <c r="N48" s="308"/>
      <c r="O48" s="308"/>
      <c r="P48" s="308"/>
      <c r="Q48" s="308"/>
      <c r="R48" s="308"/>
      <c r="S48" s="308"/>
      <c r="T48" s="308"/>
      <c r="U48" s="308"/>
      <c r="V48" s="308"/>
      <c r="W48" s="308"/>
      <c r="X48" s="308"/>
      <c r="Y48" s="308"/>
      <c r="Z48" s="308"/>
      <c r="AA48" s="308"/>
      <c r="AB48" s="308"/>
      <c r="AC48" s="308"/>
      <c r="AD48" s="308"/>
      <c r="AE48" s="308"/>
      <c r="AF48" s="308"/>
      <c r="AG48" s="308"/>
      <c r="AH48" s="308"/>
      <c r="AI48" s="308"/>
      <c r="AJ48" s="308"/>
      <c r="AK48" s="308"/>
      <c r="AL48" s="308"/>
      <c r="AM48" s="308"/>
      <c r="AN48" s="308"/>
      <c r="AO48" s="308"/>
      <c r="AP48" s="308"/>
      <c r="AQ48" s="308"/>
      <c r="AR48" s="308"/>
      <c r="AS48" s="308"/>
      <c r="AT48" s="308"/>
      <c r="AU48" s="308"/>
      <c r="AV48" s="308"/>
      <c r="AW48" s="308"/>
      <c r="AX48" s="308"/>
      <c r="AY48" s="308"/>
      <c r="AZ48" s="309"/>
      <c r="BA48" s="309"/>
      <c r="BB48" s="309"/>
      <c r="BC48" s="309"/>
      <c r="BD48" s="309"/>
      <c r="BE48" s="309"/>
      <c r="BF48" s="309"/>
      <c r="BG48" s="309"/>
      <c r="BH48" s="309"/>
      <c r="BI48" s="308"/>
      <c r="BJ48" s="451"/>
      <c r="BK48" s="282"/>
      <c r="BL48" s="282"/>
      <c r="BM48" s="282"/>
      <c r="BN48" s="282"/>
      <c r="BO48" s="282"/>
      <c r="BP48" s="282"/>
      <c r="BQ48" s="282"/>
      <c r="BR48" s="282"/>
      <c r="BS48" s="282"/>
      <c r="BT48" s="282"/>
      <c r="BU48" s="282"/>
      <c r="BV48" s="282"/>
      <c r="BW48" s="282"/>
      <c r="BX48" s="282"/>
      <c r="BY48" s="282"/>
      <c r="BZ48" s="282"/>
      <c r="CA48" s="282"/>
      <c r="CB48" s="282"/>
      <c r="CC48" s="282"/>
      <c r="CD48" s="282"/>
      <c r="CE48" s="282"/>
      <c r="CF48" s="282"/>
      <c r="CG48" s="282"/>
      <c r="CH48" s="282"/>
      <c r="CI48" s="282"/>
      <c r="CJ48" s="282"/>
      <c r="CK48" s="282"/>
      <c r="CL48" s="282"/>
      <c r="CM48" s="282"/>
      <c r="CN48" s="282"/>
      <c r="CO48" s="282"/>
      <c r="CP48" s="282"/>
      <c r="CQ48" s="282"/>
      <c r="CR48" s="282"/>
      <c r="CS48" s="282"/>
      <c r="CT48" s="282"/>
      <c r="CU48" s="282"/>
      <c r="CV48" s="282"/>
      <c r="CW48" s="282"/>
      <c r="CX48" s="282"/>
      <c r="CY48" s="282"/>
      <c r="CZ48" s="282"/>
      <c r="DA48" s="282"/>
      <c r="DB48" s="282"/>
      <c r="DC48" s="282"/>
      <c r="DD48" s="282"/>
      <c r="DE48" s="282"/>
      <c r="DF48" s="282"/>
      <c r="DG48" s="282"/>
      <c r="DH48" s="282"/>
      <c r="DI48" s="282"/>
      <c r="DJ48" s="282"/>
      <c r="DK48" s="282"/>
      <c r="DL48" s="282"/>
      <c r="DM48" s="282"/>
      <c r="DN48" s="282"/>
      <c r="DO48" s="282"/>
      <c r="DP48" s="282"/>
      <c r="DQ48" s="282"/>
      <c r="DR48" s="282"/>
      <c r="DS48" s="282"/>
      <c r="DT48" s="282"/>
      <c r="DU48" s="282"/>
      <c r="DV48" s="282"/>
      <c r="DW48" s="282"/>
      <c r="DX48" s="282"/>
      <c r="DY48" s="282"/>
      <c r="DZ48" s="282"/>
      <c r="EA48" s="282"/>
      <c r="EB48" s="282"/>
      <c r="EC48" s="282"/>
      <c r="ED48" s="282"/>
      <c r="EE48" s="282"/>
      <c r="EF48" s="282"/>
      <c r="EG48" s="282"/>
      <c r="EH48" s="282"/>
      <c r="EI48" s="282"/>
      <c r="EJ48" s="282"/>
      <c r="EK48" s="282"/>
      <c r="EL48" s="282"/>
      <c r="EM48" s="282"/>
      <c r="EN48" s="282"/>
      <c r="EO48" s="282"/>
      <c r="EP48" s="282"/>
      <c r="EQ48" s="282"/>
      <c r="ER48" s="282"/>
      <c r="ES48" s="282"/>
      <c r="ET48" s="282"/>
      <c r="EU48" s="282"/>
      <c r="EV48" s="282"/>
      <c r="EW48" s="282"/>
      <c r="EX48" s="282"/>
      <c r="EY48" s="282"/>
      <c r="EZ48" s="282"/>
      <c r="FA48" s="282"/>
      <c r="FB48" s="282"/>
      <c r="FC48" s="282"/>
      <c r="FD48" s="282"/>
      <c r="FE48" s="282"/>
      <c r="FF48" s="282"/>
      <c r="FG48" s="282"/>
      <c r="FH48" s="282"/>
      <c r="FI48" s="282"/>
      <c r="FJ48" s="282"/>
      <c r="FK48" s="282"/>
      <c r="FL48" s="282"/>
      <c r="FM48" s="282"/>
      <c r="FN48" s="282"/>
      <c r="FO48" s="282"/>
      <c r="FP48" s="282"/>
      <c r="FQ48" s="282"/>
      <c r="FR48" s="282"/>
      <c r="FS48" s="282"/>
      <c r="FT48" s="282"/>
      <c r="FU48" s="282"/>
      <c r="FV48" s="282"/>
      <c r="FW48" s="282"/>
      <c r="FX48" s="282"/>
      <c r="FY48" s="282"/>
      <c r="FZ48" s="282"/>
      <c r="GA48" s="282"/>
      <c r="GB48" s="282"/>
      <c r="GC48" s="282"/>
      <c r="GD48" s="282"/>
      <c r="GE48" s="282"/>
      <c r="GF48" s="282"/>
      <c r="GG48" s="282"/>
      <c r="GH48" s="282"/>
      <c r="GI48" s="282"/>
      <c r="GJ48" s="282"/>
      <c r="GK48" s="282"/>
      <c r="GL48" s="282"/>
      <c r="GM48" s="282"/>
      <c r="GN48" s="282"/>
      <c r="GO48" s="282"/>
      <c r="GP48" s="282"/>
      <c r="GQ48" s="282"/>
      <c r="GR48" s="282"/>
      <c r="GS48" s="282"/>
      <c r="GT48" s="282"/>
      <c r="GU48" s="282"/>
      <c r="GV48" s="282"/>
      <c r="GW48" s="282"/>
      <c r="GX48" s="282"/>
      <c r="GY48" s="282"/>
      <c r="GZ48" s="282"/>
      <c r="HA48" s="282"/>
      <c r="HB48" s="282"/>
      <c r="HC48" s="282"/>
      <c r="HD48" s="282"/>
      <c r="HE48" s="282"/>
      <c r="HF48" s="282"/>
      <c r="HG48" s="282"/>
      <c r="HH48" s="282"/>
      <c r="HI48" s="282"/>
      <c r="HJ48" s="282"/>
      <c r="HK48" s="282"/>
      <c r="HL48" s="282"/>
      <c r="HM48" s="282"/>
      <c r="HN48" s="282"/>
      <c r="HO48" s="282"/>
      <c r="HP48" s="282"/>
      <c r="HQ48" s="282"/>
      <c r="HR48" s="282"/>
      <c r="HS48" s="282"/>
      <c r="HT48" s="282"/>
      <c r="HU48" s="282"/>
      <c r="HV48" s="282"/>
      <c r="HW48" s="282"/>
      <c r="HX48" s="282"/>
      <c r="HY48" s="282"/>
      <c r="HZ48" s="282"/>
      <c r="IA48" s="282"/>
      <c r="IB48" s="282"/>
      <c r="IC48" s="282"/>
      <c r="ID48" s="282"/>
      <c r="IE48" s="282"/>
      <c r="IF48" s="282"/>
      <c r="IG48" s="282"/>
      <c r="IH48" s="282"/>
      <c r="II48" s="282"/>
      <c r="IJ48" s="282"/>
      <c r="IK48" s="282"/>
      <c r="IL48" s="282"/>
      <c r="IM48" s="282"/>
      <c r="IN48" s="282"/>
      <c r="IO48" s="282"/>
      <c r="IP48" s="282"/>
      <c r="IQ48" s="282"/>
      <c r="IR48" s="282"/>
      <c r="IS48" s="282"/>
      <c r="IT48" s="282"/>
      <c r="IU48" s="282"/>
      <c r="IV48" s="282"/>
      <c r="IW48" s="282"/>
      <c r="IX48" s="282"/>
      <c r="IY48" s="282"/>
      <c r="IZ48" s="282"/>
      <c r="JA48" s="282"/>
      <c r="JB48" s="282"/>
      <c r="JC48" s="282"/>
      <c r="JD48" s="282"/>
      <c r="JE48" s="282"/>
      <c r="JF48" s="282"/>
      <c r="JG48" s="282"/>
      <c r="JH48" s="282"/>
      <c r="JI48" s="282"/>
      <c r="JJ48" s="282"/>
      <c r="JK48" s="282"/>
      <c r="JL48" s="282"/>
      <c r="JM48" s="282"/>
      <c r="JN48" s="282"/>
      <c r="JO48" s="282"/>
      <c r="JP48" s="282"/>
      <c r="JQ48" s="282"/>
      <c r="JR48" s="282"/>
      <c r="JS48" s="282"/>
      <c r="JT48" s="282"/>
      <c r="JU48" s="282"/>
      <c r="JV48" s="282"/>
      <c r="JW48" s="282"/>
      <c r="JX48" s="282"/>
      <c r="JY48" s="282"/>
      <c r="JZ48" s="282"/>
      <c r="KA48" s="282"/>
      <c r="KB48" s="282"/>
      <c r="KC48" s="282"/>
      <c r="KD48" s="282"/>
      <c r="KE48" s="282"/>
      <c r="KF48" s="282"/>
      <c r="KG48" s="282"/>
      <c r="KH48" s="282"/>
      <c r="KI48" s="282"/>
      <c r="KJ48" s="282"/>
      <c r="KK48" s="282"/>
      <c r="KL48" s="282"/>
      <c r="KM48" s="282"/>
      <c r="KN48" s="282"/>
      <c r="KO48" s="282"/>
      <c r="KP48" s="183"/>
      <c r="KQ48" s="183"/>
      <c r="KR48" s="183"/>
      <c r="KS48" s="183"/>
      <c r="KT48" s="183"/>
      <c r="KU48" s="183"/>
      <c r="KV48" s="183"/>
      <c r="KW48" s="183"/>
      <c r="KX48" s="183"/>
      <c r="KY48" s="183"/>
      <c r="KZ48" s="183"/>
      <c r="LA48" s="183"/>
      <c r="LB48" s="183"/>
      <c r="LC48" s="183"/>
      <c r="LD48" s="183"/>
      <c r="LE48" s="183"/>
      <c r="LF48" s="183"/>
      <c r="LG48" s="183"/>
      <c r="LH48" s="183"/>
      <c r="LI48" s="183"/>
      <c r="LJ48" s="183"/>
      <c r="LK48" s="183"/>
      <c r="LL48" s="183"/>
      <c r="LM48" s="183"/>
      <c r="LN48" s="183"/>
      <c r="LO48" s="183"/>
      <c r="LP48" s="183"/>
      <c r="LQ48" s="183"/>
      <c r="LR48" s="183"/>
      <c r="LS48" s="183"/>
      <c r="LT48" s="183"/>
      <c r="LU48" s="183"/>
      <c r="LV48" s="183"/>
      <c r="LW48" s="183"/>
      <c r="LX48" s="183"/>
      <c r="LY48" s="183"/>
      <c r="LZ48" s="183"/>
      <c r="MA48" s="183"/>
      <c r="MB48" s="183"/>
      <c r="MC48" s="183"/>
      <c r="MD48" s="183"/>
      <c r="ME48" s="183"/>
      <c r="MF48" s="183"/>
      <c r="MG48" s="183"/>
      <c r="MH48" s="183"/>
      <c r="MI48" s="183"/>
      <c r="MJ48" s="183"/>
      <c r="MK48" s="183"/>
      <c r="ML48" s="183"/>
      <c r="MM48" s="183"/>
      <c r="MN48" s="183"/>
      <c r="MO48" s="183"/>
      <c r="MP48" s="183"/>
      <c r="MQ48" s="183"/>
      <c r="MR48" s="183"/>
      <c r="MS48" s="183"/>
      <c r="MT48" s="183"/>
      <c r="MU48" s="183"/>
      <c r="NZ48" s="183"/>
      <c r="OA48" s="183"/>
      <c r="OB48" s="183"/>
      <c r="OC48" s="183"/>
      <c r="OD48" s="183"/>
      <c r="OE48" s="183"/>
      <c r="OF48" s="183"/>
      <c r="OG48" s="183"/>
      <c r="OH48" s="183"/>
      <c r="OI48" s="183"/>
      <c r="OJ48" s="183"/>
      <c r="OK48" s="183"/>
      <c r="OL48" s="183"/>
      <c r="OM48" s="183"/>
      <c r="ON48" s="183"/>
      <c r="OO48" s="183"/>
      <c r="OP48" s="183"/>
      <c r="OQ48" s="183"/>
      <c r="OR48" s="183"/>
      <c r="OS48" s="183"/>
      <c r="OT48" s="183"/>
      <c r="OU48" s="183"/>
      <c r="OV48" s="183"/>
      <c r="OW48" s="183"/>
      <c r="OX48" s="183"/>
      <c r="OY48" s="183"/>
      <c r="OZ48" s="183"/>
      <c r="PA48" s="183"/>
      <c r="PB48" s="183"/>
      <c r="PC48" s="183"/>
      <c r="PD48" s="183"/>
      <c r="PE48" s="183"/>
      <c r="PF48" s="183"/>
      <c r="PG48" s="183"/>
      <c r="PH48" s="183"/>
      <c r="PI48" s="183"/>
      <c r="PJ48" s="183"/>
      <c r="PK48" s="183"/>
      <c r="PL48" s="183"/>
      <c r="PM48" s="183"/>
      <c r="PN48" s="183"/>
      <c r="PO48" s="183"/>
      <c r="PP48" s="183"/>
      <c r="PQ48" s="183"/>
      <c r="PR48" s="183"/>
      <c r="PS48" s="183"/>
      <c r="PT48" s="183"/>
      <c r="PU48" s="183"/>
      <c r="PV48" s="183"/>
      <c r="PW48" s="283"/>
      <c r="PX48" s="283"/>
      <c r="PY48" s="283"/>
      <c r="PZ48" s="283"/>
      <c r="QA48" s="283"/>
      <c r="QB48" s="283"/>
      <c r="QC48" s="283"/>
      <c r="QD48" s="283"/>
      <c r="QE48" s="283"/>
      <c r="QF48" s="283"/>
      <c r="QG48" s="283"/>
      <c r="QH48" s="283"/>
      <c r="QI48" s="283"/>
      <c r="QJ48" s="283"/>
      <c r="QK48" s="283"/>
      <c r="QL48" s="283"/>
      <c r="QM48" s="283"/>
      <c r="QN48" s="283"/>
      <c r="QO48" s="283"/>
      <c r="QP48" s="283"/>
      <c r="QQ48" s="283"/>
      <c r="QR48" s="283"/>
      <c r="QS48" s="283"/>
      <c r="QT48" s="283"/>
      <c r="QU48" s="283"/>
      <c r="QV48" s="283"/>
      <c r="QW48" s="283"/>
      <c r="QX48" s="283"/>
      <c r="QY48" s="283"/>
      <c r="QZ48" s="283"/>
      <c r="RA48" s="283"/>
      <c r="RB48" s="283"/>
      <c r="RC48" s="283"/>
      <c r="RD48" s="283"/>
      <c r="RE48" s="283"/>
      <c r="RF48" s="283"/>
      <c r="RG48" s="283"/>
      <c r="RH48" s="283"/>
      <c r="RI48" s="183"/>
      <c r="RJ48" s="183"/>
      <c r="RK48" s="183"/>
      <c r="RL48" s="193"/>
      <c r="RM48" s="193"/>
      <c r="RN48" s="193"/>
      <c r="RO48" s="193"/>
      <c r="RP48" s="193"/>
      <c r="RQ48" s="193"/>
      <c r="RR48" s="193"/>
      <c r="RS48" s="193"/>
      <c r="RT48" s="193"/>
      <c r="RU48" s="193"/>
      <c r="RV48" s="193"/>
      <c r="RW48" s="193"/>
      <c r="RX48" s="193"/>
      <c r="RY48" s="193"/>
      <c r="RZ48" s="193"/>
      <c r="SA48" s="193"/>
      <c r="SB48" s="193"/>
      <c r="SC48" s="193"/>
      <c r="SD48" s="183"/>
      <c r="SE48" s="183"/>
      <c r="SF48" s="183"/>
      <c r="SG48" s="183"/>
      <c r="SH48" s="183"/>
      <c r="SI48" s="183"/>
      <c r="SJ48" s="183"/>
      <c r="SK48" s="183"/>
      <c r="SL48" s="183"/>
      <c r="SM48" s="183"/>
      <c r="SN48" s="183"/>
      <c r="SO48" s="183"/>
      <c r="SP48" s="183"/>
      <c r="SQ48" s="183"/>
      <c r="SR48" s="183"/>
      <c r="SS48" s="183"/>
      <c r="ST48" s="183"/>
      <c r="SU48" s="183"/>
      <c r="SV48" s="283"/>
      <c r="SW48" s="283"/>
      <c r="SX48" s="283"/>
      <c r="SY48" s="283"/>
      <c r="SZ48" s="283"/>
      <c r="TA48" s="283"/>
      <c r="TB48" s="183"/>
      <c r="TC48" s="183"/>
      <c r="TD48" s="183"/>
      <c r="TE48" s="183"/>
      <c r="TF48" s="183"/>
    </row>
    <row r="49" spans="1:526" s="275" customFormat="1" ht="14.25" customHeight="1">
      <c r="A49" s="313" t="str">
        <f>IF('1'!$A$1=1,D49,F49)</f>
        <v>Примітки:</v>
      </c>
      <c r="B49" s="314"/>
      <c r="C49" s="315"/>
      <c r="D49" s="316" t="s">
        <v>39</v>
      </c>
      <c r="E49" s="315"/>
      <c r="F49" s="58" t="s">
        <v>40</v>
      </c>
      <c r="G49" s="317"/>
      <c r="H49" s="317"/>
      <c r="I49" s="314"/>
      <c r="J49" s="314"/>
      <c r="K49" s="314"/>
      <c r="L49" s="314"/>
      <c r="M49" s="314"/>
      <c r="N49" s="314"/>
      <c r="O49" s="314"/>
      <c r="P49" s="314"/>
      <c r="Q49" s="314"/>
      <c r="R49" s="314"/>
      <c r="S49" s="314"/>
      <c r="T49" s="314"/>
      <c r="U49" s="314"/>
      <c r="V49" s="314"/>
      <c r="W49" s="314"/>
      <c r="X49" s="314"/>
      <c r="Y49" s="314"/>
      <c r="Z49" s="314"/>
      <c r="AA49" s="314"/>
      <c r="AB49" s="314"/>
      <c r="AC49" s="314"/>
      <c r="AD49" s="314"/>
      <c r="AE49" s="314"/>
      <c r="AF49" s="314"/>
      <c r="AG49" s="314"/>
      <c r="AH49" s="314"/>
      <c r="AI49" s="314"/>
      <c r="AJ49" s="314"/>
      <c r="AK49" s="314"/>
      <c r="AL49" s="314"/>
      <c r="AM49" s="314"/>
      <c r="AN49" s="314"/>
      <c r="AO49" s="314"/>
      <c r="AP49" s="314"/>
      <c r="AQ49" s="314"/>
      <c r="AR49" s="314"/>
      <c r="AS49" s="314"/>
      <c r="AT49" s="314"/>
      <c r="AU49" s="314"/>
      <c r="AV49" s="314"/>
      <c r="AW49" s="314"/>
      <c r="AX49" s="314"/>
      <c r="AY49" s="314"/>
      <c r="AZ49" s="318"/>
      <c r="BA49" s="318"/>
      <c r="BB49" s="318"/>
      <c r="BC49" s="318"/>
      <c r="BD49" s="318"/>
      <c r="BE49" s="318"/>
      <c r="BF49" s="318"/>
      <c r="BG49" s="318"/>
      <c r="BH49" s="318"/>
      <c r="BI49" s="314"/>
      <c r="BJ49" s="319"/>
      <c r="BK49" s="319"/>
      <c r="BL49" s="319"/>
      <c r="BM49" s="319"/>
      <c r="BN49" s="319"/>
      <c r="BO49" s="319"/>
      <c r="BP49" s="319"/>
      <c r="BQ49" s="319"/>
      <c r="BR49" s="319"/>
      <c r="BS49" s="319"/>
      <c r="BT49" s="319"/>
      <c r="BU49" s="319"/>
      <c r="BV49" s="319"/>
      <c r="BW49" s="319"/>
      <c r="BX49" s="319"/>
      <c r="BY49" s="319"/>
      <c r="BZ49" s="319"/>
      <c r="CA49" s="319"/>
      <c r="CB49" s="319"/>
      <c r="CC49" s="319"/>
      <c r="CD49" s="319"/>
      <c r="CE49" s="319"/>
      <c r="CF49" s="319"/>
      <c r="CG49" s="319"/>
      <c r="CH49" s="319"/>
      <c r="CI49" s="319"/>
      <c r="CJ49" s="319"/>
      <c r="CK49" s="319"/>
      <c r="CL49" s="319"/>
      <c r="CM49" s="319"/>
      <c r="CN49" s="319"/>
      <c r="CO49" s="319"/>
      <c r="CP49" s="319"/>
      <c r="CQ49" s="319"/>
      <c r="CR49" s="319"/>
      <c r="CS49" s="319"/>
      <c r="CT49" s="319"/>
      <c r="CU49" s="319"/>
      <c r="CV49" s="319"/>
      <c r="CW49" s="319"/>
      <c r="CX49" s="319"/>
      <c r="CY49" s="319"/>
      <c r="CZ49" s="319"/>
      <c r="DA49" s="319"/>
      <c r="DB49" s="319"/>
      <c r="DC49" s="319"/>
      <c r="DD49" s="319"/>
      <c r="DE49" s="319"/>
      <c r="DF49" s="319"/>
      <c r="DG49" s="319"/>
      <c r="DH49" s="319"/>
      <c r="DI49" s="319"/>
      <c r="DJ49" s="319"/>
      <c r="DK49" s="319"/>
      <c r="DL49" s="319"/>
      <c r="DM49" s="319"/>
      <c r="DN49" s="319"/>
      <c r="DO49" s="319"/>
      <c r="DP49" s="319"/>
      <c r="DQ49" s="319"/>
      <c r="DR49" s="319"/>
      <c r="DS49" s="319"/>
      <c r="DT49" s="319"/>
      <c r="DU49" s="319"/>
      <c r="DV49" s="319"/>
      <c r="DW49" s="319"/>
      <c r="DX49" s="319"/>
      <c r="DY49" s="319"/>
      <c r="DZ49" s="319"/>
      <c r="EA49" s="319"/>
      <c r="EB49" s="319"/>
      <c r="EC49" s="319"/>
      <c r="ED49" s="319"/>
      <c r="EE49" s="319"/>
      <c r="EF49" s="319"/>
      <c r="EG49" s="319"/>
      <c r="EH49" s="319"/>
      <c r="EI49" s="319"/>
      <c r="EJ49" s="319"/>
      <c r="EK49" s="319"/>
      <c r="EL49" s="319"/>
      <c r="EM49" s="319"/>
      <c r="EN49" s="319"/>
      <c r="EO49" s="319"/>
      <c r="EP49" s="319"/>
      <c r="EQ49" s="319"/>
      <c r="ER49" s="319"/>
      <c r="ES49" s="319"/>
      <c r="ET49" s="319"/>
      <c r="EU49" s="319"/>
      <c r="EV49" s="319"/>
      <c r="EW49" s="319"/>
      <c r="EX49" s="319"/>
      <c r="EY49" s="319"/>
      <c r="EZ49" s="319"/>
      <c r="FA49" s="319"/>
      <c r="FB49" s="319"/>
      <c r="FC49" s="319"/>
      <c r="FD49" s="319"/>
      <c r="FE49" s="319"/>
      <c r="FF49" s="319"/>
      <c r="FG49" s="319"/>
      <c r="FH49" s="319"/>
      <c r="FI49" s="319"/>
      <c r="FJ49" s="319"/>
      <c r="FK49" s="319"/>
      <c r="FL49" s="319"/>
      <c r="FM49" s="319"/>
      <c r="FN49" s="319"/>
      <c r="FO49" s="319"/>
      <c r="FP49" s="319"/>
      <c r="FQ49" s="319"/>
      <c r="FR49" s="319"/>
      <c r="FS49" s="319"/>
      <c r="FT49" s="319"/>
      <c r="FU49" s="319"/>
      <c r="FV49" s="319"/>
      <c r="FW49" s="319"/>
      <c r="FX49" s="319"/>
      <c r="FY49" s="319"/>
      <c r="FZ49" s="319"/>
      <c r="GA49" s="319"/>
      <c r="GB49" s="319"/>
      <c r="GC49" s="319"/>
      <c r="GD49" s="319"/>
      <c r="GE49" s="319"/>
      <c r="GF49" s="319"/>
      <c r="GG49" s="319"/>
      <c r="GH49" s="319"/>
      <c r="GI49" s="319"/>
      <c r="GJ49" s="319"/>
      <c r="GK49" s="319"/>
      <c r="GL49" s="319"/>
      <c r="GM49" s="319"/>
      <c r="GN49" s="319"/>
      <c r="GO49" s="319"/>
      <c r="GP49" s="319"/>
      <c r="GQ49" s="319"/>
      <c r="GR49" s="319"/>
      <c r="GS49" s="319"/>
      <c r="GT49" s="319"/>
      <c r="GU49" s="319"/>
      <c r="GV49" s="319"/>
      <c r="GW49" s="319"/>
      <c r="GX49" s="319"/>
      <c r="GY49" s="319"/>
      <c r="GZ49" s="319"/>
      <c r="HA49" s="319"/>
      <c r="HB49" s="319"/>
      <c r="HC49" s="319"/>
      <c r="HD49" s="319"/>
      <c r="HE49" s="319"/>
      <c r="HF49" s="319"/>
      <c r="HG49" s="319"/>
      <c r="HH49" s="319"/>
      <c r="HI49" s="319"/>
      <c r="HJ49" s="319"/>
      <c r="HK49" s="319"/>
      <c r="HL49" s="319"/>
      <c r="HM49" s="319"/>
      <c r="HN49" s="319"/>
      <c r="HO49" s="319"/>
      <c r="HP49" s="319"/>
      <c r="HQ49" s="319"/>
      <c r="HR49" s="319"/>
      <c r="HS49" s="319"/>
      <c r="HT49" s="319"/>
      <c r="HU49" s="319"/>
      <c r="HV49" s="319"/>
      <c r="HW49" s="319"/>
      <c r="HX49" s="319"/>
      <c r="HY49" s="319"/>
      <c r="HZ49" s="319"/>
      <c r="IA49" s="319"/>
      <c r="IB49" s="319"/>
      <c r="IC49" s="319"/>
      <c r="ID49" s="319"/>
      <c r="IE49" s="319"/>
      <c r="IF49" s="319"/>
      <c r="IG49" s="319"/>
      <c r="IH49" s="319"/>
      <c r="II49" s="319"/>
      <c r="IJ49" s="319"/>
      <c r="IK49" s="319"/>
      <c r="IL49" s="319"/>
      <c r="IM49" s="319"/>
      <c r="IN49" s="319"/>
      <c r="IO49" s="319"/>
      <c r="IP49" s="319"/>
      <c r="IQ49" s="319"/>
      <c r="IR49" s="319"/>
      <c r="IS49" s="319"/>
      <c r="IT49" s="319"/>
      <c r="IU49" s="319"/>
      <c r="IV49" s="319"/>
      <c r="IW49" s="319"/>
      <c r="IX49" s="319"/>
      <c r="IY49" s="319"/>
      <c r="IZ49" s="319"/>
      <c r="JA49" s="319"/>
      <c r="JB49" s="319"/>
      <c r="JC49" s="319"/>
      <c r="JD49" s="319"/>
      <c r="JE49" s="319"/>
      <c r="JF49" s="319"/>
      <c r="JG49" s="319"/>
      <c r="JH49" s="319"/>
      <c r="JI49" s="319"/>
      <c r="JJ49" s="319"/>
      <c r="JK49" s="319"/>
      <c r="JL49" s="319"/>
      <c r="JM49" s="319"/>
      <c r="JN49" s="319"/>
      <c r="JO49" s="319"/>
      <c r="JP49" s="319"/>
      <c r="JQ49" s="319"/>
      <c r="JR49" s="319"/>
      <c r="JS49" s="319"/>
      <c r="JT49" s="319"/>
      <c r="JU49" s="319"/>
      <c r="JV49" s="319"/>
      <c r="JW49" s="319"/>
      <c r="JX49" s="319"/>
      <c r="JY49" s="319"/>
      <c r="JZ49" s="319"/>
      <c r="KA49" s="319"/>
      <c r="KB49" s="319"/>
      <c r="KC49" s="319"/>
      <c r="KD49" s="319"/>
      <c r="KE49" s="319"/>
      <c r="KF49" s="319"/>
      <c r="KG49" s="319"/>
      <c r="KH49" s="319"/>
      <c r="KI49" s="319"/>
      <c r="KJ49" s="319"/>
      <c r="KK49" s="319"/>
      <c r="KL49" s="319"/>
      <c r="KM49" s="319"/>
      <c r="KN49" s="319"/>
      <c r="KO49" s="319"/>
      <c r="KP49" s="320"/>
      <c r="KQ49" s="320"/>
      <c r="KR49" s="320"/>
      <c r="KS49" s="320"/>
      <c r="KT49" s="320"/>
      <c r="KU49" s="320"/>
      <c r="KV49" s="320"/>
      <c r="KW49" s="320"/>
      <c r="KX49" s="320"/>
      <c r="KY49" s="320"/>
      <c r="KZ49" s="320"/>
      <c r="LA49" s="320"/>
      <c r="LB49" s="320"/>
      <c r="LC49" s="320"/>
      <c r="LD49" s="320"/>
      <c r="LE49" s="320"/>
      <c r="LF49" s="320"/>
      <c r="LG49" s="320"/>
      <c r="LH49" s="320"/>
      <c r="LI49" s="320"/>
      <c r="LJ49" s="320"/>
      <c r="LK49" s="320"/>
      <c r="LL49" s="320"/>
      <c r="LM49" s="320"/>
      <c r="LN49" s="320"/>
      <c r="LO49" s="320"/>
      <c r="LP49" s="320"/>
      <c r="LQ49" s="320"/>
      <c r="LR49" s="320"/>
      <c r="LS49" s="320"/>
      <c r="LT49" s="320"/>
      <c r="LU49" s="320"/>
      <c r="LV49" s="320"/>
      <c r="LW49" s="320"/>
      <c r="LX49" s="320"/>
      <c r="LY49" s="320"/>
      <c r="LZ49" s="320"/>
      <c r="MA49" s="320"/>
      <c r="MB49" s="320"/>
      <c r="MC49" s="320"/>
      <c r="MD49" s="320"/>
      <c r="ME49" s="320"/>
      <c r="MF49" s="320"/>
      <c r="MG49" s="320"/>
      <c r="MH49" s="320"/>
      <c r="MI49" s="320"/>
      <c r="MJ49" s="320"/>
      <c r="MK49" s="320"/>
      <c r="ML49" s="320"/>
      <c r="MM49" s="320"/>
      <c r="MN49" s="320"/>
      <c r="MO49" s="320"/>
      <c r="MP49" s="320"/>
      <c r="MQ49" s="320"/>
      <c r="MR49" s="320"/>
      <c r="MS49" s="320"/>
      <c r="MT49" s="320"/>
      <c r="MU49" s="320"/>
      <c r="NZ49" s="320"/>
      <c r="OA49" s="320"/>
      <c r="OB49" s="320"/>
      <c r="OC49" s="320"/>
      <c r="OD49" s="320"/>
      <c r="OE49" s="320"/>
      <c r="OF49" s="320"/>
      <c r="OG49" s="320"/>
      <c r="OH49" s="320"/>
      <c r="OI49" s="320"/>
      <c r="OJ49" s="320"/>
      <c r="OK49" s="320"/>
      <c r="OL49" s="320"/>
      <c r="OM49" s="320"/>
      <c r="ON49" s="320"/>
      <c r="OO49" s="320"/>
      <c r="OP49" s="320"/>
      <c r="OQ49" s="320"/>
      <c r="OR49" s="320"/>
      <c r="OS49" s="320"/>
      <c r="OT49" s="320"/>
      <c r="OU49" s="320"/>
      <c r="OV49" s="320"/>
      <c r="OW49" s="320"/>
      <c r="OX49" s="320"/>
      <c r="OY49" s="320"/>
      <c r="OZ49" s="320"/>
      <c r="PA49" s="320"/>
      <c r="PB49" s="320"/>
      <c r="PC49" s="320"/>
      <c r="PD49" s="320"/>
      <c r="PE49" s="320"/>
      <c r="PF49" s="320"/>
      <c r="PG49" s="320"/>
      <c r="PH49" s="320"/>
      <c r="PI49" s="320"/>
      <c r="PJ49" s="320"/>
      <c r="PK49" s="320"/>
      <c r="PL49" s="320"/>
      <c r="PM49" s="320"/>
      <c r="PN49" s="320"/>
      <c r="PO49" s="320"/>
      <c r="PP49" s="320"/>
      <c r="PQ49" s="320"/>
      <c r="PR49" s="320"/>
      <c r="PS49" s="320"/>
      <c r="PT49" s="320"/>
      <c r="PU49" s="320"/>
      <c r="PV49" s="320"/>
      <c r="PW49" s="12"/>
      <c r="PX49" s="12"/>
      <c r="PY49" s="12"/>
      <c r="PZ49" s="12"/>
      <c r="QA49" s="12"/>
      <c r="QB49" s="12"/>
      <c r="QC49" s="12"/>
      <c r="QD49" s="12"/>
      <c r="QE49" s="12"/>
      <c r="QF49" s="12"/>
      <c r="QG49" s="12"/>
      <c r="QH49" s="12"/>
      <c r="QI49" s="12"/>
      <c r="QJ49" s="12"/>
      <c r="QK49" s="12"/>
      <c r="QL49" s="12"/>
      <c r="QM49" s="12"/>
      <c r="QN49" s="12"/>
      <c r="QO49" s="12"/>
      <c r="QP49" s="12"/>
      <c r="QQ49" s="12"/>
      <c r="QR49" s="12"/>
      <c r="QS49" s="12"/>
      <c r="QT49" s="12"/>
      <c r="QU49" s="12"/>
      <c r="QV49" s="12"/>
      <c r="QW49" s="12"/>
      <c r="QX49" s="12"/>
      <c r="QY49" s="12"/>
      <c r="QZ49" s="12"/>
      <c r="RA49" s="12"/>
      <c r="RB49" s="12"/>
      <c r="RC49" s="12"/>
      <c r="RD49" s="12"/>
      <c r="RE49" s="12"/>
      <c r="RF49" s="12"/>
      <c r="RG49" s="12"/>
      <c r="RH49" s="12"/>
      <c r="RI49" s="320"/>
      <c r="RJ49" s="320"/>
      <c r="RK49" s="320"/>
      <c r="RL49" s="320"/>
      <c r="RM49" s="320"/>
      <c r="RN49" s="320"/>
      <c r="RO49" s="320"/>
      <c r="RP49" s="320"/>
      <c r="RQ49" s="320"/>
      <c r="RR49" s="320"/>
      <c r="RS49" s="320"/>
      <c r="RT49" s="320"/>
      <c r="RU49" s="320"/>
      <c r="RV49" s="320"/>
      <c r="RW49" s="320"/>
      <c r="RX49" s="320"/>
      <c r="RY49" s="320"/>
      <c r="RZ49" s="320"/>
      <c r="SA49" s="320"/>
      <c r="SB49" s="320"/>
      <c r="SC49" s="320"/>
      <c r="SD49" s="274"/>
      <c r="SE49" s="320"/>
      <c r="SF49" s="320"/>
      <c r="SG49" s="320"/>
      <c r="SH49" s="320"/>
      <c r="SI49" s="320"/>
      <c r="SJ49" s="320"/>
      <c r="SK49" s="274"/>
      <c r="SL49" s="274"/>
      <c r="SM49" s="274"/>
      <c r="SN49" s="274"/>
      <c r="SO49" s="274"/>
      <c r="SP49" s="320"/>
      <c r="SQ49" s="320"/>
      <c r="SR49" s="320"/>
      <c r="SS49" s="320"/>
      <c r="ST49" s="320"/>
      <c r="SU49" s="320"/>
      <c r="SV49" s="12"/>
      <c r="SW49" s="12"/>
      <c r="SX49" s="12"/>
      <c r="SY49" s="12"/>
      <c r="SZ49" s="12"/>
      <c r="TA49" s="12"/>
      <c r="TB49" s="320"/>
      <c r="TC49" s="320"/>
      <c r="TD49" s="320"/>
      <c r="TE49" s="320"/>
      <c r="TF49" s="320"/>
    </row>
    <row r="50" spans="1:526" s="275" customFormat="1" ht="17.75" customHeight="1">
      <c r="A50" s="322" t="str">
        <f>IF('1'!$A$1=1,D50,F50)</f>
        <v xml:space="preserve"> З 2014 року дані подаються без урахування тимчасово окупованої російською федерацією території України.</v>
      </c>
      <c r="B50" s="322"/>
      <c r="C50" s="322"/>
      <c r="D50" s="322" t="s">
        <v>146</v>
      </c>
      <c r="E50" s="322"/>
      <c r="F50" s="322" t="s">
        <v>149</v>
      </c>
      <c r="G50" s="322"/>
      <c r="H50" s="322"/>
      <c r="I50" s="322"/>
      <c r="J50" s="322"/>
      <c r="K50" s="322"/>
      <c r="L50" s="322"/>
      <c r="M50" s="322"/>
      <c r="N50" s="322"/>
      <c r="O50" s="322"/>
      <c r="P50" s="322"/>
      <c r="Q50" s="322"/>
      <c r="R50" s="322"/>
      <c r="S50" s="323"/>
      <c r="T50" s="323"/>
      <c r="U50" s="323"/>
      <c r="V50" s="323"/>
      <c r="W50" s="323"/>
      <c r="X50" s="323"/>
      <c r="Y50" s="323"/>
      <c r="Z50" s="323"/>
      <c r="AA50" s="323"/>
      <c r="AB50" s="323"/>
      <c r="AC50" s="323"/>
      <c r="AD50" s="323"/>
      <c r="AE50" s="323"/>
      <c r="AF50" s="323"/>
      <c r="AG50" s="323"/>
      <c r="AH50" s="323"/>
      <c r="AI50" s="323"/>
      <c r="AJ50" s="323"/>
      <c r="AK50" s="323"/>
      <c r="AL50" s="323"/>
      <c r="AM50" s="323"/>
      <c r="AN50" s="323"/>
      <c r="AO50" s="323"/>
      <c r="AP50" s="323"/>
      <c r="AQ50" s="323"/>
      <c r="AR50" s="323"/>
      <c r="AS50" s="323"/>
      <c r="AT50" s="323"/>
      <c r="AU50" s="323"/>
      <c r="AV50" s="323"/>
      <c r="AW50" s="323"/>
      <c r="AX50" s="323"/>
      <c r="AY50" s="323"/>
      <c r="AZ50" s="268"/>
      <c r="BA50" s="268"/>
      <c r="BB50" s="268"/>
      <c r="BC50" s="268"/>
      <c r="BD50" s="268"/>
      <c r="BE50" s="268"/>
      <c r="BF50" s="268"/>
      <c r="BG50" s="268"/>
      <c r="BH50" s="268"/>
      <c r="BI50" s="323"/>
      <c r="BJ50" s="453"/>
      <c r="BK50" s="269"/>
      <c r="BL50" s="269"/>
      <c r="BM50" s="269"/>
      <c r="BN50" s="269"/>
      <c r="BO50" s="269"/>
      <c r="BP50" s="269"/>
      <c r="BQ50" s="269"/>
      <c r="BR50" s="269"/>
      <c r="BS50" s="269"/>
      <c r="BT50" s="269"/>
      <c r="BU50" s="269"/>
      <c r="BV50" s="269"/>
      <c r="BW50" s="269"/>
      <c r="BX50" s="269"/>
      <c r="BY50" s="269"/>
      <c r="BZ50" s="269"/>
      <c r="CA50" s="269"/>
      <c r="CB50" s="269"/>
      <c r="CC50" s="269"/>
      <c r="CD50" s="269"/>
      <c r="CE50" s="269"/>
      <c r="CF50" s="269"/>
      <c r="CG50" s="269"/>
      <c r="CH50" s="269"/>
      <c r="CI50" s="269"/>
      <c r="CJ50" s="269"/>
      <c r="CK50" s="269"/>
      <c r="CL50" s="269"/>
      <c r="CM50" s="269"/>
      <c r="CN50" s="269"/>
      <c r="CO50" s="269"/>
      <c r="CP50" s="269"/>
      <c r="CQ50" s="269"/>
      <c r="CR50" s="269"/>
      <c r="CS50" s="269"/>
      <c r="CT50" s="269"/>
      <c r="CU50" s="269"/>
      <c r="CV50" s="269"/>
      <c r="CW50" s="269"/>
      <c r="CX50" s="269"/>
      <c r="CY50" s="269"/>
      <c r="CZ50" s="269"/>
      <c r="DA50" s="269"/>
      <c r="DB50" s="269"/>
      <c r="DC50" s="269"/>
      <c r="DD50" s="269"/>
      <c r="DE50" s="269"/>
      <c r="DF50" s="269"/>
      <c r="DG50" s="269"/>
      <c r="DH50" s="269"/>
      <c r="DI50" s="269"/>
      <c r="DJ50" s="269"/>
      <c r="DK50" s="269"/>
      <c r="DL50" s="269"/>
      <c r="DM50" s="269"/>
      <c r="DN50" s="269"/>
      <c r="DO50" s="269"/>
      <c r="DP50" s="269"/>
      <c r="DQ50" s="269"/>
      <c r="DR50" s="269"/>
      <c r="DS50" s="269"/>
      <c r="DT50" s="269"/>
      <c r="DU50" s="269"/>
      <c r="DV50" s="269"/>
      <c r="DW50" s="269"/>
      <c r="DX50" s="269"/>
      <c r="DY50" s="269"/>
      <c r="DZ50" s="269"/>
      <c r="EA50" s="269"/>
      <c r="EB50" s="269"/>
      <c r="EC50" s="269"/>
      <c r="ED50" s="269"/>
      <c r="EE50" s="269"/>
      <c r="EF50" s="269"/>
      <c r="EG50" s="269"/>
      <c r="EH50" s="269"/>
      <c r="EI50" s="269"/>
      <c r="EJ50" s="269"/>
      <c r="EK50" s="269"/>
      <c r="EL50" s="269"/>
      <c r="EM50" s="269"/>
      <c r="EN50" s="269"/>
      <c r="EO50" s="269"/>
      <c r="EP50" s="269"/>
      <c r="EQ50" s="269"/>
      <c r="ER50" s="269"/>
      <c r="ES50" s="269"/>
      <c r="ET50" s="269"/>
      <c r="EU50" s="269"/>
      <c r="EV50" s="269"/>
      <c r="EW50" s="269"/>
      <c r="EX50" s="269"/>
      <c r="EY50" s="269"/>
      <c r="EZ50" s="269"/>
      <c r="FA50" s="269"/>
      <c r="FB50" s="269"/>
      <c r="FC50" s="269"/>
      <c r="FD50" s="269"/>
      <c r="FE50" s="269"/>
      <c r="FF50" s="269"/>
      <c r="FG50" s="269"/>
      <c r="FH50" s="269"/>
      <c r="FI50" s="269"/>
      <c r="FJ50" s="269"/>
      <c r="FK50" s="269"/>
      <c r="FL50" s="269"/>
      <c r="FM50" s="269"/>
      <c r="FN50" s="269"/>
      <c r="FO50" s="269"/>
      <c r="FP50" s="269"/>
      <c r="FQ50" s="269"/>
      <c r="FR50" s="269"/>
      <c r="FS50" s="269"/>
      <c r="FT50" s="269"/>
      <c r="FU50" s="269"/>
      <c r="FV50" s="269"/>
      <c r="FW50" s="269"/>
      <c r="FX50" s="269"/>
      <c r="FY50" s="269"/>
      <c r="FZ50" s="269"/>
      <c r="GA50" s="269"/>
      <c r="GB50" s="269"/>
      <c r="GC50" s="269"/>
      <c r="GD50" s="269"/>
      <c r="GE50" s="269"/>
      <c r="GF50" s="269"/>
      <c r="GG50" s="269"/>
      <c r="GH50" s="269"/>
      <c r="GI50" s="269"/>
      <c r="GJ50" s="269"/>
      <c r="GK50" s="269"/>
      <c r="GL50" s="269"/>
      <c r="GM50" s="269"/>
      <c r="GN50" s="269"/>
      <c r="GO50" s="269"/>
      <c r="GP50" s="269"/>
      <c r="GQ50" s="269"/>
      <c r="GR50" s="269"/>
      <c r="GS50" s="269"/>
      <c r="GT50" s="269"/>
      <c r="GU50" s="269"/>
      <c r="GV50" s="269"/>
      <c r="GW50" s="269"/>
      <c r="GX50" s="269"/>
      <c r="GY50" s="269"/>
      <c r="GZ50" s="269"/>
      <c r="HA50" s="269"/>
      <c r="HB50" s="269"/>
      <c r="HC50" s="269"/>
      <c r="HD50" s="269"/>
      <c r="HE50" s="269"/>
      <c r="HF50" s="269"/>
      <c r="HG50" s="269"/>
      <c r="HH50" s="269"/>
      <c r="HI50" s="269"/>
      <c r="HJ50" s="269"/>
      <c r="HK50" s="269"/>
      <c r="HL50" s="269"/>
      <c r="HM50" s="269"/>
      <c r="HN50" s="269"/>
      <c r="HO50" s="269"/>
      <c r="HP50" s="269"/>
      <c r="HQ50" s="269"/>
      <c r="HR50" s="269"/>
      <c r="HS50" s="269"/>
      <c r="HT50" s="269"/>
      <c r="HU50" s="269"/>
      <c r="HV50" s="269"/>
      <c r="HW50" s="269"/>
      <c r="HX50" s="269"/>
      <c r="HY50" s="269"/>
      <c r="HZ50" s="269"/>
      <c r="IA50" s="269"/>
      <c r="IB50" s="269"/>
      <c r="IC50" s="269"/>
      <c r="ID50" s="269"/>
      <c r="IE50" s="269"/>
      <c r="IF50" s="269"/>
      <c r="IG50" s="269"/>
      <c r="IH50" s="269"/>
      <c r="II50" s="269"/>
      <c r="IJ50" s="269"/>
      <c r="IK50" s="269"/>
      <c r="IL50" s="269"/>
      <c r="IM50" s="269"/>
      <c r="IN50" s="269"/>
      <c r="IO50" s="269"/>
      <c r="IP50" s="269"/>
      <c r="IQ50" s="269"/>
      <c r="IR50" s="269"/>
      <c r="IS50" s="269"/>
      <c r="IT50" s="269"/>
      <c r="IU50" s="269"/>
      <c r="IV50" s="269"/>
      <c r="IW50" s="269"/>
      <c r="IX50" s="269"/>
      <c r="IY50" s="269"/>
      <c r="IZ50" s="269"/>
      <c r="JA50" s="269"/>
      <c r="JB50" s="269"/>
      <c r="JC50" s="269"/>
      <c r="JD50" s="269"/>
      <c r="JE50" s="269"/>
      <c r="JF50" s="269"/>
      <c r="JG50" s="269"/>
      <c r="JH50" s="269"/>
      <c r="JI50" s="269"/>
      <c r="JJ50" s="269"/>
      <c r="JK50" s="269"/>
      <c r="JL50" s="269"/>
      <c r="JM50" s="269"/>
      <c r="JN50" s="269"/>
      <c r="JO50" s="269"/>
      <c r="JP50" s="269"/>
      <c r="JQ50" s="269"/>
      <c r="JR50" s="269"/>
      <c r="JS50" s="269"/>
      <c r="JT50" s="269"/>
      <c r="JU50" s="269"/>
      <c r="JV50" s="269"/>
      <c r="JW50" s="269"/>
      <c r="JX50" s="269"/>
      <c r="JY50" s="269"/>
      <c r="JZ50" s="269"/>
      <c r="KA50" s="269"/>
      <c r="KB50" s="269"/>
      <c r="KC50" s="269"/>
      <c r="KD50" s="269"/>
      <c r="KE50" s="269"/>
      <c r="KF50" s="269"/>
      <c r="KG50" s="269"/>
      <c r="KH50" s="269"/>
      <c r="KI50" s="269"/>
      <c r="KJ50" s="269"/>
      <c r="KK50" s="269"/>
      <c r="KL50" s="269"/>
      <c r="KM50" s="269"/>
      <c r="KN50" s="269"/>
      <c r="KO50" s="269"/>
      <c r="KP50" s="270"/>
      <c r="KQ50" s="270"/>
      <c r="KR50" s="270"/>
      <c r="KS50" s="270"/>
      <c r="KT50" s="270"/>
      <c r="KU50" s="270"/>
      <c r="KV50" s="270"/>
      <c r="KW50" s="270"/>
      <c r="KX50" s="270"/>
      <c r="KY50" s="270"/>
      <c r="KZ50" s="270"/>
      <c r="LA50" s="270"/>
      <c r="LB50" s="270"/>
      <c r="LC50" s="270"/>
      <c r="LD50" s="270"/>
      <c r="LE50" s="270"/>
      <c r="LF50" s="270"/>
      <c r="LG50" s="270"/>
      <c r="LH50" s="270"/>
      <c r="LI50" s="270"/>
      <c r="LJ50" s="270"/>
      <c r="LK50" s="270"/>
      <c r="LL50" s="270"/>
      <c r="LM50" s="270"/>
      <c r="LN50" s="270"/>
      <c r="LO50" s="270"/>
      <c r="LP50" s="270"/>
      <c r="LQ50" s="270"/>
      <c r="LR50" s="270"/>
      <c r="LS50" s="270"/>
      <c r="LT50" s="270"/>
      <c r="LU50" s="270"/>
      <c r="LV50" s="270"/>
      <c r="LW50" s="270"/>
      <c r="LX50" s="270"/>
      <c r="LY50" s="270"/>
      <c r="LZ50" s="270"/>
      <c r="MA50" s="270"/>
      <c r="MB50" s="270"/>
      <c r="MC50" s="270"/>
      <c r="MD50" s="270"/>
      <c r="ME50" s="270"/>
      <c r="MF50" s="270"/>
      <c r="MG50" s="270"/>
      <c r="MH50" s="270"/>
      <c r="MI50" s="270"/>
      <c r="MJ50" s="270"/>
      <c r="MK50" s="270"/>
      <c r="ML50" s="270"/>
      <c r="MM50" s="270"/>
      <c r="MN50" s="270"/>
      <c r="MO50" s="270"/>
      <c r="MP50" s="270"/>
      <c r="MQ50" s="270"/>
      <c r="MR50" s="270"/>
      <c r="MS50" s="270"/>
      <c r="MT50" s="270"/>
      <c r="MU50" s="270"/>
      <c r="MV50" s="267"/>
      <c r="MW50" s="267"/>
      <c r="MX50" s="267"/>
      <c r="MY50" s="267"/>
      <c r="MZ50" s="267"/>
      <c r="NA50" s="267"/>
      <c r="NB50" s="267"/>
      <c r="NC50" s="267"/>
      <c r="ND50" s="267"/>
      <c r="NE50" s="267"/>
      <c r="NF50" s="267"/>
      <c r="NG50" s="267"/>
      <c r="NH50" s="267"/>
      <c r="NI50" s="267"/>
      <c r="NJ50" s="267"/>
      <c r="NK50" s="267"/>
      <c r="NL50" s="267"/>
      <c r="NM50" s="267"/>
      <c r="NN50" s="267"/>
      <c r="NO50" s="267"/>
      <c r="NP50" s="267"/>
      <c r="NQ50" s="267"/>
      <c r="NR50" s="267"/>
      <c r="NS50" s="267"/>
      <c r="NT50" s="267"/>
      <c r="NU50" s="267"/>
      <c r="NV50" s="267"/>
      <c r="NW50" s="267"/>
      <c r="NX50" s="267"/>
      <c r="NY50" s="267"/>
      <c r="NZ50" s="270"/>
      <c r="OA50" s="270"/>
      <c r="OB50" s="270"/>
      <c r="OC50" s="270"/>
      <c r="OD50" s="270"/>
      <c r="OE50" s="270"/>
      <c r="OF50" s="270"/>
      <c r="OG50" s="270"/>
      <c r="OH50" s="270"/>
      <c r="OI50" s="270"/>
      <c r="OJ50" s="270"/>
      <c r="OK50" s="270"/>
      <c r="OL50" s="270"/>
      <c r="OM50" s="270"/>
      <c r="ON50" s="270"/>
      <c r="OO50" s="270"/>
      <c r="OP50" s="270"/>
      <c r="OQ50" s="270"/>
      <c r="OR50" s="270"/>
      <c r="OS50" s="270"/>
      <c r="OT50" s="270"/>
      <c r="OU50" s="270"/>
      <c r="OV50" s="270"/>
      <c r="OW50" s="270"/>
      <c r="OX50" s="270"/>
      <c r="OY50" s="270"/>
      <c r="OZ50" s="270"/>
      <c r="PA50" s="270"/>
      <c r="PB50" s="270"/>
      <c r="PC50" s="270"/>
      <c r="PD50" s="270"/>
      <c r="PE50" s="270"/>
      <c r="PF50" s="270"/>
      <c r="PG50" s="270"/>
      <c r="PH50" s="270"/>
      <c r="PI50" s="270"/>
      <c r="PJ50" s="270"/>
      <c r="PK50" s="270"/>
      <c r="PL50" s="270"/>
      <c r="PM50" s="270"/>
      <c r="PN50" s="270"/>
      <c r="PO50" s="270"/>
      <c r="PP50" s="270"/>
      <c r="PQ50" s="270"/>
      <c r="PR50" s="270"/>
      <c r="PS50" s="270"/>
      <c r="PT50" s="270"/>
      <c r="PU50" s="270"/>
      <c r="PV50" s="270"/>
      <c r="PW50" s="271"/>
      <c r="PX50" s="271"/>
      <c r="PY50" s="271"/>
      <c r="PZ50" s="271"/>
      <c r="QA50" s="271"/>
      <c r="QB50" s="271"/>
      <c r="QC50" s="271"/>
      <c r="QD50" s="271"/>
      <c r="QE50" s="271"/>
      <c r="QF50" s="271"/>
      <c r="QG50" s="271"/>
      <c r="QH50" s="271"/>
      <c r="QI50" s="271"/>
      <c r="QJ50" s="271"/>
      <c r="QK50" s="271"/>
      <c r="QL50" s="271"/>
      <c r="QM50" s="271"/>
      <c r="QN50" s="271"/>
      <c r="QO50" s="271"/>
      <c r="QP50" s="271"/>
      <c r="QQ50" s="271"/>
      <c r="QR50" s="271"/>
      <c r="QS50" s="271"/>
      <c r="QT50" s="271"/>
      <c r="QU50" s="271"/>
      <c r="QV50" s="271"/>
      <c r="QW50" s="271"/>
      <c r="QX50" s="271"/>
      <c r="QY50" s="271"/>
      <c r="QZ50" s="271"/>
      <c r="RA50" s="271"/>
      <c r="RB50" s="271"/>
      <c r="RC50" s="271"/>
      <c r="RD50" s="271"/>
      <c r="RE50" s="271"/>
      <c r="RF50" s="271"/>
      <c r="RG50" s="271"/>
      <c r="RH50" s="271"/>
      <c r="RI50" s="270"/>
      <c r="RJ50" s="270"/>
      <c r="RK50" s="270"/>
      <c r="RL50" s="320"/>
      <c r="RM50" s="320"/>
      <c r="RN50" s="320"/>
      <c r="RO50" s="320"/>
      <c r="RP50" s="320"/>
      <c r="RQ50" s="320"/>
      <c r="RR50" s="320"/>
      <c r="RS50" s="320"/>
      <c r="RT50" s="320"/>
      <c r="RU50" s="320"/>
      <c r="RV50" s="320"/>
      <c r="RW50" s="320"/>
      <c r="RX50" s="320"/>
      <c r="RY50" s="320"/>
      <c r="RZ50" s="320"/>
      <c r="SA50" s="320"/>
      <c r="SB50" s="320"/>
      <c r="SC50" s="320"/>
      <c r="SD50" s="183"/>
      <c r="SE50" s="183"/>
      <c r="SF50" s="320"/>
      <c r="SG50" s="270"/>
      <c r="SH50" s="270"/>
      <c r="SI50" s="270"/>
      <c r="SJ50" s="270"/>
      <c r="SK50" s="183"/>
      <c r="SL50" s="183"/>
      <c r="SM50" s="183"/>
      <c r="SN50" s="183"/>
      <c r="SO50" s="183"/>
      <c r="SP50" s="320"/>
      <c r="SQ50" s="320"/>
      <c r="SR50" s="320"/>
      <c r="SS50" s="320"/>
      <c r="ST50" s="320"/>
      <c r="SU50" s="320"/>
      <c r="SV50" s="12"/>
      <c r="SW50" s="12"/>
      <c r="SX50" s="12"/>
      <c r="SY50" s="12"/>
      <c r="SZ50" s="12"/>
      <c r="TA50" s="12"/>
      <c r="TB50" s="320"/>
      <c r="TC50" s="320"/>
      <c r="TD50" s="320"/>
      <c r="TE50" s="320"/>
      <c r="TF50" s="320"/>
    </row>
    <row r="51" spans="1:526" ht="18" customHeight="1">
      <c r="A51" s="277" t="str">
        <f>IF('1'!$A$1=1,D51,F51)</f>
        <v xml:space="preserve"> В окремих випадках сума складових може не дорівнювати підсумку у зв’язку з округленням даних.</v>
      </c>
      <c r="D51" s="120" t="s">
        <v>117</v>
      </c>
      <c r="F51" s="120" t="s">
        <v>118</v>
      </c>
    </row>
  </sheetData>
  <mergeCells count="27">
    <mergeCell ref="BI6:BI7"/>
    <mergeCell ref="AA6:AD6"/>
    <mergeCell ref="A6:A7"/>
    <mergeCell ref="B6:B7"/>
    <mergeCell ref="C6:C7"/>
    <mergeCell ref="D6:D7"/>
    <mergeCell ref="E6:E7"/>
    <mergeCell ref="F6:F7"/>
    <mergeCell ref="G6:J6"/>
    <mergeCell ref="K6:N6"/>
    <mergeCell ref="O6:R6"/>
    <mergeCell ref="S6:V6"/>
    <mergeCell ref="W6:Z6"/>
    <mergeCell ref="AE6:AH6"/>
    <mergeCell ref="AI6:AL6"/>
    <mergeCell ref="AZ6:AZ7"/>
    <mergeCell ref="AM6:AP6"/>
    <mergeCell ref="BH6:BH7"/>
    <mergeCell ref="BG6:BG7"/>
    <mergeCell ref="BA6:BA7"/>
    <mergeCell ref="BB6:BB7"/>
    <mergeCell ref="BC6:BC7"/>
    <mergeCell ref="BD6:BD7"/>
    <mergeCell ref="BE6:BE7"/>
    <mergeCell ref="BF6:BF7"/>
    <mergeCell ref="AQ6:AT6"/>
    <mergeCell ref="AU6:AW6"/>
  </mergeCells>
  <hyperlinks>
    <hyperlink ref="A1" location="'1'!A1" display="до змісту"/>
    <hyperlink ref="SO8" location="'1'!A1" display="до змісту"/>
  </hyperlinks>
  <printOptions horizontalCentered="1" verticalCentered="1"/>
  <pageMargins left="0.15748031496062992" right="0.19685039370078741" top="0.23622047244094491" bottom="0.27559055118110237" header="0.11811023622047245" footer="0.15748031496062992"/>
  <pageSetup paperSize="9" scale="4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8</vt:i4>
      </vt:variant>
    </vt:vector>
  </HeadingPairs>
  <TitlesOfParts>
    <vt:vector size="14" baseType="lpstr">
      <vt:lpstr>1</vt:lpstr>
      <vt:lpstr>1.1 </vt:lpstr>
      <vt:lpstr>1.2</vt:lpstr>
      <vt:lpstr>1.3</vt:lpstr>
      <vt:lpstr>1.4 </vt:lpstr>
      <vt:lpstr>1.5</vt:lpstr>
      <vt:lpstr>'1.4 '!Заголовки_для_друку</vt:lpstr>
      <vt:lpstr>'1.5'!Заголовки_для_друку</vt:lpstr>
      <vt:lpstr>'1'!Область_друку</vt:lpstr>
      <vt:lpstr>'1.1 '!Область_друку</vt:lpstr>
      <vt:lpstr>'1.2'!Область_друку</vt:lpstr>
      <vt:lpstr>'1.3'!Область_друку</vt:lpstr>
      <vt:lpstr>'1.4 '!Область_друку</vt:lpstr>
      <vt:lpstr>'1.5'!Область_друку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Охріменко Людмила Василівна</cp:lastModifiedBy>
  <cp:lastPrinted>2025-12-26T12:12:07Z</cp:lastPrinted>
  <dcterms:created xsi:type="dcterms:W3CDTF">2015-06-18T22:28:42Z</dcterms:created>
  <dcterms:modified xsi:type="dcterms:W3CDTF">2025-12-30T11:34:36Z</dcterms:modified>
</cp:coreProperties>
</file>