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890" tabRatio="458"/>
  </bookViews>
  <sheets>
    <sheet name="1" sheetId="3" r:id="rId1"/>
    <sheet name="1.1 " sheetId="80" r:id="rId2"/>
    <sheet name="1.2" sheetId="81" r:id="rId3"/>
    <sheet name="1.3" sheetId="83" r:id="rId4"/>
    <sheet name="1.4 " sheetId="84" r:id="rId5"/>
    <sheet name="1.5" sheetId="8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 localSheetId="4">#REF!</definedName>
    <definedName name="__tab06" localSheetId="5">#REF!</definedName>
    <definedName name="__tab06">#REF!</definedName>
    <definedName name="__tab07" localSheetId="3">#REF!</definedName>
    <definedName name="__tab07" localSheetId="4">#REF!</definedName>
    <definedName name="__tab07" localSheetId="5">#REF!</definedName>
    <definedName name="__tab07">#REF!</definedName>
    <definedName name="__Tab1" localSheetId="3">#REF!</definedName>
    <definedName name="__Tab1" localSheetId="4">#REF!</definedName>
    <definedName name="__Tab1" localSheetId="5">#REF!</definedName>
    <definedName name="__Tab1">#REF!</definedName>
    <definedName name="__UKR1" localSheetId="3">#REF!</definedName>
    <definedName name="__UKR1" localSheetId="4">#REF!</definedName>
    <definedName name="__UKR1" localSheetId="5">#REF!</definedName>
    <definedName name="__UKR1">#REF!</definedName>
    <definedName name="__UKR2" localSheetId="3">#REF!</definedName>
    <definedName name="__UKR2" localSheetId="4">#REF!</definedName>
    <definedName name="__UKR2" localSheetId="5">#REF!</definedName>
    <definedName name="__UKR2">#REF!</definedName>
    <definedName name="__UKR3" localSheetId="3">#REF!</definedName>
    <definedName name="__UKR3" localSheetId="4">#REF!</definedName>
    <definedName name="__UKR3" localSheetId="5">#REF!</definedName>
    <definedName name="__UKR3">#REF!</definedName>
    <definedName name="_tab06" localSheetId="3">#REF!</definedName>
    <definedName name="_tab06" localSheetId="4">#REF!</definedName>
    <definedName name="_tab06" localSheetId="5">#REF!</definedName>
    <definedName name="_tab06">#REF!</definedName>
    <definedName name="_tab07" localSheetId="3">#REF!</definedName>
    <definedName name="_tab07" localSheetId="4">#REF!</definedName>
    <definedName name="_tab07" localSheetId="5">#REF!</definedName>
    <definedName name="_tab07">#REF!</definedName>
    <definedName name="_Tab1" localSheetId="3">#REF!</definedName>
    <definedName name="_Tab1" localSheetId="4">#REF!</definedName>
    <definedName name="_Tab1" localSheetId="5">#REF!</definedName>
    <definedName name="_Tab1">#REF!</definedName>
    <definedName name="_UKR1" localSheetId="3">#REF!</definedName>
    <definedName name="_UKR1" localSheetId="4">#REF!</definedName>
    <definedName name="_UKR1" localSheetId="5">#REF!</definedName>
    <definedName name="_UKR1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gency_List">[1]Control!$H$17:$H$19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 localSheetId="4">#REF!</definedName>
    <definedName name="ctyList" localSheetId="5">#REF!</definedName>
    <definedName name="ctyList">#REF!</definedName>
    <definedName name="Currency_Def">[1]Control!$BA$330:$BA$487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DDFG" localSheetId="3">#REF!</definedName>
    <definedName name="DDFG" localSheetId="4">#REF!</definedName>
    <definedName name="DDFG" localSheetId="5">#REF!</definedName>
    <definedName name="DDFG">#REF!</definedName>
    <definedName name="DV" localSheetId="3">#REF!</definedName>
    <definedName name="DV" localSheetId="4">#REF!</definedName>
    <definedName name="DV" localSheetId="5">#REF!</definedName>
    <definedName name="DV">#REF!</definedName>
    <definedName name="EDC55VJIP" localSheetId="3" hidden="1">{"MONA",#N/A,FALSE,"S"}</definedName>
    <definedName name="EDC55VJIP" localSheetId="4" hidden="1">{"MONA",#N/A,FALSE,"S"}</definedName>
    <definedName name="EDC55VJIP" localSheetId="5" hidden="1">{"MONA",#N/A,FALSE,"S"}</definedName>
    <definedName name="EDC55VJIP" hidden="1">{"MONA",#N/A,FALSE,"S"}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 localSheetId="4">#REF!</definedName>
    <definedName name="Notes" localSheetId="5">#REF!</definedName>
    <definedName name="Notes">#REF!</definedName>
    <definedName name="p" localSheetId="3">[4]labels!#REF!</definedName>
    <definedName name="p" localSheetId="4">[4]labels!#REF!</definedName>
    <definedName name="p" localSheetId="5">[4]labels!#REF!</definedName>
    <definedName name="p">[5]labels!#REF!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 localSheetId="4">#REF!</definedName>
    <definedName name="Pilot2" localSheetId="5">#REF!</definedName>
    <definedName name="Pilot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 localSheetId="4">#REF!</definedName>
    <definedName name="Range_Country" localSheetId="5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 localSheetId="4">#REF!</definedName>
    <definedName name="Range_DownloadDateTime" localSheetId="5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 localSheetId="4">#REF!</definedName>
    <definedName name="Range_DSTNotes" localSheetId="5">#REF!</definedName>
    <definedName name="Range_DSTNotes">#REF!</definedName>
    <definedName name="Range_InValidResultsStart" localSheetId="3">#REF!</definedName>
    <definedName name="Range_InValidResultsStart" localSheetId="4">#REF!</definedName>
    <definedName name="Range_InValidResultsStart" localSheetId="5">#REF!</definedName>
    <definedName name="Range_InValidResultsStart">#REF!</definedName>
    <definedName name="Range_NumberofFailuresStart" localSheetId="3">#REF!</definedName>
    <definedName name="Range_NumberofFailuresStart" localSheetId="4">#REF!</definedName>
    <definedName name="Range_NumberofFailuresStart" localSheetId="5">#REF!</definedName>
    <definedName name="Range_NumberofFailuresStart">#REF!</definedName>
    <definedName name="Range_ReportFormName" localSheetId="3">#REF!</definedName>
    <definedName name="Range_ReportFormName" localSheetId="4">#REF!</definedName>
    <definedName name="Range_ReportFormName" localSheetId="5">#REF!</definedName>
    <definedName name="Range_ReportFormName">#REF!</definedName>
    <definedName name="Range_ValidationResultsStart" localSheetId="3">#REF!</definedName>
    <definedName name="Range_ValidationResultsStart" localSheetId="4">#REF!</definedName>
    <definedName name="Range_ValidationResultsStart" localSheetId="5">#REF!</definedName>
    <definedName name="Range_ValidationResultsStart">#REF!</definedName>
    <definedName name="Range_ValidationRulesStart" localSheetId="3">#REF!</definedName>
    <definedName name="Range_ValidationRulesStart" localSheetId="4">#REF!</definedName>
    <definedName name="Range_ValidationRulesStart" localSheetId="5">#REF!</definedName>
    <definedName name="Range_ValidationRulesStart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[6]Control!$A$19:$A$20</definedName>
    <definedName name="rrrrrrrrrr">[6]Control!$C$4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3">#REF!,[7]Contents!$A$87:$H$247</definedName>
    <definedName name="Table135" localSheetId="4">#REF!,[7]Contents!$A$87:$H$247</definedName>
    <definedName name="Table135" localSheetId="5">#REF!,[7]Contents!$A$87:$H$247</definedName>
    <definedName name="Table135">#REF!,[8]Contents!$A$87:$H$247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3">#REF!,[9]Contents!$A$87:$H$247</definedName>
    <definedName name="Table21" localSheetId="4">#REF!,[9]Contents!$A$87:$H$247</definedName>
    <definedName name="Table21" localSheetId="5">#REF!,[9]Contents!$A$87:$H$247</definedName>
    <definedName name="Table21">#REF!,[10]Contents!$A$87:$H$247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 localSheetId="4">#REF!</definedName>
    <definedName name="Test" localSheetId="5">#REF!</definedName>
    <definedName name="Test">#REF!</definedName>
    <definedName name="Test1" localSheetId="3">#REF!</definedName>
    <definedName name="Test1" localSheetId="4">#REF!</definedName>
    <definedName name="Test1" localSheetId="5">#REF!</definedName>
    <definedName name="Test1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[11]Control!$B$13</definedName>
    <definedName name="Year">[3]Control!$C$3</definedName>
    <definedName name="zDollarGDP">[12]ass!$A$7:$IV$7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[12]oth!$A$17:$IV$17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[12]ass!$A$24:$IV$24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_xlnm.Print_Titles" localSheetId="4">'1.4 '!$B:$B,'1.4 '!$2:$6</definedName>
    <definedName name="_xlnm.Print_Titles" localSheetId="5">'1.5'!$B:$B,'1.5'!$2:$7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книга3" localSheetId="3">#REF!</definedName>
    <definedName name="книга3" localSheetId="4">#REF!</definedName>
    <definedName name="книга3" localSheetId="5">#REF!</definedName>
    <definedName name="книга3">#REF!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'1'!$B$1:$P$24</definedName>
    <definedName name="_xlnm.Print_Area" localSheetId="1">'1.1 '!$A$2:$M$42</definedName>
    <definedName name="_xlnm.Print_Area" localSheetId="2">'1.2'!$A$2:$M$41</definedName>
    <definedName name="_xlnm.Print_Area" localSheetId="3">'1.3'!$A$2:$O$50</definedName>
    <definedName name="_xlnm.Print_Area" localSheetId="4">'1.4 '!$A$2:$P$54</definedName>
    <definedName name="_xlnm.Print_Area" localSheetId="5">'1.5'!$A$2:$P$53</definedName>
    <definedName name="_xlnm.Print_Area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" i="81" l="1"/>
  <c r="A4" i="80"/>
  <c r="B1" i="3" l="1"/>
  <c r="B17" i="3"/>
  <c r="B16" i="3"/>
  <c r="B15" i="3"/>
  <c r="B14" i="3"/>
  <c r="B13" i="3"/>
  <c r="B12" i="3"/>
  <c r="B11" i="3"/>
  <c r="A41" i="81" l="1"/>
  <c r="A42" i="80"/>
  <c r="B8" i="85"/>
  <c r="B7" i="84"/>
  <c r="M31" i="80" l="1"/>
  <c r="A53" i="85" l="1"/>
  <c r="A54" i="84"/>
  <c r="A50" i="83" l="1"/>
  <c r="M35" i="81" l="1"/>
  <c r="M34" i="81"/>
  <c r="M33" i="81"/>
  <c r="M32" i="81"/>
  <c r="M31" i="81"/>
  <c r="M30" i="81"/>
  <c r="M29" i="81"/>
  <c r="M28" i="81"/>
  <c r="M24" i="81"/>
  <c r="M23" i="81"/>
  <c r="M22" i="81"/>
  <c r="M21" i="81"/>
  <c r="M20" i="81"/>
  <c r="M19" i="81"/>
  <c r="M18" i="81"/>
  <c r="M15" i="81"/>
  <c r="M36" i="80"/>
  <c r="M35" i="80"/>
  <c r="M34" i="80"/>
  <c r="M33" i="80"/>
  <c r="M32" i="80"/>
  <c r="M30" i="80"/>
  <c r="M29" i="80"/>
  <c r="M25" i="80"/>
  <c r="M24" i="80"/>
  <c r="M23" i="80"/>
  <c r="M22" i="80"/>
  <c r="M21" i="80"/>
  <c r="M20" i="80"/>
  <c r="M19" i="80"/>
  <c r="M15" i="80"/>
  <c r="M25" i="81" l="1"/>
  <c r="M17" i="81" s="1"/>
  <c r="M26" i="80"/>
  <c r="M18" i="80" s="1"/>
  <c r="B28" i="85"/>
  <c r="B41" i="85"/>
  <c r="B42" i="85"/>
  <c r="B43" i="85"/>
  <c r="B39" i="85"/>
  <c r="B36" i="85"/>
  <c r="B41" i="84" l="1"/>
  <c r="B39" i="84"/>
  <c r="B35" i="84"/>
  <c r="B28" i="84"/>
  <c r="B39" i="83" l="1"/>
  <c r="B40" i="83"/>
  <c r="B41" i="83"/>
  <c r="B34" i="83"/>
  <c r="K39" i="83"/>
  <c r="K40" i="83"/>
  <c r="K41" i="83"/>
  <c r="G39" i="83"/>
  <c r="G40" i="83"/>
  <c r="G41" i="83"/>
  <c r="K34" i="83"/>
  <c r="G34" i="83"/>
  <c r="A2" i="83" l="1"/>
  <c r="B21" i="3" l="1"/>
  <c r="A40" i="81" l="1"/>
  <c r="A41" i="80"/>
  <c r="K35" i="81" l="1"/>
  <c r="L35" i="81"/>
  <c r="K34" i="81"/>
  <c r="L34" i="81"/>
  <c r="K33" i="81"/>
  <c r="L33" i="81"/>
  <c r="K32" i="81"/>
  <c r="L32" i="81"/>
  <c r="K31" i="81"/>
  <c r="L31" i="81"/>
  <c r="K30" i="81"/>
  <c r="L30" i="81"/>
  <c r="K29" i="81"/>
  <c r="L29" i="81"/>
  <c r="K28" i="81"/>
  <c r="L28" i="81"/>
  <c r="K24" i="81"/>
  <c r="L24" i="81"/>
  <c r="K23" i="81"/>
  <c r="L23" i="81"/>
  <c r="K22" i="81"/>
  <c r="L22" i="81"/>
  <c r="K21" i="81"/>
  <c r="L21" i="81"/>
  <c r="K20" i="81"/>
  <c r="L20" i="81"/>
  <c r="K19" i="81"/>
  <c r="L19" i="81"/>
  <c r="K18" i="81"/>
  <c r="L18" i="81"/>
  <c r="L15" i="81"/>
  <c r="M36" i="81" s="1"/>
  <c r="L25" i="81" l="1"/>
  <c r="L17" i="81" s="1"/>
  <c r="L36" i="80" l="1"/>
  <c r="L35" i="80"/>
  <c r="L34" i="80"/>
  <c r="L33" i="80"/>
  <c r="L32" i="80"/>
  <c r="L31" i="80"/>
  <c r="L30" i="80"/>
  <c r="L29" i="80"/>
  <c r="L25" i="80"/>
  <c r="L24" i="80"/>
  <c r="L23" i="80"/>
  <c r="L22" i="80"/>
  <c r="L21" i="80"/>
  <c r="L20" i="80"/>
  <c r="L19" i="80"/>
  <c r="L15" i="80"/>
  <c r="M37" i="80" s="1"/>
  <c r="L26" i="80" l="1"/>
  <c r="L18" i="80" s="1"/>
  <c r="B9" i="3"/>
  <c r="A4" i="83" l="1"/>
  <c r="A4" i="85" l="1"/>
  <c r="A4" i="84"/>
  <c r="B38" i="85" l="1"/>
  <c r="B34" i="84" l="1"/>
  <c r="B32" i="84"/>
  <c r="B43" i="84" l="1"/>
  <c r="B37" i="83" l="1"/>
  <c r="K37" i="83" l="1"/>
  <c r="G37" i="83"/>
  <c r="A52" i="84" l="1"/>
  <c r="A52" i="85" l="1"/>
  <c r="A51" i="85"/>
  <c r="A50" i="85"/>
  <c r="B10" i="85"/>
  <c r="B11" i="85"/>
  <c r="B12" i="85"/>
  <c r="B13" i="85"/>
  <c r="B16" i="85"/>
  <c r="B22" i="85"/>
  <c r="B14" i="85"/>
  <c r="B44" i="85"/>
  <c r="B20" i="85"/>
  <c r="B15" i="85"/>
  <c r="B24" i="85"/>
  <c r="B19" i="85"/>
  <c r="B26" i="85"/>
  <c r="B18" i="85"/>
  <c r="B34" i="85"/>
  <c r="B17" i="85"/>
  <c r="B23" i="85"/>
  <c r="B21" i="85"/>
  <c r="B27" i="85"/>
  <c r="B25" i="85"/>
  <c r="B30" i="85"/>
  <c r="B29" i="85"/>
  <c r="B40" i="85"/>
  <c r="B32" i="85"/>
  <c r="B37" i="85"/>
  <c r="B31" i="85"/>
  <c r="B33" i="85"/>
  <c r="B35" i="85"/>
  <c r="B9" i="85"/>
  <c r="B6" i="85"/>
  <c r="A6" i="85"/>
  <c r="A3" i="85"/>
  <c r="A2" i="85"/>
  <c r="A1" i="85"/>
  <c r="A53" i="84"/>
  <c r="A51" i="84"/>
  <c r="B16" i="84"/>
  <c r="B12" i="84"/>
  <c r="B10" i="84"/>
  <c r="B11" i="84"/>
  <c r="B14" i="84"/>
  <c r="B9" i="84"/>
  <c r="B20" i="84"/>
  <c r="B13" i="84"/>
  <c r="B17" i="84"/>
  <c r="B29" i="84"/>
  <c r="B23" i="84"/>
  <c r="B19" i="84"/>
  <c r="B18" i="84"/>
  <c r="B21" i="84"/>
  <c r="B15" i="84"/>
  <c r="B27" i="84"/>
  <c r="B25" i="84"/>
  <c r="B24" i="84"/>
  <c r="B22" i="84"/>
  <c r="B33" i="84"/>
  <c r="B26" i="84"/>
  <c r="B30" i="84"/>
  <c r="B37" i="84"/>
  <c r="B36" i="84"/>
  <c r="B38" i="84"/>
  <c r="B42" i="84"/>
  <c r="B31" i="84"/>
  <c r="B40" i="84"/>
  <c r="B8" i="84"/>
  <c r="B5" i="84"/>
  <c r="A5" i="84"/>
  <c r="A3" i="84"/>
  <c r="A2" i="84"/>
  <c r="A1" i="84"/>
  <c r="A48" i="83"/>
  <c r="A47" i="83"/>
  <c r="A46" i="83"/>
  <c r="B32" i="83"/>
  <c r="B29" i="83"/>
  <c r="B35" i="83"/>
  <c r="B38" i="83"/>
  <c r="B22" i="83"/>
  <c r="B31" i="83"/>
  <c r="B30" i="83"/>
  <c r="B33" i="83"/>
  <c r="B27" i="83"/>
  <c r="B36" i="83"/>
  <c r="B28" i="83"/>
  <c r="B19" i="83"/>
  <c r="B26" i="83"/>
  <c r="B23" i="83"/>
  <c r="B20" i="83"/>
  <c r="B15" i="83"/>
  <c r="B18" i="83"/>
  <c r="B24" i="83"/>
  <c r="B17" i="83"/>
  <c r="B12" i="83"/>
  <c r="B25" i="83"/>
  <c r="B21" i="83"/>
  <c r="B13" i="83"/>
  <c r="B11" i="83"/>
  <c r="B14" i="83"/>
  <c r="B9" i="83"/>
  <c r="B16" i="83"/>
  <c r="B10" i="83"/>
  <c r="B8" i="83"/>
  <c r="B7" i="83"/>
  <c r="B6" i="83"/>
  <c r="K5" i="83"/>
  <c r="J5" i="83"/>
  <c r="I5" i="83"/>
  <c r="H5" i="83"/>
  <c r="G5" i="83"/>
  <c r="B5" i="83"/>
  <c r="A5" i="83"/>
  <c r="A3" i="83"/>
  <c r="A1" i="83"/>
  <c r="B49" i="85" l="1"/>
  <c r="GA9" i="85"/>
  <c r="K32" i="83"/>
  <c r="G32" i="83"/>
  <c r="K29" i="83"/>
  <c r="G29" i="83"/>
  <c r="K38" i="83"/>
  <c r="G38" i="83"/>
  <c r="K22" i="83"/>
  <c r="G22" i="83"/>
  <c r="K31" i="83"/>
  <c r="G31" i="83"/>
  <c r="K30" i="83"/>
  <c r="G30" i="83"/>
  <c r="K33" i="83"/>
  <c r="G33" i="83"/>
  <c r="K27" i="83"/>
  <c r="G27" i="83"/>
  <c r="K28" i="83"/>
  <c r="G28" i="83"/>
  <c r="K19" i="83"/>
  <c r="G19" i="83"/>
  <c r="K26" i="83"/>
  <c r="G26" i="83"/>
  <c r="K23" i="83"/>
  <c r="G23" i="83"/>
  <c r="K20" i="83"/>
  <c r="G20" i="83"/>
  <c r="K15" i="83"/>
  <c r="G15" i="83"/>
  <c r="K18" i="83"/>
  <c r="G18" i="83"/>
  <c r="K24" i="83"/>
  <c r="G24" i="83"/>
  <c r="K17" i="83"/>
  <c r="G17" i="83"/>
  <c r="K12" i="83"/>
  <c r="G12" i="83"/>
  <c r="K25" i="83"/>
  <c r="G25" i="83"/>
  <c r="K21" i="83"/>
  <c r="G21" i="83"/>
  <c r="K13" i="83"/>
  <c r="G13" i="83"/>
  <c r="K11" i="83"/>
  <c r="G11" i="83"/>
  <c r="K14" i="83"/>
  <c r="G14" i="83"/>
  <c r="K9" i="83"/>
  <c r="G9" i="83"/>
  <c r="K16" i="83"/>
  <c r="G16" i="83"/>
  <c r="K10" i="83"/>
  <c r="G10" i="83"/>
  <c r="K8" i="83"/>
  <c r="G8" i="83"/>
  <c r="K7" i="83"/>
  <c r="G7" i="83"/>
  <c r="K6" i="83"/>
  <c r="G6" i="83"/>
  <c r="B6" i="3"/>
  <c r="B5" i="3"/>
  <c r="B4" i="3"/>
  <c r="H41" i="83" l="1"/>
  <c r="H39" i="83"/>
  <c r="H34" i="83"/>
  <c r="H40" i="83"/>
  <c r="H37" i="83"/>
  <c r="H10" i="83"/>
  <c r="H11" i="83"/>
  <c r="H21" i="83"/>
  <c r="H24" i="83"/>
  <c r="H19" i="83"/>
  <c r="H33" i="83"/>
  <c r="H32" i="83"/>
  <c r="H7" i="83"/>
  <c r="H9" i="83"/>
  <c r="H12" i="83"/>
  <c r="H15" i="83"/>
  <c r="H23" i="83"/>
  <c r="H31" i="83"/>
  <c r="H8" i="83"/>
  <c r="H16" i="83"/>
  <c r="H14" i="83"/>
  <c r="H13" i="83"/>
  <c r="H25" i="83"/>
  <c r="H17" i="83"/>
  <c r="H18" i="83"/>
  <c r="H20" i="83"/>
  <c r="H26" i="83"/>
  <c r="H28" i="83"/>
  <c r="H27" i="83"/>
  <c r="H30" i="83"/>
  <c r="H22" i="83"/>
  <c r="H38" i="83"/>
  <c r="H29" i="83"/>
  <c r="J29" i="81"/>
  <c r="D21" i="81"/>
  <c r="J29" i="80" l="1"/>
  <c r="K19" i="80"/>
  <c r="K23" i="80"/>
  <c r="K29" i="80"/>
  <c r="K22" i="80" l="1"/>
  <c r="K15" i="80"/>
  <c r="K21" i="80"/>
  <c r="K25" i="80"/>
  <c r="K20" i="80"/>
  <c r="K24" i="80"/>
  <c r="K15" i="81"/>
  <c r="K25" i="81" l="1"/>
  <c r="K17" i="81" s="1"/>
  <c r="L36" i="81"/>
  <c r="K26" i="80"/>
  <c r="K18" i="80" s="1"/>
  <c r="L37" i="80"/>
  <c r="J20" i="80" l="1"/>
  <c r="K31" i="80"/>
  <c r="J31" i="80"/>
  <c r="J31" i="81" l="1"/>
  <c r="J35" i="81"/>
  <c r="J34" i="81"/>
  <c r="J30" i="81"/>
  <c r="J33" i="81"/>
  <c r="J32" i="81"/>
  <c r="J34" i="80"/>
  <c r="K34" i="80"/>
  <c r="J23" i="80"/>
  <c r="J30" i="80"/>
  <c r="K30" i="80"/>
  <c r="J19" i="80"/>
  <c r="J22" i="80"/>
  <c r="J33" i="80"/>
  <c r="K33" i="80"/>
  <c r="J36" i="80"/>
  <c r="J25" i="80"/>
  <c r="K36" i="80"/>
  <c r="J32" i="80"/>
  <c r="J21" i="80"/>
  <c r="K32" i="80"/>
  <c r="J35" i="80"/>
  <c r="J24" i="80"/>
  <c r="K35" i="80"/>
  <c r="J23" i="81"/>
  <c r="J21" i="81"/>
  <c r="J19" i="81"/>
  <c r="J28" i="81"/>
  <c r="J24" i="81"/>
  <c r="J22" i="81"/>
  <c r="J20" i="81"/>
  <c r="J18" i="81"/>
  <c r="E35" i="80"/>
  <c r="F35" i="80"/>
  <c r="A1" i="80" l="1"/>
  <c r="A39" i="81" l="1"/>
  <c r="A38" i="81"/>
  <c r="A36" i="81"/>
  <c r="A35" i="81"/>
  <c r="A34" i="81"/>
  <c r="A33" i="81"/>
  <c r="A32" i="81"/>
  <c r="A31" i="81"/>
  <c r="A30" i="81" l="1"/>
  <c r="A29" i="81"/>
  <c r="A28" i="81"/>
  <c r="A27" i="81"/>
  <c r="A25" i="81"/>
  <c r="A24" i="81"/>
  <c r="A23" i="81"/>
  <c r="A22" i="81"/>
  <c r="A21" i="81"/>
  <c r="A20" i="81" l="1"/>
  <c r="A19" i="81"/>
  <c r="A18" i="81"/>
  <c r="A17" i="81"/>
  <c r="A16" i="81"/>
  <c r="A15" i="81"/>
  <c r="A14" i="81"/>
  <c r="A13" i="81"/>
  <c r="A12" i="81"/>
  <c r="A11" i="81"/>
  <c r="A10" i="81"/>
  <c r="A9" i="81"/>
  <c r="A8" i="81"/>
  <c r="A7" i="81"/>
  <c r="A5" i="81"/>
  <c r="A3" i="81"/>
  <c r="A2" i="81"/>
  <c r="A1" i="81"/>
  <c r="A40" i="80"/>
  <c r="A39" i="80"/>
  <c r="A37" i="80"/>
  <c r="A36" i="80"/>
  <c r="A35" i="80"/>
  <c r="A34" i="80"/>
  <c r="A33" i="80"/>
  <c r="A32" i="80"/>
  <c r="A31" i="80"/>
  <c r="A30" i="80"/>
  <c r="A29" i="80"/>
  <c r="A28" i="80"/>
  <c r="A26" i="80"/>
  <c r="A25" i="80"/>
  <c r="A24" i="80"/>
  <c r="A23" i="80"/>
  <c r="A22" i="80"/>
  <c r="A21" i="80"/>
  <c r="A20" i="80"/>
  <c r="A19" i="80"/>
  <c r="A18" i="80"/>
  <c r="A17" i="80"/>
  <c r="A15" i="80"/>
  <c r="A14" i="80"/>
  <c r="A13" i="80"/>
  <c r="A12" i="80"/>
  <c r="A11" i="80"/>
  <c r="A10" i="80"/>
  <c r="A9" i="80"/>
  <c r="A8" i="80"/>
  <c r="A7" i="80"/>
  <c r="A5" i="80"/>
  <c r="A3" i="80"/>
  <c r="A2" i="80"/>
  <c r="E28" i="81" l="1"/>
  <c r="G28" i="81"/>
  <c r="I28" i="81"/>
  <c r="D18" i="81"/>
  <c r="D20" i="81"/>
  <c r="D22" i="81"/>
  <c r="D24" i="81"/>
  <c r="D15" i="80"/>
  <c r="D26" i="80" s="1"/>
  <c r="F19" i="80"/>
  <c r="E30" i="80"/>
  <c r="G30" i="80"/>
  <c r="I30" i="80"/>
  <c r="E32" i="80"/>
  <c r="G32" i="80"/>
  <c r="I32" i="80"/>
  <c r="E34" i="80"/>
  <c r="G34" i="80"/>
  <c r="I34" i="80"/>
  <c r="E36" i="80"/>
  <c r="G36" i="80"/>
  <c r="I36" i="80"/>
  <c r="D19" i="80"/>
  <c r="E29" i="80"/>
  <c r="G29" i="80"/>
  <c r="I29" i="80"/>
  <c r="H30" i="80"/>
  <c r="E31" i="80"/>
  <c r="G31" i="80"/>
  <c r="I31" i="80"/>
  <c r="E33" i="80"/>
  <c r="G33" i="80"/>
  <c r="I33" i="80"/>
  <c r="G35" i="80"/>
  <c r="I35" i="80"/>
  <c r="H19" i="80"/>
  <c r="D15" i="81"/>
  <c r="D25" i="81" s="1"/>
  <c r="F15" i="81"/>
  <c r="F25" i="81" s="1"/>
  <c r="J15" i="81"/>
  <c r="K36" i="81" s="1"/>
  <c r="F19" i="81"/>
  <c r="E18" i="81"/>
  <c r="G18" i="81"/>
  <c r="G29" i="81"/>
  <c r="I18" i="81"/>
  <c r="E30" i="81"/>
  <c r="E19" i="81"/>
  <c r="G30" i="81"/>
  <c r="G19" i="81"/>
  <c r="I30" i="81"/>
  <c r="I19" i="81"/>
  <c r="E20" i="81"/>
  <c r="G20" i="81"/>
  <c r="G31" i="81"/>
  <c r="I20" i="81"/>
  <c r="E32" i="81"/>
  <c r="E21" i="81"/>
  <c r="G32" i="81"/>
  <c r="G21" i="81"/>
  <c r="I32" i="81"/>
  <c r="I21" i="81"/>
  <c r="E22" i="81"/>
  <c r="G22" i="81"/>
  <c r="G33" i="81"/>
  <c r="I22" i="81"/>
  <c r="E34" i="81"/>
  <c r="E23" i="81"/>
  <c r="G34" i="81"/>
  <c r="G23" i="81"/>
  <c r="I34" i="81"/>
  <c r="I23" i="81"/>
  <c r="E24" i="81"/>
  <c r="G24" i="81"/>
  <c r="G35" i="81"/>
  <c r="I24" i="81"/>
  <c r="G15" i="81"/>
  <c r="F28" i="81"/>
  <c r="I29" i="81"/>
  <c r="F30" i="81"/>
  <c r="I31" i="81"/>
  <c r="F32" i="81"/>
  <c r="I33" i="81"/>
  <c r="F34" i="81"/>
  <c r="I35" i="81"/>
  <c r="H28" i="81"/>
  <c r="H15" i="81"/>
  <c r="F29" i="81"/>
  <c r="F18" i="81"/>
  <c r="H29" i="81"/>
  <c r="D19" i="81"/>
  <c r="H30" i="81"/>
  <c r="H19" i="81"/>
  <c r="H32" i="81"/>
  <c r="D23" i="81"/>
  <c r="H34" i="81"/>
  <c r="E15" i="81"/>
  <c r="I15" i="81"/>
  <c r="H18" i="81"/>
  <c r="H20" i="81"/>
  <c r="F21" i="81"/>
  <c r="H22" i="81"/>
  <c r="F23" i="81"/>
  <c r="H24" i="81"/>
  <c r="E29" i="81"/>
  <c r="E31" i="81"/>
  <c r="E33" i="81"/>
  <c r="E35" i="81"/>
  <c r="F31" i="81"/>
  <c r="H31" i="81"/>
  <c r="F33" i="81"/>
  <c r="H33" i="81"/>
  <c r="F35" i="81"/>
  <c r="H35" i="81"/>
  <c r="F20" i="81"/>
  <c r="H21" i="81"/>
  <c r="F22" i="81"/>
  <c r="H23" i="81"/>
  <c r="F24" i="81"/>
  <c r="E15" i="80"/>
  <c r="G15" i="80"/>
  <c r="I15" i="80"/>
  <c r="E20" i="80"/>
  <c r="I20" i="80"/>
  <c r="E21" i="80"/>
  <c r="I21" i="80"/>
  <c r="E22" i="80"/>
  <c r="I22" i="80"/>
  <c r="E23" i="80"/>
  <c r="I23" i="80"/>
  <c r="E24" i="80"/>
  <c r="I24" i="80"/>
  <c r="E25" i="80"/>
  <c r="I25" i="80"/>
  <c r="F30" i="80"/>
  <c r="F32" i="80"/>
  <c r="F34" i="80"/>
  <c r="F36" i="80"/>
  <c r="F29" i="80"/>
  <c r="H29" i="80"/>
  <c r="D20" i="80"/>
  <c r="F31" i="80"/>
  <c r="F20" i="80"/>
  <c r="H31" i="80"/>
  <c r="H20" i="80"/>
  <c r="D21" i="80"/>
  <c r="F21" i="80"/>
  <c r="H21" i="80"/>
  <c r="D22" i="80"/>
  <c r="F33" i="80"/>
  <c r="F22" i="80"/>
  <c r="H33" i="80"/>
  <c r="H22" i="80"/>
  <c r="D23" i="80"/>
  <c r="F23" i="80"/>
  <c r="H23" i="80"/>
  <c r="D24" i="80"/>
  <c r="F24" i="80"/>
  <c r="H35" i="80"/>
  <c r="H24" i="80"/>
  <c r="D25" i="80"/>
  <c r="F25" i="80"/>
  <c r="H25" i="80"/>
  <c r="F15" i="80"/>
  <c r="H15" i="80"/>
  <c r="J15" i="80"/>
  <c r="E19" i="80"/>
  <c r="G19" i="80"/>
  <c r="I19" i="80"/>
  <c r="G20" i="80"/>
  <c r="G21" i="80"/>
  <c r="G22" i="80"/>
  <c r="G23" i="80"/>
  <c r="G24" i="80"/>
  <c r="G25" i="80"/>
  <c r="H32" i="80"/>
  <c r="H34" i="80"/>
  <c r="H36" i="80"/>
  <c r="J37" i="80" l="1"/>
  <c r="J26" i="80"/>
  <c r="J18" i="80" s="1"/>
  <c r="K37" i="80"/>
  <c r="J36" i="81"/>
  <c r="J25" i="81"/>
  <c r="J17" i="81" s="1"/>
  <c r="D17" i="81"/>
  <c r="E36" i="81"/>
  <c r="E25" i="81"/>
  <c r="E17" i="81" s="1"/>
  <c r="F36" i="81"/>
  <c r="G36" i="81"/>
  <c r="G25" i="81"/>
  <c r="G17" i="81" s="1"/>
  <c r="I36" i="81"/>
  <c r="I25" i="81"/>
  <c r="I17" i="81" s="1"/>
  <c r="F17" i="81"/>
  <c r="H25" i="81"/>
  <c r="H17" i="81" s="1"/>
  <c r="H36" i="81"/>
  <c r="H37" i="80"/>
  <c r="H26" i="80"/>
  <c r="H18" i="80" s="1"/>
  <c r="D18" i="80"/>
  <c r="I37" i="80"/>
  <c r="I26" i="80"/>
  <c r="I18" i="80" s="1"/>
  <c r="E37" i="80"/>
  <c r="E26" i="80"/>
  <c r="E18" i="80" s="1"/>
  <c r="F37" i="80"/>
  <c r="F26" i="80"/>
  <c r="F18" i="80" s="1"/>
  <c r="G37" i="80"/>
  <c r="G26" i="80"/>
  <c r="G18" i="80" s="1"/>
  <c r="B2" i="3" l="1"/>
  <c r="B3" i="3"/>
  <c r="K36" i="83"/>
  <c r="G36" i="83"/>
  <c r="H36" i="83" s="1"/>
  <c r="K35" i="83"/>
  <c r="G35" i="83"/>
  <c r="H35" i="83" s="1"/>
</calcChain>
</file>

<file path=xl/sharedStrings.xml><?xml version="1.0" encoding="utf-8"?>
<sst xmlns="http://schemas.openxmlformats.org/spreadsheetml/2006/main" count="538" uniqueCount="234">
  <si>
    <t>Найменування  груп 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</si>
  <si>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</si>
  <si>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</si>
  <si>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</si>
  <si>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</si>
  <si>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</si>
  <si>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</si>
  <si>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Машини, устаткування, транспортні засоби та  прилади</t>
  </si>
  <si>
    <t>Різне*</t>
  </si>
  <si>
    <t>Структура, %</t>
  </si>
  <si>
    <t>УСЬОГО</t>
  </si>
  <si>
    <t>Машини, устаткування, транспортні засоби та прилади</t>
  </si>
  <si>
    <t>Темпи зростання до відповідного періоду попереднього року,%</t>
  </si>
  <si>
    <t>*З урахуванням неформальної торгівлі.</t>
  </si>
  <si>
    <t>укр</t>
  </si>
  <si>
    <t xml:space="preserve"> Description </t>
  </si>
  <si>
    <t>Agricultural products</t>
  </si>
  <si>
    <t>Mineral products</t>
  </si>
  <si>
    <t>Chemicals</t>
  </si>
  <si>
    <t>Timber and wood products</t>
  </si>
  <si>
    <t>Industrial goods</t>
  </si>
  <si>
    <t>Ferrrous and nonferrous metals</t>
  </si>
  <si>
    <t>Machinery and equipment</t>
  </si>
  <si>
    <t>Other*</t>
  </si>
  <si>
    <t>% of total</t>
  </si>
  <si>
    <t>TOTAL</t>
  </si>
  <si>
    <t>Index on values in % (y-o-y)</t>
  </si>
  <si>
    <t>*Including informal trade</t>
  </si>
  <si>
    <t>1.14 Dynamics of Goods Imports by Country</t>
  </si>
  <si>
    <t xml:space="preserve">1.14 Динаміка імпорту товарів у розрізі країн світу </t>
  </si>
  <si>
    <t xml:space="preserve">TOTAL, EUR million </t>
  </si>
  <si>
    <t>eng</t>
  </si>
  <si>
    <t xml:space="preserve">№ </t>
  </si>
  <si>
    <t>Країни</t>
  </si>
  <si>
    <t>Rank</t>
  </si>
  <si>
    <t>Countries</t>
  </si>
  <si>
    <t>China</t>
  </si>
  <si>
    <t>Poland</t>
  </si>
  <si>
    <t>Turkey</t>
  </si>
  <si>
    <t>Romania</t>
  </si>
  <si>
    <t>Germany</t>
  </si>
  <si>
    <t>Bulgaria</t>
  </si>
  <si>
    <t>Italy</t>
  </si>
  <si>
    <t>Spain</t>
  </si>
  <si>
    <t>India</t>
  </si>
  <si>
    <t>Lithuania</t>
  </si>
  <si>
    <t>United States of America</t>
  </si>
  <si>
    <t>Netherlands</t>
  </si>
  <si>
    <t>Hungary</t>
  </si>
  <si>
    <t>Slovakia</t>
  </si>
  <si>
    <t>Czech Republic</t>
  </si>
  <si>
    <t>France</t>
  </si>
  <si>
    <t>United Kingdom of Great Britain and Northern Ireland</t>
  </si>
  <si>
    <t>Belgium</t>
  </si>
  <si>
    <t>Greece</t>
  </si>
  <si>
    <t>Republic of Moldova</t>
  </si>
  <si>
    <t>Switzerland</t>
  </si>
  <si>
    <t>Austria</t>
  </si>
  <si>
    <t>Sweden</t>
  </si>
  <si>
    <t>Japan</t>
  </si>
  <si>
    <t>Republic of Korea</t>
  </si>
  <si>
    <t>Egypt</t>
  </si>
  <si>
    <t>Kazakhstan</t>
  </si>
  <si>
    <t>Latvia</t>
  </si>
  <si>
    <t>Saudi Arabia</t>
  </si>
  <si>
    <t>Israel</t>
  </si>
  <si>
    <t>Viet Nam</t>
  </si>
  <si>
    <t>Malaysia</t>
  </si>
  <si>
    <t>Georgia</t>
  </si>
  <si>
    <t xml:space="preserve">*Дані Державної служби статистики України </t>
  </si>
  <si>
    <t>*According to State Statistics Service of Ukraine data</t>
  </si>
  <si>
    <t>у % до загального обсягу</t>
  </si>
  <si>
    <t>II кв. 2020 у % до II кв. 2019</t>
  </si>
  <si>
    <t>QII 2020 to QII 2019 (%)</t>
  </si>
  <si>
    <t>(відповідно до КПБ6)</t>
  </si>
  <si>
    <t>according to BPM6 methodology</t>
  </si>
  <si>
    <t>Млн дол. США</t>
  </si>
  <si>
    <t>Million USD</t>
  </si>
  <si>
    <t>II кв. 2017 у % до II кв. 2016</t>
  </si>
  <si>
    <t xml:space="preserve"> 2017 у % до 2016</t>
  </si>
  <si>
    <t xml:space="preserve"> 2017 to 2016 (%)</t>
  </si>
  <si>
    <t>січ.-вер. 2019 у % до січ.-вер. 2018</t>
  </si>
  <si>
    <t>НI 2019 to HI 2018 (%)</t>
  </si>
  <si>
    <t xml:space="preserve"> 2018 у % до 2017</t>
  </si>
  <si>
    <t xml:space="preserve"> 2018 to 2017 (%)</t>
  </si>
  <si>
    <t>II кв. 2019 у % до II кв. 2018</t>
  </si>
  <si>
    <t>QII 2019 to QII 2018 (%)</t>
  </si>
  <si>
    <t>Jan-Sept 2019 to Jan-Sept 2018 (%)</t>
  </si>
  <si>
    <t xml:space="preserve">до змісту </t>
  </si>
  <si>
    <t xml:space="preserve"> to title</t>
  </si>
  <si>
    <t>I півр. 2018 у % до I півр. 2017</t>
  </si>
  <si>
    <t>НI 2018 to HI 2017 (%)</t>
  </si>
  <si>
    <t>QII 2017 to QII 2016 (%)</t>
  </si>
  <si>
    <t>IV кв. 2016 у % до IV кв. 2015</t>
  </si>
  <si>
    <t>QIV 2016 to QIV 2015 (%)</t>
  </si>
  <si>
    <t>QI 2021 to QI 2020 (%)</t>
  </si>
  <si>
    <t xml:space="preserve"> 2019 у % до 2018</t>
  </si>
  <si>
    <t xml:space="preserve"> 2019 to 2018 (%)</t>
  </si>
  <si>
    <t>у 6.3 р.б.</t>
  </si>
  <si>
    <t>6.3 times more</t>
  </si>
  <si>
    <t>I кв. 2021 у % до I кв. 2020</t>
  </si>
  <si>
    <t>Iraq</t>
  </si>
  <si>
    <t>Lebanon</t>
  </si>
  <si>
    <t>United Arab Emirates</t>
  </si>
  <si>
    <t>Azerbaijan</t>
  </si>
  <si>
    <t>I півр. 2021 у % до I півр. 2020</t>
  </si>
  <si>
    <t>НI 2021 to HI 2020 (%)</t>
  </si>
  <si>
    <t>до змісту</t>
  </si>
  <si>
    <t>січ.-вер. 2018 у % до січ.-вер. 2017</t>
  </si>
  <si>
    <t>Jan-Sept 2018 to Jan-Sept 2017 (%)</t>
  </si>
  <si>
    <t>№</t>
  </si>
  <si>
    <t>I кв. 2018 у % до I кв. 2017</t>
  </si>
  <si>
    <t>QI 2018 to QI 2017 (%)</t>
  </si>
  <si>
    <t>січ.-вер. 2016 у % до січ-вер. 2015</t>
  </si>
  <si>
    <t>Jan-Sept 2016 to Jan-Sept 2015 (%)</t>
  </si>
  <si>
    <t>І півр. 2016 у % до I півр. 2015</t>
  </si>
  <si>
    <t>НI 2016 to HI 2015 (%)</t>
  </si>
  <si>
    <t>HI 2018 to HI 2017 (%)</t>
  </si>
  <si>
    <t>to title</t>
  </si>
  <si>
    <t xml:space="preserve"> 2022 to  2021 (%)</t>
  </si>
  <si>
    <t>у 5.1 р.б.</t>
  </si>
  <si>
    <t>5.1 times more</t>
  </si>
  <si>
    <t xml:space="preserve"> 2021 у % до 2020</t>
  </si>
  <si>
    <t xml:space="preserve"> 2021 to 2020 (%)</t>
  </si>
  <si>
    <t>січ.- вер. 2022 у % до січ.- вер. 2021</t>
  </si>
  <si>
    <t>Jan-Sept 2022 to Jan-Sept 2021 (%)</t>
  </si>
  <si>
    <t>у 4.5 р.б.</t>
  </si>
  <si>
    <t>4.5 times more</t>
  </si>
  <si>
    <t>Norway</t>
  </si>
  <si>
    <t xml:space="preserve">% of total </t>
  </si>
  <si>
    <t xml:space="preserve">1.11 Breakdown of Goods Imports by Geographical Region </t>
  </si>
  <si>
    <t>I кв. 2023 у % до I кв. 2022</t>
  </si>
  <si>
    <t>QI 2023 to QI 2022 (%)</t>
  </si>
  <si>
    <t xml:space="preserve"> З 2014 року дані подаються без урахування тимчасово окупованої російською федерацією території України.</t>
  </si>
  <si>
    <t>січ.-вер. 2023 у % до січ.-вер. 2022</t>
  </si>
  <si>
    <t>Jan-Sept 2023 to Jan-Sept 2022 (%)</t>
  </si>
  <si>
    <t>russian federation</t>
  </si>
  <si>
    <t>Tunisia</t>
  </si>
  <si>
    <t>у 12.9 р.б.</t>
  </si>
  <si>
    <t>12.9 times more</t>
  </si>
  <si>
    <t>2023 у % до 2022</t>
  </si>
  <si>
    <t>2023 to 2022 (%)</t>
  </si>
  <si>
    <t xml:space="preserve"> Польща</t>
  </si>
  <si>
    <t xml:space="preserve"> Німеччина</t>
  </si>
  <si>
    <t xml:space="preserve"> Болгарія</t>
  </si>
  <si>
    <t xml:space="preserve"> Іспанія</t>
  </si>
  <si>
    <t xml:space="preserve"> Нідерланди</t>
  </si>
  <si>
    <t xml:space="preserve"> Індія</t>
  </si>
  <si>
    <t xml:space="preserve"> Молдова</t>
  </si>
  <si>
    <t xml:space="preserve"> Бельгія</t>
  </si>
  <si>
    <t xml:space="preserve"> Швеція</t>
  </si>
  <si>
    <t xml:space="preserve"> Єгипет</t>
  </si>
  <si>
    <t xml:space="preserve"> Саудівська Аравія</t>
  </si>
  <si>
    <t xml:space="preserve"> В'єтнам</t>
  </si>
  <si>
    <t xml:space="preserve"> Ізраїль</t>
  </si>
  <si>
    <t xml:space="preserve"> Казахстан</t>
  </si>
  <si>
    <t xml:space="preserve"> Китай</t>
  </si>
  <si>
    <t xml:space="preserve"> Туреччина</t>
  </si>
  <si>
    <t xml:space="preserve"> Румунія</t>
  </si>
  <si>
    <t xml:space="preserve"> Італія</t>
  </si>
  <si>
    <t xml:space="preserve"> Сполучені Штати Америки</t>
  </si>
  <si>
    <t xml:space="preserve"> Словаччина</t>
  </si>
  <si>
    <t xml:space="preserve"> Чехія</t>
  </si>
  <si>
    <t xml:space="preserve"> Франція</t>
  </si>
  <si>
    <t xml:space="preserve"> Литва</t>
  </si>
  <si>
    <t xml:space="preserve"> Греція</t>
  </si>
  <si>
    <t xml:space="preserve"> Угорщина</t>
  </si>
  <si>
    <t xml:space="preserve"> Сполучене Королівство Великої Британії та Північної Ірландії</t>
  </si>
  <si>
    <t xml:space="preserve"> Японія</t>
  </si>
  <si>
    <t xml:space="preserve"> Австрія</t>
  </si>
  <si>
    <t xml:space="preserve"> Швейцарія</t>
  </si>
  <si>
    <t xml:space="preserve"> Латвія</t>
  </si>
  <si>
    <t xml:space="preserve"> Малайзія</t>
  </si>
  <si>
    <t xml:space="preserve"> Азербайджан</t>
  </si>
  <si>
    <t xml:space="preserve"> Ірак</t>
  </si>
  <si>
    <t xml:space="preserve"> Грузія</t>
  </si>
  <si>
    <t xml:space="preserve"> Ліван</t>
  </si>
  <si>
    <t xml:space="preserve"> Об'єднані Арабські Емірати</t>
  </si>
  <si>
    <t xml:space="preserve"> Туніс</t>
  </si>
  <si>
    <t xml:space="preserve"> російська федерація</t>
  </si>
  <si>
    <t xml:space="preserve"> Норвегія</t>
  </si>
  <si>
    <t xml:space="preserve"> Республіка Корея</t>
  </si>
  <si>
    <t>1.4 Динаміка експорту товарів у розрізі країн світу*</t>
  </si>
  <si>
    <t>1.4 Dynamics of Goods Exports by Country*</t>
  </si>
  <si>
    <t>1.5 Динаміка імпорту товарів у розрізі країн світу*</t>
  </si>
  <si>
    <t>1.5 Dynamics of Goods Imports by Country*</t>
  </si>
  <si>
    <t>1.4 Динаміка експорту товарів у розрізі країн світу</t>
  </si>
  <si>
    <t>1.4 Dynamics of Goods Exports by Country</t>
  </si>
  <si>
    <t xml:space="preserve">1.5 Динаміка імпорту товарів у розрізі країн світу </t>
  </si>
  <si>
    <t>1.5 Dynamics of Goods Imports by Country</t>
  </si>
  <si>
    <t>УСЬОГО, млн євро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</si>
  <si>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</si>
  <si>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</si>
  <si>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 xml:space="preserve">  Since 2014, data exclude the temporarily occupied by the russian federation territories of Ukraine.</t>
  </si>
  <si>
    <t>1.3 Питома вага країн - основних торговельних партнерів України в загальному обсязі товарообороту за 2024 рік</t>
  </si>
  <si>
    <t>1.3 Shares of Ukraine's Top Trading Partners in the Total Goods Turnover in 2024</t>
  </si>
  <si>
    <t>Indonesia</t>
  </si>
  <si>
    <t>Thailand</t>
  </si>
  <si>
    <t>Algeria</t>
  </si>
  <si>
    <t xml:space="preserve"> Індонезія</t>
  </si>
  <si>
    <t xml:space="preserve"> Таїланд</t>
  </si>
  <si>
    <t xml:space="preserve"> Алжир</t>
  </si>
  <si>
    <t xml:space="preserve"> Лівія</t>
  </si>
  <si>
    <t>Libya</t>
  </si>
  <si>
    <t xml:space="preserve"> Кувейт</t>
  </si>
  <si>
    <t xml:space="preserve"> Тайвань, Провінція Китаю</t>
  </si>
  <si>
    <t xml:space="preserve"> Бразилія</t>
  </si>
  <si>
    <t xml:space="preserve"> Словенія</t>
  </si>
  <si>
    <t>Kuwait</t>
  </si>
  <si>
    <t>Taiwan, Province of China</t>
  </si>
  <si>
    <t>Brazil</t>
  </si>
  <si>
    <t>Slovenia</t>
  </si>
  <si>
    <t xml:space="preserve"> Дані за 2024 рік було скориговано у зв'язку з уточненням звітної інформації.</t>
  </si>
  <si>
    <t xml:space="preserve"> Data for 2024 were revised due to the changes in the reporting data.</t>
  </si>
  <si>
    <t>Notes:</t>
  </si>
  <si>
    <t>Примітки:</t>
  </si>
  <si>
    <t xml:space="preserve"> Since 2014, data exclude the temporarily occupied by the russian federation territories of Ukraine.</t>
  </si>
  <si>
    <t xml:space="preserve">  Data for 2024 were revised due to the changes in the reporting data.</t>
  </si>
  <si>
    <t>Дата останнього оновлення: 31.12.2025</t>
  </si>
  <si>
    <t>Last updated on: 31.12.2025</t>
  </si>
  <si>
    <t xml:space="preserve"> До показників торгівлі товарами включаються обсяги поштових відправлень, які до 2025 року містили інформацію тільки щодо посилок, які оподатковувалися. </t>
  </si>
  <si>
    <t xml:space="preserve"> Упродовж 2024 року Державна митна служба України реалізувала перехід на електронну систему митного оформлення поштових та експрес-відправлень, </t>
  </si>
  <si>
    <t xml:space="preserve"> що дозволило суттєво збільшити охоплення поштових відправлень.</t>
  </si>
  <si>
    <t xml:space="preserve"> Зважаючи на системний характер змін у даних щодо обсягів поштових відправлень та з метою забезпечення співставності показників платіжного балансу </t>
  </si>
  <si>
    <t xml:space="preserve"> було здійснено перегляд  даних щодо експорту-імпорту товарів, що надходили у вигляді поштових відправлень за 2020-2023 роки.</t>
  </si>
  <si>
    <t xml:space="preserve"> В результаті обсяги імпорту товарів було збільшено у 2020 році на 1 459 млн дол. США,  2021 – на 2 083 млн дол. США, 2022 - на  926 млн дол. США, 2023 – на 1 589  млн дол. США. </t>
  </si>
  <si>
    <t xml:space="preserve"> Обсяги поштового експорту було збільшено відповідно на  440 млн дол. США,  508 млн дол. США, 276 млн дол. США та 336 млн дол. США.</t>
  </si>
  <si>
    <t>Indicators of trade in goods include the volumes of postal shipments, which up to 2025 contained information only on shipments subject to taxation.</t>
  </si>
  <si>
    <t xml:space="preserve">In 2024, the State Customs Service of Ukraine implemented a transition to an electronic customs clearance system for postal and express consignments, </t>
  </si>
  <si>
    <t>which made it possible to significantly expand the coverage of postal shipments.</t>
  </si>
  <si>
    <t>Given the systemic nature of changes in data on the volumes of postal shipments and in order to ensure the comparability of balance of payments indicators,</t>
  </si>
  <si>
    <t xml:space="preserve"> the data on exports and imports of goods delivered as postal shipments for 2020-2023 were revised.</t>
  </si>
  <si>
    <t>As a result, USD 1459 million increased imports of goods million in 2020, USD 2083 million in 2021, USD 926 million in 2022, and USD 1589 million in 2023.</t>
  </si>
  <si>
    <t>Postal export volumes increased by USD 440 million, USD 508 million, USD 276 million, and USD 336 million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</si>
</sst>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##,##0.0000"/>
    <numFmt numFmtId="170" formatCode="_(* #,##0.00_);_(* \(#,##0.00\);_(* &quot;-&quot;??_);_(@_)"/>
    <numFmt numFmtId="171" formatCode="\M\o\n\t\h\ \D.\y\y\y\y"/>
    <numFmt numFmtId="172" formatCode="&quot;$&quot;#,##0_);[Red]\(&quot;$&quot;#,##0\)"/>
    <numFmt numFmtId="173" formatCode="#,##0_);\(#,##0\)"/>
    <numFmt numFmtId="174" formatCode="0.000"/>
    <numFmt numFmtId="175" formatCode="#,##0.0"/>
  </numFmts>
  <fonts count="9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u/>
      <sz val="7.5"/>
      <color indexed="12"/>
      <name val="Times New Roman Cyr"/>
    </font>
    <font>
      <sz val="10"/>
      <color indexed="12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22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2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rgb="FF000000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Bookman Old Style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i/>
      <u/>
      <sz val="11"/>
      <color indexed="12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 tint="-4.9989318521683403E-2"/>
      <name val="Arial"/>
      <family val="2"/>
      <charset val="204"/>
    </font>
    <font>
      <i/>
      <sz val="10"/>
      <color theme="0"/>
      <name val="Times New Roman"/>
      <family val="1"/>
      <charset val="204"/>
    </font>
    <font>
      <i/>
      <sz val="10"/>
      <color theme="0"/>
      <name val="Arial"/>
      <family val="2"/>
      <charset val="204"/>
    </font>
    <font>
      <sz val="11"/>
      <color theme="0"/>
      <name val="Times New Roman"/>
      <family val="1"/>
      <charset val="204"/>
    </font>
    <font>
      <sz val="10"/>
      <color theme="0" tint="-4.9989318521683403E-2"/>
      <name val="Arial"/>
      <family val="2"/>
      <charset val="204"/>
    </font>
    <font>
      <b/>
      <sz val="10"/>
      <color theme="0" tint="-4.9989318521683403E-2"/>
      <name val="Arial"/>
      <family val="2"/>
      <charset val="204"/>
    </font>
    <font>
      <i/>
      <sz val="10"/>
      <color theme="0" tint="-4.9989318521683403E-2"/>
      <name val="Arial"/>
      <family val="2"/>
      <charset val="204"/>
    </font>
    <font>
      <i/>
      <sz val="11"/>
      <color theme="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0"/>
      <color theme="0"/>
      <name val="Arial Cyr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1"/>
      <color indexed="12"/>
      <name val="Arial"/>
      <family val="2"/>
      <charset val="204"/>
    </font>
    <font>
      <sz val="10"/>
      <color theme="2"/>
      <name val="Arial"/>
      <family val="2"/>
      <charset val="204"/>
    </font>
    <font>
      <b/>
      <sz val="10"/>
      <color theme="2"/>
      <name val="Arial"/>
      <family val="2"/>
      <charset val="204"/>
    </font>
    <font>
      <sz val="10"/>
      <name val="Calibri"/>
      <family val="2"/>
      <charset val="204"/>
    </font>
    <font>
      <sz val="11"/>
      <color rgb="FFFF0000"/>
      <name val="Arial"/>
      <family val="2"/>
      <charset val="204"/>
    </font>
    <font>
      <i/>
      <u/>
      <sz val="10"/>
      <color theme="0"/>
      <name val="Arial"/>
      <family val="2"/>
      <charset val="204"/>
    </font>
    <font>
      <sz val="11"/>
      <color theme="0" tint="-0.249977111117893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  <font>
      <sz val="10"/>
      <color theme="9" tint="-0.249977111117893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8">
    <xf numFmtId="0" fontId="0" fillId="0" borderId="0"/>
    <xf numFmtId="49" fontId="9" fillId="0" borderId="0">
      <alignment horizontal="centerContinuous" vertical="top" wrapText="1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" fontId="37" fillId="22" borderId="3">
      <alignment horizontal="right" vertical="center"/>
    </xf>
    <xf numFmtId="0" fontId="37" fillId="23" borderId="3">
      <alignment horizontal="center" vertical="center"/>
    </xf>
    <xf numFmtId="1" fontId="37" fillId="22" borderId="3">
      <alignment horizontal="right" vertical="center"/>
    </xf>
    <xf numFmtId="0" fontId="38" fillId="22" borderId="0"/>
    <xf numFmtId="0" fontId="39" fillId="24" borderId="3">
      <alignment horizontal="left" vertical="center"/>
    </xf>
    <xf numFmtId="0" fontId="39" fillId="24" borderId="3">
      <alignment horizontal="left" vertical="center"/>
    </xf>
    <xf numFmtId="0" fontId="2" fillId="22" borderId="3">
      <alignment horizontal="left" vertical="center"/>
    </xf>
    <xf numFmtId="38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7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31" fillId="0" borderId="0"/>
    <xf numFmtId="0" fontId="38" fillId="0" borderId="0"/>
    <xf numFmtId="0" fontId="32" fillId="26" borderId="8" applyNumberFormat="0" applyFont="0" applyAlignment="0" applyProtection="0"/>
    <xf numFmtId="170" fontId="25" fillId="0" borderId="0" applyFont="0" applyFill="0" applyBorder="0" applyAlignment="0" applyProtection="0"/>
    <xf numFmtId="0" fontId="33" fillId="20" borderId="9" applyNumberFormat="0" applyAlignment="0" applyProtection="0"/>
    <xf numFmtId="0" fontId="3" fillId="27" borderId="0">
      <alignment horizontal="right" vertical="top"/>
    </xf>
    <xf numFmtId="0" fontId="4" fillId="27" borderId="0">
      <alignment horizontal="center" vertical="center"/>
    </xf>
    <xf numFmtId="0" fontId="3" fillId="27" borderId="0">
      <alignment horizontal="left" vertical="top"/>
    </xf>
    <xf numFmtId="0" fontId="3" fillId="27" borderId="0">
      <alignment horizontal="left" vertical="top"/>
    </xf>
    <xf numFmtId="0" fontId="4" fillId="27" borderId="0">
      <alignment horizontal="left" vertical="top"/>
    </xf>
    <xf numFmtId="0" fontId="4" fillId="27" borderId="0">
      <alignment horizontal="right" vertical="top"/>
    </xf>
    <xf numFmtId="0" fontId="4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0">
      <protection locked="0"/>
    </xf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11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0" fillId="0" borderId="0"/>
    <xf numFmtId="0" fontId="10" fillId="0" borderId="0"/>
    <xf numFmtId="0" fontId="38" fillId="0" borderId="0"/>
    <xf numFmtId="0" fontId="10" fillId="0" borderId="0"/>
    <xf numFmtId="0" fontId="40" fillId="0" borderId="0"/>
    <xf numFmtId="0" fontId="40" fillId="0" borderId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/>
    <xf numFmtId="164" fontId="10" fillId="0" borderId="0" applyFont="0" applyFill="0" applyBorder="0" applyAlignment="0" applyProtection="0"/>
    <xf numFmtId="49" fontId="9" fillId="0" borderId="3">
      <alignment horizontal="center" vertical="center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6" fillId="7" borderId="1" applyNumberFormat="0" applyAlignment="0" applyProtection="0"/>
    <xf numFmtId="0" fontId="33" fillId="20" borderId="9" applyNumberFormat="0" applyAlignment="0" applyProtection="0"/>
    <xf numFmtId="0" fontId="14" fillId="20" borderId="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60" fillId="0" borderId="20" applyNumberFormat="0" applyFill="0" applyAlignment="0" applyProtection="0"/>
    <xf numFmtId="0" fontId="15" fillId="21" borderId="2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13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32" fillId="26" borderId="8" applyNumberFormat="0" applyFont="0" applyAlignment="0" applyProtection="0"/>
    <xf numFmtId="0" fontId="28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61" fillId="22" borderId="0">
      <alignment horizontal="right" vertical="top"/>
    </xf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60" fillId="0" borderId="20" applyNumberFormat="0" applyFill="0" applyAlignment="0" applyProtection="0"/>
    <xf numFmtId="0" fontId="40" fillId="0" borderId="0"/>
    <xf numFmtId="0" fontId="62" fillId="0" borderId="0"/>
    <xf numFmtId="9" fontId="40" fillId="0" borderId="0" applyFont="0" applyFill="0" applyBorder="0" applyAlignment="0" applyProtection="0"/>
    <xf numFmtId="0" fontId="4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9" fontId="32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63" fillId="0" borderId="0"/>
    <xf numFmtId="43" fontId="32" fillId="0" borderId="0" applyFont="0" applyFill="0" applyBorder="0" applyAlignment="0" applyProtection="0"/>
    <xf numFmtId="0" fontId="40" fillId="0" borderId="0"/>
    <xf numFmtId="0" fontId="7" fillId="0" borderId="0"/>
    <xf numFmtId="0" fontId="32" fillId="0" borderId="0"/>
    <xf numFmtId="0" fontId="38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31">
    <xf numFmtId="0" fontId="0" fillId="0" borderId="0" xfId="0"/>
    <xf numFmtId="0" fontId="24" fillId="22" borderId="0" xfId="0" applyFont="1" applyFill="1"/>
    <xf numFmtId="0" fontId="42" fillId="22" borderId="0" xfId="0" applyFont="1" applyFill="1" applyBorder="1" applyAlignment="1"/>
    <xf numFmtId="0" fontId="42" fillId="22" borderId="0" xfId="0" applyFont="1" applyFill="1" applyBorder="1"/>
    <xf numFmtId="2" fontId="44" fillId="22" borderId="0" xfId="78" applyNumberFormat="1" applyFont="1" applyFill="1" applyBorder="1" applyAlignment="1" applyProtection="1">
      <alignment horizontal="left"/>
    </xf>
    <xf numFmtId="0" fontId="44" fillId="22" borderId="0" xfId="78" applyFont="1" applyFill="1" applyBorder="1" applyAlignment="1" applyProtection="1">
      <alignment horizontal="left"/>
    </xf>
    <xf numFmtId="0" fontId="38" fillId="22" borderId="0" xfId="0" applyFont="1" applyFill="1" applyBorder="1"/>
    <xf numFmtId="0" fontId="42" fillId="22" borderId="0" xfId="0" applyFont="1" applyFill="1" applyBorder="1" applyAlignment="1">
      <alignment horizontal="left"/>
    </xf>
    <xf numFmtId="0" fontId="48" fillId="22" borderId="0" xfId="78" applyFont="1" applyFill="1" applyBorder="1" applyAlignment="1" applyProtection="1">
      <alignment horizontal="left"/>
    </xf>
    <xf numFmtId="0" fontId="48" fillId="22" borderId="0" xfId="0" applyFont="1" applyFill="1" applyBorder="1"/>
    <xf numFmtId="0" fontId="48" fillId="22" borderId="0" xfId="78" applyFont="1" applyFill="1" applyBorder="1" applyAlignment="1" applyProtection="1"/>
    <xf numFmtId="0" fontId="48" fillId="28" borderId="0" xfId="0" applyFont="1" applyFill="1" applyBorder="1"/>
    <xf numFmtId="0" fontId="42" fillId="22" borderId="0" xfId="161" applyFont="1" applyFill="1"/>
    <xf numFmtId="0" fontId="38" fillId="22" borderId="0" xfId="0" applyFont="1" applyFill="1" applyBorder="1" applyAlignment="1"/>
    <xf numFmtId="0" fontId="38" fillId="22" borderId="0" xfId="161" applyFont="1" applyFill="1" applyAlignment="1">
      <alignment vertical="center"/>
    </xf>
    <xf numFmtId="0" fontId="38" fillId="22" borderId="0" xfId="161" applyFont="1" applyFill="1"/>
    <xf numFmtId="49" fontId="38" fillId="22" borderId="0" xfId="161" applyNumberFormat="1" applyFont="1" applyFill="1" applyAlignment="1">
      <alignment vertical="center"/>
    </xf>
    <xf numFmtId="49" fontId="38" fillId="22" borderId="0" xfId="161" applyNumberFormat="1" applyFont="1" applyFill="1" applyAlignment="1">
      <alignment horizontal="center" vertical="center"/>
    </xf>
    <xf numFmtId="0" fontId="42" fillId="22" borderId="15" xfId="161" applyFont="1" applyFill="1" applyBorder="1" applyAlignment="1">
      <alignment horizontal="left" vertical="center"/>
    </xf>
    <xf numFmtId="0" fontId="50" fillId="22" borderId="15" xfId="161" applyFont="1" applyFill="1" applyBorder="1" applyAlignment="1">
      <alignment horizontal="left" vertical="center"/>
    </xf>
    <xf numFmtId="1" fontId="42" fillId="22" borderId="14" xfId="161" applyNumberFormat="1" applyFont="1" applyFill="1" applyBorder="1" applyAlignment="1">
      <alignment horizontal="right" vertical="center"/>
    </xf>
    <xf numFmtId="3" fontId="42" fillId="22" borderId="14" xfId="161" applyNumberFormat="1" applyFont="1" applyFill="1" applyBorder="1" applyAlignment="1">
      <alignment horizontal="right" vertical="center"/>
    </xf>
    <xf numFmtId="3" fontId="42" fillId="28" borderId="0" xfId="161" applyNumberFormat="1" applyFont="1" applyFill="1" applyBorder="1" applyAlignment="1">
      <alignment horizontal="right" vertical="center"/>
    </xf>
    <xf numFmtId="0" fontId="42" fillId="22" borderId="17" xfId="161" applyFont="1" applyFill="1" applyBorder="1" applyAlignment="1">
      <alignment vertical="center" wrapText="1"/>
    </xf>
    <xf numFmtId="0" fontId="50" fillId="22" borderId="17" xfId="161" applyFont="1" applyFill="1" applyBorder="1" applyAlignment="1">
      <alignment vertical="center" wrapText="1"/>
    </xf>
    <xf numFmtId="1" fontId="42" fillId="22" borderId="0" xfId="161" applyNumberFormat="1" applyFont="1" applyFill="1" applyBorder="1" applyAlignment="1">
      <alignment horizontal="right" vertical="center"/>
    </xf>
    <xf numFmtId="3" fontId="42" fillId="22" borderId="0" xfId="161" applyNumberFormat="1" applyFont="1" applyFill="1" applyBorder="1" applyAlignment="1">
      <alignment horizontal="right" vertical="center"/>
    </xf>
    <xf numFmtId="0" fontId="42" fillId="22" borderId="18" xfId="161" applyFont="1" applyFill="1" applyBorder="1" applyAlignment="1">
      <alignment vertical="center" wrapText="1"/>
    </xf>
    <xf numFmtId="0" fontId="50" fillId="22" borderId="19" xfId="161" applyFont="1" applyFill="1" applyBorder="1" applyAlignment="1">
      <alignment vertical="center" wrapText="1"/>
    </xf>
    <xf numFmtId="0" fontId="52" fillId="22" borderId="17" xfId="161" applyFont="1" applyFill="1" applyBorder="1" applyAlignment="1">
      <alignment horizontal="left" vertical="center" wrapText="1"/>
    </xf>
    <xf numFmtId="0" fontId="53" fillId="22" borderId="17" xfId="161" applyFont="1" applyFill="1" applyBorder="1" applyAlignment="1">
      <alignment horizontal="left" vertical="center" wrapText="1"/>
    </xf>
    <xf numFmtId="0" fontId="54" fillId="22" borderId="17" xfId="161" applyFont="1" applyFill="1" applyBorder="1" applyAlignment="1">
      <alignment horizontal="left" vertical="center" wrapText="1"/>
    </xf>
    <xf numFmtId="0" fontId="55" fillId="22" borderId="17" xfId="161" applyFont="1" applyFill="1" applyBorder="1" applyAlignment="1">
      <alignment horizontal="left" vertical="center" wrapText="1"/>
    </xf>
    <xf numFmtId="168" fontId="54" fillId="22" borderId="0" xfId="161" applyNumberFormat="1" applyFont="1" applyFill="1" applyBorder="1" applyAlignment="1">
      <alignment horizontal="right" vertical="center"/>
    </xf>
    <xf numFmtId="0" fontId="54" fillId="22" borderId="17" xfId="161" applyFont="1" applyFill="1" applyBorder="1" applyAlignment="1">
      <alignment vertical="center" wrapText="1"/>
    </xf>
    <xf numFmtId="0" fontId="55" fillId="22" borderId="17" xfId="161" applyFont="1" applyFill="1" applyBorder="1" applyAlignment="1">
      <alignment vertical="center" wrapText="1"/>
    </xf>
    <xf numFmtId="0" fontId="54" fillId="22" borderId="18" xfId="161" applyFont="1" applyFill="1" applyBorder="1" applyAlignment="1">
      <alignment vertical="center" wrapText="1"/>
    </xf>
    <xf numFmtId="0" fontId="55" fillId="22" borderId="19" xfId="161" applyFont="1" applyFill="1" applyBorder="1" applyAlignment="1">
      <alignment vertical="center" wrapText="1"/>
    </xf>
    <xf numFmtId="168" fontId="54" fillId="22" borderId="14" xfId="161" applyNumberFormat="1" applyFont="1" applyFill="1" applyBorder="1" applyAlignment="1">
      <alignment horizontal="right" vertical="center"/>
    </xf>
    <xf numFmtId="168" fontId="52" fillId="22" borderId="0" xfId="161" applyNumberFormat="1" applyFont="1" applyFill="1" applyBorder="1" applyAlignment="1">
      <alignment horizontal="right" vertical="center"/>
    </xf>
    <xf numFmtId="0" fontId="42" fillId="22" borderId="0" xfId="161" applyFont="1" applyFill="1" applyAlignment="1">
      <alignment vertical="center"/>
    </xf>
    <xf numFmtId="0" fontId="42" fillId="22" borderId="18" xfId="161" applyFont="1" applyFill="1" applyBorder="1"/>
    <xf numFmtId="0" fontId="50" fillId="22" borderId="19" xfId="161" applyFont="1" applyFill="1" applyBorder="1"/>
    <xf numFmtId="1" fontId="42" fillId="22" borderId="11" xfId="161" applyNumberFormat="1" applyFont="1" applyFill="1" applyBorder="1" applyAlignment="1">
      <alignment horizontal="right"/>
    </xf>
    <xf numFmtId="1" fontId="38" fillId="22" borderId="0" xfId="161" applyNumberFormat="1" applyFont="1" applyFill="1" applyBorder="1" applyAlignment="1">
      <alignment horizontal="left" vertical="center"/>
    </xf>
    <xf numFmtId="1" fontId="51" fillId="22" borderId="0" xfId="161" applyNumberFormat="1" applyFont="1" applyFill="1" applyBorder="1" applyAlignment="1">
      <alignment horizontal="left" vertical="center"/>
    </xf>
    <xf numFmtId="0" fontId="54" fillId="22" borderId="0" xfId="160" applyFont="1" applyFill="1"/>
    <xf numFmtId="0" fontId="55" fillId="22" borderId="0" xfId="160" applyFont="1" applyFill="1"/>
    <xf numFmtId="1" fontId="55" fillId="22" borderId="0" xfId="161" applyNumberFormat="1" applyFont="1" applyFill="1" applyBorder="1" applyAlignment="1">
      <alignment horizontal="left" vertical="center"/>
    </xf>
    <xf numFmtId="169" fontId="38" fillId="22" borderId="0" xfId="159" applyNumberFormat="1" applyFont="1" applyFill="1" applyAlignment="1" applyProtection="1"/>
    <xf numFmtId="0" fontId="38" fillId="22" borderId="0" xfId="158" applyFont="1" applyFill="1"/>
    <xf numFmtId="0" fontId="57" fillId="22" borderId="0" xfId="78" applyFont="1" applyFill="1" applyAlignment="1" applyProtection="1"/>
    <xf numFmtId="0" fontId="54" fillId="22" borderId="0" xfId="161" applyFont="1" applyFill="1"/>
    <xf numFmtId="0" fontId="38" fillId="22" borderId="0" xfId="161" applyFont="1" applyFill="1" applyAlignment="1"/>
    <xf numFmtId="2" fontId="38" fillId="22" borderId="0" xfId="161" applyNumberFormat="1" applyFont="1" applyFill="1" applyAlignment="1">
      <alignment horizontal="left" wrapText="1"/>
    </xf>
    <xf numFmtId="49" fontId="38" fillId="22" borderId="0" xfId="161" applyNumberFormat="1" applyFont="1" applyFill="1"/>
    <xf numFmtId="0" fontId="50" fillId="22" borderId="18" xfId="161" applyFont="1" applyFill="1" applyBorder="1" applyAlignment="1">
      <alignment vertical="center" wrapText="1"/>
    </xf>
    <xf numFmtId="0" fontId="52" fillId="22" borderId="17" xfId="161" applyFont="1" applyFill="1" applyBorder="1" applyAlignment="1">
      <alignment horizontal="left" vertical="top" wrapText="1"/>
    </xf>
    <xf numFmtId="0" fontId="53" fillId="22" borderId="17" xfId="161" applyFont="1" applyFill="1" applyBorder="1" applyAlignment="1">
      <alignment horizontal="left" vertical="top" wrapText="1"/>
    </xf>
    <xf numFmtId="0" fontId="42" fillId="22" borderId="14" xfId="161" applyFont="1" applyFill="1" applyBorder="1" applyAlignment="1">
      <alignment horizontal="right" vertical="center"/>
    </xf>
    <xf numFmtId="0" fontId="55" fillId="22" borderId="18" xfId="161" applyFont="1" applyFill="1" applyBorder="1" applyAlignment="1">
      <alignment vertical="center" wrapText="1"/>
    </xf>
    <xf numFmtId="0" fontId="42" fillId="22" borderId="18" xfId="161" applyFont="1" applyFill="1" applyBorder="1" applyAlignment="1">
      <alignment wrapText="1"/>
    </xf>
    <xf numFmtId="0" fontId="50" fillId="22" borderId="18" xfId="161" applyFont="1" applyFill="1" applyBorder="1" applyAlignment="1">
      <alignment wrapText="1"/>
    </xf>
    <xf numFmtId="0" fontId="58" fillId="22" borderId="0" xfId="161" applyFont="1" applyFill="1"/>
    <xf numFmtId="0" fontId="38" fillId="22" borderId="0" xfId="0" applyFont="1" applyFill="1" applyAlignment="1"/>
    <xf numFmtId="0" fontId="49" fillId="22" borderId="0" xfId="0" applyFont="1" applyFill="1" applyBorder="1"/>
    <xf numFmtId="0" fontId="59" fillId="22" borderId="0" xfId="78" applyFont="1" applyFill="1" applyBorder="1" applyAlignment="1" applyProtection="1">
      <alignment horizontal="left"/>
    </xf>
    <xf numFmtId="0" fontId="50" fillId="22" borderId="12" xfId="161" applyFont="1" applyFill="1" applyBorder="1" applyAlignment="1">
      <alignment vertical="center" wrapText="1"/>
    </xf>
    <xf numFmtId="0" fontId="42" fillId="28" borderId="14" xfId="161" applyFont="1" applyFill="1" applyBorder="1" applyAlignment="1">
      <alignment horizontal="right" vertical="center"/>
    </xf>
    <xf numFmtId="0" fontId="50" fillId="22" borderId="16" xfId="161" applyFont="1" applyFill="1" applyBorder="1" applyAlignment="1">
      <alignment horizontal="left" vertical="center"/>
    </xf>
    <xf numFmtId="3" fontId="42" fillId="28" borderId="14" xfId="161" applyNumberFormat="1" applyFont="1" applyFill="1" applyBorder="1" applyAlignment="1">
      <alignment horizontal="right" vertical="center"/>
    </xf>
    <xf numFmtId="0" fontId="53" fillId="22" borderId="16" xfId="0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vertical="center" wrapText="1"/>
    </xf>
    <xf numFmtId="0" fontId="51" fillId="22" borderId="12" xfId="161" applyFont="1" applyFill="1" applyBorder="1" applyAlignment="1">
      <alignment vertical="center" wrapText="1"/>
    </xf>
    <xf numFmtId="0" fontId="53" fillId="22" borderId="12" xfId="161" applyFont="1" applyFill="1" applyBorder="1" applyAlignment="1">
      <alignment horizontal="left" vertical="center" wrapText="1"/>
    </xf>
    <xf numFmtId="0" fontId="50" fillId="22" borderId="19" xfId="161" applyFont="1" applyFill="1" applyBorder="1" applyAlignment="1">
      <alignment wrapText="1"/>
    </xf>
    <xf numFmtId="0" fontId="49" fillId="28" borderId="0" xfId="0" applyFont="1" applyFill="1" applyBorder="1"/>
    <xf numFmtId="0" fontId="48" fillId="28" borderId="0" xfId="161" applyFont="1" applyFill="1" applyBorder="1" applyAlignment="1"/>
    <xf numFmtId="2" fontId="42" fillId="22" borderId="0" xfId="161" applyNumberFormat="1" applyFont="1" applyFill="1" applyAlignment="1">
      <alignment horizontal="left"/>
    </xf>
    <xf numFmtId="0" fontId="49" fillId="22" borderId="0" xfId="0" applyFont="1" applyFill="1" applyBorder="1" applyAlignment="1"/>
    <xf numFmtId="0" fontId="49" fillId="22" borderId="0" xfId="0" applyFont="1" applyFill="1" applyBorder="1" applyAlignment="1">
      <alignment horizontal="left"/>
    </xf>
    <xf numFmtId="0" fontId="48" fillId="22" borderId="0" xfId="0" applyFont="1" applyFill="1" applyBorder="1" applyAlignment="1"/>
    <xf numFmtId="0" fontId="45" fillId="22" borderId="0" xfId="0" applyFont="1" applyFill="1" applyBorder="1" applyAlignment="1"/>
    <xf numFmtId="0" fontId="46" fillId="22" borderId="0" xfId="78" applyFont="1" applyFill="1" applyBorder="1" applyAlignment="1" applyProtection="1"/>
    <xf numFmtId="0" fontId="46" fillId="22" borderId="0" xfId="78" applyFont="1" applyFill="1" applyBorder="1" applyAlignment="1" applyProtection="1">
      <alignment horizontal="left"/>
    </xf>
    <xf numFmtId="0" fontId="45" fillId="22" borderId="0" xfId="0" applyFont="1" applyFill="1" applyBorder="1" applyAlignment="1">
      <alignment horizontal="left"/>
    </xf>
    <xf numFmtId="0" fontId="46" fillId="22" borderId="0" xfId="0" applyFont="1" applyFill="1" applyBorder="1" applyAlignment="1"/>
    <xf numFmtId="0" fontId="46" fillId="22" borderId="0" xfId="0" applyFont="1" applyFill="1" applyBorder="1"/>
    <xf numFmtId="3" fontId="42" fillId="0" borderId="14" xfId="161" applyNumberFormat="1" applyFont="1" applyFill="1" applyBorder="1" applyAlignment="1">
      <alignment horizontal="right" vertical="center"/>
    </xf>
    <xf numFmtId="0" fontId="38" fillId="22" borderId="0" xfId="163" applyFont="1" applyFill="1"/>
    <xf numFmtId="0" fontId="42" fillId="22" borderId="0" xfId="248" applyFont="1" applyFill="1" applyAlignment="1">
      <alignment horizontal="center"/>
    </xf>
    <xf numFmtId="0" fontId="38" fillId="22" borderId="0" xfId="249" applyFont="1" applyFill="1" applyAlignment="1">
      <alignment horizontal="left"/>
    </xf>
    <xf numFmtId="1" fontId="38" fillId="28" borderId="0" xfId="0" applyNumberFormat="1" applyFont="1" applyFill="1" applyBorder="1"/>
    <xf numFmtId="0" fontId="55" fillId="22" borderId="0" xfId="160" applyFont="1" applyFill="1" applyBorder="1"/>
    <xf numFmtId="0" fontId="38" fillId="22" borderId="0" xfId="252" applyFont="1" applyFill="1"/>
    <xf numFmtId="0" fontId="38" fillId="22" borderId="0" xfId="254" applyFont="1" applyFill="1"/>
    <xf numFmtId="0" fontId="64" fillId="22" borderId="0" xfId="254" applyFont="1" applyFill="1" applyAlignment="1">
      <alignment horizontal="centerContinuous"/>
    </xf>
    <xf numFmtId="0" fontId="54" fillId="22" borderId="0" xfId="254" applyFont="1" applyFill="1" applyAlignment="1">
      <alignment horizontal="centerContinuous"/>
    </xf>
    <xf numFmtId="0" fontId="64" fillId="22" borderId="0" xfId="254" applyFont="1" applyFill="1"/>
    <xf numFmtId="0" fontId="64" fillId="22" borderId="0" xfId="254" applyFont="1" applyFill="1" applyBorder="1"/>
    <xf numFmtId="0" fontId="38" fillId="22" borderId="0" xfId="254" applyFont="1" applyFill="1" applyBorder="1"/>
    <xf numFmtId="0" fontId="42" fillId="22" borderId="0" xfId="254" applyFont="1" applyFill="1"/>
    <xf numFmtId="0" fontId="42" fillId="22" borderId="0" xfId="254" applyFont="1" applyFill="1" applyAlignment="1">
      <alignment horizontal="right"/>
    </xf>
    <xf numFmtId="0" fontId="42" fillId="22" borderId="0" xfId="254" applyFont="1" applyFill="1" applyAlignment="1">
      <alignment horizontal="centerContinuous"/>
    </xf>
    <xf numFmtId="0" fontId="52" fillId="22" borderId="0" xfId="254" applyFont="1" applyFill="1" applyAlignment="1">
      <alignment horizontal="centerContinuous"/>
    </xf>
    <xf numFmtId="0" fontId="42" fillId="22" borderId="0" xfId="254" applyFont="1" applyFill="1" applyBorder="1"/>
    <xf numFmtId="0" fontId="38" fillId="22" borderId="0" xfId="254" applyFont="1" applyFill="1" applyAlignment="1">
      <alignment horizontal="right"/>
    </xf>
    <xf numFmtId="0" fontId="38" fillId="22" borderId="0" xfId="254" applyFont="1" applyFill="1" applyAlignment="1">
      <alignment horizontal="centerContinuous"/>
    </xf>
    <xf numFmtId="0" fontId="49" fillId="28" borderId="0" xfId="248" applyFont="1" applyFill="1"/>
    <xf numFmtId="0" fontId="49" fillId="22" borderId="15" xfId="254" applyFont="1" applyFill="1" applyBorder="1" applyAlignment="1">
      <alignment horizontal="left" vertical="center"/>
    </xf>
    <xf numFmtId="0" fontId="50" fillId="22" borderId="14" xfId="254" applyFont="1" applyFill="1" applyBorder="1" applyAlignment="1">
      <alignment horizontal="centerContinuous" vertical="center"/>
    </xf>
    <xf numFmtId="0" fontId="50" fillId="22" borderId="14" xfId="254" applyFont="1" applyFill="1" applyBorder="1" applyAlignment="1">
      <alignment horizontal="left" vertical="center"/>
    </xf>
    <xf numFmtId="3" fontId="42" fillId="22" borderId="14" xfId="254" applyNumberFormat="1" applyFont="1" applyFill="1" applyBorder="1" applyAlignment="1">
      <alignment horizontal="center" vertical="center"/>
    </xf>
    <xf numFmtId="168" fontId="54" fillId="22" borderId="14" xfId="254" applyNumberFormat="1" applyFont="1" applyFill="1" applyBorder="1" applyAlignment="1">
      <alignment horizontal="center" vertical="center" wrapText="1"/>
    </xf>
    <xf numFmtId="1" fontId="48" fillId="22" borderId="17" xfId="0" applyNumberFormat="1" applyFont="1" applyFill="1" applyBorder="1" applyAlignment="1">
      <alignment vertical="center"/>
    </xf>
    <xf numFmtId="0" fontId="38" fillId="28" borderId="0" xfId="254" applyFont="1" applyFill="1" applyBorder="1"/>
    <xf numFmtId="0" fontId="38" fillId="28" borderId="0" xfId="254" applyFont="1" applyFill="1" applyBorder="1" applyAlignment="1">
      <alignment horizontal="center" vertical="center"/>
    </xf>
    <xf numFmtId="3" fontId="38" fillId="22" borderId="0" xfId="254" applyNumberFormat="1" applyFont="1" applyFill="1" applyBorder="1" applyAlignment="1">
      <alignment horizontal="center" vertical="center"/>
    </xf>
    <xf numFmtId="168" fontId="54" fillId="22" borderId="0" xfId="254" applyNumberFormat="1" applyFont="1" applyFill="1" applyBorder="1" applyAlignment="1">
      <alignment horizontal="center" vertical="center" wrapText="1"/>
    </xf>
    <xf numFmtId="173" fontId="56" fillId="28" borderId="0" xfId="0" applyNumberFormat="1" applyFont="1" applyFill="1" applyBorder="1" applyAlignment="1">
      <alignment horizontal="center" vertical="center"/>
    </xf>
    <xf numFmtId="1" fontId="48" fillId="22" borderId="17" xfId="0" applyNumberFormat="1" applyFont="1" applyFill="1" applyBorder="1" applyAlignment="1">
      <alignment vertical="center" wrapText="1"/>
    </xf>
    <xf numFmtId="1" fontId="48" fillId="22" borderId="0" xfId="253" applyNumberFormat="1" applyFont="1" applyFill="1" applyBorder="1" applyAlignment="1">
      <alignment horizontal="left" vertical="center"/>
    </xf>
    <xf numFmtId="1" fontId="48" fillId="22" borderId="0" xfId="0" applyNumberFormat="1" applyFont="1" applyFill="1" applyBorder="1" applyAlignment="1">
      <alignment vertical="center"/>
    </xf>
    <xf numFmtId="3" fontId="38" fillId="22" borderId="11" xfId="254" applyNumberFormat="1" applyFont="1" applyFill="1" applyBorder="1" applyAlignment="1">
      <alignment horizontal="center" vertical="center"/>
    </xf>
    <xf numFmtId="168" fontId="38" fillId="22" borderId="0" xfId="254" applyNumberFormat="1" applyFont="1" applyFill="1" applyAlignment="1">
      <alignment horizontal="centerContinuous"/>
    </xf>
    <xf numFmtId="0" fontId="38" fillId="22" borderId="0" xfId="162" applyFont="1" applyFill="1" applyBorder="1"/>
    <xf numFmtId="169" fontId="38" fillId="22" borderId="0" xfId="159" applyNumberFormat="1" applyFont="1" applyFill="1" applyBorder="1" applyAlignment="1" applyProtection="1"/>
    <xf numFmtId="0" fontId="51" fillId="22" borderId="0" xfId="162" applyFont="1" applyFill="1" applyBorder="1"/>
    <xf numFmtId="169" fontId="51" fillId="22" borderId="0" xfId="159" applyNumberFormat="1" applyFont="1" applyFill="1" applyBorder="1" applyAlignment="1" applyProtection="1"/>
    <xf numFmtId="169" fontId="51" fillId="22" borderId="0" xfId="159" applyNumberFormat="1" applyFont="1" applyFill="1" applyAlignment="1" applyProtection="1"/>
    <xf numFmtId="0" fontId="51" fillId="22" borderId="0" xfId="255" applyFont="1" applyFill="1" applyBorder="1"/>
    <xf numFmtId="0" fontId="38" fillId="22" borderId="0" xfId="0" applyFont="1" applyFill="1"/>
    <xf numFmtId="0" fontId="55" fillId="22" borderId="0" xfId="256" applyFont="1" applyFill="1"/>
    <xf numFmtId="0" fontId="51" fillId="22" borderId="0" xfId="256" applyFont="1" applyFill="1"/>
    <xf numFmtId="0" fontId="38" fillId="28" borderId="0" xfId="162" applyFont="1" applyFill="1"/>
    <xf numFmtId="0" fontId="56" fillId="0" borderId="0" xfId="0" applyFont="1" applyAlignment="1">
      <alignment vertical="center"/>
    </xf>
    <xf numFmtId="0" fontId="68" fillId="22" borderId="0" xfId="78" applyFont="1" applyFill="1" applyAlignment="1" applyProtection="1"/>
    <xf numFmtId="0" fontId="69" fillId="22" borderId="0" xfId="255" applyFont="1" applyFill="1"/>
    <xf numFmtId="0" fontId="70" fillId="22" borderId="0" xfId="255" applyFont="1" applyFill="1"/>
    <xf numFmtId="0" fontId="70" fillId="22" borderId="0" xfId="255" applyFont="1" applyFill="1" applyAlignment="1"/>
    <xf numFmtId="0" fontId="71" fillId="22" borderId="0" xfId="255" applyFont="1" applyFill="1" applyAlignment="1"/>
    <xf numFmtId="0" fontId="71" fillId="22" borderId="0" xfId="0" applyFont="1" applyFill="1"/>
    <xf numFmtId="0" fontId="70" fillId="22" borderId="0" xfId="0" applyFont="1" applyFill="1"/>
    <xf numFmtId="0" fontId="72" fillId="22" borderId="0" xfId="0" applyFont="1" applyFill="1"/>
    <xf numFmtId="0" fontId="73" fillId="22" borderId="0" xfId="0" applyFont="1" applyFill="1"/>
    <xf numFmtId="0" fontId="71" fillId="22" borderId="0" xfId="255" applyFont="1" applyFill="1"/>
    <xf numFmtId="0" fontId="71" fillId="28" borderId="0" xfId="255" applyFont="1" applyFill="1"/>
    <xf numFmtId="0" fontId="42" fillId="22" borderId="0" xfId="255" applyFont="1" applyFill="1"/>
    <xf numFmtId="0" fontId="38" fillId="22" borderId="0" xfId="255" applyFont="1" applyFill="1"/>
    <xf numFmtId="0" fontId="38" fillId="22" borderId="0" xfId="255" applyFont="1" applyFill="1" applyAlignment="1"/>
    <xf numFmtId="0" fontId="46" fillId="22" borderId="0" xfId="255" applyFont="1" applyFill="1" applyAlignment="1"/>
    <xf numFmtId="0" fontId="74" fillId="28" borderId="0" xfId="255" applyFont="1" applyFill="1" applyBorder="1" applyAlignment="1">
      <alignment horizontal="center" vertical="center" wrapText="1"/>
    </xf>
    <xf numFmtId="0" fontId="75" fillId="28" borderId="0" xfId="250" applyFont="1" applyFill="1" applyBorder="1" applyAlignment="1">
      <alignment horizontal="center" vertical="center" wrapText="1"/>
    </xf>
    <xf numFmtId="0" fontId="76" fillId="28" borderId="0" xfId="255" applyFont="1" applyFill="1"/>
    <xf numFmtId="0" fontId="46" fillId="22" borderId="0" xfId="255" applyFont="1" applyFill="1"/>
    <xf numFmtId="0" fontId="48" fillId="22" borderId="0" xfId="255" applyFont="1" applyFill="1"/>
    <xf numFmtId="0" fontId="77" fillId="22" borderId="0" xfId="255" applyFont="1" applyFill="1"/>
    <xf numFmtId="0" fontId="46" fillId="28" borderId="0" xfId="255" applyFont="1" applyFill="1"/>
    <xf numFmtId="0" fontId="46" fillId="22" borderId="0" xfId="249" applyFont="1" applyFill="1" applyAlignment="1">
      <alignment horizontal="left"/>
    </xf>
    <xf numFmtId="0" fontId="46" fillId="28" borderId="0" xfId="249" applyFont="1" applyFill="1" applyAlignment="1">
      <alignment horizontal="left"/>
    </xf>
    <xf numFmtId="174" fontId="38" fillId="22" borderId="0" xfId="253" applyNumberFormat="1" applyFont="1" applyFill="1"/>
    <xf numFmtId="174" fontId="38" fillId="22" borderId="0" xfId="253" applyNumberFormat="1" applyFont="1" applyFill="1" applyAlignment="1"/>
    <xf numFmtId="174" fontId="46" fillId="22" borderId="0" xfId="253" applyNumberFormat="1" applyFont="1" applyFill="1" applyAlignment="1"/>
    <xf numFmtId="0" fontId="46" fillId="22" borderId="0" xfId="0" applyFont="1" applyFill="1"/>
    <xf numFmtId="0" fontId="46" fillId="28" borderId="0" xfId="0" applyFont="1" applyFill="1"/>
    <xf numFmtId="0" fontId="45" fillId="22" borderId="0" xfId="251" applyFont="1" applyFill="1" applyBorder="1" applyAlignment="1">
      <alignment horizontal="centerContinuous" vertical="center"/>
    </xf>
    <xf numFmtId="0" fontId="46" fillId="22" borderId="0" xfId="161" applyFont="1" applyFill="1"/>
    <xf numFmtId="174" fontId="46" fillId="22" borderId="0" xfId="253" applyNumberFormat="1" applyFont="1" applyFill="1"/>
    <xf numFmtId="0" fontId="46" fillId="28" borderId="0" xfId="161" applyFont="1" applyFill="1"/>
    <xf numFmtId="174" fontId="46" fillId="28" borderId="0" xfId="253" applyNumberFormat="1" applyFont="1" applyFill="1"/>
    <xf numFmtId="0" fontId="48" fillId="22" borderId="0" xfId="0" applyFont="1" applyFill="1"/>
    <xf numFmtId="0" fontId="77" fillId="22" borderId="0" xfId="0" applyFont="1" applyFill="1"/>
    <xf numFmtId="0" fontId="46" fillId="22" borderId="0" xfId="255" applyFont="1" applyFill="1" applyBorder="1"/>
    <xf numFmtId="0" fontId="42" fillId="22" borderId="0" xfId="251" applyFont="1" applyFill="1" applyBorder="1" applyAlignment="1">
      <alignment horizontal="center" vertical="center"/>
    </xf>
    <xf numFmtId="0" fontId="45" fillId="22" borderId="0" xfId="251" applyFont="1" applyFill="1" applyBorder="1" applyAlignment="1">
      <alignment horizontal="center" vertical="center"/>
    </xf>
    <xf numFmtId="0" fontId="45" fillId="28" borderId="0" xfId="251" applyFont="1" applyFill="1" applyBorder="1" applyAlignment="1">
      <alignment horizontal="centerContinuous" vertical="center"/>
    </xf>
    <xf numFmtId="0" fontId="42" fillId="22" borderId="0" xfId="251" applyFont="1" applyFill="1" applyBorder="1" applyAlignment="1">
      <alignment horizontal="centerContinuous" vertical="center"/>
    </xf>
    <xf numFmtId="0" fontId="49" fillId="22" borderId="0" xfId="251" applyFont="1" applyFill="1" applyBorder="1" applyAlignment="1">
      <alignment horizontal="centerContinuous" vertical="center"/>
    </xf>
    <xf numFmtId="0" fontId="78" fillId="22" borderId="0" xfId="251" applyFont="1" applyFill="1" applyBorder="1" applyAlignment="1">
      <alignment horizontal="centerContinuous" vertical="center"/>
    </xf>
    <xf numFmtId="0" fontId="71" fillId="22" borderId="0" xfId="255" applyFont="1" applyFill="1" applyBorder="1"/>
    <xf numFmtId="9" fontId="54" fillId="22" borderId="0" xfId="250" applyNumberFormat="1" applyFont="1" applyFill="1" applyBorder="1" applyAlignment="1">
      <alignment horizontal="center" vertical="center" wrapText="1"/>
    </xf>
    <xf numFmtId="9" fontId="75" fillId="22" borderId="0" xfId="250" applyNumberFormat="1" applyFont="1" applyFill="1" applyBorder="1" applyAlignment="1">
      <alignment horizontal="center" vertical="center" wrapText="1"/>
    </xf>
    <xf numFmtId="0" fontId="54" fillId="28" borderId="0" xfId="250" applyFont="1" applyFill="1" applyBorder="1" applyAlignment="1">
      <alignment horizontal="center" vertical="center" wrapText="1"/>
    </xf>
    <xf numFmtId="0" fontId="66" fillId="28" borderId="0" xfId="250" applyFont="1" applyFill="1" applyBorder="1" applyAlignment="1">
      <alignment horizontal="center" vertical="center" wrapText="1"/>
    </xf>
    <xf numFmtId="0" fontId="74" fillId="28" borderId="3" xfId="255" applyFont="1" applyFill="1" applyBorder="1" applyAlignment="1">
      <alignment horizontal="center" vertical="center" wrapText="1"/>
    </xf>
    <xf numFmtId="0" fontId="79" fillId="28" borderId="0" xfId="250" applyFont="1" applyFill="1" applyBorder="1" applyAlignment="1">
      <alignment horizontal="center" vertical="center" wrapText="1"/>
    </xf>
    <xf numFmtId="0" fontId="48" fillId="28" borderId="0" xfId="0" applyFont="1" applyFill="1"/>
    <xf numFmtId="0" fontId="72" fillId="28" borderId="0" xfId="255" applyFont="1" applyFill="1"/>
    <xf numFmtId="0" fontId="75" fillId="22" borderId="0" xfId="255" applyFont="1" applyFill="1" applyBorder="1" applyAlignment="1">
      <alignment horizontal="center" vertical="center" wrapText="1"/>
    </xf>
    <xf numFmtId="0" fontId="80" fillId="22" borderId="0" xfId="255" applyFont="1" applyFill="1" applyAlignment="1">
      <alignment wrapText="1"/>
    </xf>
    <xf numFmtId="175" fontId="54" fillId="22" borderId="0" xfId="254" applyNumberFormat="1" applyFont="1" applyFill="1" applyBorder="1" applyAlignment="1">
      <alignment horizontal="center" vertical="center"/>
    </xf>
    <xf numFmtId="175" fontId="75" fillId="22" borderId="0" xfId="254" applyNumberFormat="1" applyFont="1" applyFill="1" applyBorder="1" applyAlignment="1">
      <alignment horizontal="center" vertical="center"/>
    </xf>
    <xf numFmtId="168" fontId="75" fillId="22" borderId="0" xfId="250" applyNumberFormat="1" applyFont="1" applyFill="1" applyBorder="1" applyAlignment="1">
      <alignment horizontal="center" vertical="center" wrapText="1"/>
    </xf>
    <xf numFmtId="168" fontId="75" fillId="28" borderId="0" xfId="250" applyNumberFormat="1" applyFont="1" applyFill="1" applyBorder="1" applyAlignment="1">
      <alignment horizontal="center" vertical="center" wrapText="1"/>
    </xf>
    <xf numFmtId="168" fontId="54" fillId="22" borderId="0" xfId="250" applyNumberFormat="1" applyFont="1" applyFill="1" applyBorder="1" applyAlignment="1">
      <alignment horizontal="center" vertical="center" wrapText="1"/>
    </xf>
    <xf numFmtId="168" fontId="66" fillId="22" borderId="0" xfId="250" applyNumberFormat="1" applyFont="1" applyFill="1" applyBorder="1" applyAlignment="1">
      <alignment horizontal="center" vertical="center" wrapText="1"/>
    </xf>
    <xf numFmtId="168" fontId="79" fillId="22" borderId="0" xfId="250" applyNumberFormat="1" applyFont="1" applyFill="1" applyBorder="1" applyAlignment="1">
      <alignment horizontal="center" vertical="center" wrapText="1"/>
    </xf>
    <xf numFmtId="1" fontId="38" fillId="28" borderId="17" xfId="253" applyNumberFormat="1" applyFont="1" applyFill="1" applyBorder="1" applyAlignment="1">
      <alignment horizontal="left" vertical="center"/>
    </xf>
    <xf numFmtId="0" fontId="80" fillId="22" borderId="0" xfId="255" applyFont="1" applyFill="1"/>
    <xf numFmtId="1" fontId="48" fillId="28" borderId="0" xfId="253" applyNumberFormat="1" applyFont="1" applyFill="1" applyBorder="1" applyAlignment="1">
      <alignment horizontal="left" vertical="center"/>
    </xf>
    <xf numFmtId="1" fontId="51" fillId="28" borderId="0" xfId="253" applyNumberFormat="1" applyFont="1" applyFill="1" applyBorder="1" applyAlignment="1">
      <alignment horizontal="left" vertical="center"/>
    </xf>
    <xf numFmtId="0" fontId="48" fillId="28" borderId="0" xfId="255" applyFont="1" applyFill="1" applyBorder="1"/>
    <xf numFmtId="3" fontId="38" fillId="28" borderId="0" xfId="254" applyNumberFormat="1" applyFont="1" applyFill="1" applyBorder="1" applyAlignment="1">
      <alignment horizontal="center" vertical="center"/>
    </xf>
    <xf numFmtId="1" fontId="38" fillId="28" borderId="17" xfId="253" applyNumberFormat="1" applyFont="1" applyFill="1" applyBorder="1" applyAlignment="1">
      <alignment horizontal="left" vertical="center" wrapText="1"/>
    </xf>
    <xf numFmtId="0" fontId="38" fillId="22" borderId="0" xfId="255" applyFont="1" applyFill="1" applyBorder="1"/>
    <xf numFmtId="0" fontId="51" fillId="22" borderId="0" xfId="162" applyFont="1" applyFill="1"/>
    <xf numFmtId="3" fontId="46" fillId="22" borderId="0" xfId="254" applyNumberFormat="1" applyFont="1" applyFill="1" applyBorder="1" applyAlignment="1">
      <alignment horizontal="center" vertical="center"/>
    </xf>
    <xf numFmtId="168" fontId="75" fillId="22" borderId="0" xfId="0" applyNumberFormat="1" applyFont="1" applyFill="1" applyBorder="1" applyAlignment="1">
      <alignment horizontal="center" vertical="center"/>
    </xf>
    <xf numFmtId="168" fontId="54" fillId="22" borderId="0" xfId="0" applyNumberFormat="1" applyFont="1" applyFill="1" applyBorder="1" applyAlignment="1">
      <alignment horizontal="center" vertical="center"/>
    </xf>
    <xf numFmtId="168" fontId="66" fillId="22" borderId="0" xfId="0" applyNumberFormat="1" applyFont="1" applyFill="1" applyBorder="1" applyAlignment="1">
      <alignment horizontal="center" vertical="center"/>
    </xf>
    <xf numFmtId="168" fontId="79" fillId="22" borderId="0" xfId="0" applyNumberFormat="1" applyFont="1" applyFill="1" applyBorder="1" applyAlignment="1">
      <alignment horizontal="center" vertical="center"/>
    </xf>
    <xf numFmtId="0" fontId="54" fillId="22" borderId="0" xfId="162" applyFont="1" applyFill="1" applyBorder="1"/>
    <xf numFmtId="169" fontId="46" fillId="22" borderId="0" xfId="159" applyNumberFormat="1" applyFont="1" applyFill="1" applyBorder="1" applyAlignment="1" applyProtection="1"/>
    <xf numFmtId="169" fontId="48" fillId="22" borderId="0" xfId="159" applyNumberFormat="1" applyFont="1" applyFill="1" applyBorder="1" applyAlignment="1" applyProtection="1"/>
    <xf numFmtId="169" fontId="77" fillId="22" borderId="0" xfId="159" applyNumberFormat="1" applyFont="1" applyFill="1" applyBorder="1" applyAlignment="1" applyProtection="1"/>
    <xf numFmtId="169" fontId="46" fillId="28" borderId="0" xfId="159" applyNumberFormat="1" applyFont="1" applyFill="1" applyBorder="1" applyAlignment="1" applyProtection="1"/>
    <xf numFmtId="0" fontId="38" fillId="28" borderId="0" xfId="162" applyFont="1" applyFill="1" applyBorder="1"/>
    <xf numFmtId="0" fontId="38" fillId="28" borderId="0" xfId="255" applyFont="1" applyFill="1" applyBorder="1"/>
    <xf numFmtId="0" fontId="51" fillId="28" borderId="0" xfId="255" applyFont="1" applyFill="1" applyBorder="1"/>
    <xf numFmtId="0" fontId="56" fillId="28" borderId="0" xfId="0" applyFont="1" applyFill="1" applyAlignment="1">
      <alignment vertical="center"/>
    </xf>
    <xf numFmtId="169" fontId="81" fillId="28" borderId="0" xfId="159" applyNumberFormat="1" applyFont="1" applyFill="1" applyAlignment="1" applyProtection="1"/>
    <xf numFmtId="0" fontId="38" fillId="28" borderId="0" xfId="158" applyFont="1" applyFill="1"/>
    <xf numFmtId="0" fontId="38" fillId="28" borderId="0" xfId="158" applyFont="1" applyFill="1" applyAlignment="1"/>
    <xf numFmtId="0" fontId="46" fillId="28" borderId="0" xfId="158" applyFont="1" applyFill="1" applyAlignment="1"/>
    <xf numFmtId="0" fontId="46" fillId="28" borderId="0" xfId="158" applyFont="1" applyFill="1"/>
    <xf numFmtId="0" fontId="48" fillId="28" borderId="0" xfId="158" applyFont="1" applyFill="1"/>
    <xf numFmtId="0" fontId="77" fillId="28" borderId="0" xfId="158" applyFont="1" applyFill="1"/>
    <xf numFmtId="0" fontId="45" fillId="28" borderId="0" xfId="248" applyFont="1" applyFill="1" applyBorder="1"/>
    <xf numFmtId="0" fontId="46" fillId="28" borderId="0" xfId="158" applyFont="1" applyFill="1" applyBorder="1"/>
    <xf numFmtId="0" fontId="38" fillId="28" borderId="0" xfId="0" applyFont="1" applyFill="1" applyBorder="1"/>
    <xf numFmtId="0" fontId="57" fillId="28" borderId="0" xfId="78" applyFont="1" applyFill="1" applyAlignment="1" applyProtection="1"/>
    <xf numFmtId="0" fontId="38" fillId="28" borderId="0" xfId="255" applyFont="1" applyFill="1"/>
    <xf numFmtId="0" fontId="51" fillId="28" borderId="0" xfId="255" applyFont="1" applyFill="1"/>
    <xf numFmtId="0" fontId="38" fillId="28" borderId="0" xfId="255" applyFont="1" applyFill="1" applyAlignment="1"/>
    <xf numFmtId="0" fontId="46" fillId="28" borderId="0" xfId="255" applyFont="1" applyFill="1" applyAlignment="1"/>
    <xf numFmtId="0" fontId="48" fillId="28" borderId="0" xfId="255" applyFont="1" applyFill="1"/>
    <xf numFmtId="0" fontId="42" fillId="28" borderId="0" xfId="255" applyFont="1" applyFill="1"/>
    <xf numFmtId="0" fontId="82" fillId="28" borderId="0" xfId="0" applyFont="1" applyFill="1"/>
    <xf numFmtId="0" fontId="38" fillId="28" borderId="0" xfId="249" applyFont="1" applyFill="1" applyAlignment="1">
      <alignment horizontal="left"/>
    </xf>
    <xf numFmtId="0" fontId="46" fillId="28" borderId="0" xfId="255" applyFont="1" applyFill="1" applyBorder="1"/>
    <xf numFmtId="174" fontId="38" fillId="28" borderId="0" xfId="253" applyNumberFormat="1" applyFont="1" applyFill="1"/>
    <xf numFmtId="174" fontId="51" fillId="28" borderId="0" xfId="253" applyNumberFormat="1" applyFont="1" applyFill="1"/>
    <xf numFmtId="0" fontId="54" fillId="28" borderId="0" xfId="249" applyFont="1" applyFill="1" applyAlignment="1">
      <alignment horizontal="left"/>
    </xf>
    <xf numFmtId="0" fontId="55" fillId="28" borderId="0" xfId="249" applyFont="1" applyFill="1" applyAlignment="1">
      <alignment horizontal="left"/>
    </xf>
    <xf numFmtId="0" fontId="75" fillId="28" borderId="0" xfId="255" applyFont="1" applyFill="1" applyBorder="1" applyAlignment="1">
      <alignment horizontal="center" vertical="center" wrapText="1"/>
    </xf>
    <xf numFmtId="0" fontId="75" fillId="28" borderId="0" xfId="255" applyFont="1" applyFill="1" applyAlignment="1">
      <alignment wrapText="1"/>
    </xf>
    <xf numFmtId="0" fontId="75" fillId="28" borderId="0" xfId="255" applyFont="1" applyFill="1" applyAlignment="1"/>
    <xf numFmtId="0" fontId="50" fillId="28" borderId="14" xfId="254" applyFont="1" applyFill="1" applyBorder="1" applyAlignment="1">
      <alignment horizontal="centerContinuous" vertical="center"/>
    </xf>
    <xf numFmtId="1" fontId="38" fillId="28" borderId="0" xfId="255" applyNumberFormat="1" applyFont="1" applyFill="1" applyAlignment="1"/>
    <xf numFmtId="1" fontId="46" fillId="28" borderId="0" xfId="255" applyNumberFormat="1" applyFont="1" applyFill="1" applyAlignment="1"/>
    <xf numFmtId="1" fontId="46" fillId="28" borderId="0" xfId="255" applyNumberFormat="1" applyFont="1" applyFill="1"/>
    <xf numFmtId="1" fontId="46" fillId="28" borderId="0" xfId="255" applyNumberFormat="1" applyFont="1" applyFill="1" applyBorder="1"/>
    <xf numFmtId="1" fontId="38" fillId="28" borderId="0" xfId="255" applyNumberFormat="1" applyFont="1" applyFill="1"/>
    <xf numFmtId="0" fontId="64" fillId="28" borderId="0" xfId="255" applyFont="1" applyFill="1" applyAlignment="1"/>
    <xf numFmtId="0" fontId="64" fillId="28" borderId="0" xfId="255" applyFont="1" applyFill="1"/>
    <xf numFmtId="3" fontId="38" fillId="28" borderId="11" xfId="254" applyNumberFormat="1" applyFont="1" applyFill="1" applyBorder="1" applyAlignment="1">
      <alignment horizontal="center" vertical="center"/>
    </xf>
    <xf numFmtId="1" fontId="81" fillId="28" borderId="0" xfId="253" applyNumberFormat="1" applyFont="1" applyFill="1" applyBorder="1" applyAlignment="1">
      <alignment horizontal="left" vertical="center"/>
    </xf>
    <xf numFmtId="0" fontId="54" fillId="28" borderId="0" xfId="160" applyFont="1" applyFill="1" applyBorder="1"/>
    <xf numFmtId="169" fontId="38" fillId="28" borderId="0" xfId="159" applyNumberFormat="1" applyFont="1" applyFill="1" applyBorder="1" applyAlignment="1" applyProtection="1"/>
    <xf numFmtId="169" fontId="51" fillId="28" borderId="0" xfId="159" applyNumberFormat="1" applyFont="1" applyFill="1" applyBorder="1" applyAlignment="1" applyProtection="1"/>
    <xf numFmtId="0" fontId="55" fillId="28" borderId="0" xfId="160" applyFont="1" applyFill="1" applyBorder="1"/>
    <xf numFmtId="0" fontId="38" fillId="28" borderId="0" xfId="0" applyFont="1" applyFill="1" applyBorder="1" applyAlignment="1"/>
    <xf numFmtId="0" fontId="46" fillId="28" borderId="0" xfId="0" applyFont="1" applyFill="1" applyBorder="1" applyAlignment="1"/>
    <xf numFmtId="0" fontId="46" fillId="28" borderId="0" xfId="0" applyFont="1" applyFill="1" applyBorder="1"/>
    <xf numFmtId="169" fontId="51" fillId="28" borderId="0" xfId="159" applyNumberFormat="1" applyFont="1" applyFill="1" applyAlignment="1" applyProtection="1"/>
    <xf numFmtId="169" fontId="67" fillId="28" borderId="0" xfId="159" applyNumberFormat="1" applyFont="1" applyFill="1" applyAlignment="1" applyProtection="1"/>
    <xf numFmtId="0" fontId="42" fillId="28" borderId="0" xfId="254" applyFont="1" applyFill="1"/>
    <xf numFmtId="0" fontId="38" fillId="28" borderId="0" xfId="163" applyFont="1" applyFill="1"/>
    <xf numFmtId="0" fontId="51" fillId="28" borderId="0" xfId="256" applyFont="1" applyFill="1"/>
    <xf numFmtId="0" fontId="54" fillId="28" borderId="0" xfId="254" applyFont="1" applyFill="1" applyAlignment="1">
      <alignment horizontal="centerContinuous"/>
    </xf>
    <xf numFmtId="0" fontId="38" fillId="28" borderId="0" xfId="254" applyFont="1" applyFill="1"/>
    <xf numFmtId="3" fontId="42" fillId="28" borderId="14" xfId="254" applyNumberFormat="1" applyFont="1" applyFill="1" applyBorder="1" applyAlignment="1">
      <alignment horizontal="center" vertical="center"/>
    </xf>
    <xf numFmtId="0" fontId="54" fillId="28" borderId="0" xfId="254" applyFont="1" applyFill="1"/>
    <xf numFmtId="0" fontId="38" fillId="28" borderId="17" xfId="254" applyFont="1" applyFill="1" applyBorder="1" applyAlignment="1">
      <alignment horizontal="center" vertical="center"/>
    </xf>
    <xf numFmtId="0" fontId="38" fillId="28" borderId="18" xfId="254" applyFont="1" applyFill="1" applyBorder="1" applyAlignment="1">
      <alignment horizontal="center" vertical="center"/>
    </xf>
    <xf numFmtId="0" fontId="46" fillId="28" borderId="0" xfId="78" applyFont="1" applyFill="1" applyBorder="1" applyAlignment="1" applyProtection="1">
      <alignment horizontal="left"/>
    </xf>
    <xf numFmtId="0" fontId="46" fillId="28" borderId="0" xfId="78" applyFont="1" applyFill="1" applyBorder="1" applyAlignment="1" applyProtection="1"/>
    <xf numFmtId="0" fontId="38" fillId="22" borderId="0" xfId="160" applyFont="1" applyFill="1"/>
    <xf numFmtId="0" fontId="54" fillId="28" borderId="0" xfId="160" applyFont="1" applyFill="1"/>
    <xf numFmtId="1" fontId="48" fillId="22" borderId="18" xfId="0" applyNumberFormat="1" applyFont="1" applyFill="1" applyBorder="1" applyAlignment="1">
      <alignment vertical="center"/>
    </xf>
    <xf numFmtId="168" fontId="54" fillId="22" borderId="11" xfId="254" applyNumberFormat="1" applyFont="1" applyFill="1" applyBorder="1" applyAlignment="1">
      <alignment horizontal="center" vertical="center" wrapText="1"/>
    </xf>
    <xf numFmtId="173" fontId="56" fillId="28" borderId="11" xfId="0" applyNumberFormat="1" applyFont="1" applyFill="1" applyBorder="1" applyAlignment="1">
      <alignment horizontal="center" vertical="center"/>
    </xf>
    <xf numFmtId="0" fontId="38" fillId="22" borderId="0" xfId="254" applyFont="1" applyFill="1" applyBorder="1" applyAlignment="1">
      <alignment horizontal="centerContinuous"/>
    </xf>
    <xf numFmtId="0" fontId="54" fillId="28" borderId="0" xfId="254" applyFont="1" applyFill="1" applyBorder="1" applyAlignment="1">
      <alignment horizontal="centerContinuous"/>
    </xf>
    <xf numFmtId="0" fontId="48" fillId="28" borderId="0" xfId="78" applyFont="1" applyFill="1" applyBorder="1" applyAlignment="1" applyProtection="1">
      <alignment horizontal="left"/>
    </xf>
    <xf numFmtId="0" fontId="38" fillId="28" borderId="12" xfId="254" applyFont="1" applyFill="1" applyBorder="1" applyAlignment="1">
      <alignment horizontal="center" vertical="center"/>
    </xf>
    <xf numFmtId="0" fontId="38" fillId="28" borderId="19" xfId="254" applyFont="1" applyFill="1" applyBorder="1" applyAlignment="1">
      <alignment horizontal="center" vertical="center"/>
    </xf>
    <xf numFmtId="0" fontId="42" fillId="28" borderId="16" xfId="254" applyFont="1" applyFill="1" applyBorder="1" applyAlignment="1">
      <alignment horizontal="center" vertical="center" wrapText="1"/>
    </xf>
    <xf numFmtId="0" fontId="42" fillId="22" borderId="15" xfId="254" applyFont="1" applyFill="1" applyBorder="1" applyAlignment="1">
      <alignment horizontal="center" vertical="center" wrapText="1"/>
    </xf>
    <xf numFmtId="0" fontId="50" fillId="22" borderId="16" xfId="254" applyFont="1" applyFill="1" applyBorder="1" applyAlignment="1">
      <alignment horizontal="centerContinuous" vertical="center"/>
    </xf>
    <xf numFmtId="1" fontId="51" fillId="22" borderId="12" xfId="253" applyNumberFormat="1" applyFont="1" applyFill="1" applyBorder="1" applyAlignment="1">
      <alignment horizontal="left" vertical="center"/>
    </xf>
    <xf numFmtId="1" fontId="38" fillId="28" borderId="21" xfId="253" applyNumberFormat="1" applyFont="1" applyFill="1" applyBorder="1" applyAlignment="1">
      <alignment horizontal="left" vertical="center"/>
    </xf>
    <xf numFmtId="3" fontId="42" fillId="22" borderId="16" xfId="254" applyNumberFormat="1" applyFont="1" applyFill="1" applyBorder="1" applyAlignment="1">
      <alignment horizontal="center" vertical="center"/>
    </xf>
    <xf numFmtId="3" fontId="38" fillId="22" borderId="12" xfId="254" applyNumberFormat="1" applyFont="1" applyFill="1" applyBorder="1" applyAlignment="1">
      <alignment horizontal="center" vertical="center"/>
    </xf>
    <xf numFmtId="3" fontId="38" fillId="22" borderId="19" xfId="254" applyNumberFormat="1" applyFont="1" applyFill="1" applyBorder="1" applyAlignment="1">
      <alignment horizontal="center" vertical="center"/>
    </xf>
    <xf numFmtId="0" fontId="38" fillId="22" borderId="17" xfId="254" applyFont="1" applyFill="1" applyBorder="1" applyAlignment="1">
      <alignment horizontal="center" vertical="center"/>
    </xf>
    <xf numFmtId="0" fontId="38" fillId="22" borderId="18" xfId="254" applyFont="1" applyFill="1" applyBorder="1" applyAlignment="1">
      <alignment horizontal="center" vertical="center"/>
    </xf>
    <xf numFmtId="1" fontId="38" fillId="28" borderId="21" xfId="253" applyNumberFormat="1" applyFont="1" applyFill="1" applyBorder="1" applyAlignment="1">
      <alignment horizontal="left" vertical="center" wrapText="1"/>
    </xf>
    <xf numFmtId="1" fontId="51" fillId="28" borderId="11" xfId="253" applyNumberFormat="1" applyFont="1" applyFill="1" applyBorder="1" applyAlignment="1">
      <alignment horizontal="left" vertical="center"/>
    </xf>
    <xf numFmtId="0" fontId="65" fillId="28" borderId="0" xfId="255" applyFont="1" applyFill="1" applyAlignment="1"/>
    <xf numFmtId="0" fontId="50" fillId="22" borderId="15" xfId="254" applyFont="1" applyFill="1" applyBorder="1" applyAlignment="1">
      <alignment horizontal="center" vertical="center"/>
    </xf>
    <xf numFmtId="0" fontId="42" fillId="22" borderId="15" xfId="254" applyFont="1" applyFill="1" applyBorder="1" applyAlignment="1">
      <alignment horizontal="center" vertical="center" wrapText="1"/>
    </xf>
    <xf numFmtId="0" fontId="42" fillId="22" borderId="15" xfId="254" applyFont="1" applyFill="1" applyBorder="1" applyAlignment="1">
      <alignment horizontal="center" vertical="center"/>
    </xf>
    <xf numFmtId="0" fontId="50" fillId="22" borderId="15" xfId="254" applyFont="1" applyFill="1" applyBorder="1" applyAlignment="1">
      <alignment horizontal="center" vertical="center" wrapText="1"/>
    </xf>
    <xf numFmtId="0" fontId="42" fillId="28" borderId="15" xfId="254" applyFont="1" applyFill="1" applyBorder="1" applyAlignment="1">
      <alignment horizontal="center" vertical="center" wrapText="1"/>
    </xf>
    <xf numFmtId="0" fontId="50" fillId="22" borderId="15" xfId="254" applyFont="1" applyFill="1" applyBorder="1" applyAlignment="1">
      <alignment horizontal="centerContinuous" vertical="center"/>
    </xf>
    <xf numFmtId="0" fontId="54" fillId="22" borderId="16" xfId="254" applyFont="1" applyFill="1" applyBorder="1" applyAlignment="1">
      <alignment horizontal="center" vertical="center" wrapText="1"/>
    </xf>
    <xf numFmtId="0" fontId="49" fillId="28" borderId="15" xfId="254" applyFont="1" applyFill="1" applyBorder="1" applyAlignment="1">
      <alignment horizontal="center" vertical="center"/>
    </xf>
    <xf numFmtId="0" fontId="38" fillId="28" borderId="11" xfId="254" applyFont="1" applyFill="1" applyBorder="1"/>
    <xf numFmtId="0" fontId="38" fillId="28" borderId="11" xfId="254" applyFont="1" applyFill="1" applyBorder="1" applyAlignment="1">
      <alignment horizontal="center" vertical="center"/>
    </xf>
    <xf numFmtId="0" fontId="24" fillId="28" borderId="0" xfId="0" applyFont="1" applyFill="1"/>
    <xf numFmtId="0" fontId="42" fillId="28" borderId="0" xfId="0" applyFont="1" applyFill="1" applyBorder="1" applyAlignment="1"/>
    <xf numFmtId="0" fontId="45" fillId="28" borderId="0" xfId="0" applyFont="1" applyFill="1" applyBorder="1" applyAlignment="1"/>
    <xf numFmtId="0" fontId="49" fillId="28" borderId="0" xfId="0" applyFont="1" applyFill="1" applyBorder="1" applyAlignment="1"/>
    <xf numFmtId="0" fontId="42" fillId="28" borderId="0" xfId="0" applyFont="1" applyFill="1" applyBorder="1"/>
    <xf numFmtId="0" fontId="47" fillId="28" borderId="0" xfId="78" applyFont="1" applyFill="1" applyAlignment="1" applyProtection="1">
      <alignment wrapText="1"/>
    </xf>
    <xf numFmtId="2" fontId="44" fillId="28" borderId="0" xfId="78" applyNumberFormat="1" applyFont="1" applyFill="1" applyBorder="1" applyAlignment="1" applyProtection="1">
      <alignment horizontal="left"/>
    </xf>
    <xf numFmtId="0" fontId="44" fillId="28" borderId="0" xfId="78" applyFont="1" applyFill="1" applyBorder="1" applyAlignment="1" applyProtection="1"/>
    <xf numFmtId="0" fontId="48" fillId="28" borderId="0" xfId="78" applyFont="1" applyFill="1" applyBorder="1" applyAlignment="1" applyProtection="1"/>
    <xf numFmtId="0" fontId="38" fillId="28" borderId="0" xfId="161" applyFont="1" applyFill="1" applyBorder="1" applyAlignment="1"/>
    <xf numFmtId="2" fontId="47" fillId="28" borderId="0" xfId="78" applyNumberFormat="1" applyFont="1" applyFill="1" applyAlignment="1" applyProtection="1">
      <alignment horizontal="left" wrapText="1"/>
    </xf>
    <xf numFmtId="0" fontId="44" fillId="28" borderId="0" xfId="78" applyFont="1" applyFill="1" applyBorder="1" applyAlignment="1" applyProtection="1">
      <alignment horizontal="left"/>
    </xf>
    <xf numFmtId="3" fontId="70" fillId="22" borderId="0" xfId="255" applyNumberFormat="1" applyFont="1" applyFill="1" applyAlignment="1"/>
    <xf numFmtId="0" fontId="83" fillId="22" borderId="0" xfId="0" applyFont="1" applyFill="1" applyBorder="1" applyAlignment="1"/>
    <xf numFmtId="0" fontId="84" fillId="22" borderId="0" xfId="0" applyFont="1" applyFill="1" applyBorder="1" applyAlignment="1"/>
    <xf numFmtId="0" fontId="85" fillId="22" borderId="0" xfId="78" applyFont="1" applyFill="1" applyBorder="1" applyAlignment="1" applyProtection="1"/>
    <xf numFmtId="1" fontId="38" fillId="28" borderId="22" xfId="253" applyNumberFormat="1" applyFont="1" applyFill="1" applyBorder="1" applyAlignment="1">
      <alignment horizontal="left" vertical="center"/>
    </xf>
    <xf numFmtId="1" fontId="38" fillId="28" borderId="18" xfId="253" applyNumberFormat="1" applyFont="1" applyFill="1" applyBorder="1" applyAlignment="1">
      <alignment horizontal="left" vertical="center"/>
    </xf>
    <xf numFmtId="1" fontId="51" fillId="22" borderId="19" xfId="253" applyNumberFormat="1" applyFont="1" applyFill="1" applyBorder="1" applyAlignment="1">
      <alignment horizontal="left" vertical="center"/>
    </xf>
    <xf numFmtId="1" fontId="38" fillId="28" borderId="11" xfId="0" applyNumberFormat="1" applyFont="1" applyFill="1" applyBorder="1"/>
    <xf numFmtId="175" fontId="38" fillId="22" borderId="0" xfId="161" applyNumberFormat="1" applyFont="1" applyFill="1"/>
    <xf numFmtId="168" fontId="38" fillId="22" borderId="0" xfId="161" applyNumberFormat="1" applyFont="1" applyFill="1" applyAlignment="1">
      <alignment vertical="center"/>
    </xf>
    <xf numFmtId="3" fontId="38" fillId="22" borderId="0" xfId="161" applyNumberFormat="1" applyFont="1" applyFill="1"/>
    <xf numFmtId="1" fontId="42" fillId="22" borderId="0" xfId="161" applyNumberFormat="1" applyFont="1" applyFill="1" applyAlignment="1">
      <alignment horizontal="centerContinuous"/>
    </xf>
    <xf numFmtId="1" fontId="42" fillId="22" borderId="0" xfId="161" applyNumberFormat="1" applyFont="1" applyFill="1"/>
    <xf numFmtId="0" fontId="71" fillId="22" borderId="0" xfId="0" applyFont="1" applyFill="1" applyBorder="1"/>
    <xf numFmtId="0" fontId="76" fillId="28" borderId="0" xfId="255" applyFont="1" applyFill="1" applyBorder="1"/>
    <xf numFmtId="0" fontId="87" fillId="22" borderId="0" xfId="251" applyFont="1" applyFill="1" applyBorder="1" applyAlignment="1">
      <alignment horizontal="centerContinuous" vertical="center"/>
    </xf>
    <xf numFmtId="0" fontId="86" fillId="22" borderId="0" xfId="251" applyFont="1" applyFill="1" applyBorder="1" applyAlignment="1">
      <alignment horizontal="centerContinuous" vertical="center"/>
    </xf>
    <xf numFmtId="0" fontId="88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8" fillId="28" borderId="0" xfId="254" applyFont="1" applyFill="1"/>
    <xf numFmtId="0" fontId="49" fillId="28" borderId="0" xfId="254" applyFont="1" applyFill="1"/>
    <xf numFmtId="3" fontId="49" fillId="28" borderId="14" xfId="254" applyNumberFormat="1" applyFont="1" applyFill="1" applyBorder="1" applyAlignment="1">
      <alignment horizontal="center" vertical="center"/>
    </xf>
    <xf numFmtId="173" fontId="48" fillId="28" borderId="0" xfId="0" applyNumberFormat="1" applyFont="1" applyFill="1" applyBorder="1" applyAlignment="1">
      <alignment horizontal="center" vertical="center"/>
    </xf>
    <xf numFmtId="0" fontId="48" fillId="28" borderId="0" xfId="254" applyFont="1" applyFill="1" applyBorder="1"/>
    <xf numFmtId="0" fontId="48" fillId="28" borderId="0" xfId="256" applyFont="1" applyFill="1"/>
    <xf numFmtId="169" fontId="48" fillId="28" borderId="0" xfId="159" applyNumberFormat="1" applyFont="1" applyFill="1" applyAlignment="1" applyProtection="1"/>
    <xf numFmtId="0" fontId="90" fillId="28" borderId="0" xfId="78" applyFont="1" applyFill="1" applyAlignment="1" applyProtection="1"/>
    <xf numFmtId="0" fontId="45" fillId="28" borderId="0" xfId="255" applyFont="1" applyFill="1"/>
    <xf numFmtId="0" fontId="42" fillId="28" borderId="15" xfId="254" applyFont="1" applyFill="1" applyBorder="1" applyAlignment="1">
      <alignment horizontal="center" vertical="center" wrapText="1"/>
    </xf>
    <xf numFmtId="0" fontId="38" fillId="22" borderId="11" xfId="254" applyFont="1" applyFill="1" applyBorder="1"/>
    <xf numFmtId="1" fontId="81" fillId="28" borderId="0" xfId="0" applyNumberFormat="1" applyFont="1" applyFill="1" applyBorder="1"/>
    <xf numFmtId="1" fontId="81" fillId="22" borderId="0" xfId="253" applyNumberFormat="1" applyFont="1" applyFill="1" applyBorder="1" applyAlignment="1">
      <alignment horizontal="left" vertical="center"/>
    </xf>
    <xf numFmtId="1" fontId="81" fillId="22" borderId="21" xfId="253" applyNumberFormat="1" applyFont="1" applyFill="1" applyBorder="1" applyAlignment="1">
      <alignment horizontal="left" vertical="center"/>
    </xf>
    <xf numFmtId="1" fontId="81" fillId="28" borderId="11" xfId="0" applyNumberFormat="1" applyFont="1" applyFill="1" applyBorder="1"/>
    <xf numFmtId="1" fontId="81" fillId="22" borderId="11" xfId="253" applyNumberFormat="1" applyFont="1" applyFill="1" applyBorder="1" applyAlignment="1">
      <alignment horizontal="left" vertical="center"/>
    </xf>
    <xf numFmtId="0" fontId="70" fillId="22" borderId="12" xfId="255" applyFont="1" applyFill="1" applyBorder="1"/>
    <xf numFmtId="0" fontId="91" fillId="22" borderId="0" xfId="255" applyFont="1" applyFill="1" applyBorder="1"/>
    <xf numFmtId="0" fontId="89" fillId="22" borderId="0" xfId="255" applyFont="1" applyFill="1" applyBorder="1" applyAlignment="1"/>
    <xf numFmtId="0" fontId="38" fillId="22" borderId="0" xfId="255" applyFont="1" applyFill="1" applyBorder="1" applyAlignment="1"/>
    <xf numFmtId="174" fontId="38" fillId="22" borderId="0" xfId="253" applyNumberFormat="1" applyFont="1" applyFill="1" applyBorder="1" applyAlignment="1"/>
    <xf numFmtId="0" fontId="70" fillId="22" borderId="0" xfId="255" applyFont="1" applyFill="1" applyBorder="1" applyAlignment="1"/>
    <xf numFmtId="0" fontId="38" fillId="28" borderId="0" xfId="158" applyFont="1" applyFill="1" applyBorder="1" applyAlignment="1"/>
    <xf numFmtId="1" fontId="81" fillId="28" borderId="0" xfId="253" applyNumberFormat="1" applyFont="1" applyFill="1" applyBorder="1" applyAlignment="1">
      <alignment horizontal="left" vertical="center" wrapText="1"/>
    </xf>
    <xf numFmtId="1" fontId="81" fillId="28" borderId="0" xfId="257" applyNumberFormat="1" applyFont="1" applyFill="1" applyBorder="1" applyAlignment="1">
      <alignment horizontal="left" vertical="center" wrapText="1"/>
    </xf>
    <xf numFmtId="1" fontId="81" fillId="28" borderId="0" xfId="257" applyNumberFormat="1" applyFont="1" applyFill="1" applyBorder="1" applyAlignment="1">
      <alignment horizontal="left" vertical="center"/>
    </xf>
    <xf numFmtId="1" fontId="81" fillId="28" borderId="11" xfId="253" applyNumberFormat="1" applyFont="1" applyFill="1" applyBorder="1" applyAlignment="1">
      <alignment horizontal="left" vertical="center"/>
    </xf>
    <xf numFmtId="1" fontId="81" fillId="28" borderId="11" xfId="257" applyNumberFormat="1" applyFont="1" applyFill="1" applyBorder="1" applyAlignment="1">
      <alignment horizontal="left" vertical="center"/>
    </xf>
    <xf numFmtId="0" fontId="38" fillId="28" borderId="0" xfId="255" applyFont="1" applyFill="1" applyBorder="1" applyAlignment="1"/>
    <xf numFmtId="3" fontId="42" fillId="28" borderId="16" xfId="254" applyNumberFormat="1" applyFont="1" applyFill="1" applyBorder="1" applyAlignment="1">
      <alignment horizontal="center" vertical="center"/>
    </xf>
    <xf numFmtId="3" fontId="38" fillId="28" borderId="12" xfId="254" applyNumberFormat="1" applyFont="1" applyFill="1" applyBorder="1" applyAlignment="1">
      <alignment horizontal="center" vertical="center"/>
    </xf>
    <xf numFmtId="3" fontId="38" fillId="28" borderId="19" xfId="254" applyNumberFormat="1" applyFont="1" applyFill="1" applyBorder="1" applyAlignment="1">
      <alignment horizontal="center" vertical="center"/>
    </xf>
    <xf numFmtId="0" fontId="65" fillId="28" borderId="0" xfId="255" applyFont="1" applyFill="1" applyBorder="1" applyAlignment="1"/>
    <xf numFmtId="1" fontId="38" fillId="28" borderId="0" xfId="255" applyNumberFormat="1" applyFont="1" applyFill="1" applyBorder="1" applyAlignment="1"/>
    <xf numFmtId="0" fontId="64" fillId="28" borderId="0" xfId="255" applyFont="1" applyFill="1" applyBorder="1" applyAlignment="1"/>
    <xf numFmtId="0" fontId="42" fillId="22" borderId="14" xfId="254" applyFont="1" applyFill="1" applyBorder="1" applyAlignment="1">
      <alignment horizontal="center" vertical="center"/>
    </xf>
    <xf numFmtId="1" fontId="42" fillId="22" borderId="14" xfId="254" applyNumberFormat="1" applyFont="1" applyFill="1" applyBorder="1" applyAlignment="1">
      <alignment horizontal="center" vertical="center" wrapText="1"/>
    </xf>
    <xf numFmtId="1" fontId="38" fillId="22" borderId="0" xfId="254" applyNumberFormat="1" applyFont="1" applyFill="1" applyBorder="1" applyAlignment="1">
      <alignment horizontal="center" vertical="center"/>
    </xf>
    <xf numFmtId="1" fontId="38" fillId="22" borderId="11" xfId="254" applyNumberFormat="1" applyFont="1" applyFill="1" applyBorder="1" applyAlignment="1">
      <alignment horizontal="center" vertical="center"/>
    </xf>
    <xf numFmtId="173" fontId="48" fillId="0" borderId="0" xfId="0" applyNumberFormat="1" applyFont="1" applyFill="1" applyBorder="1" applyAlignment="1">
      <alignment horizontal="center" vertical="center"/>
    </xf>
    <xf numFmtId="1" fontId="38" fillId="28" borderId="0" xfId="161" applyNumberFormat="1" applyFont="1" applyFill="1"/>
    <xf numFmtId="0" fontId="92" fillId="22" borderId="0" xfId="161" applyFont="1" applyFill="1"/>
    <xf numFmtId="2" fontId="93" fillId="22" borderId="0" xfId="78" applyNumberFormat="1" applyFont="1" applyFill="1" applyBorder="1" applyAlignment="1" applyProtection="1">
      <alignment horizontal="left"/>
    </xf>
    <xf numFmtId="0" fontId="94" fillId="22" borderId="0" xfId="0" applyFont="1" applyFill="1" applyBorder="1"/>
    <xf numFmtId="0" fontId="94" fillId="22" borderId="0" xfId="161" applyFont="1" applyFill="1"/>
    <xf numFmtId="1" fontId="38" fillId="22" borderId="0" xfId="161" applyNumberFormat="1" applyFont="1" applyFill="1"/>
    <xf numFmtId="0" fontId="48" fillId="28" borderId="0" xfId="0" applyFont="1" applyFill="1" applyBorder="1" applyAlignment="1">
      <alignment wrapText="1"/>
    </xf>
    <xf numFmtId="0" fontId="48" fillId="28" borderId="0" xfId="0" applyFont="1" applyFill="1" applyBorder="1" applyAlignment="1"/>
    <xf numFmtId="0" fontId="45" fillId="28" borderId="0" xfId="0" applyFont="1" applyFill="1" applyBorder="1" applyAlignment="1">
      <alignment vertical="center"/>
    </xf>
    <xf numFmtId="0" fontId="45" fillId="28" borderId="0" xfId="0" applyFont="1" applyFill="1" applyBorder="1"/>
    <xf numFmtId="0" fontId="95" fillId="28" borderId="0" xfId="0" applyFont="1" applyFill="1" applyBorder="1" applyAlignment="1">
      <alignment vertical="center"/>
    </xf>
    <xf numFmtId="0" fontId="96" fillId="28" borderId="0" xfId="0" applyFont="1" applyFill="1" applyBorder="1" applyAlignment="1"/>
    <xf numFmtId="0" fontId="46" fillId="28" borderId="0" xfId="0" applyFont="1" applyFill="1" applyBorder="1" applyAlignment="1">
      <alignment wrapText="1"/>
    </xf>
    <xf numFmtId="0" fontId="97" fillId="0" borderId="0" xfId="0" applyFont="1" applyAlignment="1">
      <alignment vertical="center"/>
    </xf>
    <xf numFmtId="0" fontId="45" fillId="28" borderId="0" xfId="0" applyFont="1" applyFill="1" applyBorder="1" applyAlignment="1">
      <alignment vertical="center" wrapText="1"/>
    </xf>
    <xf numFmtId="0" fontId="46" fillId="28" borderId="0" xfId="0" applyFont="1" applyFill="1" applyBorder="1" applyAlignment="1">
      <alignment wrapText="1"/>
    </xf>
    <xf numFmtId="0" fontId="49" fillId="28" borderId="16" xfId="251" applyFont="1" applyFill="1" applyBorder="1" applyAlignment="1">
      <alignment horizontal="center" vertical="center"/>
    </xf>
    <xf numFmtId="0" fontId="49" fillId="28" borderId="12" xfId="251" applyFont="1" applyFill="1" applyBorder="1" applyAlignment="1">
      <alignment horizontal="center" vertical="center"/>
    </xf>
    <xf numFmtId="2" fontId="42" fillId="22" borderId="0" xfId="161" applyNumberFormat="1" applyFont="1" applyFill="1" applyAlignment="1">
      <alignment horizontal="left"/>
    </xf>
    <xf numFmtId="0" fontId="38" fillId="0" borderId="0" xfId="0" applyFont="1" applyAlignment="1"/>
    <xf numFmtId="0" fontId="42" fillId="22" borderId="15" xfId="165" applyFont="1" applyFill="1" applyBorder="1" applyAlignment="1">
      <alignment horizontal="center" vertical="center"/>
    </xf>
    <xf numFmtId="0" fontId="38" fillId="22" borderId="18" xfId="165" applyFont="1" applyFill="1" applyBorder="1" applyAlignment="1">
      <alignment horizontal="center" vertical="center"/>
    </xf>
    <xf numFmtId="0" fontId="50" fillId="22" borderId="15" xfId="165" applyFont="1" applyFill="1" applyBorder="1" applyAlignment="1">
      <alignment horizontal="center" vertical="center"/>
    </xf>
    <xf numFmtId="0" fontId="51" fillId="22" borderId="18" xfId="165" applyFont="1" applyFill="1" applyBorder="1" applyAlignment="1">
      <alignment horizontal="center" vertical="center"/>
    </xf>
    <xf numFmtId="0" fontId="42" fillId="22" borderId="15" xfId="164" applyFont="1" applyFill="1" applyBorder="1" applyAlignment="1">
      <alignment horizontal="center" vertical="center"/>
    </xf>
    <xf numFmtId="0" fontId="38" fillId="22" borderId="18" xfId="164" applyFont="1" applyFill="1" applyBorder="1" applyAlignment="1">
      <alignment horizontal="center" vertical="center"/>
    </xf>
    <xf numFmtId="0" fontId="50" fillId="22" borderId="15" xfId="164" applyFont="1" applyFill="1" applyBorder="1" applyAlignment="1">
      <alignment horizontal="center" vertical="center"/>
    </xf>
    <xf numFmtId="0" fontId="51" fillId="22" borderId="18" xfId="164" applyFont="1" applyFill="1" applyBorder="1" applyAlignment="1">
      <alignment horizontal="center" vertical="center"/>
    </xf>
    <xf numFmtId="0" fontId="51" fillId="22" borderId="17" xfId="165" applyFont="1" applyFill="1" applyBorder="1" applyAlignment="1">
      <alignment horizontal="center" vertical="center"/>
    </xf>
    <xf numFmtId="0" fontId="49" fillId="28" borderId="15" xfId="251" applyFont="1" applyFill="1" applyBorder="1" applyAlignment="1">
      <alignment horizontal="center" vertical="center"/>
    </xf>
    <xf numFmtId="0" fontId="49" fillId="28" borderId="17" xfId="251" applyFont="1" applyFill="1" applyBorder="1" applyAlignment="1">
      <alignment horizontal="center" vertical="center"/>
    </xf>
    <xf numFmtId="0" fontId="50" fillId="22" borderId="15" xfId="254" applyFont="1" applyFill="1" applyBorder="1" applyAlignment="1">
      <alignment horizontal="center" vertical="center"/>
    </xf>
    <xf numFmtId="0" fontId="50" fillId="22" borderId="17" xfId="254" applyFont="1" applyFill="1" applyBorder="1" applyAlignment="1">
      <alignment horizontal="center" vertical="center"/>
    </xf>
    <xf numFmtId="0" fontId="42" fillId="22" borderId="15" xfId="254" applyFont="1" applyFill="1" applyBorder="1" applyAlignment="1">
      <alignment horizontal="center" vertical="center" wrapText="1"/>
    </xf>
    <xf numFmtId="0" fontId="42" fillId="22" borderId="17" xfId="254" applyFont="1" applyFill="1" applyBorder="1" applyAlignment="1">
      <alignment horizontal="center" vertical="center" wrapText="1"/>
    </xf>
    <xf numFmtId="0" fontId="42" fillId="22" borderId="15" xfId="254" applyFont="1" applyFill="1" applyBorder="1" applyAlignment="1">
      <alignment horizontal="center" vertical="center"/>
    </xf>
    <xf numFmtId="0" fontId="42" fillId="22" borderId="17" xfId="254" applyFont="1" applyFill="1" applyBorder="1" applyAlignment="1">
      <alignment horizontal="center" vertical="center"/>
    </xf>
    <xf numFmtId="0" fontId="50" fillId="22" borderId="15" xfId="254" applyFont="1" applyFill="1" applyBorder="1" applyAlignment="1">
      <alignment horizontal="center" vertical="center" wrapText="1"/>
    </xf>
    <xf numFmtId="0" fontId="50" fillId="22" borderId="17" xfId="254" applyFont="1" applyFill="1" applyBorder="1" applyAlignment="1">
      <alignment horizontal="center" vertical="center" wrapText="1"/>
    </xf>
    <xf numFmtId="0" fontId="49" fillId="28" borderId="13" xfId="251" applyFont="1" applyFill="1" applyBorder="1" applyAlignment="1">
      <alignment horizontal="center" vertical="center"/>
    </xf>
    <xf numFmtId="0" fontId="49" fillId="28" borderId="21" xfId="251" applyFont="1" applyFill="1" applyBorder="1" applyAlignment="1">
      <alignment horizontal="center" vertical="center"/>
    </xf>
    <xf numFmtId="0" fontId="50" fillId="28" borderId="15" xfId="254" applyFont="1" applyFill="1" applyBorder="1" applyAlignment="1">
      <alignment horizontal="center" vertical="center"/>
    </xf>
    <xf numFmtId="0" fontId="50" fillId="28" borderId="18" xfId="254" applyFont="1" applyFill="1" applyBorder="1" applyAlignment="1">
      <alignment horizontal="center" vertical="center"/>
    </xf>
    <xf numFmtId="0" fontId="42" fillId="28" borderId="15" xfId="254" applyFont="1" applyFill="1" applyBorder="1" applyAlignment="1">
      <alignment horizontal="center" vertical="center" wrapText="1"/>
    </xf>
    <xf numFmtId="0" fontId="42" fillId="28" borderId="18" xfId="254" applyFont="1" applyFill="1" applyBorder="1" applyAlignment="1">
      <alignment horizontal="center" vertical="center" wrapText="1"/>
    </xf>
    <xf numFmtId="0" fontId="42" fillId="28" borderId="15" xfId="254" applyFont="1" applyFill="1" applyBorder="1" applyAlignment="1">
      <alignment horizontal="center" vertical="center"/>
    </xf>
    <xf numFmtId="0" fontId="42" fillId="28" borderId="18" xfId="254" applyFont="1" applyFill="1" applyBorder="1" applyAlignment="1">
      <alignment horizontal="center" vertical="center"/>
    </xf>
    <xf numFmtId="0" fontId="50" fillId="28" borderId="15" xfId="254" applyFont="1" applyFill="1" applyBorder="1" applyAlignment="1">
      <alignment horizontal="center" vertical="center" wrapText="1"/>
    </xf>
    <xf numFmtId="0" fontId="50" fillId="28" borderId="18" xfId="254" applyFont="1" applyFill="1" applyBorder="1" applyAlignment="1">
      <alignment horizontal="center" vertical="center" wrapText="1"/>
    </xf>
  </cellXfs>
  <cellStyles count="258">
    <cellStyle name="100" xfId="1"/>
    <cellStyle name="20% - Accent1" xfId="2"/>
    <cellStyle name="20% - Accent1 2" xfId="227"/>
    <cellStyle name="20% - Accent2" xfId="3"/>
    <cellStyle name="20% - Accent2 2" xfId="228"/>
    <cellStyle name="20% - Accent3" xfId="4"/>
    <cellStyle name="20% - Accent3 2" xfId="229"/>
    <cellStyle name="20% - Accent4" xfId="5"/>
    <cellStyle name="20% - Accent4 2" xfId="230"/>
    <cellStyle name="20% - Accent5" xfId="6"/>
    <cellStyle name="20% - Accent5 2" xfId="231"/>
    <cellStyle name="20% - Accent6" xfId="7"/>
    <cellStyle name="20% - Accent6 2" xfId="232"/>
    <cellStyle name="20% - Акцент1" xfId="180"/>
    <cellStyle name="20% - Акцент2" xfId="181"/>
    <cellStyle name="20% - Акцент3" xfId="182"/>
    <cellStyle name="20% - Акцент4" xfId="183"/>
    <cellStyle name="20% - Акцент5" xfId="184"/>
    <cellStyle name="20% - Акцент6" xfId="185"/>
    <cellStyle name="40% - Accent1" xfId="8"/>
    <cellStyle name="40% - Accent1 2" xfId="233"/>
    <cellStyle name="40% - Accent2" xfId="9"/>
    <cellStyle name="40% - Accent2 2" xfId="234"/>
    <cellStyle name="40% - Accent3" xfId="10"/>
    <cellStyle name="40% - Accent3 2" xfId="235"/>
    <cellStyle name="40% - Accent4" xfId="11"/>
    <cellStyle name="40% - Accent4 2" xfId="236"/>
    <cellStyle name="40% - Accent5" xfId="12"/>
    <cellStyle name="40% - Accent5 2" xfId="237"/>
    <cellStyle name="40% - Accent6" xfId="13"/>
    <cellStyle name="40% - Accent6 2" xfId="238"/>
    <cellStyle name="40% - Акцент1" xfId="186"/>
    <cellStyle name="40% - Акцент2" xfId="187"/>
    <cellStyle name="40% - Акцент3" xfId="188"/>
    <cellStyle name="40% - Акцент4" xfId="189"/>
    <cellStyle name="40% - Акцент5" xfId="190"/>
    <cellStyle name="40% - Акцент6" xfId="191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Акцент1" xfId="192"/>
    <cellStyle name="60% - Акцент2" xfId="193"/>
    <cellStyle name="60% - Акцент3" xfId="194"/>
    <cellStyle name="60% - Акцент4" xfId="195"/>
    <cellStyle name="60% - Акцент5" xfId="196"/>
    <cellStyle name="60% - Акцент6" xfId="197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 [0]䧟Лист3 2 2" xfId="221"/>
    <cellStyle name="Comma [0]䧟Лист3 3" xfId="22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 8" xfId="245"/>
    <cellStyle name="Normal_Book1" xfId="63"/>
    <cellStyle name="Normal_Лист2 (2)" xfId="254"/>
    <cellStyle name="Note" xfId="64"/>
    <cellStyle name="Ôèíàíñîâûé_Tranche" xfId="65"/>
    <cellStyle name="Output" xfId="66"/>
    <cellStyle name="S0" xfId="67"/>
    <cellStyle name="S1" xfId="68"/>
    <cellStyle name="S11" xfId="219"/>
    <cellStyle name="S2" xfId="69"/>
    <cellStyle name="S3" xfId="70"/>
    <cellStyle name="S4" xfId="71"/>
    <cellStyle name="S5" xfId="72"/>
    <cellStyle name="S6" xfId="73"/>
    <cellStyle name="Style 1" xfId="74"/>
    <cellStyle name="Title" xfId="75"/>
    <cellStyle name="Total" xfId="76"/>
    <cellStyle name="Total 2" xfId="222"/>
    <cellStyle name="Warning Text" xfId="77"/>
    <cellStyle name="Акцент1" xfId="198"/>
    <cellStyle name="Акцент2" xfId="199"/>
    <cellStyle name="Акцент3" xfId="200"/>
    <cellStyle name="Акцент4" xfId="201"/>
    <cellStyle name="Акцент5" xfId="202"/>
    <cellStyle name="Акцент6" xfId="203"/>
    <cellStyle name="Ввод " xfId="204"/>
    <cellStyle name="Відсотковий 2" xfId="239"/>
    <cellStyle name="Вывод" xfId="205"/>
    <cellStyle name="Вычисление" xfId="206"/>
    <cellStyle name="Гиперссылка 2" xfId="177"/>
    <cellStyle name="Гіперпосилання" xfId="78" builtinId="8"/>
    <cellStyle name="Гіперпосилання 2" xfId="207"/>
    <cellStyle name="Заголовки до таблиць в бюлетень" xfId="79"/>
    <cellStyle name="Заголовок 1" xfId="80" builtinId="16" customBuiltin="1"/>
    <cellStyle name="Заголовок 2" xfId="81" builtinId="17" customBuiltin="1"/>
    <cellStyle name="Заголовок 3" xfId="82" builtinId="18" customBuiltin="1"/>
    <cellStyle name="Заголовок 4" xfId="83" builtinId="19" customBuiltin="1"/>
    <cellStyle name="Звичайний" xfId="0" builtinId="0"/>
    <cellStyle name="Звичайний 2" xfId="218"/>
    <cellStyle name="Звичайний 2 2" xfId="226"/>
    <cellStyle name="Звичайний 3" xfId="179"/>
    <cellStyle name="Звичайний 3 2" xfId="242"/>
    <cellStyle name="Звичайний 4" xfId="244"/>
    <cellStyle name="Итог" xfId="208"/>
    <cellStyle name="Контрольная ячейка" xfId="209"/>
    <cellStyle name="Название" xfId="210"/>
    <cellStyle name="Нейтральный" xfId="211"/>
    <cellStyle name="Обычный 10" xfId="84"/>
    <cellStyle name="Обычный 11" xfId="85"/>
    <cellStyle name="Обычный 12" xfId="86"/>
    <cellStyle name="Обычный 13" xfId="87"/>
    <cellStyle name="Обычный 14" xfId="88"/>
    <cellStyle name="Обычный 15" xfId="89"/>
    <cellStyle name="Обычный 16" xfId="90"/>
    <cellStyle name="Обычный 17" xfId="91"/>
    <cellStyle name="Обычный 18" xfId="92"/>
    <cellStyle name="Обычный 19" xfId="93"/>
    <cellStyle name="Обычный 2" xfId="94"/>
    <cellStyle name="Обычный 2 2" xfId="95"/>
    <cellStyle name="Обычный 2 2 2" xfId="96"/>
    <cellStyle name="Обычный 2 2 3" xfId="97"/>
    <cellStyle name="Обычный 2 2 4" xfId="98"/>
    <cellStyle name="Обычный 2 2 5" xfId="99"/>
    <cellStyle name="Обычный 2 2 6" xfId="100"/>
    <cellStyle name="Обычный 2 2 7" xfId="101"/>
    <cellStyle name="Обычный 2 2_ZB_3KV_2014" xfId="102"/>
    <cellStyle name="Обычный 2 3" xfId="103"/>
    <cellStyle name="Обычный 2 4" xfId="104"/>
    <cellStyle name="Обычный 2 5" xfId="105"/>
    <cellStyle name="Обычный 2 6" xfId="106"/>
    <cellStyle name="Обычный 2 7" xfId="107"/>
    <cellStyle name="Обычный 2_Borg_01_11_2012" xfId="108"/>
    <cellStyle name="Обычный 20" xfId="109"/>
    <cellStyle name="Обычный 21" xfId="110"/>
    <cellStyle name="Обычный 22" xfId="111"/>
    <cellStyle name="Обычный 23" xfId="112"/>
    <cellStyle name="Обычный 24" xfId="113"/>
    <cellStyle name="Обычный 25" xfId="114"/>
    <cellStyle name="Обычный 26" xfId="115"/>
    <cellStyle name="Обычный 27" xfId="116"/>
    <cellStyle name="Обычный 28" xfId="117"/>
    <cellStyle name="Обычный 29" xfId="118"/>
    <cellStyle name="Обычный 3" xfId="119"/>
    <cellStyle name="Обычный 3 2" xfId="120"/>
    <cellStyle name="Обычный 3 2 2" xfId="121"/>
    <cellStyle name="Обычный 3 2_borg01082010-prov_div" xfId="122"/>
    <cellStyle name="Обычный 3 3" xfId="223"/>
    <cellStyle name="Обычный 3 4" xfId="247"/>
    <cellStyle name="Обычный 3_ZB_3KV_2014" xfId="123"/>
    <cellStyle name="Обычный 30" xfId="124"/>
    <cellStyle name="Обычный 31" xfId="125"/>
    <cellStyle name="Обычный 32" xfId="126"/>
    <cellStyle name="Обычный 33" xfId="127"/>
    <cellStyle name="Обычный 34" xfId="128"/>
    <cellStyle name="Обычный 35" xfId="129"/>
    <cellStyle name="Обычный 36" xfId="130"/>
    <cellStyle name="Обычный 37" xfId="131"/>
    <cellStyle name="Обычный 38" xfId="132"/>
    <cellStyle name="Обычный 39" xfId="133"/>
    <cellStyle name="Обычный 4" xfId="134"/>
    <cellStyle name="Обычный 4 2" xfId="135"/>
    <cellStyle name="Обычный 4 2 2" xfId="243"/>
    <cellStyle name="Обычный 4 2 3" xfId="241"/>
    <cellStyle name="Обычный 4 3" xfId="240"/>
    <cellStyle name="Обычный 4_ZB_3KV_2014" xfId="136"/>
    <cellStyle name="Обычный 40" xfId="137"/>
    <cellStyle name="Обычный 41" xfId="138"/>
    <cellStyle name="Обычный 42" xfId="139"/>
    <cellStyle name="Обычный 43" xfId="178"/>
    <cellStyle name="Обычный 44 2" xfId="224"/>
    <cellStyle name="Обычный 45" xfId="140"/>
    <cellStyle name="Обычный 46" xfId="141"/>
    <cellStyle name="Обычный 47" xfId="142"/>
    <cellStyle name="Обычный 48" xfId="143"/>
    <cellStyle name="Обычный 49" xfId="144"/>
    <cellStyle name="Обычный 5" xfId="145"/>
    <cellStyle name="Обычный 5 2" xfId="146"/>
    <cellStyle name="Обычный 50" xfId="147"/>
    <cellStyle name="Обычный 51" xfId="148"/>
    <cellStyle name="Обычный 52" xfId="149"/>
    <cellStyle name="Обычный 53" xfId="150"/>
    <cellStyle name="Обычный 54" xfId="151"/>
    <cellStyle name="Обычный 6" xfId="152"/>
    <cellStyle name="Обычный 6 2" xfId="153"/>
    <cellStyle name="Обычный 6_ZB_3KV_2014" xfId="154"/>
    <cellStyle name="Обычный 7" xfId="155"/>
    <cellStyle name="Обычный 8" xfId="156"/>
    <cellStyle name="Обычный 9" xfId="157"/>
    <cellStyle name="Обычный_3.1-Monetary Statistics(1.1-1.4) 2" xfId="250"/>
    <cellStyle name="Обычный_DIN_aPB_rik_6G" xfId="158"/>
    <cellStyle name="Обычный_din_pb_6G" xfId="159"/>
    <cellStyle name="Обычный_PLB_2006" xfId="160"/>
    <cellStyle name="Обычный_Геогр.стр.2кв." xfId="248"/>
    <cellStyle name="Обычный_Дин.імпорт" xfId="251"/>
    <cellStyle name="Обычный_Динам_е_і_кв КПБ_ 6" xfId="255"/>
    <cellStyle name="Обычный_Експорт" xfId="161"/>
    <cellStyle name="Обычный_ЄС 9 міс.З_Т. 2015ДЛЯ ЗАПИТІВ річна. квартальна" xfId="252"/>
    <cellStyle name="Обычный_Лист5" xfId="257"/>
    <cellStyle name="Обычный_ПБ_2014_КПБ6_Вид" xfId="249"/>
    <cellStyle name="Обычный_ПБ_4кв2012_АНФОР_2" xfId="162"/>
    <cellStyle name="Обычный_РЕГ.ВИД.Т+П  2014 рпб 6" xfId="163"/>
    <cellStyle name="Обычный_Таб ек кв." xfId="253"/>
    <cellStyle name="Обычный_Таб_ГС 5 -е  4 кв 2014 OK " xfId="256"/>
    <cellStyle name="Обычный_ТОВ_СТР_Іпівр_2012" xfId="164"/>
    <cellStyle name="Обычный_ТОВ_СТР_КВ_2011(КПБ6)" xfId="165"/>
    <cellStyle name="Плохой" xfId="212"/>
    <cellStyle name="Пояснение" xfId="213"/>
    <cellStyle name="Примечание" xfId="214"/>
    <cellStyle name="Процентный 2" xfId="166"/>
    <cellStyle name="Процентный 2 2" xfId="167"/>
    <cellStyle name="Процентный 2 3" xfId="168"/>
    <cellStyle name="Процентный 2 4" xfId="169"/>
    <cellStyle name="Процентный 2 5" xfId="170"/>
    <cellStyle name="Процентный 2 6" xfId="171"/>
    <cellStyle name="Процентный 2 7" xfId="172"/>
    <cellStyle name="Процентный 2 8" xfId="225"/>
    <cellStyle name="Процентный 3" xfId="173"/>
    <cellStyle name="Связанная ячейка" xfId="215"/>
    <cellStyle name="Стиль 1" xfId="174"/>
    <cellStyle name="Текст предупреждения" xfId="216"/>
    <cellStyle name="Финансовый 2" xfId="175"/>
    <cellStyle name="Фінансовий 2" xfId="246"/>
    <cellStyle name="Хороший" xfId="217"/>
    <cellStyle name="Шапка" xfId="176"/>
  </cellStyles>
  <dxfs count="0"/>
  <tableStyles count="0" defaultTableStyle="TableStyleMedium2" defaultPivotStyle="PivotStyleLight16"/>
  <colors>
    <mruColors>
      <color rgb="FF00FF00"/>
      <color rgb="FFED3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2" fmlaLink="$A$1" fmlaRange="$A$3:$A$4" noThreeD="1" sel="1" val="0"/>
</file>

<file path=xl/ctrlProps/ctrlProp2.xml><?xml version="1.0" encoding="utf-8"?>
<formControlPr xmlns="http://schemas.microsoft.com/office/spreadsheetml/2009/9/main" objectType="List" dx="22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7651\Documents\&#1041;&#1056;&#1040;&#1058;&#1048;%20&#1062;&#1070;%20&#1055;&#1040;&#1055;&#1050;&#1059;%20&#1044;&#1051;&#1071;%20&#1056;&#1054;&#1041;&#1054;&#1058;&#1048;%202022-2023!!!!\!007651\2022\&#1057;&#1040;&#1049;&#1058;_4&#1050;&#1042;._2022%20&#1056;&#1030;&#1050;\&#1057;&#1040;&#1049;&#1058;_IV_&#1082;&#1074;.%20&#1090;&#1072;%202022%20&#1073;&#1088;&#1072;&#1090;&#1080;\&#1059;&#1050;&#1056;\&#1050;&#1074;&#1072;&#1088;&#1090;&#1072;&#1083;&#1100;&#1085;&#1110;\Tov_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 "/>
      <sheetName val="1.2"/>
      <sheetName val="1.3 "/>
      <sheetName val="1.4"/>
      <sheetName val="1.5 "/>
      <sheetName val="1.6 "/>
      <sheetName val="1.7 "/>
      <sheetName val="1.8 "/>
      <sheetName val="1.9"/>
      <sheetName val="1.10"/>
      <sheetName val="1.11"/>
      <sheetName val="1.12"/>
      <sheetName val="1.13"/>
      <sheetName val="1.14"/>
      <sheetName val="1.15"/>
    </sheetNames>
    <sheetDataSet>
      <sheetData sheetId="0">
        <row r="1">
          <cell r="A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">
          <cell r="AN70">
            <v>11258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IN112"/>
  <sheetViews>
    <sheetView tabSelected="1" zoomScale="63" zoomScaleNormal="63" workbookViewId="0">
      <selection activeCell="U9" sqref="U9"/>
    </sheetView>
  </sheetViews>
  <sheetFormatPr defaultColWidth="9.36328125" defaultRowHeight="12.5"/>
  <cols>
    <col min="1" max="1" width="10.453125" style="1" customWidth="1"/>
    <col min="2" max="5" width="9.36328125" style="6"/>
    <col min="6" max="6" width="10.6328125" style="6" customWidth="1"/>
    <col min="7" max="11" width="9.36328125" style="6"/>
    <col min="12" max="12" width="17.36328125" style="6" customWidth="1"/>
    <col min="13" max="15" width="9.36328125" style="6"/>
    <col min="16" max="17" width="9.36328125" style="9"/>
    <col min="18" max="21" width="9.36328125" style="6"/>
    <col min="22" max="100" width="9.36328125" style="88"/>
    <col min="101" max="114" width="9.36328125" style="6"/>
    <col min="115" max="115" width="9.36328125" style="9"/>
    <col min="116" max="124" width="9.36328125" style="88"/>
    <col min="125" max="165" width="9.36328125" style="9"/>
    <col min="166" max="176" width="9.36328125" style="11"/>
    <col min="177" max="177" width="14.453125" style="11" customWidth="1"/>
    <col min="178" max="179" width="9.36328125" style="11"/>
    <col min="180" max="248" width="9.36328125" style="9"/>
    <col min="249" max="16384" width="9.36328125" style="6"/>
  </cols>
  <sheetData>
    <row r="1" spans="1:248" s="3" customFormat="1" ht="17.149999999999999" customHeight="1">
      <c r="A1" s="1">
        <v>1</v>
      </c>
      <c r="B1" s="326" t="str">
        <f>IF('1'!$A$1=1,"1 Зовнішня торгівля товарами (відповідно до КПБ6) ","1 External Trade in Goods (according to BPM6 methodology) ")</f>
        <v xml:space="preserve">1 Зовнішня торгівля товарами (відповідно до КПБ6) </v>
      </c>
      <c r="C1" s="325"/>
      <c r="D1" s="325"/>
      <c r="E1" s="325"/>
      <c r="F1" s="325"/>
      <c r="G1" s="325"/>
      <c r="H1" s="324"/>
      <c r="I1" s="2"/>
      <c r="J1" s="2"/>
      <c r="K1" s="2"/>
      <c r="L1" s="2"/>
      <c r="M1" s="2"/>
      <c r="N1" s="2"/>
      <c r="O1" s="2"/>
      <c r="P1" s="80"/>
      <c r="Q1" s="80"/>
      <c r="R1" s="2"/>
      <c r="S1" s="2"/>
      <c r="T1" s="2"/>
      <c r="U1" s="2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80"/>
      <c r="DL1" s="83"/>
      <c r="DM1" s="83"/>
      <c r="DN1" s="83"/>
      <c r="DO1" s="83"/>
      <c r="DP1" s="83"/>
      <c r="DQ1" s="83"/>
      <c r="DR1" s="83"/>
      <c r="DS1" s="83"/>
      <c r="DT1" s="83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</row>
    <row r="2" spans="1:248" s="315" customFormat="1" ht="17.149999999999999" customHeight="1">
      <c r="A2" s="311"/>
      <c r="B2" s="322" t="str">
        <f>IF('1'!$A$1=1,"1.1 Динаміка товарної структури експорту","1.1 Dynamics of  the Commodity Composition of Exports")</f>
        <v>1.1 Динаміка товарної структури експорту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4"/>
      <c r="Q2" s="314"/>
      <c r="R2" s="312"/>
      <c r="S2" s="312"/>
      <c r="T2" s="312"/>
      <c r="U2" s="312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13"/>
      <c r="BI2" s="313"/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313"/>
      <c r="BU2" s="313"/>
      <c r="BV2" s="313"/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13"/>
      <c r="CL2" s="313"/>
      <c r="CM2" s="313"/>
      <c r="CN2" s="313"/>
      <c r="CO2" s="313"/>
      <c r="CP2" s="313"/>
      <c r="CQ2" s="313"/>
      <c r="CR2" s="313"/>
      <c r="CS2" s="313"/>
      <c r="CT2" s="313"/>
      <c r="CU2" s="313"/>
      <c r="CV2" s="313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DK2" s="314"/>
      <c r="DL2" s="313"/>
      <c r="DM2" s="313"/>
      <c r="DN2" s="313"/>
      <c r="DO2" s="313"/>
      <c r="DP2" s="313"/>
      <c r="DQ2" s="313"/>
      <c r="DR2" s="313"/>
      <c r="DS2" s="313"/>
      <c r="DT2" s="313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</row>
    <row r="3" spans="1:248" s="320" customFormat="1" ht="17.149999999999999" customHeight="1">
      <c r="A3" s="316" t="s">
        <v>14</v>
      </c>
      <c r="B3" s="322" t="str">
        <f>IF('1'!$A$1=1,"1.2 Динаміка товарної структури імпорту","1.2 Dynamics of the Commodity Composition of Imports")</f>
        <v>1.2 Динаміка товарної структури імпорту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9"/>
      <c r="Q3" s="319"/>
      <c r="R3" s="318"/>
      <c r="S3" s="318"/>
      <c r="T3" s="318"/>
      <c r="U3" s="318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277"/>
      <c r="CG3" s="277"/>
      <c r="CH3" s="277"/>
      <c r="CI3" s="277"/>
      <c r="CJ3" s="277"/>
      <c r="CK3" s="277"/>
      <c r="CL3" s="277"/>
      <c r="CM3" s="277"/>
      <c r="CN3" s="277"/>
      <c r="CO3" s="277"/>
      <c r="CP3" s="277"/>
      <c r="CQ3" s="277"/>
      <c r="CR3" s="277"/>
      <c r="CS3" s="277"/>
      <c r="CT3" s="277"/>
      <c r="CU3" s="277"/>
      <c r="CV3" s="277"/>
      <c r="CW3" s="318"/>
      <c r="CX3" s="318"/>
      <c r="CY3" s="318"/>
      <c r="CZ3" s="318"/>
      <c r="DA3" s="318"/>
      <c r="DB3" s="318"/>
      <c r="DC3" s="318"/>
      <c r="DD3" s="318"/>
      <c r="DE3" s="318"/>
      <c r="DF3" s="318"/>
      <c r="DG3" s="318"/>
      <c r="DH3" s="318"/>
      <c r="DI3" s="318"/>
      <c r="DJ3" s="318"/>
      <c r="DK3" s="319"/>
      <c r="DL3" s="277"/>
      <c r="DM3" s="277"/>
      <c r="DN3" s="277"/>
      <c r="DO3" s="277"/>
      <c r="DP3" s="277"/>
      <c r="DQ3" s="277"/>
      <c r="DR3" s="277"/>
      <c r="DS3" s="277"/>
      <c r="DT3" s="277"/>
      <c r="DU3" s="319"/>
      <c r="DV3" s="319"/>
      <c r="DW3" s="319"/>
      <c r="DX3" s="319"/>
      <c r="DY3" s="319"/>
      <c r="DZ3" s="319"/>
      <c r="EA3" s="319"/>
      <c r="EB3" s="319"/>
      <c r="EC3" s="319"/>
      <c r="ED3" s="319"/>
      <c r="EE3" s="319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</row>
    <row r="4" spans="1:248" s="315" customFormat="1" ht="17.149999999999999" customHeight="1">
      <c r="A4" s="321" t="s">
        <v>31</v>
      </c>
      <c r="B4" s="322" t="str">
        <f>IF('1'!$A$1=1,BY4,BY5)</f>
        <v>1.3 Питома вага країн - основних торговельних партнерів України в загальному обсязі товарообороту за 2024 рік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9"/>
      <c r="Q4" s="319"/>
      <c r="R4" s="318"/>
      <c r="S4" s="318"/>
      <c r="T4" s="318"/>
      <c r="U4" s="318"/>
      <c r="V4" s="277"/>
      <c r="W4" s="276" t="s">
        <v>130</v>
      </c>
      <c r="X4" s="276"/>
      <c r="Y4" s="276"/>
      <c r="Z4" s="276"/>
      <c r="AA4" s="276"/>
      <c r="AB4" s="276"/>
      <c r="AC4" s="276"/>
      <c r="AD4" s="276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6"/>
      <c r="BY4" s="276" t="s">
        <v>194</v>
      </c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318"/>
      <c r="CX4" s="318"/>
      <c r="CY4" s="318"/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J4" s="318"/>
      <c r="DK4" s="319"/>
      <c r="DL4" s="277"/>
      <c r="DM4" s="277"/>
      <c r="DN4" s="277"/>
      <c r="DO4" s="277"/>
      <c r="DP4" s="277"/>
      <c r="DQ4" s="277"/>
      <c r="DR4" s="277"/>
      <c r="DS4" s="277"/>
      <c r="DT4" s="277"/>
      <c r="DU4" s="319"/>
      <c r="DV4" s="319"/>
      <c r="DW4" s="319"/>
      <c r="DX4" s="319"/>
      <c r="DY4" s="319"/>
      <c r="DZ4" s="319"/>
      <c r="EA4" s="319"/>
      <c r="EB4" s="319"/>
      <c r="EC4" s="319"/>
      <c r="ED4" s="319"/>
      <c r="EE4" s="319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</row>
    <row r="5" spans="1:248" s="230" customFormat="1" ht="17.149999999999999" customHeight="1">
      <c r="A5" s="311"/>
      <c r="B5" s="322" t="str">
        <f>IF('1'!$A$1=1,BY6,BY7)</f>
        <v>1.4 Динаміка експорту товарів у розрізі країн світу</v>
      </c>
      <c r="C5" s="317"/>
      <c r="D5" s="317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285"/>
      <c r="Q5" s="285"/>
      <c r="R5" s="322"/>
      <c r="S5" s="322"/>
      <c r="T5" s="322"/>
      <c r="U5" s="322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 t="s">
        <v>195</v>
      </c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9"/>
      <c r="DL5" s="277"/>
      <c r="DM5" s="277"/>
      <c r="DN5" s="277"/>
      <c r="DO5" s="277"/>
      <c r="DP5" s="277"/>
      <c r="DQ5" s="277"/>
      <c r="DR5" s="277"/>
      <c r="DS5" s="277"/>
      <c r="DT5" s="277"/>
      <c r="DU5" s="319"/>
      <c r="DV5" s="319"/>
      <c r="DW5" s="319"/>
      <c r="DX5" s="319"/>
      <c r="DY5" s="319"/>
      <c r="DZ5" s="319"/>
      <c r="EA5" s="319"/>
      <c r="EB5" s="319"/>
      <c r="EC5" s="319"/>
      <c r="ED5" s="319"/>
      <c r="EE5" s="319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 spans="1:248" s="230" customFormat="1" ht="17.149999999999999" customHeight="1">
      <c r="A6" s="311"/>
      <c r="B6" s="322" t="str">
        <f>IF('1'!$A$1=1,BY9,BY10)</f>
        <v xml:space="preserve">1.5 Динаміка імпорту товарів у розрізі країн світу </v>
      </c>
      <c r="C6" s="317"/>
      <c r="D6" s="317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285"/>
      <c r="Q6" s="285"/>
      <c r="R6" s="322"/>
      <c r="S6" s="322"/>
      <c r="T6" s="322"/>
      <c r="U6" s="322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63" t="s">
        <v>186</v>
      </c>
      <c r="BZ6" s="263"/>
      <c r="CA6" s="263"/>
      <c r="CB6" s="263"/>
      <c r="CC6" s="263"/>
      <c r="CD6" s="264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285"/>
      <c r="DL6" s="276"/>
      <c r="DM6" s="276"/>
      <c r="DN6" s="276"/>
      <c r="DO6" s="276"/>
      <c r="DP6" s="276"/>
      <c r="DQ6" s="276"/>
      <c r="DR6" s="276"/>
      <c r="DS6" s="276"/>
      <c r="DT6" s="276"/>
      <c r="DU6" s="285"/>
      <c r="DV6" s="285"/>
      <c r="DW6" s="285"/>
      <c r="DX6" s="285"/>
      <c r="DY6" s="285"/>
      <c r="DZ6" s="285"/>
      <c r="EA6" s="285"/>
      <c r="EB6" s="285"/>
      <c r="EC6" s="285"/>
      <c r="ED6" s="285"/>
      <c r="EE6" s="285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 spans="1:248" s="3" customFormat="1" ht="17.149999999999999" customHeight="1">
      <c r="A7" s="1"/>
      <c r="B7" s="6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1"/>
      <c r="Q7" s="81"/>
      <c r="R7" s="7"/>
      <c r="S7" s="7"/>
      <c r="T7" s="7"/>
      <c r="U7" s="7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264" t="s">
        <v>187</v>
      </c>
      <c r="BZ7" s="264"/>
      <c r="CA7" s="264"/>
      <c r="CB7" s="264"/>
      <c r="CC7" s="264"/>
      <c r="CD7" s="264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81"/>
      <c r="DL7" s="86"/>
      <c r="DM7" s="86"/>
      <c r="DN7" s="86"/>
      <c r="DO7" s="86"/>
      <c r="DP7" s="86"/>
      <c r="DQ7" s="86"/>
      <c r="DR7" s="86"/>
      <c r="DS7" s="86"/>
      <c r="DT7" s="86"/>
      <c r="DU7" s="81"/>
      <c r="DV7" s="81"/>
      <c r="DW7" s="81"/>
      <c r="DX7" s="81"/>
      <c r="DY7" s="81"/>
      <c r="DZ7" s="81"/>
      <c r="EA7" s="80"/>
      <c r="EB7" s="80"/>
      <c r="EC7" s="80"/>
      <c r="ED7" s="80"/>
      <c r="EE7" s="80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</row>
    <row r="8" spans="1:248" ht="17.149999999999999" customHeight="1"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8"/>
      <c r="Q8" s="8"/>
      <c r="R8" s="5"/>
      <c r="S8" s="5"/>
      <c r="T8" s="5"/>
      <c r="U8" s="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264"/>
      <c r="BZ8" s="264"/>
      <c r="CA8" s="264"/>
      <c r="CB8" s="264"/>
      <c r="CC8" s="264"/>
      <c r="CD8" s="264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8"/>
      <c r="DL8" s="85"/>
      <c r="DM8" s="85"/>
      <c r="DN8" s="85"/>
      <c r="DO8" s="85"/>
      <c r="DP8" s="85"/>
      <c r="DQ8" s="85"/>
      <c r="DR8" s="85"/>
      <c r="DS8" s="85"/>
      <c r="DT8" s="85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</row>
    <row r="9" spans="1:248" ht="17.149999999999999" customHeight="1">
      <c r="B9" s="385" t="str">
        <f>IF('1'!$A$1=1,A53,A54)</f>
        <v>Дата останнього оновлення: 31.12.2025</v>
      </c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"/>
      <c r="Q9" s="8"/>
      <c r="R9" s="5"/>
      <c r="S9" s="5"/>
      <c r="T9" s="5"/>
      <c r="U9" s="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264" t="s">
        <v>188</v>
      </c>
      <c r="BZ9" s="264"/>
      <c r="CA9" s="264"/>
      <c r="CB9" s="264"/>
      <c r="CC9" s="264"/>
      <c r="CD9" s="264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8"/>
      <c r="DL9" s="85"/>
      <c r="DM9" s="85"/>
      <c r="DN9" s="85"/>
      <c r="DO9" s="85"/>
      <c r="DP9" s="85"/>
      <c r="DQ9" s="85"/>
      <c r="DR9" s="85"/>
      <c r="DS9" s="85"/>
      <c r="DT9" s="85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</row>
    <row r="10" spans="1:248" ht="17.149999999999999" customHeight="1"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8"/>
      <c r="R10" s="5"/>
      <c r="S10" s="5"/>
      <c r="T10" s="5"/>
      <c r="U10" s="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264" t="s">
        <v>189</v>
      </c>
      <c r="BZ10" s="264"/>
      <c r="CA10" s="264"/>
      <c r="CB10" s="264"/>
      <c r="CC10" s="264"/>
      <c r="CD10" s="264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8"/>
      <c r="DL10" s="85"/>
      <c r="DM10" s="85"/>
      <c r="DN10" s="85"/>
      <c r="DO10" s="85"/>
      <c r="DP10" s="85"/>
      <c r="DQ10" s="85"/>
      <c r="DR10" s="85"/>
      <c r="DS10" s="85"/>
      <c r="DT10" s="85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</row>
    <row r="11" spans="1:248" ht="15" customHeight="1">
      <c r="B11" s="392" t="str">
        <f>IF('1'!$A$1=1,B97,B105)</f>
        <v xml:space="preserve"> До показників торгівлі товарами включаються обсяги поштових відправлень, які до 2025 року містили інформацію тільки щодо посилок, які оподатковувалися. </v>
      </c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5"/>
      <c r="S11" s="5"/>
      <c r="T11" s="5"/>
      <c r="U11" s="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264"/>
      <c r="BZ11" s="264"/>
      <c r="CA11" s="264"/>
      <c r="CB11" s="264"/>
      <c r="CC11" s="264"/>
      <c r="CD11" s="264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8"/>
      <c r="DL11" s="85"/>
      <c r="DM11" s="85"/>
      <c r="DN11" s="85"/>
      <c r="DO11" s="85"/>
      <c r="DP11" s="85"/>
      <c r="DQ11" s="85"/>
      <c r="DR11" s="85"/>
      <c r="DS11" s="85"/>
      <c r="DT11" s="85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</row>
    <row r="12" spans="1:248" ht="15" customHeight="1">
      <c r="B12" s="392" t="str">
        <f>IF('1'!$A$1=1,B98,B106)</f>
        <v xml:space="preserve"> Упродовж 2024 року Державна митна служба України реалізувала перехід на електронну систему митного оформлення поштових та експрес-відправлень, </v>
      </c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5"/>
      <c r="S12" s="5"/>
      <c r="T12" s="5"/>
      <c r="U12" s="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264"/>
      <c r="BZ12" s="264"/>
      <c r="CA12" s="264"/>
      <c r="CB12" s="264"/>
      <c r="CC12" s="264"/>
      <c r="CD12" s="264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8"/>
      <c r="DL12" s="85"/>
      <c r="DM12" s="85"/>
      <c r="DN12" s="85"/>
      <c r="DO12" s="85"/>
      <c r="DP12" s="85"/>
      <c r="DQ12" s="85"/>
      <c r="DR12" s="85"/>
      <c r="DS12" s="85"/>
      <c r="DT12" s="85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</row>
    <row r="13" spans="1:248" ht="15" customHeight="1">
      <c r="B13" s="392" t="str">
        <f>IF('1'!$A$1=1,B99,B107)</f>
        <v xml:space="preserve"> що дозволило суттєво збільшити охоплення поштових відправлень.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5"/>
      <c r="S13" s="5"/>
      <c r="T13" s="5"/>
      <c r="U13" s="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264"/>
      <c r="BZ13" s="264"/>
      <c r="CA13" s="264"/>
      <c r="CB13" s="264"/>
      <c r="CC13" s="264"/>
      <c r="CD13" s="264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8"/>
      <c r="DL13" s="85"/>
      <c r="DM13" s="85"/>
      <c r="DN13" s="85"/>
      <c r="DO13" s="85"/>
      <c r="DP13" s="85"/>
      <c r="DQ13" s="85"/>
      <c r="DR13" s="85"/>
      <c r="DS13" s="85"/>
      <c r="DT13" s="85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</row>
    <row r="14" spans="1:248" ht="15" customHeight="1">
      <c r="B14" s="392" t="str">
        <f>IF('1'!$A$1=1,B100,B108)</f>
        <v xml:space="preserve"> Зважаючи на системний характер змін у даних щодо обсягів поштових відправлень та з метою забезпечення співставності показників платіжного балансу </v>
      </c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5"/>
      <c r="S14" s="5"/>
      <c r="T14" s="5"/>
      <c r="U14" s="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264"/>
      <c r="BZ14" s="264"/>
      <c r="CA14" s="264"/>
      <c r="CB14" s="264"/>
      <c r="CC14" s="264"/>
      <c r="CD14" s="264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8"/>
      <c r="DL14" s="85"/>
      <c r="DM14" s="85"/>
      <c r="DN14" s="85"/>
      <c r="DO14" s="85"/>
      <c r="DP14" s="85"/>
      <c r="DQ14" s="85"/>
      <c r="DR14" s="85"/>
      <c r="DS14" s="85"/>
      <c r="DT14" s="85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</row>
    <row r="15" spans="1:248" ht="15" customHeight="1">
      <c r="B15" s="392" t="str">
        <f>IF('1'!$A$1=1,B101,B109)</f>
        <v xml:space="preserve"> було здійснено перегляд  даних щодо експорту-імпорту товарів, що надходили у вигляді поштових відправлень за 2020-2023 роки.</v>
      </c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5"/>
      <c r="S15" s="5"/>
      <c r="T15" s="5"/>
      <c r="U15" s="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264"/>
      <c r="BZ15" s="264"/>
      <c r="CA15" s="264"/>
      <c r="CB15" s="264"/>
      <c r="CC15" s="264"/>
      <c r="CD15" s="264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8"/>
      <c r="DL15" s="85"/>
      <c r="DM15" s="85"/>
      <c r="DN15" s="85"/>
      <c r="DO15" s="85"/>
      <c r="DP15" s="85"/>
      <c r="DQ15" s="85"/>
      <c r="DR15" s="85"/>
      <c r="DS15" s="85"/>
      <c r="DT15" s="85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</row>
    <row r="16" spans="1:248" ht="15" customHeight="1">
      <c r="B16" s="392" t="str">
        <f>IF('1'!$A$1=1,B102,B110)</f>
        <v xml:space="preserve"> В результаті обсяги імпорту товарів було збільшено у 2020 році на 1 459 млн дол. США,  2021 – на 2 083 млн дол. США, 2022 - на  926 млн дол. США, 2023 – на 1 589  млн дол. США. </v>
      </c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5"/>
      <c r="S16" s="5"/>
      <c r="T16" s="5"/>
      <c r="U16" s="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264"/>
      <c r="BZ16" s="264"/>
      <c r="CA16" s="264"/>
      <c r="CB16" s="264"/>
      <c r="CC16" s="264"/>
      <c r="CD16" s="264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8"/>
      <c r="DL16" s="85"/>
      <c r="DM16" s="85"/>
      <c r="DN16" s="85"/>
      <c r="DO16" s="85"/>
      <c r="DP16" s="85"/>
      <c r="DQ16" s="85"/>
      <c r="DR16" s="85"/>
      <c r="DS16" s="85"/>
      <c r="DT16" s="85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</row>
    <row r="17" spans="2:135" ht="15" customHeight="1">
      <c r="B17" s="392" t="str">
        <f>IF('1'!$A$1=1,B103,B111)</f>
        <v xml:space="preserve"> Обсяги поштового експорту було збільшено відповідно на  440 млн дол. США,  508 млн дол. США, 276 млн дол. США та 336 млн дол. США.</v>
      </c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5"/>
      <c r="S17" s="5"/>
      <c r="T17" s="5"/>
      <c r="U17" s="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264"/>
      <c r="BZ17" s="264"/>
      <c r="CA17" s="264"/>
      <c r="CB17" s="264"/>
      <c r="CC17" s="264"/>
      <c r="CD17" s="264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8"/>
      <c r="DL17" s="85"/>
      <c r="DM17" s="85"/>
      <c r="DN17" s="85"/>
      <c r="DO17" s="85"/>
      <c r="DP17" s="85"/>
      <c r="DQ17" s="85"/>
      <c r="DR17" s="85"/>
      <c r="DS17" s="85"/>
      <c r="DT17" s="85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</row>
    <row r="18" spans="2:135" ht="17.149999999999999" customHeight="1">
      <c r="B18" s="38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8"/>
      <c r="Q18" s="8"/>
      <c r="R18" s="5"/>
      <c r="S18" s="5"/>
      <c r="T18" s="5"/>
      <c r="U18" s="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264"/>
      <c r="BZ18" s="264"/>
      <c r="CA18" s="264"/>
      <c r="CB18" s="264"/>
      <c r="CC18" s="264"/>
      <c r="CD18" s="264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8"/>
      <c r="DL18" s="85"/>
      <c r="DM18" s="85"/>
      <c r="DN18" s="85"/>
      <c r="DO18" s="85"/>
      <c r="DP18" s="85"/>
      <c r="DQ18" s="85"/>
      <c r="DR18" s="85"/>
      <c r="DS18" s="85"/>
      <c r="DT18" s="85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</row>
    <row r="19" spans="2:135" ht="17.149999999999999" customHeight="1"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8"/>
      <c r="Q19" s="8"/>
      <c r="R19" s="5"/>
      <c r="S19" s="5"/>
      <c r="T19" s="5"/>
      <c r="U19" s="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8"/>
      <c r="DL19" s="85"/>
      <c r="DM19" s="85"/>
      <c r="DN19" s="85"/>
      <c r="DO19" s="85"/>
      <c r="DP19" s="85"/>
      <c r="DQ19" s="85"/>
      <c r="DR19" s="85"/>
      <c r="DS19" s="85"/>
      <c r="DT19" s="85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</row>
    <row r="20" spans="2:135" ht="17.149999999999999" customHeight="1"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8"/>
      <c r="Q20" s="8"/>
      <c r="R20" s="5"/>
      <c r="S20" s="5"/>
      <c r="T20" s="5"/>
      <c r="U20" s="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8"/>
      <c r="DL20" s="85"/>
      <c r="DM20" s="85"/>
      <c r="DN20" s="85"/>
      <c r="DO20" s="85"/>
      <c r="DP20" s="85"/>
      <c r="DQ20" s="85"/>
      <c r="DR20" s="85"/>
      <c r="DS20" s="85"/>
      <c r="DT20" s="85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</row>
    <row r="21" spans="2:135" ht="17.149999999999999" customHeight="1">
      <c r="B21" s="395" t="str">
        <f>IF('1'!$A$1=1,C77,C79)</f>
        <v>Перерахунок даних зовнішньої торгівлі товарами здійснюється за середньомісячними курсами</v>
      </c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8"/>
      <c r="Q21" s="8"/>
      <c r="R21" s="5"/>
      <c r="S21" s="5"/>
      <c r="T21" s="5"/>
      <c r="U21" s="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8"/>
      <c r="DL21" s="85"/>
      <c r="DM21" s="85"/>
      <c r="DN21" s="85"/>
      <c r="DO21" s="85"/>
      <c r="DP21" s="85"/>
      <c r="DQ21" s="85"/>
      <c r="DR21" s="85"/>
      <c r="DS21" s="85"/>
      <c r="DT21" s="85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</row>
    <row r="22" spans="2:135" ht="17.149999999999999" customHeight="1"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8"/>
      <c r="Q22" s="8"/>
      <c r="R22" s="5"/>
      <c r="S22" s="5"/>
      <c r="T22" s="5"/>
      <c r="U22" s="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8"/>
      <c r="DL22" s="85"/>
      <c r="DM22" s="85"/>
      <c r="DN22" s="85"/>
      <c r="DO22" s="85"/>
      <c r="DP22" s="85"/>
      <c r="DQ22" s="85"/>
      <c r="DR22" s="85"/>
      <c r="DS22" s="85"/>
      <c r="DT22" s="85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</row>
    <row r="23" spans="2:135" ht="17.149999999999999" customHeight="1">
      <c r="B23" s="4"/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8"/>
      <c r="Q23" s="8"/>
      <c r="R23" s="5"/>
      <c r="S23" s="5"/>
      <c r="T23" s="5"/>
      <c r="U23" s="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8"/>
      <c r="DL23" s="85"/>
      <c r="DM23" s="85"/>
      <c r="DN23" s="85"/>
      <c r="DO23" s="85"/>
      <c r="DP23" s="85"/>
      <c r="DQ23" s="85"/>
      <c r="DR23" s="85"/>
      <c r="DS23" s="85"/>
      <c r="DT23" s="85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</row>
    <row r="24" spans="2:13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82"/>
      <c r="Q24" s="82"/>
      <c r="R24" s="13"/>
      <c r="S24" s="13"/>
      <c r="T24" s="13"/>
      <c r="U24" s="13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82"/>
      <c r="DL24" s="87"/>
      <c r="DM24" s="87"/>
      <c r="DN24" s="87"/>
      <c r="DO24" s="87"/>
      <c r="DP24" s="87"/>
      <c r="DQ24" s="87"/>
      <c r="DR24" s="87"/>
      <c r="DS24" s="87"/>
      <c r="DT24" s="87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</row>
    <row r="25" spans="2:1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82"/>
      <c r="Q25" s="82"/>
      <c r="R25" s="13"/>
      <c r="S25" s="13"/>
      <c r="T25" s="13"/>
      <c r="U25" s="13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82"/>
      <c r="DL25" s="87"/>
      <c r="DM25" s="87"/>
      <c r="DN25" s="87"/>
      <c r="DO25" s="84"/>
      <c r="DP25" s="84"/>
      <c r="DQ25" s="84"/>
      <c r="DR25" s="84"/>
      <c r="DS25" s="84"/>
      <c r="DT25" s="84"/>
      <c r="DU25" s="10"/>
      <c r="DV25" s="10"/>
      <c r="DW25" s="10"/>
      <c r="DX25" s="10"/>
      <c r="DY25" s="10"/>
      <c r="DZ25" s="10"/>
      <c r="EB25" s="10"/>
      <c r="EC25" s="10"/>
    </row>
    <row r="26" spans="2:1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82"/>
      <c r="Q26" s="82"/>
      <c r="R26" s="13"/>
      <c r="S26" s="13"/>
      <c r="T26" s="13"/>
      <c r="U26" s="13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82"/>
      <c r="DL26" s="87"/>
      <c r="DM26" s="87"/>
      <c r="DN26" s="87"/>
      <c r="DO26" s="84"/>
      <c r="DP26" s="87"/>
      <c r="DQ26" s="87"/>
      <c r="DR26" s="87"/>
      <c r="DS26" s="87"/>
      <c r="DT26" s="87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</row>
    <row r="27" spans="2:1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82"/>
      <c r="Q27" s="82"/>
      <c r="R27" s="13"/>
      <c r="S27" s="13"/>
      <c r="T27" s="13"/>
      <c r="U27" s="13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82"/>
      <c r="DL27" s="87"/>
      <c r="DM27" s="87"/>
      <c r="DN27" s="87"/>
      <c r="DO27" s="87"/>
      <c r="DP27" s="87"/>
      <c r="DQ27" s="87"/>
      <c r="DR27" s="87"/>
      <c r="DS27" s="87"/>
      <c r="DT27" s="87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</row>
    <row r="28" spans="2:1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82"/>
      <c r="Q28" s="82"/>
      <c r="R28" s="13"/>
      <c r="S28" s="13"/>
      <c r="T28" s="13"/>
      <c r="U28" s="13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82"/>
      <c r="DL28" s="87"/>
      <c r="DM28" s="87"/>
      <c r="DN28" s="87"/>
      <c r="DO28" s="87"/>
      <c r="DP28" s="87"/>
      <c r="DQ28" s="87"/>
      <c r="DR28" s="87"/>
      <c r="DS28" s="87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</row>
    <row r="31" spans="2:135">
      <c r="DO31" s="88" t="s">
        <v>29</v>
      </c>
    </row>
    <row r="32" spans="2:135">
      <c r="DO32" s="88" t="s">
        <v>28</v>
      </c>
    </row>
    <row r="53" spans="1:179" s="88" customFormat="1">
      <c r="A53" s="88" t="s">
        <v>218</v>
      </c>
      <c r="P53" s="9"/>
      <c r="Q53" s="9"/>
      <c r="FJ53" s="264"/>
      <c r="FK53" s="264"/>
      <c r="FL53" s="264"/>
      <c r="FM53" s="264"/>
      <c r="FN53" s="264"/>
      <c r="FO53" s="264"/>
      <c r="FP53" s="264"/>
      <c r="FQ53" s="264"/>
      <c r="FR53" s="264"/>
      <c r="FS53" s="264"/>
      <c r="FT53" s="264"/>
      <c r="FU53" s="264"/>
      <c r="FV53" s="264"/>
      <c r="FW53" s="264"/>
    </row>
    <row r="54" spans="1:179" s="88" customFormat="1">
      <c r="A54" s="88" t="s">
        <v>219</v>
      </c>
      <c r="P54" s="9"/>
      <c r="Q54" s="9"/>
      <c r="FJ54" s="264"/>
      <c r="FK54" s="264"/>
      <c r="FL54" s="264"/>
      <c r="FM54" s="264"/>
      <c r="FN54" s="264"/>
      <c r="FO54" s="264"/>
      <c r="FP54" s="264"/>
      <c r="FQ54" s="264"/>
      <c r="FR54" s="264"/>
      <c r="FS54" s="264"/>
      <c r="FT54" s="264"/>
      <c r="FU54" s="264"/>
      <c r="FV54" s="264"/>
      <c r="FW54" s="264"/>
    </row>
    <row r="55" spans="1:179" s="88" customFormat="1">
      <c r="A55" s="164"/>
      <c r="P55" s="9"/>
      <c r="Q55" s="9"/>
      <c r="FJ55" s="264"/>
      <c r="FK55" s="264"/>
      <c r="FL55" s="264"/>
      <c r="FM55" s="264"/>
      <c r="FN55" s="264"/>
      <c r="FO55" s="264"/>
      <c r="FP55" s="264"/>
      <c r="FQ55" s="264"/>
      <c r="FR55" s="264"/>
      <c r="FS55" s="264"/>
      <c r="FT55" s="264"/>
      <c r="FU55" s="264"/>
      <c r="FV55" s="264"/>
      <c r="FW55" s="264"/>
    </row>
    <row r="56" spans="1:179" s="9" customFormat="1">
      <c r="A56" s="17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</row>
    <row r="57" spans="1:179" s="9" customFormat="1">
      <c r="A57" s="17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</row>
    <row r="58" spans="1:179" s="9" customFormat="1">
      <c r="A58" s="17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</row>
    <row r="59" spans="1:179" s="9" customFormat="1">
      <c r="A59" s="17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</row>
    <row r="60" spans="1:179" s="9" customFormat="1">
      <c r="A60" s="17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</row>
    <row r="61" spans="1:179" s="9" customFormat="1">
      <c r="A61" s="17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</row>
    <row r="62" spans="1:179" s="9" customFormat="1">
      <c r="A62" s="17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</row>
    <row r="63" spans="1:179" s="9" customFormat="1">
      <c r="A63" s="17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</row>
    <row r="64" spans="1:179" s="9" customFormat="1">
      <c r="A64" s="17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</row>
    <row r="65" spans="1:179" s="9" customFormat="1">
      <c r="A65" s="17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</row>
    <row r="66" spans="1:179" s="9" customFormat="1">
      <c r="A66" s="17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</row>
    <row r="67" spans="1:179" s="9" customFormat="1">
      <c r="A67" s="17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</row>
    <row r="68" spans="1:179" s="9" customFormat="1">
      <c r="A68" s="17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</row>
    <row r="69" spans="1:179" s="9" customFormat="1">
      <c r="A69" s="17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</row>
    <row r="70" spans="1:179" s="9" customFormat="1">
      <c r="A70" s="17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</row>
    <row r="71" spans="1:179" s="9" customFormat="1">
      <c r="A71" s="17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</row>
    <row r="72" spans="1:179" s="9" customFormat="1">
      <c r="A72" s="17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</row>
    <row r="77" spans="1:179" s="88" customFormat="1" ht="13">
      <c r="A77" s="164"/>
      <c r="C77" s="341" t="s">
        <v>191</v>
      </c>
      <c r="P77" s="9"/>
      <c r="Q77" s="9"/>
      <c r="FJ77" s="264"/>
      <c r="FK77" s="264"/>
      <c r="FL77" s="264"/>
      <c r="FM77" s="264"/>
      <c r="FN77" s="264"/>
      <c r="FO77" s="264"/>
      <c r="FP77" s="264"/>
      <c r="FQ77" s="264"/>
      <c r="FR77" s="264"/>
      <c r="FS77" s="264"/>
      <c r="FT77" s="264"/>
      <c r="FU77" s="264"/>
      <c r="FV77" s="264"/>
      <c r="FW77" s="264"/>
    </row>
    <row r="78" spans="1:179" s="88" customFormat="1" ht="13">
      <c r="A78" s="164"/>
      <c r="C78" s="341"/>
      <c r="P78" s="9"/>
      <c r="Q78" s="9"/>
      <c r="FJ78" s="264"/>
      <c r="FK78" s="264"/>
      <c r="FL78" s="264"/>
      <c r="FM78" s="264"/>
      <c r="FN78" s="264"/>
      <c r="FO78" s="264"/>
      <c r="FP78" s="264"/>
      <c r="FQ78" s="264"/>
      <c r="FR78" s="264"/>
      <c r="FS78" s="264"/>
      <c r="FT78" s="264"/>
      <c r="FU78" s="264"/>
      <c r="FV78" s="264"/>
      <c r="FW78" s="264"/>
    </row>
    <row r="79" spans="1:179" s="88" customFormat="1" ht="13">
      <c r="A79" s="164"/>
      <c r="C79" s="341" t="s">
        <v>192</v>
      </c>
      <c r="P79" s="9"/>
      <c r="Q79" s="9"/>
      <c r="FJ79" s="264"/>
      <c r="FK79" s="264"/>
      <c r="FL79" s="264"/>
      <c r="FM79" s="264"/>
      <c r="FN79" s="264"/>
      <c r="FO79" s="264"/>
      <c r="FP79" s="264"/>
      <c r="FQ79" s="264"/>
      <c r="FR79" s="264"/>
      <c r="FS79" s="264"/>
      <c r="FT79" s="264"/>
      <c r="FU79" s="264"/>
      <c r="FV79" s="264"/>
      <c r="FW79" s="264"/>
    </row>
    <row r="80" spans="1:179" ht="13">
      <c r="C80" s="340"/>
    </row>
    <row r="97" spans="1:179" s="88" customFormat="1" ht="12.5" customHeight="1">
      <c r="A97" s="164"/>
      <c r="B97" s="396" t="s">
        <v>220</v>
      </c>
      <c r="C97" s="397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FJ97" s="264"/>
      <c r="FK97" s="264"/>
      <c r="FL97" s="264"/>
      <c r="FM97" s="264"/>
      <c r="FN97" s="264"/>
      <c r="FO97" s="264"/>
      <c r="FP97" s="264"/>
      <c r="FQ97" s="264"/>
      <c r="FR97" s="264"/>
      <c r="FS97" s="264"/>
      <c r="FT97" s="264"/>
      <c r="FU97" s="264"/>
      <c r="FV97" s="264"/>
      <c r="FW97" s="264"/>
    </row>
    <row r="98" spans="1:179" s="88" customFormat="1" ht="12.5" customHeight="1">
      <c r="A98" s="164"/>
      <c r="B98" s="396" t="s">
        <v>221</v>
      </c>
      <c r="C98" s="397"/>
      <c r="D98" s="397"/>
      <c r="E98" s="397"/>
      <c r="F98" s="397"/>
      <c r="G98" s="397"/>
      <c r="H98" s="397"/>
      <c r="I98" s="397"/>
      <c r="J98" s="397"/>
      <c r="K98" s="397"/>
      <c r="L98" s="397"/>
      <c r="M98" s="397"/>
      <c r="N98" s="397"/>
      <c r="O98" s="397"/>
      <c r="P98" s="397"/>
      <c r="Q98" s="397"/>
      <c r="FJ98" s="264"/>
      <c r="FK98" s="264"/>
      <c r="FL98" s="264"/>
      <c r="FM98" s="264"/>
      <c r="FN98" s="264"/>
      <c r="FO98" s="264"/>
      <c r="FP98" s="264"/>
      <c r="FQ98" s="264"/>
      <c r="FR98" s="264"/>
      <c r="FS98" s="264"/>
      <c r="FT98" s="264"/>
      <c r="FU98" s="264"/>
      <c r="FV98" s="264"/>
      <c r="FW98" s="264"/>
    </row>
    <row r="99" spans="1:179" s="88" customFormat="1" ht="13">
      <c r="A99" s="164"/>
      <c r="B99" s="390" t="s">
        <v>222</v>
      </c>
      <c r="C99" s="394"/>
      <c r="D99" s="394"/>
      <c r="E99" s="394"/>
      <c r="F99" s="394"/>
      <c r="G99" s="394"/>
      <c r="H99" s="394"/>
      <c r="I99" s="394"/>
      <c r="J99" s="394"/>
      <c r="K99" s="394"/>
      <c r="L99" s="394"/>
      <c r="M99" s="394"/>
      <c r="N99" s="394"/>
      <c r="O99" s="394"/>
      <c r="P99" s="388"/>
      <c r="Q99" s="388"/>
      <c r="FJ99" s="264"/>
      <c r="FK99" s="264"/>
      <c r="FL99" s="264"/>
      <c r="FM99" s="264"/>
      <c r="FN99" s="264"/>
      <c r="FO99" s="264"/>
      <c r="FP99" s="264"/>
      <c r="FQ99" s="264"/>
      <c r="FR99" s="264"/>
      <c r="FS99" s="264"/>
      <c r="FT99" s="264"/>
      <c r="FU99" s="264"/>
      <c r="FV99" s="264"/>
      <c r="FW99" s="264"/>
    </row>
    <row r="100" spans="1:179" s="88" customFormat="1" ht="12.5" customHeight="1">
      <c r="A100" s="164"/>
      <c r="B100" s="396" t="s">
        <v>223</v>
      </c>
      <c r="C100" s="397"/>
      <c r="D100" s="397"/>
      <c r="E100" s="397"/>
      <c r="F100" s="397"/>
      <c r="G100" s="397"/>
      <c r="H100" s="397"/>
      <c r="I100" s="397"/>
      <c r="J100" s="397"/>
      <c r="K100" s="397"/>
      <c r="L100" s="397"/>
      <c r="M100" s="397"/>
      <c r="N100" s="397"/>
      <c r="O100" s="397"/>
      <c r="P100" s="397"/>
      <c r="Q100" s="397"/>
      <c r="FJ100" s="264"/>
      <c r="FK100" s="264"/>
      <c r="FL100" s="264"/>
      <c r="FM100" s="264"/>
      <c r="FN100" s="264"/>
      <c r="FO100" s="264"/>
      <c r="FP100" s="264"/>
      <c r="FQ100" s="264"/>
      <c r="FR100" s="264"/>
      <c r="FS100" s="264"/>
      <c r="FT100" s="264"/>
      <c r="FU100" s="264"/>
      <c r="FV100" s="264"/>
      <c r="FW100" s="264"/>
    </row>
    <row r="101" spans="1:179" s="88" customFormat="1" ht="12.5" customHeight="1">
      <c r="A101" s="164"/>
      <c r="B101" s="396" t="s">
        <v>224</v>
      </c>
      <c r="C101" s="397"/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FJ101" s="264"/>
      <c r="FK101" s="264"/>
      <c r="FL101" s="264"/>
      <c r="FM101" s="264"/>
      <c r="FN101" s="264"/>
      <c r="FO101" s="264"/>
      <c r="FP101" s="264"/>
      <c r="FQ101" s="264"/>
      <c r="FR101" s="264"/>
      <c r="FS101" s="264"/>
      <c r="FT101" s="264"/>
      <c r="FU101" s="264"/>
      <c r="FV101" s="264"/>
      <c r="FW101" s="264"/>
    </row>
    <row r="102" spans="1:179" s="88" customFormat="1" ht="13">
      <c r="A102" s="164"/>
      <c r="B102" s="313" t="s">
        <v>225</v>
      </c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389"/>
      <c r="Q102" s="389"/>
      <c r="FJ102" s="264"/>
      <c r="FK102" s="264"/>
      <c r="FL102" s="264"/>
      <c r="FM102" s="264"/>
      <c r="FN102" s="264"/>
      <c r="FO102" s="264"/>
      <c r="FP102" s="264"/>
      <c r="FQ102" s="264"/>
      <c r="FR102" s="264"/>
      <c r="FS102" s="264"/>
      <c r="FT102" s="264"/>
      <c r="FU102" s="264"/>
      <c r="FV102" s="264"/>
      <c r="FW102" s="264"/>
    </row>
    <row r="103" spans="1:179" s="88" customFormat="1" ht="13">
      <c r="A103" s="164"/>
      <c r="B103" s="313" t="s">
        <v>226</v>
      </c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389"/>
      <c r="Q103" s="389"/>
      <c r="FJ103" s="264"/>
      <c r="FK103" s="264"/>
      <c r="FL103" s="264"/>
      <c r="FM103" s="264"/>
      <c r="FN103" s="264"/>
      <c r="FO103" s="264"/>
      <c r="FP103" s="264"/>
      <c r="FQ103" s="264"/>
      <c r="FR103" s="264"/>
      <c r="FS103" s="264"/>
      <c r="FT103" s="264"/>
      <c r="FU103" s="264"/>
      <c r="FV103" s="264"/>
      <c r="FW103" s="264"/>
    </row>
    <row r="104" spans="1:179" s="88" customFormat="1">
      <c r="A104" s="164"/>
      <c r="P104" s="9"/>
      <c r="Q104" s="9"/>
      <c r="FJ104" s="264"/>
      <c r="FK104" s="264"/>
      <c r="FL104" s="264"/>
      <c r="FM104" s="264"/>
      <c r="FN104" s="264"/>
      <c r="FO104" s="264"/>
      <c r="FP104" s="264"/>
      <c r="FQ104" s="264"/>
      <c r="FR104" s="264"/>
      <c r="FS104" s="264"/>
      <c r="FT104" s="264"/>
      <c r="FU104" s="264"/>
      <c r="FV104" s="264"/>
      <c r="FW104" s="264"/>
    </row>
    <row r="105" spans="1:179" s="88" customFormat="1" ht="13">
      <c r="A105" s="164"/>
      <c r="B105" s="390" t="s">
        <v>227</v>
      </c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  <c r="P105" s="9"/>
      <c r="Q105" s="9"/>
      <c r="FJ105" s="264"/>
      <c r="FK105" s="264"/>
      <c r="FL105" s="264"/>
      <c r="FM105" s="264"/>
      <c r="FN105" s="264"/>
      <c r="FO105" s="264"/>
      <c r="FP105" s="264"/>
      <c r="FQ105" s="264"/>
      <c r="FR105" s="264"/>
      <c r="FS105" s="264"/>
      <c r="FT105" s="264"/>
      <c r="FU105" s="264"/>
      <c r="FV105" s="264"/>
      <c r="FW105" s="264"/>
    </row>
    <row r="106" spans="1:179" s="88" customFormat="1" ht="13">
      <c r="A106" s="164"/>
      <c r="B106" s="390" t="s">
        <v>228</v>
      </c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9"/>
      <c r="Q106" s="9"/>
      <c r="FJ106" s="264"/>
      <c r="FK106" s="264"/>
      <c r="FL106" s="264"/>
      <c r="FM106" s="264"/>
      <c r="FN106" s="264"/>
      <c r="FO106" s="264"/>
      <c r="FP106" s="264"/>
      <c r="FQ106" s="264"/>
      <c r="FR106" s="264"/>
      <c r="FS106" s="264"/>
      <c r="FT106" s="264"/>
      <c r="FU106" s="264"/>
      <c r="FV106" s="264"/>
      <c r="FW106" s="264"/>
    </row>
    <row r="107" spans="1:179" s="88" customFormat="1" ht="13">
      <c r="A107" s="164"/>
      <c r="B107" s="391" t="s">
        <v>229</v>
      </c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9"/>
      <c r="Q107" s="9"/>
      <c r="FJ107" s="264"/>
      <c r="FK107" s="264"/>
      <c r="FL107" s="264"/>
      <c r="FM107" s="264"/>
      <c r="FN107" s="264"/>
      <c r="FO107" s="264"/>
      <c r="FP107" s="264"/>
      <c r="FQ107" s="264"/>
      <c r="FR107" s="264"/>
      <c r="FS107" s="264"/>
      <c r="FT107" s="264"/>
      <c r="FU107" s="264"/>
      <c r="FV107" s="264"/>
      <c r="FW107" s="264"/>
    </row>
    <row r="108" spans="1:179" s="88" customFormat="1" ht="13">
      <c r="A108" s="164"/>
      <c r="B108" s="391" t="s">
        <v>230</v>
      </c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9"/>
      <c r="Q108" s="9"/>
      <c r="FJ108" s="264"/>
      <c r="FK108" s="264"/>
      <c r="FL108" s="264"/>
      <c r="FM108" s="264"/>
      <c r="FN108" s="264"/>
      <c r="FO108" s="264"/>
      <c r="FP108" s="264"/>
      <c r="FQ108" s="264"/>
      <c r="FR108" s="264"/>
      <c r="FS108" s="264"/>
      <c r="FT108" s="264"/>
      <c r="FU108" s="264"/>
      <c r="FV108" s="264"/>
      <c r="FW108" s="264"/>
    </row>
    <row r="109" spans="1:179" s="88" customFormat="1" ht="13">
      <c r="A109" s="164"/>
      <c r="B109" s="391" t="s">
        <v>231</v>
      </c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  <c r="P109" s="9"/>
      <c r="Q109" s="9"/>
      <c r="FJ109" s="264"/>
      <c r="FK109" s="264"/>
      <c r="FL109" s="264"/>
      <c r="FM109" s="264"/>
      <c r="FN109" s="264"/>
      <c r="FO109" s="264"/>
      <c r="FP109" s="264"/>
      <c r="FQ109" s="264"/>
      <c r="FR109" s="264"/>
      <c r="FS109" s="264"/>
      <c r="FT109" s="264"/>
      <c r="FU109" s="264"/>
      <c r="FV109" s="264"/>
      <c r="FW109" s="264"/>
    </row>
    <row r="110" spans="1:179" s="88" customFormat="1" ht="13">
      <c r="A110" s="164"/>
      <c r="B110" s="391" t="s">
        <v>232</v>
      </c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9"/>
      <c r="Q110" s="9"/>
      <c r="FJ110" s="264"/>
      <c r="FK110" s="264"/>
      <c r="FL110" s="264"/>
      <c r="FM110" s="264"/>
      <c r="FN110" s="264"/>
      <c r="FO110" s="264"/>
      <c r="FP110" s="264"/>
      <c r="FQ110" s="264"/>
      <c r="FR110" s="264"/>
      <c r="FS110" s="264"/>
      <c r="FT110" s="264"/>
      <c r="FU110" s="264"/>
      <c r="FV110" s="264"/>
      <c r="FW110" s="264"/>
    </row>
    <row r="111" spans="1:179" s="88" customFormat="1" ht="13">
      <c r="A111" s="164"/>
      <c r="B111" s="390" t="s">
        <v>233</v>
      </c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9"/>
      <c r="Q111" s="9"/>
      <c r="FJ111" s="264"/>
      <c r="FK111" s="264"/>
      <c r="FL111" s="264"/>
      <c r="FM111" s="264"/>
      <c r="FN111" s="264"/>
      <c r="FO111" s="264"/>
      <c r="FP111" s="264"/>
      <c r="FQ111" s="264"/>
      <c r="FR111" s="264"/>
      <c r="FS111" s="264"/>
      <c r="FT111" s="264"/>
      <c r="FU111" s="264"/>
      <c r="FV111" s="264"/>
      <c r="FW111" s="264"/>
    </row>
    <row r="112" spans="1:179">
      <c r="B112" s="9"/>
    </row>
  </sheetData>
  <mergeCells count="4">
    <mergeCell ref="B97:Q97"/>
    <mergeCell ref="B98:Q98"/>
    <mergeCell ref="B100:Q100"/>
    <mergeCell ref="B101:Q101"/>
  </mergeCells>
  <phoneticPr fontId="8" type="noConversion"/>
  <hyperlinks>
    <hyperlink ref="B2" location="'1.1 '!A1" display="'1.1 '!A1"/>
    <hyperlink ref="B3" location="'1.2 '!A1" display="1.2. Динаміка товарної структури імпорту"/>
    <hyperlink ref="B1" location="'1.1 '!A1" display="1. Зовнішня торгівля товарами (відповідно до КПБ6)"/>
    <hyperlink ref="B3:EE3" location="'1.2'!A1" display="1.2. Динаміка товарної структури імпорту"/>
    <hyperlink ref="B4" location="'1.3'!A1" display="'1.3'!A1"/>
    <hyperlink ref="B5" location="'1.4 '!A1" display="'1.4 '!A1"/>
    <hyperlink ref="B6" location="'1.5'!A1" display="'1.5'!A1"/>
  </hyperlinks>
  <pageMargins left="0.48" right="0.32" top="0.67" bottom="1" header="0.5" footer="0.5"/>
  <pageSetup paperSize="9" scale="92" orientation="landscape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R42"/>
  <sheetViews>
    <sheetView zoomScale="69" zoomScaleNormal="69" workbookViewId="0">
      <selection activeCell="Q8" sqref="Q8"/>
    </sheetView>
  </sheetViews>
  <sheetFormatPr defaultColWidth="9.453125" defaultRowHeight="12.5" outlineLevelCol="2"/>
  <cols>
    <col min="1" max="1" width="35.453125" style="15" customWidth="1"/>
    <col min="2" max="3" width="40" style="15" hidden="1" customWidth="1" outlineLevel="2"/>
    <col min="4" max="4" width="12.1796875" style="15" customWidth="1" collapsed="1"/>
    <col min="5" max="13" width="12.1796875" style="15" customWidth="1"/>
    <col min="14" max="58" width="7.54296875" style="15" customWidth="1"/>
    <col min="59" max="16384" width="9.453125" style="15"/>
  </cols>
  <sheetData>
    <row r="1" spans="1:18" s="52" customFormat="1" ht="13">
      <c r="A1" s="51" t="str">
        <f>IF('1'!$A$1=1,"до змісту","to title")</f>
        <v>до змісту</v>
      </c>
    </row>
    <row r="2" spans="1:18" s="53" customFormat="1" ht="13">
      <c r="A2" s="400" t="str">
        <f>IF('1'!$A$1=1,"1.1 Динаміка товарної структури експорту","1.1 Dynamics of the Commodity Composition of Exports")</f>
        <v>1.1 Динаміка товарної структури експорту</v>
      </c>
      <c r="B2" s="400"/>
      <c r="C2" s="400"/>
      <c r="D2" s="401"/>
      <c r="E2" s="401"/>
    </row>
    <row r="3" spans="1:18" s="12" customFormat="1" ht="13">
      <c r="A3" s="54" t="str">
        <f>IF('1'!$A$1=1,"(відповідно до КПБ6)","(according to BPM6 methodology)")</f>
        <v>(відповідно до КПБ6)</v>
      </c>
      <c r="B3" s="54"/>
      <c r="C3" s="54"/>
      <c r="D3" s="334"/>
      <c r="E3" s="334"/>
      <c r="F3" s="334"/>
      <c r="G3" s="334"/>
      <c r="H3" s="334"/>
      <c r="I3" s="334"/>
      <c r="J3" s="334"/>
      <c r="K3" s="334"/>
      <c r="L3" s="334"/>
      <c r="M3" s="334"/>
    </row>
    <row r="4" spans="1:18" ht="13">
      <c r="A4" s="386" t="str">
        <f>IF('1'!$A$1=1,B4,C4)</f>
        <v>Дата останнього оновлення: 31.12.2025</v>
      </c>
      <c r="B4" s="383" t="s">
        <v>218</v>
      </c>
      <c r="C4" s="383" t="s">
        <v>219</v>
      </c>
      <c r="D4" s="387"/>
      <c r="E4" s="387"/>
      <c r="F4" s="387"/>
      <c r="G4" s="387"/>
      <c r="H4" s="387"/>
      <c r="I4" s="387"/>
      <c r="J4" s="387"/>
      <c r="K4" s="387"/>
      <c r="L4" s="387"/>
      <c r="M4" s="387"/>
    </row>
    <row r="5" spans="1:18" s="16" customFormat="1" ht="13.4" customHeight="1">
      <c r="A5" s="402" t="str">
        <f>IF('1'!$A$1=1,B5,C5)</f>
        <v>Найменування  груп  товарів</v>
      </c>
      <c r="B5" s="404" t="s">
        <v>0</v>
      </c>
      <c r="C5" s="404" t="s">
        <v>15</v>
      </c>
      <c r="D5" s="398">
        <v>2015</v>
      </c>
      <c r="E5" s="398">
        <v>2016</v>
      </c>
      <c r="F5" s="398">
        <v>2017</v>
      </c>
      <c r="G5" s="398">
        <v>2018</v>
      </c>
      <c r="H5" s="398">
        <v>2019</v>
      </c>
      <c r="I5" s="398">
        <v>2020</v>
      </c>
      <c r="J5" s="398">
        <v>2021</v>
      </c>
      <c r="K5" s="398">
        <v>2022</v>
      </c>
      <c r="L5" s="398">
        <v>2023</v>
      </c>
      <c r="M5" s="398">
        <v>2024</v>
      </c>
    </row>
    <row r="6" spans="1:18" s="17" customFormat="1" ht="12.65" customHeight="1">
      <c r="A6" s="403"/>
      <c r="B6" s="405"/>
      <c r="C6" s="405"/>
      <c r="D6" s="399"/>
      <c r="E6" s="399"/>
      <c r="F6" s="399"/>
      <c r="G6" s="399"/>
      <c r="H6" s="399"/>
      <c r="I6" s="399"/>
      <c r="J6" s="399"/>
      <c r="K6" s="399"/>
      <c r="L6" s="399"/>
      <c r="M6" s="399"/>
    </row>
    <row r="7" spans="1:18" ht="17.899999999999999" customHeight="1">
      <c r="A7" s="18" t="str">
        <f>IF('1'!A1=1,B7,C7)</f>
        <v>УСЬОГО, млн євро</v>
      </c>
      <c r="B7" s="19" t="s">
        <v>190</v>
      </c>
      <c r="C7" s="69" t="s">
        <v>30</v>
      </c>
      <c r="D7" s="21">
        <v>31919.821</v>
      </c>
      <c r="E7" s="21">
        <v>30345.500999999997</v>
      </c>
      <c r="F7" s="21">
        <v>35176.288</v>
      </c>
      <c r="G7" s="21">
        <v>36729.868000000002</v>
      </c>
      <c r="H7" s="89">
        <v>41183.274999999994</v>
      </c>
      <c r="I7" s="70">
        <v>39902.553</v>
      </c>
      <c r="J7" s="70">
        <v>53945.633999999998</v>
      </c>
      <c r="K7" s="70">
        <v>38969.758000000002</v>
      </c>
      <c r="L7" s="70">
        <v>32392.202999999998</v>
      </c>
      <c r="M7" s="70">
        <v>36350.600999999995</v>
      </c>
      <c r="Q7" s="331"/>
      <c r="R7" s="331"/>
    </row>
    <row r="8" spans="1:18" s="14" customFormat="1" ht="25.4" customHeight="1">
      <c r="A8" s="23" t="str">
        <f>IF('1'!A1=1,B8,C8)</f>
        <v>Продовольчі товари та сировина для їх виробництва</v>
      </c>
      <c r="B8" s="24" t="s">
        <v>1</v>
      </c>
      <c r="C8" s="67" t="s">
        <v>16</v>
      </c>
      <c r="D8" s="26">
        <v>13055</v>
      </c>
      <c r="E8" s="26">
        <v>13806</v>
      </c>
      <c r="F8" s="26">
        <v>15738</v>
      </c>
      <c r="G8" s="26">
        <v>15782</v>
      </c>
      <c r="H8" s="22">
        <v>19779</v>
      </c>
      <c r="I8" s="22">
        <v>19392</v>
      </c>
      <c r="J8" s="22">
        <v>23545</v>
      </c>
      <c r="K8" s="22">
        <v>22259</v>
      </c>
      <c r="L8" s="22">
        <v>20360</v>
      </c>
      <c r="M8" s="22">
        <v>22806</v>
      </c>
      <c r="Q8" s="331"/>
      <c r="R8" s="331"/>
    </row>
    <row r="9" spans="1:18" s="14" customFormat="1" ht="22.4" customHeight="1">
      <c r="A9" s="23" t="str">
        <f>IF('1'!A1=1,B9,C9)</f>
        <v>Мінеральні продукти</v>
      </c>
      <c r="B9" s="24" t="s">
        <v>2</v>
      </c>
      <c r="C9" s="67" t="s">
        <v>17</v>
      </c>
      <c r="D9" s="26">
        <v>2405</v>
      </c>
      <c r="E9" s="26">
        <v>2162</v>
      </c>
      <c r="F9" s="26">
        <v>3124</v>
      </c>
      <c r="G9" s="26">
        <v>3292</v>
      </c>
      <c r="H9" s="22">
        <v>3933</v>
      </c>
      <c r="I9" s="22">
        <v>4337</v>
      </c>
      <c r="J9" s="22">
        <v>6628</v>
      </c>
      <c r="K9" s="22">
        <v>3853</v>
      </c>
      <c r="L9" s="22">
        <v>2091</v>
      </c>
      <c r="M9" s="22">
        <v>2909</v>
      </c>
      <c r="Q9" s="331"/>
      <c r="R9" s="331"/>
    </row>
    <row r="10" spans="1:18" s="14" customFormat="1" ht="32.15" customHeight="1">
      <c r="A10" s="23" t="str">
        <f>IF('1'!A1=1,B10,C10)</f>
        <v>Продукція хімічної та пов'язаних з нею галузей промисловості</v>
      </c>
      <c r="B10" s="24" t="s">
        <v>3</v>
      </c>
      <c r="C10" s="67" t="s">
        <v>18</v>
      </c>
      <c r="D10" s="26">
        <v>2195</v>
      </c>
      <c r="E10" s="26">
        <v>1656</v>
      </c>
      <c r="F10" s="26">
        <v>1809</v>
      </c>
      <c r="G10" s="26">
        <v>2019</v>
      </c>
      <c r="H10" s="22">
        <v>1942</v>
      </c>
      <c r="I10" s="22">
        <v>2017</v>
      </c>
      <c r="J10" s="22">
        <v>2695</v>
      </c>
      <c r="K10" s="22">
        <v>1578</v>
      </c>
      <c r="L10" s="22">
        <v>1226</v>
      </c>
      <c r="M10" s="22">
        <v>1397</v>
      </c>
      <c r="Q10" s="331"/>
      <c r="R10" s="331"/>
    </row>
    <row r="11" spans="1:18" s="14" customFormat="1" ht="23.75" customHeight="1">
      <c r="A11" s="23" t="str">
        <f>IF('1'!A1=1,B11,C11)</f>
        <v>Деревина та вироби з неї</v>
      </c>
      <c r="B11" s="24" t="s">
        <v>4</v>
      </c>
      <c r="C11" s="67" t="s">
        <v>19</v>
      </c>
      <c r="D11" s="26">
        <v>1389</v>
      </c>
      <c r="E11" s="26">
        <v>1362</v>
      </c>
      <c r="F11" s="26">
        <v>1456</v>
      </c>
      <c r="G11" s="26">
        <v>1663</v>
      </c>
      <c r="H11" s="22">
        <v>1591</v>
      </c>
      <c r="I11" s="22">
        <v>1542</v>
      </c>
      <c r="J11" s="22">
        <v>2108</v>
      </c>
      <c r="K11" s="22">
        <v>2011</v>
      </c>
      <c r="L11" s="22">
        <v>1592</v>
      </c>
      <c r="M11" s="22">
        <v>1534</v>
      </c>
      <c r="Q11" s="331"/>
      <c r="R11" s="331"/>
    </row>
    <row r="12" spans="1:18" s="14" customFormat="1" ht="18.649999999999999" customHeight="1">
      <c r="A12" s="23" t="str">
        <f>IF('1'!A1=1,B12,C12)</f>
        <v>Промислові вироби</v>
      </c>
      <c r="B12" s="24" t="s">
        <v>5</v>
      </c>
      <c r="C12" s="67" t="s">
        <v>20</v>
      </c>
      <c r="D12" s="26">
        <v>454</v>
      </c>
      <c r="E12" s="26">
        <v>418</v>
      </c>
      <c r="F12" s="26">
        <v>507</v>
      </c>
      <c r="G12" s="26">
        <v>550</v>
      </c>
      <c r="H12" s="22">
        <v>623</v>
      </c>
      <c r="I12" s="22">
        <v>632</v>
      </c>
      <c r="J12" s="22">
        <v>801</v>
      </c>
      <c r="K12" s="22">
        <v>536</v>
      </c>
      <c r="L12" s="22">
        <v>516</v>
      </c>
      <c r="M12" s="22">
        <v>533</v>
      </c>
      <c r="Q12" s="331"/>
      <c r="R12" s="331"/>
    </row>
    <row r="13" spans="1:18" s="14" customFormat="1" ht="29.9" customHeight="1">
      <c r="A13" s="23" t="str">
        <f>IF('1'!A1=1,B13,C13)</f>
        <v>Чорні й кольорові метали та вироби з них</v>
      </c>
      <c r="B13" s="24" t="s">
        <v>6</v>
      </c>
      <c r="C13" s="67" t="s">
        <v>21</v>
      </c>
      <c r="D13" s="26">
        <v>8253</v>
      </c>
      <c r="E13" s="26">
        <v>7312</v>
      </c>
      <c r="F13" s="26">
        <v>8754</v>
      </c>
      <c r="G13" s="26">
        <v>9639</v>
      </c>
      <c r="H13" s="22">
        <v>8918</v>
      </c>
      <c r="I13" s="22">
        <v>7710</v>
      </c>
      <c r="J13" s="22">
        <v>13316</v>
      </c>
      <c r="K13" s="22">
        <v>5472</v>
      </c>
      <c r="L13" s="22">
        <v>3594</v>
      </c>
      <c r="M13" s="22">
        <v>4081</v>
      </c>
      <c r="Q13" s="331"/>
      <c r="R13" s="331"/>
    </row>
    <row r="14" spans="1:18" s="14" customFormat="1" ht="25.4" customHeight="1">
      <c r="A14" s="23" t="str">
        <f>IF('1'!A1=1,B14,C14)</f>
        <v>Машини, устаткування, транспортні засоби та  прилади</v>
      </c>
      <c r="B14" s="24" t="s">
        <v>7</v>
      </c>
      <c r="C14" s="67" t="s">
        <v>22</v>
      </c>
      <c r="D14" s="26">
        <v>3015</v>
      </c>
      <c r="E14" s="26">
        <v>2482</v>
      </c>
      <c r="F14" s="26">
        <v>2531</v>
      </c>
      <c r="G14" s="26">
        <v>2546</v>
      </c>
      <c r="H14" s="22">
        <v>3063</v>
      </c>
      <c r="I14" s="22">
        <v>2966</v>
      </c>
      <c r="J14" s="22">
        <v>3235</v>
      </c>
      <c r="K14" s="22">
        <v>2157</v>
      </c>
      <c r="L14" s="22">
        <v>1989</v>
      </c>
      <c r="M14" s="22">
        <v>1881</v>
      </c>
      <c r="Q14" s="331"/>
      <c r="R14" s="331"/>
    </row>
    <row r="15" spans="1:18" s="14" customFormat="1" ht="25.4" customHeight="1">
      <c r="A15" s="23" t="str">
        <f>IF('1'!A1=1,B15,C15)</f>
        <v>Різне*</v>
      </c>
      <c r="B15" s="24" t="s">
        <v>8</v>
      </c>
      <c r="C15" s="67" t="s">
        <v>23</v>
      </c>
      <c r="D15" s="26">
        <f t="shared" ref="D15:L15" si="0">D7-D8-D9-D10-D11-D12-D13-D14</f>
        <v>1153.8209999999999</v>
      </c>
      <c r="E15" s="26">
        <f t="shared" si="0"/>
        <v>1147.5009999999966</v>
      </c>
      <c r="F15" s="26">
        <f t="shared" si="0"/>
        <v>1257.2880000000005</v>
      </c>
      <c r="G15" s="26">
        <f t="shared" si="0"/>
        <v>1238.8680000000022</v>
      </c>
      <c r="H15" s="26">
        <f t="shared" si="0"/>
        <v>1334.2749999999942</v>
      </c>
      <c r="I15" s="26">
        <f t="shared" si="0"/>
        <v>1306.5529999999999</v>
      </c>
      <c r="J15" s="26">
        <f t="shared" si="0"/>
        <v>1617.6339999999982</v>
      </c>
      <c r="K15" s="26">
        <f t="shared" si="0"/>
        <v>1103.7580000000016</v>
      </c>
      <c r="L15" s="26">
        <f t="shared" si="0"/>
        <v>1024.2029999999977</v>
      </c>
      <c r="M15" s="26">
        <f t="shared" ref="M15" si="1">M7-M8-M9-M10-M11-M12-M13-M14</f>
        <v>1209.6009999999951</v>
      </c>
      <c r="Q15" s="331"/>
      <c r="R15" s="331"/>
    </row>
    <row r="16" spans="1:18" s="14" customFormat="1" ht="11.15" customHeight="1">
      <c r="A16" s="27"/>
      <c r="B16" s="28"/>
      <c r="C16" s="28"/>
      <c r="D16" s="25"/>
      <c r="E16" s="25"/>
      <c r="F16" s="25"/>
      <c r="G16" s="25"/>
      <c r="H16" s="25"/>
      <c r="I16" s="25"/>
      <c r="J16" s="25"/>
      <c r="K16" s="25"/>
      <c r="L16" s="25"/>
      <c r="M16" s="25"/>
      <c r="Q16" s="331"/>
    </row>
    <row r="17" spans="1:17" s="14" customFormat="1" ht="21" customHeight="1">
      <c r="A17" s="29" t="str">
        <f>IF('1'!A1=1,B17,C17)</f>
        <v>Структура, %</v>
      </c>
      <c r="B17" s="30" t="s">
        <v>9</v>
      </c>
      <c r="C17" s="71" t="s">
        <v>24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Q17" s="331"/>
    </row>
    <row r="18" spans="1:17" s="14" customFormat="1" ht="23.15" customHeight="1">
      <c r="A18" s="31" t="str">
        <f>IF('1'!A1=1,B18,C18)</f>
        <v>УСЬОГО</v>
      </c>
      <c r="B18" s="32" t="s">
        <v>10</v>
      </c>
      <c r="C18" s="72" t="s">
        <v>25</v>
      </c>
      <c r="D18" s="33">
        <f t="shared" ref="D18:L18" si="2">D19+D20+D21+D22+D23+D24+D25+D26</f>
        <v>99.999999999999986</v>
      </c>
      <c r="E18" s="33">
        <f t="shared" si="2"/>
        <v>100.00000000000001</v>
      </c>
      <c r="F18" s="33">
        <f t="shared" si="2"/>
        <v>99.999999999999986</v>
      </c>
      <c r="G18" s="33">
        <f t="shared" si="2"/>
        <v>100</v>
      </c>
      <c r="H18" s="33">
        <f t="shared" si="2"/>
        <v>100</v>
      </c>
      <c r="I18" s="33">
        <f t="shared" si="2"/>
        <v>100.00000000000003</v>
      </c>
      <c r="J18" s="33">
        <f t="shared" si="2"/>
        <v>100</v>
      </c>
      <c r="K18" s="33">
        <f t="shared" si="2"/>
        <v>99.999999999999986</v>
      </c>
      <c r="L18" s="33">
        <f t="shared" si="2"/>
        <v>100</v>
      </c>
      <c r="M18" s="33">
        <f t="shared" ref="M18" si="3">M19+M20+M21+M22+M23+M24+M25+M26</f>
        <v>100</v>
      </c>
      <c r="P18" s="332"/>
      <c r="Q18" s="331"/>
    </row>
    <row r="19" spans="1:17" s="14" customFormat="1" ht="25.4" customHeight="1">
      <c r="A19" s="34" t="str">
        <f>IF('1'!A1=1,B19,C19)</f>
        <v>Продовольчі товари та сировина для їх виробництва</v>
      </c>
      <c r="B19" s="35" t="s">
        <v>1</v>
      </c>
      <c r="C19" s="73" t="s">
        <v>16</v>
      </c>
      <c r="D19" s="33">
        <f t="shared" ref="D19:L19" si="4">D8/D7*100</f>
        <v>40.899352161154034</v>
      </c>
      <c r="E19" s="33">
        <f t="shared" si="4"/>
        <v>45.496035804450884</v>
      </c>
      <c r="F19" s="33">
        <f t="shared" si="4"/>
        <v>44.740366010194137</v>
      </c>
      <c r="G19" s="33">
        <f t="shared" si="4"/>
        <v>42.967755832936831</v>
      </c>
      <c r="H19" s="33">
        <f t="shared" si="4"/>
        <v>48.026777860672816</v>
      </c>
      <c r="I19" s="33">
        <f t="shared" si="4"/>
        <v>48.598394192973068</v>
      </c>
      <c r="J19" s="33">
        <f t="shared" si="4"/>
        <v>43.645793466807717</v>
      </c>
      <c r="K19" s="33">
        <f t="shared" si="4"/>
        <v>57.118650826623039</v>
      </c>
      <c r="L19" s="33">
        <f t="shared" si="4"/>
        <v>62.854632023638537</v>
      </c>
      <c r="M19" s="33">
        <f t="shared" ref="M19" si="5">M8/M7*100</f>
        <v>62.738990202665434</v>
      </c>
      <c r="P19" s="332"/>
      <c r="Q19" s="331"/>
    </row>
    <row r="20" spans="1:17" s="14" customFormat="1" ht="25.4" customHeight="1">
      <c r="A20" s="34" t="str">
        <f>IF('1'!A1=1,B20,C20)</f>
        <v>Мінеральні продукти</v>
      </c>
      <c r="B20" s="35" t="s">
        <v>2</v>
      </c>
      <c r="C20" s="73" t="s">
        <v>17</v>
      </c>
      <c r="D20" s="33">
        <f t="shared" ref="D20:L20" si="6">D9/D7*100</f>
        <v>7.5345034046400192</v>
      </c>
      <c r="E20" s="33">
        <f t="shared" si="6"/>
        <v>7.1246146175012903</v>
      </c>
      <c r="F20" s="33">
        <f t="shared" si="6"/>
        <v>8.8809825527923802</v>
      </c>
      <c r="G20" s="33">
        <f t="shared" si="6"/>
        <v>8.962732999748324</v>
      </c>
      <c r="H20" s="33">
        <f t="shared" si="6"/>
        <v>9.5499932921798969</v>
      </c>
      <c r="I20" s="33">
        <f t="shared" si="6"/>
        <v>10.868978734267955</v>
      </c>
      <c r="J20" s="33">
        <f t="shared" si="6"/>
        <v>12.286443792652433</v>
      </c>
      <c r="K20" s="33">
        <f t="shared" si="6"/>
        <v>9.8871540336483488</v>
      </c>
      <c r="L20" s="33">
        <f t="shared" si="6"/>
        <v>6.4552571493825237</v>
      </c>
      <c r="M20" s="33">
        <f t="shared" ref="M20" si="7">M9/M7*100</f>
        <v>8.0026187187386544</v>
      </c>
      <c r="P20" s="332"/>
      <c r="Q20" s="331"/>
    </row>
    <row r="21" spans="1:17" s="14" customFormat="1" ht="25.4" customHeight="1">
      <c r="A21" s="34" t="str">
        <f>IF('1'!A1=1,B21,C21)</f>
        <v>Продукція хімічної та пов'язаних з нею галузей промисловості</v>
      </c>
      <c r="B21" s="35" t="s">
        <v>3</v>
      </c>
      <c r="C21" s="73" t="s">
        <v>18</v>
      </c>
      <c r="D21" s="33">
        <f t="shared" ref="D21:L21" si="8">D10/D7*100</f>
        <v>6.8766049784552363</v>
      </c>
      <c r="E21" s="33">
        <f t="shared" si="8"/>
        <v>5.457151621915882</v>
      </c>
      <c r="F21" s="33">
        <f t="shared" si="8"/>
        <v>5.1426688341873934</v>
      </c>
      <c r="G21" s="33">
        <f t="shared" si="8"/>
        <v>5.4968887990558528</v>
      </c>
      <c r="H21" s="33">
        <f t="shared" si="8"/>
        <v>4.7155064768404173</v>
      </c>
      <c r="I21" s="33">
        <f t="shared" si="8"/>
        <v>5.0548144125013756</v>
      </c>
      <c r="J21" s="33">
        <f t="shared" si="8"/>
        <v>4.9957703713334798</v>
      </c>
      <c r="K21" s="33">
        <f t="shared" si="8"/>
        <v>4.0492938139364369</v>
      </c>
      <c r="L21" s="33">
        <f t="shared" si="8"/>
        <v>3.7848614371798055</v>
      </c>
      <c r="M21" s="33">
        <f t="shared" ref="M21" si="9">M10/M7*100</f>
        <v>3.8431276555785145</v>
      </c>
      <c r="P21" s="332"/>
      <c r="Q21" s="331"/>
    </row>
    <row r="22" spans="1:17" s="14" customFormat="1" ht="25.4" customHeight="1">
      <c r="A22" s="34" t="str">
        <f>IF('1'!A1=1,B22,C22)</f>
        <v>Деревина та вироби з неї</v>
      </c>
      <c r="B22" s="35" t="s">
        <v>4</v>
      </c>
      <c r="C22" s="73" t="s">
        <v>19</v>
      </c>
      <c r="D22" s="33">
        <f t="shared" ref="D22:L22" si="10">D11/D7*100</f>
        <v>4.3515281617650681</v>
      </c>
      <c r="E22" s="33">
        <f t="shared" si="10"/>
        <v>4.4883094861409605</v>
      </c>
      <c r="F22" s="33">
        <f t="shared" si="10"/>
        <v>4.1391519196113018</v>
      </c>
      <c r="G22" s="33">
        <f t="shared" si="10"/>
        <v>4.5276503580138101</v>
      </c>
      <c r="H22" s="33">
        <f t="shared" si="10"/>
        <v>3.8632187459593736</v>
      </c>
      <c r="I22" s="33">
        <f t="shared" si="10"/>
        <v>3.8644143897258907</v>
      </c>
      <c r="J22" s="33">
        <f t="shared" si="10"/>
        <v>3.9076378266311598</v>
      </c>
      <c r="K22" s="33">
        <f t="shared" si="10"/>
        <v>5.1604118249849025</v>
      </c>
      <c r="L22" s="33">
        <f t="shared" si="10"/>
        <v>4.9147629755222271</v>
      </c>
      <c r="M22" s="33">
        <f t="shared" ref="M22" si="11">M11/M7*100</f>
        <v>4.2200127585235805</v>
      </c>
      <c r="P22" s="332"/>
      <c r="Q22" s="331"/>
    </row>
    <row r="23" spans="1:17" s="14" customFormat="1" ht="21.65" customHeight="1">
      <c r="A23" s="34" t="str">
        <f>IF('1'!A1=1,B23,C23)</f>
        <v>Промислові вироби</v>
      </c>
      <c r="B23" s="35" t="s">
        <v>5</v>
      </c>
      <c r="C23" s="73" t="s">
        <v>20</v>
      </c>
      <c r="D23" s="33">
        <f t="shared" ref="D23:L23" si="12">D12/D7*100</f>
        <v>1.4223137404185318</v>
      </c>
      <c r="E23" s="33">
        <f t="shared" si="12"/>
        <v>1.377469431135772</v>
      </c>
      <c r="F23" s="33">
        <f t="shared" si="12"/>
        <v>1.4413118291503639</v>
      </c>
      <c r="G23" s="33">
        <f t="shared" si="12"/>
        <v>1.497418939812144</v>
      </c>
      <c r="H23" s="33">
        <f t="shared" si="12"/>
        <v>1.5127500180595159</v>
      </c>
      <c r="I23" s="33">
        <f t="shared" si="12"/>
        <v>1.5838585566191716</v>
      </c>
      <c r="J23" s="33">
        <f t="shared" si="12"/>
        <v>1.4848282253944778</v>
      </c>
      <c r="K23" s="33">
        <f t="shared" si="12"/>
        <v>1.3754255286881689</v>
      </c>
      <c r="L23" s="33">
        <f t="shared" si="12"/>
        <v>1.5929759393024303</v>
      </c>
      <c r="M23" s="33">
        <f t="shared" ref="M23" si="13">M12/M7*100</f>
        <v>1.4662756194870068</v>
      </c>
      <c r="P23" s="332"/>
      <c r="Q23" s="331"/>
    </row>
    <row r="24" spans="1:17" s="14" customFormat="1" ht="30" customHeight="1">
      <c r="A24" s="34" t="str">
        <f>IF('1'!A1=1,B24,C24)</f>
        <v>Чорні й кольорові метали та вироби з них</v>
      </c>
      <c r="B24" s="35" t="s">
        <v>6</v>
      </c>
      <c r="C24" s="73" t="s">
        <v>21</v>
      </c>
      <c r="D24" s="33">
        <f>D13/D7*100</f>
        <v>25.855408149061986</v>
      </c>
      <c r="E24" s="33">
        <f t="shared" ref="E24:L24" si="14">E13/E7*100</f>
        <v>24.095828900633411</v>
      </c>
      <c r="F24" s="33">
        <f t="shared" si="14"/>
        <v>24.88608235183883</v>
      </c>
      <c r="G24" s="33">
        <f t="shared" si="14"/>
        <v>26.242947565180469</v>
      </c>
      <c r="H24" s="33">
        <f t="shared" si="14"/>
        <v>21.654421606829473</v>
      </c>
      <c r="I24" s="33">
        <f t="shared" si="14"/>
        <v>19.322071948629453</v>
      </c>
      <c r="J24" s="33">
        <f t="shared" si="14"/>
        <v>24.684110673349398</v>
      </c>
      <c r="K24" s="33">
        <f t="shared" si="14"/>
        <v>14.041657636159814</v>
      </c>
      <c r="L24" s="33">
        <f t="shared" si="14"/>
        <v>11.095262647001812</v>
      </c>
      <c r="M24" s="33">
        <f t="shared" ref="M24" si="15">M13/M7*100</f>
        <v>11.226774489918338</v>
      </c>
      <c r="P24" s="332"/>
      <c r="Q24" s="331"/>
    </row>
    <row r="25" spans="1:17" s="14" customFormat="1" ht="27" customHeight="1">
      <c r="A25" s="34" t="str">
        <f>IF('1'!A1=1,B25,C25)</f>
        <v>Машини, устаткування, транспортні засоби та прилади</v>
      </c>
      <c r="B25" s="35" t="s">
        <v>11</v>
      </c>
      <c r="C25" s="73" t="s">
        <v>22</v>
      </c>
      <c r="D25" s="33">
        <f t="shared" ref="D25:L25" si="16">D14/D7*100</f>
        <v>9.4455416902243901</v>
      </c>
      <c r="E25" s="33">
        <f t="shared" si="16"/>
        <v>8.1791366700454233</v>
      </c>
      <c r="F25" s="33">
        <f t="shared" si="16"/>
        <v>7.1951878492693719</v>
      </c>
      <c r="G25" s="33">
        <f t="shared" si="16"/>
        <v>6.9316884013849434</v>
      </c>
      <c r="H25" s="33">
        <f t="shared" si="16"/>
        <v>7.437485241278166</v>
      </c>
      <c r="I25" s="33">
        <f t="shared" si="16"/>
        <v>7.4331083527412396</v>
      </c>
      <c r="J25" s="33">
        <f t="shared" si="16"/>
        <v>5.9967781637342519</v>
      </c>
      <c r="K25" s="33">
        <f t="shared" si="16"/>
        <v>5.5350613160081714</v>
      </c>
      <c r="L25" s="33">
        <f t="shared" si="16"/>
        <v>6.1403665567297168</v>
      </c>
      <c r="M25" s="33">
        <f t="shared" ref="M25" si="17">M14/M7*100</f>
        <v>5.1746049535742209</v>
      </c>
      <c r="P25" s="332"/>
      <c r="Q25" s="331"/>
    </row>
    <row r="26" spans="1:17" s="14" customFormat="1" ht="20.149999999999999" customHeight="1">
      <c r="A26" s="34" t="str">
        <f>IF('1'!A1=1,B26,C26)</f>
        <v>Різне*</v>
      </c>
      <c r="B26" s="35" t="s">
        <v>8</v>
      </c>
      <c r="C26" s="73" t="s">
        <v>23</v>
      </c>
      <c r="D26" s="33">
        <f t="shared" ref="D26:L26" si="18">D15/D7*100</f>
        <v>3.6147477142807283</v>
      </c>
      <c r="E26" s="33">
        <f t="shared" si="18"/>
        <v>3.7814534681763754</v>
      </c>
      <c r="F26" s="33">
        <f>F15/F7*100</f>
        <v>3.5742486529562196</v>
      </c>
      <c r="G26" s="33">
        <f t="shared" si="18"/>
        <v>3.3729171038676267</v>
      </c>
      <c r="H26" s="33">
        <f t="shared" si="18"/>
        <v>3.2398467581803398</v>
      </c>
      <c r="I26" s="33">
        <f t="shared" si="18"/>
        <v>3.2743594125418487</v>
      </c>
      <c r="J26" s="33">
        <f t="shared" si="18"/>
        <v>2.9986374800970887</v>
      </c>
      <c r="K26" s="33">
        <f t="shared" si="18"/>
        <v>2.8323450199511155</v>
      </c>
      <c r="L26" s="33">
        <f t="shared" si="18"/>
        <v>3.1618812712429523</v>
      </c>
      <c r="M26" s="33">
        <f t="shared" ref="M26" si="19">M15/M7*100</f>
        <v>3.3275956015142509</v>
      </c>
      <c r="P26" s="332"/>
      <c r="Q26" s="331"/>
    </row>
    <row r="27" spans="1:17" s="14" customFormat="1" ht="11.9" customHeight="1">
      <c r="A27" s="36"/>
      <c r="B27" s="37"/>
      <c r="C27" s="37"/>
      <c r="D27" s="33"/>
      <c r="E27" s="33"/>
      <c r="F27" s="33"/>
      <c r="G27" s="33"/>
      <c r="H27" s="33"/>
      <c r="I27" s="33"/>
      <c r="J27" s="33"/>
      <c r="K27" s="33"/>
      <c r="L27" s="33"/>
      <c r="M27" s="33"/>
      <c r="Q27" s="331"/>
    </row>
    <row r="28" spans="1:17" s="14" customFormat="1" ht="34.75" customHeight="1">
      <c r="A28" s="29" t="str">
        <f>IF('1'!A1=1,B28,C28)</f>
        <v>Темпи зростання до відповідного періоду попереднього року,%</v>
      </c>
      <c r="B28" s="30" t="s">
        <v>12</v>
      </c>
      <c r="C28" s="75" t="s">
        <v>26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Q28" s="331"/>
    </row>
    <row r="29" spans="1:17" s="40" customFormat="1" ht="23.15" customHeight="1">
      <c r="A29" s="29" t="str">
        <f>IF('1'!A1=1,B29,C29)</f>
        <v>УСЬОГО</v>
      </c>
      <c r="B29" s="30" t="s">
        <v>10</v>
      </c>
      <c r="C29" s="72" t="s">
        <v>25</v>
      </c>
      <c r="D29" s="39"/>
      <c r="E29" s="39">
        <f t="shared" ref="E29:I37" si="20">E7/D7*100</f>
        <v>95.067892141375083</v>
      </c>
      <c r="F29" s="39">
        <f t="shared" si="20"/>
        <v>115.91928569576098</v>
      </c>
      <c r="G29" s="39">
        <f t="shared" si="20"/>
        <v>104.41655469730064</v>
      </c>
      <c r="H29" s="39">
        <f t="shared" si="20"/>
        <v>112.12475634271266</v>
      </c>
      <c r="I29" s="39">
        <f t="shared" si="20"/>
        <v>96.890189039118439</v>
      </c>
      <c r="J29" s="39">
        <f t="shared" ref="J29:J37" si="21">J7/I7*100</f>
        <v>135.19343987839574</v>
      </c>
      <c r="K29" s="39">
        <f t="shared" ref="K29:M37" si="22">K7/J7*100</f>
        <v>72.238947085133901</v>
      </c>
      <c r="L29" s="39">
        <f t="shared" si="22"/>
        <v>83.121386075838586</v>
      </c>
      <c r="M29" s="39">
        <f t="shared" si="22"/>
        <v>112.22021855074198</v>
      </c>
      <c r="Q29" s="331"/>
    </row>
    <row r="30" spans="1:17" s="14" customFormat="1" ht="25.4" customHeight="1">
      <c r="A30" s="34" t="str">
        <f>IF('1'!A1=1,B30,C30)</f>
        <v>Продовольчі товари та сировина для їх виробництва</v>
      </c>
      <c r="B30" s="35" t="s">
        <v>1</v>
      </c>
      <c r="C30" s="73" t="s">
        <v>16</v>
      </c>
      <c r="D30" s="33"/>
      <c r="E30" s="33">
        <f t="shared" si="20"/>
        <v>105.75258521639219</v>
      </c>
      <c r="F30" s="33">
        <f t="shared" si="20"/>
        <v>113.99391568883095</v>
      </c>
      <c r="G30" s="33">
        <f t="shared" si="20"/>
        <v>100.27957809124413</v>
      </c>
      <c r="H30" s="33">
        <f t="shared" si="20"/>
        <v>125.32632112533267</v>
      </c>
      <c r="I30" s="33">
        <f t="shared" si="20"/>
        <v>98.04337934172608</v>
      </c>
      <c r="J30" s="33">
        <f t="shared" si="21"/>
        <v>121.41604785478548</v>
      </c>
      <c r="K30" s="33">
        <f t="shared" si="22"/>
        <v>94.538118496496068</v>
      </c>
      <c r="L30" s="33">
        <f t="shared" si="22"/>
        <v>91.468619434835347</v>
      </c>
      <c r="M30" s="33">
        <f t="shared" si="22"/>
        <v>112.01375245579568</v>
      </c>
      <c r="Q30" s="331"/>
    </row>
    <row r="31" spans="1:17" s="14" customFormat="1" ht="25.4" customHeight="1">
      <c r="A31" s="34" t="str">
        <f>IF('1'!A1=1,B31,C31)</f>
        <v>Мінеральні продукти</v>
      </c>
      <c r="B31" s="35" t="s">
        <v>2</v>
      </c>
      <c r="C31" s="73" t="s">
        <v>17</v>
      </c>
      <c r="D31" s="33"/>
      <c r="E31" s="33">
        <f t="shared" si="20"/>
        <v>89.896049896049902</v>
      </c>
      <c r="F31" s="33">
        <f t="shared" si="20"/>
        <v>144.49583718778908</v>
      </c>
      <c r="G31" s="33">
        <f t="shared" si="20"/>
        <v>105.37772087067863</v>
      </c>
      <c r="H31" s="33">
        <f t="shared" si="20"/>
        <v>119.47144592952613</v>
      </c>
      <c r="I31" s="33">
        <f t="shared" si="20"/>
        <v>110.27205695397915</v>
      </c>
      <c r="J31" s="33">
        <f t="shared" si="21"/>
        <v>152.82453308738758</v>
      </c>
      <c r="K31" s="33">
        <f t="shared" si="22"/>
        <v>58.132166566083285</v>
      </c>
      <c r="L31" s="33">
        <f t="shared" si="22"/>
        <v>54.269400467168438</v>
      </c>
      <c r="M31" s="33">
        <f>M9/L9*100</f>
        <v>139.12003825920613</v>
      </c>
      <c r="Q31" s="331"/>
    </row>
    <row r="32" spans="1:17" s="14" customFormat="1" ht="30.65" customHeight="1">
      <c r="A32" s="34" t="str">
        <f>IF('1'!A1=1,B32,C32)</f>
        <v>Продукція хімічної та пов'язаних з нею галузей промисловості</v>
      </c>
      <c r="B32" s="35" t="s">
        <v>3</v>
      </c>
      <c r="C32" s="73" t="s">
        <v>18</v>
      </c>
      <c r="D32" s="33"/>
      <c r="E32" s="33">
        <f t="shared" si="20"/>
        <v>75.444191343963553</v>
      </c>
      <c r="F32" s="33">
        <f t="shared" si="20"/>
        <v>109.23913043478262</v>
      </c>
      <c r="G32" s="33">
        <f t="shared" si="20"/>
        <v>111.60862354892205</v>
      </c>
      <c r="H32" s="33">
        <f t="shared" si="20"/>
        <v>96.186230807330361</v>
      </c>
      <c r="I32" s="33">
        <f t="shared" si="20"/>
        <v>103.86199794026776</v>
      </c>
      <c r="J32" s="33">
        <f t="shared" si="21"/>
        <v>133.61427863163112</v>
      </c>
      <c r="K32" s="33">
        <f t="shared" si="22"/>
        <v>58.552875695732844</v>
      </c>
      <c r="L32" s="33">
        <f t="shared" si="22"/>
        <v>77.693282636248412</v>
      </c>
      <c r="M32" s="33">
        <f t="shared" si="22"/>
        <v>113.94779771615009</v>
      </c>
      <c r="Q32" s="331"/>
    </row>
    <row r="33" spans="1:17" s="14" customFormat="1" ht="25.4" customHeight="1">
      <c r="A33" s="34" t="str">
        <f>IF('1'!A1=1,B33,C33)</f>
        <v>Деревина та вироби з неї</v>
      </c>
      <c r="B33" s="35" t="s">
        <v>4</v>
      </c>
      <c r="C33" s="73" t="s">
        <v>19</v>
      </c>
      <c r="D33" s="33"/>
      <c r="E33" s="33">
        <f t="shared" si="20"/>
        <v>98.056155507559396</v>
      </c>
      <c r="F33" s="33">
        <f t="shared" si="20"/>
        <v>106.90161527165934</v>
      </c>
      <c r="G33" s="33">
        <f t="shared" si="20"/>
        <v>114.21703296703296</v>
      </c>
      <c r="H33" s="33">
        <f t="shared" si="20"/>
        <v>95.670475045099224</v>
      </c>
      <c r="I33" s="33">
        <f t="shared" si="20"/>
        <v>96.920175989943431</v>
      </c>
      <c r="J33" s="33">
        <f t="shared" si="21"/>
        <v>136.70557717250324</v>
      </c>
      <c r="K33" s="33">
        <f t="shared" si="22"/>
        <v>95.398481973434528</v>
      </c>
      <c r="L33" s="33">
        <f t="shared" si="22"/>
        <v>79.164594728990551</v>
      </c>
      <c r="M33" s="33">
        <f t="shared" si="22"/>
        <v>96.356783919597987</v>
      </c>
      <c r="Q33" s="331"/>
    </row>
    <row r="34" spans="1:17" s="14" customFormat="1" ht="20.9" customHeight="1">
      <c r="A34" s="34" t="str">
        <f>IF('1'!A1=1,B34,C34)</f>
        <v>Промислові вироби</v>
      </c>
      <c r="B34" s="35" t="s">
        <v>5</v>
      </c>
      <c r="C34" s="73" t="s">
        <v>20</v>
      </c>
      <c r="D34" s="33"/>
      <c r="E34" s="33">
        <f t="shared" si="20"/>
        <v>92.070484581497809</v>
      </c>
      <c r="F34" s="33">
        <f t="shared" si="20"/>
        <v>121.29186602870814</v>
      </c>
      <c r="G34" s="33">
        <f t="shared" si="20"/>
        <v>108.48126232741618</v>
      </c>
      <c r="H34" s="33">
        <f t="shared" si="20"/>
        <v>113.27272727272728</v>
      </c>
      <c r="I34" s="33">
        <f t="shared" si="20"/>
        <v>101.44462279293739</v>
      </c>
      <c r="J34" s="33">
        <f t="shared" si="21"/>
        <v>126.74050632911393</v>
      </c>
      <c r="K34" s="33">
        <f t="shared" si="22"/>
        <v>66.916354556803995</v>
      </c>
      <c r="L34" s="33">
        <f t="shared" si="22"/>
        <v>96.268656716417908</v>
      </c>
      <c r="M34" s="33">
        <f t="shared" si="22"/>
        <v>103.29457364341086</v>
      </c>
      <c r="Q34" s="331"/>
    </row>
    <row r="35" spans="1:17" s="14" customFormat="1" ht="25.4" customHeight="1">
      <c r="A35" s="34" t="str">
        <f>IF('1'!A1=1,B35,C35)</f>
        <v>Чорні й кольорові метали та вироби з них</v>
      </c>
      <c r="B35" s="35" t="s">
        <v>6</v>
      </c>
      <c r="C35" s="73" t="s">
        <v>21</v>
      </c>
      <c r="D35" s="33"/>
      <c r="E35" s="33">
        <f t="shared" si="20"/>
        <v>88.598085544650431</v>
      </c>
      <c r="F35" s="33">
        <f t="shared" si="20"/>
        <v>119.72100656455143</v>
      </c>
      <c r="G35" s="33">
        <f t="shared" si="20"/>
        <v>110.10966415352981</v>
      </c>
      <c r="H35" s="33">
        <f t="shared" si="20"/>
        <v>92.519970951343495</v>
      </c>
      <c r="I35" s="33">
        <f t="shared" si="20"/>
        <v>86.454361964566047</v>
      </c>
      <c r="J35" s="33">
        <f t="shared" si="21"/>
        <v>172.71076523994813</v>
      </c>
      <c r="K35" s="33">
        <f>K13/J13*100</f>
        <v>41.093421447882243</v>
      </c>
      <c r="L35" s="33">
        <f>L13/K13*100</f>
        <v>65.679824561403507</v>
      </c>
      <c r="M35" s="33">
        <f>M13/L13*100</f>
        <v>113.55036171396773</v>
      </c>
      <c r="Q35" s="331"/>
    </row>
    <row r="36" spans="1:17" s="14" customFormat="1" ht="30" customHeight="1">
      <c r="A36" s="34" t="str">
        <f>IF('1'!A1=1,B36,C36)</f>
        <v>Машини, устаткування, транспортні засоби та прилади</v>
      </c>
      <c r="B36" s="35" t="s">
        <v>11</v>
      </c>
      <c r="C36" s="73" t="s">
        <v>22</v>
      </c>
      <c r="D36" s="33"/>
      <c r="E36" s="33">
        <f t="shared" si="20"/>
        <v>82.321724709784419</v>
      </c>
      <c r="F36" s="33">
        <f t="shared" si="20"/>
        <v>101.97421434327157</v>
      </c>
      <c r="G36" s="33">
        <f t="shared" si="20"/>
        <v>100.59265112603714</v>
      </c>
      <c r="H36" s="33">
        <f t="shared" si="20"/>
        <v>120.30636292223096</v>
      </c>
      <c r="I36" s="33">
        <f t="shared" si="20"/>
        <v>96.833170094678422</v>
      </c>
      <c r="J36" s="33">
        <f t="shared" si="21"/>
        <v>109.06945380984492</v>
      </c>
      <c r="K36" s="33">
        <f t="shared" si="22"/>
        <v>66.676970633693983</v>
      </c>
      <c r="L36" s="33">
        <f t="shared" si="22"/>
        <v>92.211404728789987</v>
      </c>
      <c r="M36" s="33">
        <f t="shared" si="22"/>
        <v>94.570135746606326</v>
      </c>
      <c r="Q36" s="331"/>
    </row>
    <row r="37" spans="1:17" s="14" customFormat="1" ht="21" customHeight="1">
      <c r="A37" s="34" t="str">
        <f>IF('1'!A1=1,B37,C37)</f>
        <v>Різне*</v>
      </c>
      <c r="B37" s="35" t="s">
        <v>8</v>
      </c>
      <c r="C37" s="73" t="s">
        <v>23</v>
      </c>
      <c r="D37" s="33"/>
      <c r="E37" s="33">
        <f t="shared" si="20"/>
        <v>99.452254725819401</v>
      </c>
      <c r="F37" s="33">
        <f t="shared" si="20"/>
        <v>109.56748621569865</v>
      </c>
      <c r="G37" s="33">
        <f t="shared" si="20"/>
        <v>98.534941874892766</v>
      </c>
      <c r="H37" s="33">
        <f t="shared" si="20"/>
        <v>107.70114330178775</v>
      </c>
      <c r="I37" s="33">
        <f>I15/H15*100</f>
        <v>97.922317363362538</v>
      </c>
      <c r="J37" s="33">
        <f t="shared" si="21"/>
        <v>123.80929055308114</v>
      </c>
      <c r="K37" s="33">
        <f t="shared" si="22"/>
        <v>68.232863552571402</v>
      </c>
      <c r="L37" s="33">
        <f t="shared" si="22"/>
        <v>92.792351221916064</v>
      </c>
      <c r="M37" s="33">
        <f t="shared" si="22"/>
        <v>118.10168491988384</v>
      </c>
      <c r="Q37" s="331"/>
    </row>
    <row r="38" spans="1:17" ht="10.4" customHeight="1">
      <c r="A38" s="41"/>
      <c r="B38" s="42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17">
      <c r="A39" s="44" t="str">
        <f>IF('1'!A1=1,B39,C39)</f>
        <v>*З урахуванням неформальної торгівлі.</v>
      </c>
      <c r="B39" s="45" t="s">
        <v>13</v>
      </c>
      <c r="C39" s="45" t="s">
        <v>27</v>
      </c>
    </row>
    <row r="40" spans="1:17" s="49" customFormat="1" ht="13">
      <c r="A40" s="46" t="str">
        <f>IF('1'!A1=1,B40,C40)</f>
        <v>Примітки:</v>
      </c>
      <c r="B40" s="47" t="s">
        <v>215</v>
      </c>
      <c r="C40" s="48" t="s">
        <v>214</v>
      </c>
    </row>
    <row r="41" spans="1:17" s="50" customFormat="1" ht="18" customHeight="1">
      <c r="A41" s="220" t="str">
        <f>IF('1'!$A$1=1,B41,C41)</f>
        <v xml:space="preserve"> З 2014 року дані подаються без урахування тимчасово окупованої російською федерацією території України.</v>
      </c>
      <c r="B41" s="220" t="s">
        <v>133</v>
      </c>
      <c r="C41" s="222" t="s">
        <v>216</v>
      </c>
    </row>
    <row r="42" spans="1:17" ht="11.5" customHeight="1">
      <c r="A42" t="str">
        <f>IF('1'!$A$1=1,B42,C42)</f>
        <v xml:space="preserve"> Дані за 2024 рік було скориговано у зв'язку з уточненням звітної інформації.</v>
      </c>
      <c r="B42" t="s">
        <v>212</v>
      </c>
      <c r="C42" s="15" t="s">
        <v>213</v>
      </c>
      <c r="D42" s="96"/>
    </row>
  </sheetData>
  <mergeCells count="14">
    <mergeCell ref="M5:M6"/>
    <mergeCell ref="H5:H6"/>
    <mergeCell ref="I5:I6"/>
    <mergeCell ref="J5:J6"/>
    <mergeCell ref="K5:K6"/>
    <mergeCell ref="L5:L6"/>
    <mergeCell ref="G5:G6"/>
    <mergeCell ref="A2:E2"/>
    <mergeCell ref="A5:A6"/>
    <mergeCell ref="B5:B6"/>
    <mergeCell ref="C5:C6"/>
    <mergeCell ref="D5:D6"/>
    <mergeCell ref="E5:E6"/>
    <mergeCell ref="F5:F6"/>
  </mergeCells>
  <hyperlinks>
    <hyperlink ref="A1" location="'1'!A1" display="to title"/>
  </hyperlinks>
  <printOptions horizontalCentered="1" verticalCentered="1"/>
  <pageMargins left="0.23622047244094491" right="0.23622047244094491" top="0.59055118110236227" bottom="0.27559055118110237" header="0.31496062992125984" footer="0.19685039370078741"/>
  <pageSetup paperSize="9" scale="57" orientation="portrait" r:id="rId1"/>
  <headerFooter alignWithMargins="0">
    <oddHeader xml:space="preserve">&amp;L&amp;9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R121"/>
  <sheetViews>
    <sheetView zoomScale="69" zoomScaleNormal="69" workbookViewId="0">
      <selection activeCell="O5" sqref="O5"/>
    </sheetView>
  </sheetViews>
  <sheetFormatPr defaultColWidth="9.453125" defaultRowHeight="12.5" outlineLevelCol="2"/>
  <cols>
    <col min="1" max="1" width="35.453125" style="15" customWidth="1"/>
    <col min="2" max="3" width="35.453125" style="15" hidden="1" customWidth="1" outlineLevel="2"/>
    <col min="4" max="4" width="12.1796875" style="15" customWidth="1" collapsed="1"/>
    <col min="5" max="13" width="12.1796875" style="15" customWidth="1"/>
    <col min="14" max="16384" width="9.453125" style="15"/>
  </cols>
  <sheetData>
    <row r="1" spans="1:18" s="63" customFormat="1" ht="13">
      <c r="A1" s="51" t="str">
        <f>IF('1'!$A$1=1,"до змісту","to title")</f>
        <v>до змісту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8" s="53" customFormat="1" ht="13">
      <c r="A2" s="79" t="str">
        <f>IF('1'!$A$1=1,"1.2 Динаміка товарної структури імпорту","1.2 Dynamics of the Commodity Composition of Imports")</f>
        <v>1.2 Динаміка товарної структури імпорту</v>
      </c>
      <c r="B2" s="79"/>
      <c r="C2" s="79"/>
      <c r="D2" s="64"/>
      <c r="H2" s="64"/>
      <c r="I2" s="64"/>
      <c r="J2" s="64"/>
      <c r="K2" s="64"/>
      <c r="L2" s="64"/>
      <c r="M2" s="64"/>
    </row>
    <row r="3" spans="1:18" s="12" customFormat="1" ht="13">
      <c r="A3" s="54" t="str">
        <f>IF('1'!$A$1=1,"(відповідно до КПБ6)","(according to BPM6 methodology)")</f>
        <v>(відповідно до КПБ6)</v>
      </c>
      <c r="B3" s="54"/>
      <c r="C3" s="54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8" ht="12.5" customHeight="1">
      <c r="A4" s="386" t="str">
        <f>IF('1'!$A$1=1,B4,C4)</f>
        <v>Дата останнього оновлення: 31.12.2025</v>
      </c>
      <c r="B4" s="383" t="s">
        <v>218</v>
      </c>
      <c r="C4" s="383" t="s">
        <v>219</v>
      </c>
    </row>
    <row r="5" spans="1:18" s="55" customFormat="1" ht="13.4" customHeight="1">
      <c r="A5" s="406" t="str">
        <f>IF('1'!A1=1,B5,C5)</f>
        <v>Найменування  груп  товарів</v>
      </c>
      <c r="B5" s="408" t="s">
        <v>0</v>
      </c>
      <c r="C5" s="404" t="s">
        <v>15</v>
      </c>
      <c r="D5" s="398">
        <v>2015</v>
      </c>
      <c r="E5" s="398">
        <v>2016</v>
      </c>
      <c r="F5" s="398">
        <v>2017</v>
      </c>
      <c r="G5" s="398">
        <v>2018</v>
      </c>
      <c r="H5" s="398">
        <v>2019</v>
      </c>
      <c r="I5" s="398">
        <v>2020</v>
      </c>
      <c r="J5" s="398">
        <v>2021</v>
      </c>
      <c r="K5" s="398">
        <v>2022</v>
      </c>
      <c r="L5" s="398">
        <v>2023</v>
      </c>
      <c r="M5" s="398">
        <v>2024</v>
      </c>
    </row>
    <row r="6" spans="1:18" s="17" customFormat="1" ht="12.5" customHeight="1">
      <c r="A6" s="407"/>
      <c r="B6" s="409"/>
      <c r="C6" s="410"/>
      <c r="D6" s="399"/>
      <c r="E6" s="399"/>
      <c r="F6" s="399"/>
      <c r="G6" s="399"/>
      <c r="H6" s="399"/>
      <c r="I6" s="399"/>
      <c r="J6" s="399"/>
      <c r="K6" s="399"/>
      <c r="L6" s="399"/>
      <c r="M6" s="399"/>
    </row>
    <row r="7" spans="1:18" ht="23.15" customHeight="1">
      <c r="A7" s="18" t="str">
        <f>IF('1'!A1=1,B7,C7)</f>
        <v>УСЬОГО, млн євро</v>
      </c>
      <c r="B7" s="19" t="s">
        <v>190</v>
      </c>
      <c r="C7" s="69" t="s">
        <v>30</v>
      </c>
      <c r="D7" s="21">
        <v>35012.499000000003</v>
      </c>
      <c r="E7" s="21">
        <v>36649.533000000003</v>
      </c>
      <c r="F7" s="21">
        <v>43642.077000000005</v>
      </c>
      <c r="G7" s="21">
        <v>47578.256000000001</v>
      </c>
      <c r="H7" s="70">
        <v>53954.094999999994</v>
      </c>
      <c r="I7" s="70">
        <v>46661.377</v>
      </c>
      <c r="J7" s="70">
        <v>60971.864999999998</v>
      </c>
      <c r="K7" s="70">
        <v>53720.892</v>
      </c>
      <c r="L7" s="70">
        <v>60484.663</v>
      </c>
      <c r="M7" s="70">
        <v>66885.499000000011</v>
      </c>
      <c r="Q7" s="333"/>
      <c r="R7" s="333"/>
    </row>
    <row r="8" spans="1:18" s="14" customFormat="1" ht="25.4" customHeight="1">
      <c r="A8" s="23" t="str">
        <f>IF('1'!A1=1,B8,C8)</f>
        <v>Продовольчі товари та сировина для їх виробництва</v>
      </c>
      <c r="B8" s="24" t="s">
        <v>1</v>
      </c>
      <c r="C8" s="67" t="s">
        <v>16</v>
      </c>
      <c r="D8" s="26">
        <v>3072</v>
      </c>
      <c r="E8" s="26">
        <v>3499</v>
      </c>
      <c r="F8" s="26">
        <v>3776</v>
      </c>
      <c r="G8" s="26">
        <v>4253</v>
      </c>
      <c r="H8" s="22">
        <v>5093</v>
      </c>
      <c r="I8" s="26">
        <v>5654</v>
      </c>
      <c r="J8" s="26">
        <v>6502</v>
      </c>
      <c r="K8" s="26">
        <v>5726</v>
      </c>
      <c r="L8" s="26">
        <v>6410</v>
      </c>
      <c r="M8" s="26">
        <v>7051</v>
      </c>
      <c r="Q8" s="333"/>
      <c r="R8" s="333"/>
    </row>
    <row r="9" spans="1:18" s="14" customFormat="1" ht="25.4" customHeight="1">
      <c r="A9" s="23" t="str">
        <f>IF('1'!A1=1,B9,C9)</f>
        <v>Мінеральні продукти</v>
      </c>
      <c r="B9" s="24" t="s">
        <v>2</v>
      </c>
      <c r="C9" s="67" t="s">
        <v>17</v>
      </c>
      <c r="D9" s="26">
        <v>10053</v>
      </c>
      <c r="E9" s="26">
        <v>7324</v>
      </c>
      <c r="F9" s="26">
        <v>10579</v>
      </c>
      <c r="G9" s="26">
        <v>11555</v>
      </c>
      <c r="H9" s="22">
        <v>11299</v>
      </c>
      <c r="I9" s="26">
        <v>6929</v>
      </c>
      <c r="J9" s="26">
        <v>11912</v>
      </c>
      <c r="K9" s="26">
        <v>12033</v>
      </c>
      <c r="L9" s="26">
        <v>9612</v>
      </c>
      <c r="M9" s="26">
        <v>8250</v>
      </c>
      <c r="Q9" s="333"/>
      <c r="R9" s="333"/>
    </row>
    <row r="10" spans="1:18" s="14" customFormat="1" ht="30.65" customHeight="1">
      <c r="A10" s="23" t="str">
        <f>IF('1'!A1=1,B10,C10)</f>
        <v>Продукція хімічної та пов'язаних з нею галузей промисловості</v>
      </c>
      <c r="B10" s="24" t="s">
        <v>3</v>
      </c>
      <c r="C10" s="67" t="s">
        <v>18</v>
      </c>
      <c r="D10" s="26">
        <v>6798</v>
      </c>
      <c r="E10" s="26">
        <v>7500</v>
      </c>
      <c r="F10" s="26">
        <v>8481</v>
      </c>
      <c r="G10" s="26">
        <v>8838</v>
      </c>
      <c r="H10" s="22">
        <v>9710</v>
      </c>
      <c r="I10" s="26">
        <v>9339</v>
      </c>
      <c r="J10" s="26">
        <v>12213</v>
      </c>
      <c r="K10" s="26">
        <v>8871</v>
      </c>
      <c r="L10" s="26">
        <v>10313</v>
      </c>
      <c r="M10" s="26">
        <v>11017</v>
      </c>
      <c r="Q10" s="333"/>
      <c r="R10" s="333"/>
    </row>
    <row r="11" spans="1:18" s="14" customFormat="1" ht="23.75" customHeight="1">
      <c r="A11" s="23" t="str">
        <f>IF('1'!A1=1,B11,C11)</f>
        <v>Деревина та вироби з неї</v>
      </c>
      <c r="B11" s="24" t="s">
        <v>4</v>
      </c>
      <c r="C11" s="67" t="s">
        <v>19</v>
      </c>
      <c r="D11" s="26">
        <v>843</v>
      </c>
      <c r="E11" s="26">
        <v>933</v>
      </c>
      <c r="F11" s="26">
        <v>1014</v>
      </c>
      <c r="G11" s="26">
        <v>1120</v>
      </c>
      <c r="H11" s="22">
        <v>1120</v>
      </c>
      <c r="I11" s="26">
        <v>1173</v>
      </c>
      <c r="J11" s="26">
        <v>1259</v>
      </c>
      <c r="K11" s="26">
        <v>863</v>
      </c>
      <c r="L11" s="26">
        <v>897</v>
      </c>
      <c r="M11" s="26">
        <v>1021</v>
      </c>
      <c r="Q11" s="333"/>
      <c r="R11" s="333"/>
    </row>
    <row r="12" spans="1:18" s="14" customFormat="1" ht="24.65" customHeight="1">
      <c r="A12" s="23" t="str">
        <f>IF('1'!A1=1,B12,C12)</f>
        <v>Промислові вироби</v>
      </c>
      <c r="B12" s="24" t="s">
        <v>5</v>
      </c>
      <c r="C12" s="67" t="s">
        <v>20</v>
      </c>
      <c r="D12" s="26">
        <v>1577</v>
      </c>
      <c r="E12" s="26">
        <v>1768</v>
      </c>
      <c r="F12" s="26">
        <v>1881</v>
      </c>
      <c r="G12" s="26">
        <v>2189</v>
      </c>
      <c r="H12" s="22">
        <v>2781</v>
      </c>
      <c r="I12" s="26">
        <v>2629</v>
      </c>
      <c r="J12" s="26">
        <v>3111</v>
      </c>
      <c r="K12" s="26">
        <v>3160</v>
      </c>
      <c r="L12" s="26">
        <v>2949</v>
      </c>
      <c r="M12" s="26">
        <v>2987</v>
      </c>
      <c r="Q12" s="333"/>
      <c r="R12" s="333"/>
    </row>
    <row r="13" spans="1:18" s="14" customFormat="1" ht="32.75" customHeight="1">
      <c r="A13" s="23" t="str">
        <f>IF('1'!A1=1,B13,C13)</f>
        <v>Чорні й кольорові метали та вироби з них</v>
      </c>
      <c r="B13" s="24" t="s">
        <v>6</v>
      </c>
      <c r="C13" s="67" t="s">
        <v>21</v>
      </c>
      <c r="D13" s="26">
        <v>1711</v>
      </c>
      <c r="E13" s="26">
        <v>1980</v>
      </c>
      <c r="F13" s="26">
        <v>2541</v>
      </c>
      <c r="G13" s="26">
        <v>2914</v>
      </c>
      <c r="H13" s="22">
        <v>3143</v>
      </c>
      <c r="I13" s="26">
        <v>2631</v>
      </c>
      <c r="J13" s="26">
        <v>3584</v>
      </c>
      <c r="K13" s="26">
        <v>2369</v>
      </c>
      <c r="L13" s="26">
        <v>3026</v>
      </c>
      <c r="M13" s="26">
        <v>3508</v>
      </c>
      <c r="Q13" s="333"/>
      <c r="R13" s="333"/>
    </row>
    <row r="14" spans="1:18" s="14" customFormat="1" ht="30" customHeight="1">
      <c r="A14" s="23" t="str">
        <f>IF('1'!$A$1=1,B14,C14)</f>
        <v>Машини, устаткування, транспортні засоби та  прилади</v>
      </c>
      <c r="B14" s="24" t="s">
        <v>7</v>
      </c>
      <c r="C14" s="67" t="s">
        <v>22</v>
      </c>
      <c r="D14" s="26">
        <v>6773</v>
      </c>
      <c r="E14" s="26">
        <v>9364</v>
      </c>
      <c r="F14" s="26">
        <v>11985</v>
      </c>
      <c r="G14" s="26">
        <v>13592</v>
      </c>
      <c r="H14" s="22">
        <v>17316</v>
      </c>
      <c r="I14" s="26">
        <v>15184</v>
      </c>
      <c r="J14" s="26">
        <v>18525</v>
      </c>
      <c r="K14" s="26">
        <v>14121</v>
      </c>
      <c r="L14" s="26">
        <v>18117</v>
      </c>
      <c r="M14" s="26">
        <v>22726</v>
      </c>
      <c r="Q14" s="333"/>
      <c r="R14" s="333"/>
    </row>
    <row r="15" spans="1:18" s="14" customFormat="1" ht="25.4" customHeight="1">
      <c r="A15" s="27" t="str">
        <f>IF('1'!$A$1=1,B15,C15)</f>
        <v>Різне*</v>
      </c>
      <c r="B15" s="56" t="s">
        <v>8</v>
      </c>
      <c r="C15" s="28" t="s">
        <v>23</v>
      </c>
      <c r="D15" s="26">
        <f t="shared" ref="D15:G15" si="0">D7-D8-D9-D10-D11-D12-D13-D14</f>
        <v>4185.4990000000034</v>
      </c>
      <c r="E15" s="26">
        <f t="shared" si="0"/>
        <v>4281.5330000000031</v>
      </c>
      <c r="F15" s="26">
        <f t="shared" si="0"/>
        <v>3385.0770000000048</v>
      </c>
      <c r="G15" s="26">
        <f t="shared" si="0"/>
        <v>3117.2560000000012</v>
      </c>
      <c r="H15" s="26">
        <f t="shared" ref="H15:M15" si="1">H7-H8-H9-H10-H11-H12-H13-H14</f>
        <v>3492.0949999999939</v>
      </c>
      <c r="I15" s="26">
        <f t="shared" si="1"/>
        <v>3122.3770000000004</v>
      </c>
      <c r="J15" s="26">
        <f t="shared" si="1"/>
        <v>3865.864999999998</v>
      </c>
      <c r="K15" s="26">
        <f t="shared" si="1"/>
        <v>6577.8919999999998</v>
      </c>
      <c r="L15" s="26">
        <f t="shared" si="1"/>
        <v>9160.6630000000005</v>
      </c>
      <c r="M15" s="26">
        <f t="shared" si="1"/>
        <v>10325.499000000011</v>
      </c>
      <c r="Q15" s="333"/>
      <c r="R15" s="333"/>
    </row>
    <row r="16" spans="1:18" s="14" customFormat="1" ht="24.65" customHeight="1">
      <c r="A16" s="57" t="str">
        <f>IF('1'!$A$1=1,B16,C16)</f>
        <v>Структура, %</v>
      </c>
      <c r="B16" s="58" t="s">
        <v>9</v>
      </c>
      <c r="C16" s="71" t="s">
        <v>24</v>
      </c>
      <c r="D16" s="59"/>
      <c r="E16" s="59"/>
      <c r="F16" s="59"/>
      <c r="G16" s="59"/>
      <c r="H16" s="68"/>
      <c r="I16" s="68"/>
      <c r="J16" s="68"/>
      <c r="K16" s="68"/>
      <c r="L16" s="68"/>
      <c r="M16" s="68"/>
    </row>
    <row r="17" spans="1:18" s="14" customFormat="1" ht="23.15" customHeight="1">
      <c r="A17" s="31" t="str">
        <f>IF('1'!$A$1=1,B17,C17)</f>
        <v>УСЬОГО</v>
      </c>
      <c r="B17" s="32" t="s">
        <v>10</v>
      </c>
      <c r="C17" s="72" t="s">
        <v>25</v>
      </c>
      <c r="D17" s="33">
        <f t="shared" ref="D17:L17" si="2">D18+D19+D20+D21+D22+D23+D24+D25</f>
        <v>100</v>
      </c>
      <c r="E17" s="33">
        <f t="shared" si="2"/>
        <v>100</v>
      </c>
      <c r="F17" s="33">
        <f t="shared" si="2"/>
        <v>100</v>
      </c>
      <c r="G17" s="33">
        <f t="shared" si="2"/>
        <v>99.999999999999986</v>
      </c>
      <c r="H17" s="33">
        <f t="shared" si="2"/>
        <v>99.999999999999986</v>
      </c>
      <c r="I17" s="33">
        <f t="shared" si="2"/>
        <v>99.999999999999986</v>
      </c>
      <c r="J17" s="33">
        <f t="shared" si="2"/>
        <v>100</v>
      </c>
      <c r="K17" s="33">
        <f t="shared" si="2"/>
        <v>99.999999999999986</v>
      </c>
      <c r="L17" s="33">
        <f t="shared" si="2"/>
        <v>100</v>
      </c>
      <c r="M17" s="33">
        <f t="shared" ref="M17" si="3">M18+M19+M20+M21+M22+M23+M24+M25</f>
        <v>100</v>
      </c>
      <c r="Q17" s="332"/>
      <c r="R17" s="332"/>
    </row>
    <row r="18" spans="1:18" s="14" customFormat="1" ht="29.75" customHeight="1">
      <c r="A18" s="34" t="str">
        <f>IF('1'!$A$1=1,B18,C18)</f>
        <v>Продовольчі товари та сировина для їх виробництва</v>
      </c>
      <c r="B18" s="35" t="s">
        <v>1</v>
      </c>
      <c r="C18" s="73" t="s">
        <v>16</v>
      </c>
      <c r="D18" s="33">
        <f t="shared" ref="D18:L18" si="4">D8/D7*100</f>
        <v>8.7740095329956311</v>
      </c>
      <c r="E18" s="33">
        <f t="shared" si="4"/>
        <v>9.5471885003282289</v>
      </c>
      <c r="F18" s="33">
        <f t="shared" si="4"/>
        <v>8.6522004899079388</v>
      </c>
      <c r="G18" s="33">
        <f t="shared" si="4"/>
        <v>8.9389573253798957</v>
      </c>
      <c r="H18" s="33">
        <f t="shared" si="4"/>
        <v>9.4395059355550313</v>
      </c>
      <c r="I18" s="33">
        <f t="shared" si="4"/>
        <v>12.11708775761161</v>
      </c>
      <c r="J18" s="33">
        <f t="shared" si="4"/>
        <v>10.663934914898864</v>
      </c>
      <c r="K18" s="33">
        <f t="shared" si="4"/>
        <v>10.658795464528028</v>
      </c>
      <c r="L18" s="33">
        <f t="shared" si="4"/>
        <v>10.59772789012646</v>
      </c>
      <c r="M18" s="33">
        <f t="shared" ref="M18" si="5">M8/M7*100</f>
        <v>10.541896383250425</v>
      </c>
      <c r="Q18" s="332"/>
      <c r="R18" s="332"/>
    </row>
    <row r="19" spans="1:18" s="14" customFormat="1" ht="29.75" customHeight="1">
      <c r="A19" s="34" t="str">
        <f>IF('1'!$A$1=1,B19,C19)</f>
        <v>Мінеральні продукти</v>
      </c>
      <c r="B19" s="35" t="s">
        <v>2</v>
      </c>
      <c r="C19" s="73" t="s">
        <v>17</v>
      </c>
      <c r="D19" s="33">
        <f t="shared" ref="D19:L19" si="6">D9/D7*100</f>
        <v>28.712603461980819</v>
      </c>
      <c r="E19" s="33">
        <f t="shared" si="6"/>
        <v>19.9838835599897</v>
      </c>
      <c r="F19" s="33">
        <f t="shared" si="6"/>
        <v>24.240367845004258</v>
      </c>
      <c r="G19" s="33">
        <f t="shared" si="6"/>
        <v>24.28630423107564</v>
      </c>
      <c r="H19" s="33">
        <f t="shared" si="6"/>
        <v>20.94187660825374</v>
      </c>
      <c r="I19" s="33">
        <f t="shared" si="6"/>
        <v>14.849540338254483</v>
      </c>
      <c r="J19" s="33">
        <f t="shared" si="6"/>
        <v>19.536879837938368</v>
      </c>
      <c r="K19" s="33">
        <f t="shared" si="6"/>
        <v>22.399106850273448</v>
      </c>
      <c r="L19" s="33">
        <f t="shared" si="6"/>
        <v>15.891631900139711</v>
      </c>
      <c r="M19" s="33">
        <f t="shared" ref="M19" si="7">M9/M7*100</f>
        <v>12.334512148888953</v>
      </c>
      <c r="Q19" s="332"/>
      <c r="R19" s="332"/>
    </row>
    <row r="20" spans="1:18" s="14" customFormat="1" ht="32.75" customHeight="1">
      <c r="A20" s="34" t="str">
        <f>IF('1'!$A$1=1,B20,C20)</f>
        <v>Продукція хімічної та пов'язаних з нею галузей промисловості</v>
      </c>
      <c r="B20" s="35" t="s">
        <v>3</v>
      </c>
      <c r="C20" s="73" t="s">
        <v>18</v>
      </c>
      <c r="D20" s="33">
        <f t="shared" ref="D20:E20" si="8">D10/D7*100</f>
        <v>19.41592343922666</v>
      </c>
      <c r="E20" s="33">
        <f t="shared" si="8"/>
        <v>20.464107960120526</v>
      </c>
      <c r="F20" s="33">
        <f>F10/F7*100</f>
        <v>19.433080602465367</v>
      </c>
      <c r="G20" s="33">
        <f>G10/G7*100</f>
        <v>18.575712401059846</v>
      </c>
      <c r="H20" s="33">
        <f>H10/H7*100</f>
        <v>17.996780411199559</v>
      </c>
      <c r="I20" s="33">
        <f t="shared" ref="I20:L20" si="9">I10/I7*100</f>
        <v>20.014411490685326</v>
      </c>
      <c r="J20" s="33">
        <f t="shared" si="9"/>
        <v>20.030550156207294</v>
      </c>
      <c r="K20" s="33">
        <f t="shared" si="9"/>
        <v>16.513128635317521</v>
      </c>
      <c r="L20" s="33">
        <f t="shared" si="9"/>
        <v>17.050603390151981</v>
      </c>
      <c r="M20" s="33">
        <f t="shared" ref="M20" si="10">M10/M7*100</f>
        <v>16.471432769007222</v>
      </c>
      <c r="Q20" s="332"/>
      <c r="R20" s="332"/>
    </row>
    <row r="21" spans="1:18" s="14" customFormat="1" ht="25.4" customHeight="1">
      <c r="A21" s="34" t="str">
        <f>IF('1'!$A$1=1,B21,C21)</f>
        <v>Деревина та вироби з неї</v>
      </c>
      <c r="B21" s="35" t="s">
        <v>4</v>
      </c>
      <c r="C21" s="73" t="s">
        <v>19</v>
      </c>
      <c r="D21" s="33">
        <f t="shared" ref="D21:L21" si="11">D11/D7*100</f>
        <v>2.4077116003630588</v>
      </c>
      <c r="E21" s="33">
        <f t="shared" si="11"/>
        <v>2.5457350302389936</v>
      </c>
      <c r="F21" s="33">
        <f t="shared" si="11"/>
        <v>2.3234457883386255</v>
      </c>
      <c r="G21" s="33">
        <f t="shared" si="11"/>
        <v>2.3540165070363233</v>
      </c>
      <c r="H21" s="33">
        <f t="shared" si="11"/>
        <v>2.0758387292011853</v>
      </c>
      <c r="I21" s="33">
        <f t="shared" si="11"/>
        <v>2.5138563741914433</v>
      </c>
      <c r="J21" s="33">
        <f t="shared" si="11"/>
        <v>2.064886812958731</v>
      </c>
      <c r="K21" s="33">
        <f t="shared" si="11"/>
        <v>1.6064513597428725</v>
      </c>
      <c r="L21" s="33">
        <f t="shared" si="11"/>
        <v>1.4830205799443736</v>
      </c>
      <c r="M21" s="33">
        <f t="shared" ref="M21" si="12">M11/M7*100</f>
        <v>1.5264893216988631</v>
      </c>
      <c r="Q21" s="332"/>
      <c r="R21" s="332"/>
    </row>
    <row r="22" spans="1:18" s="14" customFormat="1" ht="21.65" customHeight="1">
      <c r="A22" s="34" t="str">
        <f>IF('1'!$A$1=1,B22,C22)</f>
        <v>Промислові вироби</v>
      </c>
      <c r="B22" s="35" t="s">
        <v>5</v>
      </c>
      <c r="C22" s="73" t="s">
        <v>20</v>
      </c>
      <c r="D22" s="33">
        <f t="shared" ref="D22:L22" si="13">D12/D7*100</f>
        <v>4.5041058051868843</v>
      </c>
      <c r="E22" s="33">
        <f t="shared" si="13"/>
        <v>4.8240723831324122</v>
      </c>
      <c r="F22" s="33">
        <f t="shared" si="13"/>
        <v>4.3100606783678055</v>
      </c>
      <c r="G22" s="33">
        <f t="shared" si="13"/>
        <v>4.6008411909843856</v>
      </c>
      <c r="H22" s="33">
        <f t="shared" si="13"/>
        <v>5.1543817017040139</v>
      </c>
      <c r="I22" s="33">
        <f t="shared" si="13"/>
        <v>5.6342100662824421</v>
      </c>
      <c r="J22" s="33">
        <f t="shared" si="13"/>
        <v>5.1023533559290009</v>
      </c>
      <c r="K22" s="33">
        <f t="shared" si="13"/>
        <v>5.8822552685834033</v>
      </c>
      <c r="L22" s="33">
        <f t="shared" si="13"/>
        <v>4.8756161541315031</v>
      </c>
      <c r="M22" s="33">
        <f t="shared" ref="M22" si="14">M12/M7*100</f>
        <v>4.4658409440886428</v>
      </c>
      <c r="Q22" s="332"/>
      <c r="R22" s="332"/>
    </row>
    <row r="23" spans="1:18" s="14" customFormat="1" ht="30" customHeight="1">
      <c r="A23" s="34" t="str">
        <f>IF('1'!$A$1=1,B23,C23)</f>
        <v>Чорні й кольорові метали та вироби з них</v>
      </c>
      <c r="B23" s="35" t="s">
        <v>6</v>
      </c>
      <c r="C23" s="73" t="s">
        <v>21</v>
      </c>
      <c r="D23" s="33">
        <f t="shared" ref="D23:E23" si="15">D13/D7*100</f>
        <v>4.8868262730975012</v>
      </c>
      <c r="E23" s="33">
        <f t="shared" si="15"/>
        <v>5.4025245014718193</v>
      </c>
      <c r="F23" s="33">
        <f>F13/F7*100</f>
        <v>5.8223626707775606</v>
      </c>
      <c r="G23" s="33">
        <f>G13/G7*100</f>
        <v>6.1246465191998629</v>
      </c>
      <c r="H23" s="33">
        <f>H13/H7*100</f>
        <v>5.8253224338208254</v>
      </c>
      <c r="I23" s="33">
        <f t="shared" ref="I23:L23" si="16">I13/I7*100</f>
        <v>5.6384962664089402</v>
      </c>
      <c r="J23" s="33">
        <f t="shared" si="16"/>
        <v>5.8781209989230279</v>
      </c>
      <c r="K23" s="33">
        <f t="shared" si="16"/>
        <v>4.4098299782512917</v>
      </c>
      <c r="L23" s="33">
        <f t="shared" si="16"/>
        <v>5.0029211537476863</v>
      </c>
      <c r="M23" s="33">
        <f t="shared" ref="M23" si="17">M13/M7*100</f>
        <v>5.2447840749457502</v>
      </c>
      <c r="Q23" s="332"/>
      <c r="R23" s="332"/>
    </row>
    <row r="24" spans="1:18" s="14" customFormat="1" ht="31.4" customHeight="1">
      <c r="A24" s="34" t="str">
        <f>IF('1'!$A$1=1,B24,C24)</f>
        <v>Машини, устаткування, транспортні засоби та прилади</v>
      </c>
      <c r="B24" s="35" t="s">
        <v>11</v>
      </c>
      <c r="C24" s="73" t="s">
        <v>22</v>
      </c>
      <c r="D24" s="33">
        <f t="shared" ref="D24" si="18">D14/D7*100</f>
        <v>19.344520366855274</v>
      </c>
      <c r="E24" s="33">
        <f>E14/E7*100</f>
        <v>25.550120925142483</v>
      </c>
      <c r="F24" s="33">
        <f>F14/F7*100</f>
        <v>27.462029362168071</v>
      </c>
      <c r="G24" s="33">
        <f>G14/G7*100</f>
        <v>28.567671753247954</v>
      </c>
      <c r="H24" s="33">
        <f>H14/H7*100</f>
        <v>32.093949495399748</v>
      </c>
      <c r="I24" s="33">
        <f t="shared" ref="I24:L24" si="19">I14/I7*100</f>
        <v>32.540831360377553</v>
      </c>
      <c r="J24" s="33">
        <f t="shared" si="19"/>
        <v>30.382865933328429</v>
      </c>
      <c r="K24" s="33">
        <f t="shared" si="19"/>
        <v>26.285862863185518</v>
      </c>
      <c r="L24" s="33">
        <f t="shared" si="19"/>
        <v>29.95304776683636</v>
      </c>
      <c r="M24" s="33">
        <f t="shared" ref="M24" si="20">M14/M7*100</f>
        <v>33.977469466139432</v>
      </c>
      <c r="Q24" s="332"/>
      <c r="R24" s="332"/>
    </row>
    <row r="25" spans="1:18" s="14" customFormat="1" ht="25.4" customHeight="1">
      <c r="A25" s="34" t="str">
        <f>IF('1'!$A$1=1,B25,C25)</f>
        <v>Різне*</v>
      </c>
      <c r="B25" s="35" t="s">
        <v>8</v>
      </c>
      <c r="C25" s="74" t="s">
        <v>23</v>
      </c>
      <c r="D25" s="33">
        <f t="shared" ref="D25:E25" si="21">D15/D7*100</f>
        <v>11.954299520294176</v>
      </c>
      <c r="E25" s="33">
        <f t="shared" si="21"/>
        <v>11.682367139575838</v>
      </c>
      <c r="F25" s="33">
        <f>F15/F7*100</f>
        <v>7.7564525629703747</v>
      </c>
      <c r="G25" s="33">
        <f>G15/G7*100</f>
        <v>6.5518500720160926</v>
      </c>
      <c r="H25" s="33">
        <f>H15/H7*100</f>
        <v>6.4723446848658925</v>
      </c>
      <c r="I25" s="33">
        <f t="shared" ref="I25:L25" si="22">I15/I7*100</f>
        <v>6.691566346188198</v>
      </c>
      <c r="J25" s="33">
        <f t="shared" si="22"/>
        <v>6.340407989816284</v>
      </c>
      <c r="K25" s="33">
        <f t="shared" si="22"/>
        <v>12.244569580117917</v>
      </c>
      <c r="L25" s="33">
        <f t="shared" si="22"/>
        <v>15.145431164921924</v>
      </c>
      <c r="M25" s="33">
        <f t="shared" ref="M25" si="23">M15/M7*100</f>
        <v>15.437574891980709</v>
      </c>
      <c r="Q25" s="332"/>
      <c r="R25" s="332"/>
    </row>
    <row r="26" spans="1:18" s="14" customFormat="1" ht="8.15" customHeight="1">
      <c r="A26" s="36"/>
      <c r="B26" s="60"/>
      <c r="C26" s="37"/>
      <c r="D26" s="33"/>
      <c r="E26" s="33"/>
      <c r="F26" s="33"/>
      <c r="G26" s="33"/>
      <c r="H26" s="33"/>
      <c r="I26" s="33"/>
      <c r="J26" s="33"/>
      <c r="K26" s="33"/>
      <c r="L26" s="33"/>
      <c r="M26" s="33"/>
      <c r="Q26" s="332"/>
      <c r="R26" s="332"/>
    </row>
    <row r="27" spans="1:18" s="14" customFormat="1" ht="27" customHeight="1">
      <c r="A27" s="29" t="str">
        <f>IF('1'!$A$1=1,B27,C27)</f>
        <v>Темпи зростання до відповідного періоду попереднього року,%</v>
      </c>
      <c r="B27" s="30" t="s">
        <v>12</v>
      </c>
      <c r="C27" s="75" t="s">
        <v>26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Q27" s="332"/>
      <c r="R27" s="332"/>
    </row>
    <row r="28" spans="1:18" s="40" customFormat="1" ht="23.15" customHeight="1">
      <c r="A28" s="29" t="str">
        <f>IF('1'!$A$1=1,B28,C28)</f>
        <v>УСЬОГО</v>
      </c>
      <c r="B28" s="30" t="s">
        <v>10</v>
      </c>
      <c r="C28" s="72" t="s">
        <v>25</v>
      </c>
      <c r="D28" s="39"/>
      <c r="E28" s="39">
        <f t="shared" ref="E28:I36" si="24">E7/D7*100</f>
        <v>104.67557028705663</v>
      </c>
      <c r="F28" s="39">
        <f t="shared" si="24"/>
        <v>119.0794900442524</v>
      </c>
      <c r="G28" s="39">
        <f t="shared" si="24"/>
        <v>109.01922930936581</v>
      </c>
      <c r="H28" s="39">
        <f t="shared" si="24"/>
        <v>113.40074129661247</v>
      </c>
      <c r="I28" s="39">
        <f t="shared" si="24"/>
        <v>86.483476370051264</v>
      </c>
      <c r="J28" s="39">
        <f t="shared" ref="J28:J36" si="25">J7/I7*100</f>
        <v>130.66880773792852</v>
      </c>
      <c r="K28" s="39">
        <f t="shared" ref="K28:K36" si="26">K7/J7*100</f>
        <v>88.107673924686409</v>
      </c>
      <c r="L28" s="39">
        <f t="shared" ref="L28:M36" si="27">L7/K7*100</f>
        <v>112.59057835450686</v>
      </c>
      <c r="M28" s="39">
        <f t="shared" si="27"/>
        <v>110.58257694186047</v>
      </c>
      <c r="Q28" s="332"/>
      <c r="R28" s="332"/>
    </row>
    <row r="29" spans="1:18" s="14" customFormat="1" ht="25.4" customHeight="1">
      <c r="A29" s="34" t="str">
        <f>IF('1'!$A$1=1,B29,C29)</f>
        <v>Продовольчі товари та сировина для їх виробництва</v>
      </c>
      <c r="B29" s="35" t="s">
        <v>1</v>
      </c>
      <c r="C29" s="73" t="s">
        <v>16</v>
      </c>
      <c r="D29" s="33"/>
      <c r="E29" s="33">
        <f t="shared" si="24"/>
        <v>113.89973958333333</v>
      </c>
      <c r="F29" s="33">
        <f t="shared" si="24"/>
        <v>107.91654758502429</v>
      </c>
      <c r="G29" s="33">
        <f t="shared" si="24"/>
        <v>112.63241525423729</v>
      </c>
      <c r="H29" s="33">
        <f t="shared" si="24"/>
        <v>119.75076416647073</v>
      </c>
      <c r="I29" s="33">
        <f t="shared" si="24"/>
        <v>111.01511879049677</v>
      </c>
      <c r="J29" s="33">
        <f>J8/I8*100</f>
        <v>114.9982313406438</v>
      </c>
      <c r="K29" s="33">
        <f t="shared" si="26"/>
        <v>88.065210704398638</v>
      </c>
      <c r="L29" s="33">
        <f t="shared" si="27"/>
        <v>111.94551170101292</v>
      </c>
      <c r="M29" s="33">
        <f t="shared" si="27"/>
        <v>110.00000000000001</v>
      </c>
      <c r="Q29" s="332"/>
      <c r="R29" s="332"/>
    </row>
    <row r="30" spans="1:18" s="14" customFormat="1" ht="27.65" customHeight="1">
      <c r="A30" s="34" t="str">
        <f>IF('1'!$A$1=1,B30,C30)</f>
        <v>Мінеральні продукти</v>
      </c>
      <c r="B30" s="35" t="s">
        <v>2</v>
      </c>
      <c r="C30" s="73" t="s">
        <v>17</v>
      </c>
      <c r="D30" s="33"/>
      <c r="E30" s="33">
        <f t="shared" si="24"/>
        <v>72.853874465333732</v>
      </c>
      <c r="F30" s="33">
        <f t="shared" si="24"/>
        <v>144.44292736209721</v>
      </c>
      <c r="G30" s="33">
        <f t="shared" si="24"/>
        <v>109.22582474714055</v>
      </c>
      <c r="H30" s="33">
        <f t="shared" si="24"/>
        <v>97.784508870618779</v>
      </c>
      <c r="I30" s="33">
        <f t="shared" si="24"/>
        <v>61.324010974422514</v>
      </c>
      <c r="J30" s="33">
        <f t="shared" si="25"/>
        <v>171.9151392697359</v>
      </c>
      <c r="K30" s="33">
        <f t="shared" si="26"/>
        <v>101.01578240429818</v>
      </c>
      <c r="L30" s="33">
        <f t="shared" si="27"/>
        <v>79.880329094988781</v>
      </c>
      <c r="M30" s="33">
        <f t="shared" si="27"/>
        <v>85.830212234706622</v>
      </c>
      <c r="Q30" s="332"/>
      <c r="R30" s="332"/>
    </row>
    <row r="31" spans="1:18" s="14" customFormat="1" ht="29.15" customHeight="1">
      <c r="A31" s="34" t="str">
        <f>IF('1'!$A$1=1,B31,C31)</f>
        <v>Продукція хімічної та пов'язаних з нею галузей промисловості</v>
      </c>
      <c r="B31" s="35" t="s">
        <v>3</v>
      </c>
      <c r="C31" s="73" t="s">
        <v>18</v>
      </c>
      <c r="D31" s="33"/>
      <c r="E31" s="33">
        <f t="shared" si="24"/>
        <v>110.32656663724624</v>
      </c>
      <c r="F31" s="33">
        <f t="shared" si="24"/>
        <v>113.08</v>
      </c>
      <c r="G31" s="33">
        <f t="shared" si="24"/>
        <v>104.20940926777502</v>
      </c>
      <c r="H31" s="33">
        <f t="shared" si="24"/>
        <v>109.86648563023309</v>
      </c>
      <c r="I31" s="33">
        <f t="shared" si="24"/>
        <v>96.179196704428421</v>
      </c>
      <c r="J31" s="33">
        <f t="shared" si="25"/>
        <v>130.7741728236428</v>
      </c>
      <c r="K31" s="33">
        <f t="shared" si="26"/>
        <v>72.635716040284947</v>
      </c>
      <c r="L31" s="33">
        <f t="shared" si="27"/>
        <v>116.25521361740503</v>
      </c>
      <c r="M31" s="33">
        <f t="shared" si="27"/>
        <v>106.82633569281489</v>
      </c>
      <c r="Q31" s="332"/>
      <c r="R31" s="332"/>
    </row>
    <row r="32" spans="1:18" s="14" customFormat="1" ht="25.4" customHeight="1">
      <c r="A32" s="34" t="str">
        <f>IF('1'!$A$1=1,B32,C32)</f>
        <v>Деревина та вироби з неї</v>
      </c>
      <c r="B32" s="35" t="s">
        <v>4</v>
      </c>
      <c r="C32" s="73" t="s">
        <v>19</v>
      </c>
      <c r="D32" s="33"/>
      <c r="E32" s="33">
        <f t="shared" si="24"/>
        <v>110.6761565836299</v>
      </c>
      <c r="F32" s="33">
        <f t="shared" si="24"/>
        <v>108.68167202572347</v>
      </c>
      <c r="G32" s="33">
        <f t="shared" si="24"/>
        <v>110.45364891518739</v>
      </c>
      <c r="H32" s="33">
        <f t="shared" si="24"/>
        <v>100</v>
      </c>
      <c r="I32" s="33">
        <f>I11/H11*100</f>
        <v>104.73214285714285</v>
      </c>
      <c r="J32" s="33">
        <f t="shared" si="25"/>
        <v>107.33162830349532</v>
      </c>
      <c r="K32" s="33">
        <f t="shared" si="26"/>
        <v>68.54646544876887</v>
      </c>
      <c r="L32" s="33">
        <f t="shared" si="27"/>
        <v>103.93974507531864</v>
      </c>
      <c r="M32" s="33">
        <f t="shared" si="27"/>
        <v>113.82385730211817</v>
      </c>
      <c r="Q32" s="332"/>
      <c r="R32" s="332"/>
    </row>
    <row r="33" spans="1:18" s="14" customFormat="1" ht="21.65" customHeight="1">
      <c r="A33" s="34" t="str">
        <f>IF('1'!$A$1=1,B33,C33)</f>
        <v>Промислові вироби</v>
      </c>
      <c r="B33" s="35" t="s">
        <v>5</v>
      </c>
      <c r="C33" s="73" t="s">
        <v>20</v>
      </c>
      <c r="D33" s="33"/>
      <c r="E33" s="33">
        <f t="shared" si="24"/>
        <v>112.11160431198479</v>
      </c>
      <c r="F33" s="33">
        <f t="shared" si="24"/>
        <v>106.39140271493213</v>
      </c>
      <c r="G33" s="33">
        <f t="shared" si="24"/>
        <v>116.37426900584795</v>
      </c>
      <c r="H33" s="33">
        <f t="shared" si="24"/>
        <v>127.04431247144814</v>
      </c>
      <c r="I33" s="33">
        <f t="shared" si="24"/>
        <v>94.534340165408125</v>
      </c>
      <c r="J33" s="33">
        <f t="shared" si="25"/>
        <v>118.33396728794219</v>
      </c>
      <c r="K33" s="33">
        <f t="shared" si="26"/>
        <v>101.57505625200901</v>
      </c>
      <c r="L33" s="33">
        <f t="shared" si="27"/>
        <v>93.322784810126578</v>
      </c>
      <c r="M33" s="33">
        <f t="shared" si="27"/>
        <v>101.28857239742285</v>
      </c>
      <c r="Q33" s="332"/>
      <c r="R33" s="332"/>
    </row>
    <row r="34" spans="1:18" s="14" customFormat="1" ht="32.75" customHeight="1">
      <c r="A34" s="34" t="str">
        <f>IF('1'!$A$1=1,B34,C34)</f>
        <v>Чорні й кольорові метали та вироби з них</v>
      </c>
      <c r="B34" s="35" t="s">
        <v>6</v>
      </c>
      <c r="C34" s="73" t="s">
        <v>21</v>
      </c>
      <c r="D34" s="33"/>
      <c r="E34" s="33">
        <f t="shared" si="24"/>
        <v>115.72180011689071</v>
      </c>
      <c r="F34" s="33">
        <f t="shared" si="24"/>
        <v>128.33333333333334</v>
      </c>
      <c r="G34" s="33">
        <f t="shared" si="24"/>
        <v>114.67926013380558</v>
      </c>
      <c r="H34" s="33">
        <f t="shared" si="24"/>
        <v>107.85861358956761</v>
      </c>
      <c r="I34" s="33">
        <f t="shared" si="24"/>
        <v>83.709831371301306</v>
      </c>
      <c r="J34" s="33">
        <f t="shared" si="25"/>
        <v>136.22196883314328</v>
      </c>
      <c r="K34" s="33">
        <f t="shared" si="26"/>
        <v>66.099330357142861</v>
      </c>
      <c r="L34" s="33">
        <f t="shared" si="27"/>
        <v>127.73322076825664</v>
      </c>
      <c r="M34" s="33">
        <f t="shared" si="27"/>
        <v>115.92861863846662</v>
      </c>
      <c r="Q34" s="332"/>
      <c r="R34" s="332"/>
    </row>
    <row r="35" spans="1:18" s="14" customFormat="1" ht="31.4" customHeight="1">
      <c r="A35" s="34" t="str">
        <f>IF('1'!$A$1=1,B35,C35)</f>
        <v>Машини, устаткування, транспортні засоби та прилади</v>
      </c>
      <c r="B35" s="35" t="s">
        <v>11</v>
      </c>
      <c r="C35" s="73" t="s">
        <v>22</v>
      </c>
      <c r="D35" s="33"/>
      <c r="E35" s="33">
        <f t="shared" si="24"/>
        <v>138.2548353757567</v>
      </c>
      <c r="F35" s="33">
        <f>F14/E14*100</f>
        <v>127.99017513882956</v>
      </c>
      <c r="G35" s="33">
        <f>G14/F14*100</f>
        <v>113.4084272006675</v>
      </c>
      <c r="H35" s="33">
        <f>H14/G14*100</f>
        <v>127.39846968805179</v>
      </c>
      <c r="I35" s="33">
        <f>I14/H14*100</f>
        <v>87.687687687687685</v>
      </c>
      <c r="J35" s="33">
        <f t="shared" si="25"/>
        <v>122.00342465753424</v>
      </c>
      <c r="K35" s="33">
        <f t="shared" si="26"/>
        <v>76.226720647773277</v>
      </c>
      <c r="L35" s="33">
        <f t="shared" si="27"/>
        <v>128.29827915869981</v>
      </c>
      <c r="M35" s="33">
        <f t="shared" si="27"/>
        <v>125.44019429265332</v>
      </c>
      <c r="Q35" s="332"/>
      <c r="R35" s="332"/>
    </row>
    <row r="36" spans="1:18" s="14" customFormat="1" ht="25.4" customHeight="1">
      <c r="A36" s="34" t="str">
        <f>IF('1'!$A$1=1,B36,C36)</f>
        <v>Різне*</v>
      </c>
      <c r="B36" s="35" t="s">
        <v>8</v>
      </c>
      <c r="C36" s="74" t="s">
        <v>23</v>
      </c>
      <c r="D36" s="33"/>
      <c r="E36" s="33">
        <f t="shared" si="24"/>
        <v>102.29444565630045</v>
      </c>
      <c r="F36" s="33">
        <f t="shared" si="24"/>
        <v>79.062265781905737</v>
      </c>
      <c r="G36" s="33">
        <f t="shared" si="24"/>
        <v>92.088185881739079</v>
      </c>
      <c r="H36" s="33">
        <f>H15/G15*100</f>
        <v>112.02464603484579</v>
      </c>
      <c r="I36" s="33">
        <f>I15/H15*100</f>
        <v>89.412716435263235</v>
      </c>
      <c r="J36" s="33">
        <f t="shared" si="25"/>
        <v>123.81160250667993</v>
      </c>
      <c r="K36" s="33">
        <f t="shared" si="26"/>
        <v>170.1531739985748</v>
      </c>
      <c r="L36" s="33">
        <f t="shared" si="27"/>
        <v>139.26441784085236</v>
      </c>
      <c r="M36" s="33">
        <f>M15/L15*100</f>
        <v>112.71562986216183</v>
      </c>
      <c r="Q36" s="332"/>
      <c r="R36" s="332"/>
    </row>
    <row r="37" spans="1:18" ht="6" customHeight="1">
      <c r="A37" s="61"/>
      <c r="B37" s="62"/>
      <c r="C37" s="76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8">
      <c r="A38" s="44" t="str">
        <f>IF('1'!$A$1=1,B38,C38)</f>
        <v>*З урахуванням неформальної торгівлі.</v>
      </c>
      <c r="B38" s="45" t="s">
        <v>13</v>
      </c>
      <c r="C38" s="45" t="s">
        <v>27</v>
      </c>
    </row>
    <row r="39" spans="1:18" s="49" customFormat="1" ht="11.75" customHeight="1">
      <c r="A39" s="46" t="str">
        <f>IF('1'!$A$1=1,B39,C39)</f>
        <v>Примітки:</v>
      </c>
      <c r="B39" s="47" t="s">
        <v>215</v>
      </c>
      <c r="C39" s="48" t="s">
        <v>214</v>
      </c>
    </row>
    <row r="40" spans="1:18" s="50" customFormat="1" ht="14.15" customHeight="1">
      <c r="A40" s="278" t="str">
        <f>IF('1'!$A$1=1,B40,C40)</f>
        <v xml:space="preserve"> З 2014 року дані подаються без урахування тимчасово окупованої російською федерацією території України.</v>
      </c>
      <c r="B40" s="220" t="s">
        <v>133</v>
      </c>
      <c r="C40" s="222" t="s">
        <v>216</v>
      </c>
    </row>
    <row r="41" spans="1:18" ht="16" customHeight="1">
      <c r="A41" t="str">
        <f>IF('1'!$A$1=1,B41,C41)</f>
        <v xml:space="preserve"> Дані за 2024 рік було скориговано у зв'язку з уточненням звітної інформації.</v>
      </c>
      <c r="B41" t="s">
        <v>212</v>
      </c>
      <c r="C41" s="15" t="s">
        <v>213</v>
      </c>
      <c r="D41" s="96"/>
    </row>
    <row r="42" spans="1:18" ht="13">
      <c r="A42" s="12"/>
      <c r="B42" s="12"/>
      <c r="C42" s="12"/>
    </row>
    <row r="43" spans="1:18" ht="13">
      <c r="A43" s="12"/>
      <c r="B43" s="12"/>
      <c r="C43" s="12"/>
    </row>
    <row r="44" spans="1:18" ht="13">
      <c r="A44" s="12"/>
      <c r="B44" s="12"/>
      <c r="C44" s="12"/>
    </row>
    <row r="45" spans="1:18" ht="13">
      <c r="A45" s="12"/>
      <c r="B45" s="12"/>
      <c r="C45" s="12"/>
    </row>
    <row r="46" spans="1:18" ht="13">
      <c r="A46" s="12"/>
      <c r="B46" s="12"/>
      <c r="C46" s="12"/>
    </row>
    <row r="47" spans="1:18" ht="13">
      <c r="A47" s="12"/>
      <c r="B47" s="12"/>
      <c r="C47" s="12"/>
    </row>
    <row r="48" spans="1:18" ht="13">
      <c r="A48" s="12"/>
      <c r="B48" s="12"/>
      <c r="C48" s="12"/>
    </row>
    <row r="49" spans="1:3" ht="13">
      <c r="A49" s="12"/>
      <c r="B49" s="12"/>
      <c r="C49" s="12"/>
    </row>
    <row r="50" spans="1:3" ht="13">
      <c r="A50" s="12"/>
      <c r="B50" s="12"/>
      <c r="C50" s="12"/>
    </row>
    <row r="51" spans="1:3" ht="13">
      <c r="A51" s="12"/>
      <c r="B51" s="12"/>
      <c r="C51" s="12"/>
    </row>
    <row r="52" spans="1:3" ht="13">
      <c r="A52" s="12"/>
      <c r="B52" s="12"/>
      <c r="C52" s="12"/>
    </row>
    <row r="53" spans="1:3" ht="13">
      <c r="A53" s="12"/>
      <c r="B53" s="12"/>
      <c r="C53" s="12"/>
    </row>
    <row r="55" spans="1:3" ht="13">
      <c r="A55" s="12"/>
      <c r="B55" s="12"/>
      <c r="C55" s="12"/>
    </row>
    <row r="56" spans="1:3" ht="13">
      <c r="A56" s="12"/>
      <c r="B56" s="12"/>
      <c r="C56" s="12"/>
    </row>
    <row r="57" spans="1:3" ht="13">
      <c r="A57" s="12"/>
      <c r="B57" s="12"/>
      <c r="C57" s="12"/>
    </row>
    <row r="58" spans="1:3" ht="13">
      <c r="A58" s="12"/>
      <c r="B58" s="12"/>
      <c r="C58" s="12"/>
    </row>
    <row r="59" spans="1:3" ht="13">
      <c r="A59" s="12"/>
      <c r="B59" s="12"/>
      <c r="C59" s="12"/>
    </row>
    <row r="60" spans="1:3" ht="13">
      <c r="A60" s="12"/>
      <c r="B60" s="12"/>
      <c r="C60" s="12"/>
    </row>
    <row r="61" spans="1:3" ht="13">
      <c r="A61" s="12"/>
      <c r="B61" s="12"/>
      <c r="C61" s="12"/>
    </row>
    <row r="63" spans="1:3" ht="13">
      <c r="A63" s="12"/>
      <c r="B63" s="12"/>
      <c r="C63" s="12"/>
    </row>
    <row r="64" spans="1:3" ht="13">
      <c r="A64" s="12"/>
      <c r="B64" s="12"/>
      <c r="C64" s="12"/>
    </row>
    <row r="65" spans="1:3" ht="13">
      <c r="A65" s="12"/>
      <c r="B65" s="12"/>
      <c r="C65" s="12"/>
    </row>
    <row r="66" spans="1:3" ht="13">
      <c r="A66" s="12"/>
      <c r="B66" s="12"/>
      <c r="C66" s="12"/>
    </row>
    <row r="67" spans="1:3" ht="13">
      <c r="A67" s="12"/>
      <c r="B67" s="12"/>
      <c r="C67" s="12"/>
    </row>
    <row r="68" spans="1:3" ht="13">
      <c r="A68" s="12"/>
      <c r="B68" s="12"/>
      <c r="C68" s="12"/>
    </row>
    <row r="69" spans="1:3" ht="13">
      <c r="A69" s="12"/>
      <c r="B69" s="12"/>
      <c r="C69" s="12"/>
    </row>
    <row r="70" spans="1:3" ht="13">
      <c r="A70" s="12"/>
      <c r="B70" s="12"/>
      <c r="C70" s="12"/>
    </row>
    <row r="71" spans="1:3" ht="13">
      <c r="A71" s="12"/>
      <c r="B71" s="12"/>
      <c r="C71" s="12"/>
    </row>
    <row r="72" spans="1:3" ht="13">
      <c r="A72" s="12"/>
      <c r="B72" s="12"/>
      <c r="C72" s="12"/>
    </row>
    <row r="73" spans="1:3" ht="13">
      <c r="A73" s="12"/>
      <c r="B73" s="12"/>
      <c r="C73" s="12"/>
    </row>
    <row r="74" spans="1:3" ht="13">
      <c r="A74" s="12"/>
      <c r="B74" s="12"/>
      <c r="C74" s="12"/>
    </row>
    <row r="75" spans="1:3" ht="13">
      <c r="A75" s="12"/>
      <c r="B75" s="12"/>
      <c r="C75" s="12"/>
    </row>
    <row r="76" spans="1:3" ht="13">
      <c r="A76" s="12"/>
      <c r="B76" s="12"/>
      <c r="C76" s="12"/>
    </row>
    <row r="77" spans="1:3" ht="13">
      <c r="A77" s="12"/>
      <c r="B77" s="12"/>
      <c r="C77" s="12"/>
    </row>
    <row r="78" spans="1:3" ht="13">
      <c r="A78" s="12"/>
      <c r="B78" s="12"/>
      <c r="C78" s="12"/>
    </row>
    <row r="79" spans="1:3" ht="13">
      <c r="A79" s="12"/>
      <c r="B79" s="12"/>
      <c r="C79" s="12"/>
    </row>
    <row r="80" spans="1:3" ht="13">
      <c r="A80" s="12"/>
      <c r="B80" s="12"/>
      <c r="C80" s="12"/>
    </row>
    <row r="81" spans="1:3" ht="13">
      <c r="A81" s="12"/>
      <c r="B81" s="12"/>
      <c r="C81" s="12"/>
    </row>
    <row r="82" spans="1:3" ht="13">
      <c r="A82" s="12"/>
      <c r="B82" s="12"/>
      <c r="C82" s="12"/>
    </row>
    <row r="83" spans="1:3" ht="13">
      <c r="A83" s="12"/>
      <c r="B83" s="12"/>
      <c r="C83" s="12"/>
    </row>
    <row r="84" spans="1:3" ht="13">
      <c r="A84" s="12"/>
      <c r="B84" s="12"/>
      <c r="C84" s="12"/>
    </row>
    <row r="86" spans="1:3" ht="13">
      <c r="A86" s="12"/>
      <c r="B86" s="12"/>
      <c r="C86" s="12"/>
    </row>
    <row r="87" spans="1:3" ht="13">
      <c r="A87" s="12"/>
      <c r="B87" s="12"/>
      <c r="C87" s="12"/>
    </row>
    <row r="88" spans="1:3" ht="13">
      <c r="A88" s="12"/>
      <c r="B88" s="12"/>
      <c r="C88" s="12"/>
    </row>
    <row r="89" spans="1:3" ht="13">
      <c r="A89" s="12"/>
      <c r="B89" s="12"/>
      <c r="C89" s="12"/>
    </row>
    <row r="90" spans="1:3" ht="13">
      <c r="A90" s="12"/>
      <c r="B90" s="12"/>
      <c r="C90" s="12"/>
    </row>
    <row r="91" spans="1:3" ht="13">
      <c r="A91" s="12"/>
      <c r="B91" s="12"/>
      <c r="C91" s="12"/>
    </row>
    <row r="92" spans="1:3" ht="13">
      <c r="A92" s="12"/>
      <c r="B92" s="12"/>
      <c r="C92" s="12"/>
    </row>
    <row r="93" spans="1:3" ht="13">
      <c r="A93" s="12"/>
      <c r="B93" s="12"/>
      <c r="C93" s="12"/>
    </row>
    <row r="94" spans="1:3" ht="13">
      <c r="A94" s="12"/>
      <c r="B94" s="12"/>
      <c r="C94" s="12"/>
    </row>
    <row r="95" spans="1:3" ht="13">
      <c r="A95" s="12"/>
      <c r="B95" s="12"/>
      <c r="C95" s="12"/>
    </row>
    <row r="96" spans="1:3" ht="13">
      <c r="A96" s="12"/>
      <c r="B96" s="12"/>
      <c r="C96" s="12"/>
    </row>
    <row r="97" spans="1:3" ht="13">
      <c r="A97" s="12"/>
      <c r="B97" s="12"/>
      <c r="C97" s="12"/>
    </row>
    <row r="99" spans="1:3" ht="13">
      <c r="A99" s="12"/>
      <c r="B99" s="12"/>
      <c r="C99" s="12"/>
    </row>
    <row r="100" spans="1:3" ht="13">
      <c r="A100" s="12"/>
      <c r="B100" s="12"/>
      <c r="C100" s="12"/>
    </row>
    <row r="101" spans="1:3" ht="13">
      <c r="A101" s="12"/>
      <c r="B101" s="12"/>
      <c r="C101" s="12"/>
    </row>
    <row r="102" spans="1:3" ht="13">
      <c r="A102" s="12"/>
      <c r="B102" s="12"/>
      <c r="C102" s="12"/>
    </row>
    <row r="103" spans="1:3" ht="13">
      <c r="A103" s="12"/>
      <c r="B103" s="12"/>
      <c r="C103" s="12"/>
    </row>
    <row r="104" spans="1:3" ht="13">
      <c r="A104" s="12"/>
      <c r="B104" s="12"/>
      <c r="C104" s="12"/>
    </row>
    <row r="105" spans="1:3" ht="13">
      <c r="A105" s="12"/>
      <c r="B105" s="12"/>
      <c r="C105" s="12"/>
    </row>
    <row r="106" spans="1:3" ht="13">
      <c r="A106" s="12"/>
      <c r="B106" s="12"/>
      <c r="C106" s="12"/>
    </row>
    <row r="108" spans="1:3" ht="13">
      <c r="A108" s="12"/>
      <c r="B108" s="12"/>
      <c r="C108" s="12"/>
    </row>
    <row r="109" spans="1:3" ht="13">
      <c r="A109" s="12"/>
      <c r="B109" s="12"/>
      <c r="C109" s="12"/>
    </row>
    <row r="110" spans="1:3" ht="13">
      <c r="A110" s="12"/>
      <c r="B110" s="12"/>
      <c r="C110" s="12"/>
    </row>
    <row r="111" spans="1:3" ht="13">
      <c r="A111" s="12"/>
      <c r="B111" s="12"/>
      <c r="C111" s="12"/>
    </row>
    <row r="112" spans="1:3" ht="13">
      <c r="A112" s="12"/>
      <c r="B112" s="12"/>
      <c r="C112" s="12"/>
    </row>
    <row r="113" spans="1:3" ht="13">
      <c r="A113" s="12"/>
      <c r="B113" s="12"/>
      <c r="C113" s="12"/>
    </row>
    <row r="114" spans="1:3" ht="13">
      <c r="A114" s="12"/>
      <c r="B114" s="12"/>
      <c r="C114" s="12"/>
    </row>
    <row r="115" spans="1:3" ht="13">
      <c r="A115" s="12"/>
      <c r="B115" s="12"/>
      <c r="C115" s="12"/>
    </row>
    <row r="116" spans="1:3" ht="13">
      <c r="A116" s="12"/>
      <c r="B116" s="12"/>
      <c r="C116" s="12"/>
    </row>
    <row r="117" spans="1:3" ht="13">
      <c r="A117" s="12"/>
      <c r="B117" s="12"/>
      <c r="C117" s="12"/>
    </row>
    <row r="118" spans="1:3" ht="13">
      <c r="A118" s="12"/>
      <c r="B118" s="12"/>
      <c r="C118" s="12"/>
    </row>
    <row r="120" spans="1:3" ht="13">
      <c r="A120" s="12"/>
      <c r="B120" s="12"/>
      <c r="C120" s="12"/>
    </row>
    <row r="121" spans="1:3" ht="13">
      <c r="A121" s="12"/>
      <c r="B121" s="12"/>
      <c r="C121" s="12"/>
    </row>
  </sheetData>
  <mergeCells count="13">
    <mergeCell ref="M5:M6"/>
    <mergeCell ref="G5:G6"/>
    <mergeCell ref="A5:A6"/>
    <mergeCell ref="B5:B6"/>
    <mergeCell ref="C5:C6"/>
    <mergeCell ref="D5:D6"/>
    <mergeCell ref="E5:E6"/>
    <mergeCell ref="F5:F6"/>
    <mergeCell ref="H5:H6"/>
    <mergeCell ref="I5:I6"/>
    <mergeCell ref="J5:J6"/>
    <mergeCell ref="K5:K6"/>
    <mergeCell ref="L5:L6"/>
  </mergeCells>
  <hyperlinks>
    <hyperlink ref="A1" location="'1'!A1" display="to title"/>
  </hyperlinks>
  <printOptions horizontalCentered="1" verticalCentered="1"/>
  <pageMargins left="0.15748031496062992" right="0.15748031496062992" top="0.47244094488188981" bottom="0.23622047244094491" header="0.27559055118110237" footer="0.15748031496062992"/>
  <pageSetup paperSize="9" scale="54" orientation="portrait" r:id="rId1"/>
  <headerFooter alignWithMargins="0">
    <oddHeader xml:space="preserve">&amp;L&amp;9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zoomScale="69" zoomScaleNormal="69" workbookViewId="0">
      <selection activeCell="A53" sqref="A53"/>
    </sheetView>
  </sheetViews>
  <sheetFormatPr defaultColWidth="6.6328125" defaultRowHeight="13" outlineLevelCol="1"/>
  <cols>
    <col min="1" max="1" width="6.453125" style="271" customWidth="1"/>
    <col min="2" max="2" width="38.54296875" style="96" customWidth="1"/>
    <col min="3" max="3" width="6.453125" style="96" hidden="1" customWidth="1" outlineLevel="1"/>
    <col min="4" max="4" width="23" style="96" hidden="1" customWidth="1" outlineLevel="1"/>
    <col min="5" max="5" width="11.6328125" style="96" hidden="1" customWidth="1" outlineLevel="1"/>
    <col min="6" max="6" width="23.90625" style="96" hidden="1" customWidth="1" outlineLevel="1"/>
    <col min="7" max="7" width="15.54296875" style="96" customWidth="1" collapsed="1"/>
    <col min="8" max="8" width="16.453125" style="108" customWidth="1"/>
    <col min="9" max="9" width="9.54296875" style="270" customWidth="1"/>
    <col min="10" max="10" width="9.453125" style="342" customWidth="1"/>
    <col min="11" max="11" width="9.54296875" style="96" customWidth="1"/>
    <col min="12" max="16" width="6.6328125" style="101"/>
    <col min="17" max="16384" width="6.6328125" style="96"/>
  </cols>
  <sheetData>
    <row r="1" spans="1:19" ht="15.75" customHeight="1">
      <c r="A1" s="231" t="str">
        <f>IF('1'!A1=1,"до змісту","to title")</f>
        <v>до змісту</v>
      </c>
      <c r="H1" s="97"/>
      <c r="M1" s="100"/>
      <c r="O1" s="100"/>
      <c r="R1" s="99"/>
      <c r="S1" s="99"/>
    </row>
    <row r="2" spans="1:19" s="102" customFormat="1" ht="21" customHeight="1">
      <c r="A2" s="267" t="str">
        <f>IF('1'!$A$1=1,"1.3 Питома вага країн - основних торговельних партнерів України в загальному обсязі товарообороту за 2024 рік*"," 1.3 Shares of Ukraine's Top Trading Partners in the Total Goods Turnover in 2024*" )</f>
        <v>1.3 Питома вага країн - основних торговельних партнерів України в загальному обсязі товарообороту за 2024 рік*</v>
      </c>
      <c r="B2" s="103"/>
      <c r="C2" s="103"/>
      <c r="D2" s="103"/>
      <c r="E2" s="103"/>
      <c r="F2" s="103"/>
      <c r="G2" s="104"/>
      <c r="H2" s="105"/>
      <c r="I2" s="267"/>
      <c r="J2" s="343"/>
      <c r="L2" s="106"/>
      <c r="M2" s="106"/>
      <c r="N2" s="106"/>
      <c r="O2" s="106"/>
      <c r="P2" s="106"/>
      <c r="Q2" s="267"/>
    </row>
    <row r="3" spans="1:19" s="102" customFormat="1" ht="15" customHeight="1">
      <c r="A3" s="239" t="str">
        <f>IF('1'!A1=1,"(відповідно до КПБ6)","(according to BPM6 methodology)")</f>
        <v>(відповідно до КПБ6)</v>
      </c>
      <c r="B3" s="103"/>
      <c r="C3" s="103"/>
      <c r="D3" s="103"/>
      <c r="E3" s="103"/>
      <c r="F3" s="103"/>
      <c r="G3" s="104"/>
      <c r="H3" s="105"/>
      <c r="I3" s="267"/>
      <c r="J3" s="343"/>
      <c r="L3" s="106"/>
      <c r="M3" s="106"/>
      <c r="N3" s="106"/>
      <c r="O3" s="106"/>
      <c r="P3" s="106"/>
    </row>
    <row r="4" spans="1:19" ht="16.399999999999999" customHeight="1">
      <c r="A4" s="268" t="str">
        <f>IF('1'!$A$1=1,"Млн Євро"," EUR мillion")</f>
        <v>Млн Євро</v>
      </c>
      <c r="B4" s="107"/>
      <c r="C4" s="107"/>
      <c r="D4" s="107"/>
      <c r="E4" s="107"/>
      <c r="F4" s="107"/>
      <c r="G4" s="108"/>
      <c r="H4" s="98"/>
      <c r="I4" s="271"/>
      <c r="M4" s="109"/>
    </row>
    <row r="5" spans="1:19" ht="68.75" customHeight="1">
      <c r="A5" s="305" t="str">
        <f>IF('1'!A1=1,"№","Rank")</f>
        <v>№</v>
      </c>
      <c r="B5" s="303" t="str">
        <f>IF('1'!A1=1,D5,F5)</f>
        <v>Країни</v>
      </c>
      <c r="C5" s="304" t="s">
        <v>32</v>
      </c>
      <c r="D5" s="301" t="s">
        <v>33</v>
      </c>
      <c r="E5" s="306" t="s">
        <v>34</v>
      </c>
      <c r="F5" s="306" t="s">
        <v>35</v>
      </c>
      <c r="G5" s="302" t="str">
        <f>IF('1'!$A$1=1,"Товарооборот","Goods turnover")</f>
        <v>Товарооборот</v>
      </c>
      <c r="H5" s="307" t="str">
        <f>IF('1'!$A$1=1,"Частка в загальному обсязі товарообороту,%","% Share in total goods turnover")</f>
        <v>Частка в загальному обсязі товарообороту,%</v>
      </c>
      <c r="I5" s="308" t="str">
        <f>IF('1'!$A$1=1,"Експорт","Exports")</f>
        <v>Експорт</v>
      </c>
      <c r="J5" s="308" t="str">
        <f>IF('1'!$A$1=1,"Імпорт","Imports")</f>
        <v>Імпорт</v>
      </c>
      <c r="K5" s="377" t="str">
        <f>IF('1'!$A$1=1,"Сальдо","Balance")</f>
        <v>Сальдо</v>
      </c>
    </row>
    <row r="6" spans="1:19" ht="18" customHeight="1">
      <c r="A6" s="351"/>
      <c r="B6" s="110" t="str">
        <f>IF('1'!$A$1=1,D6,F6)</f>
        <v>УСЬОГО</v>
      </c>
      <c r="C6" s="111"/>
      <c r="D6" s="112" t="s">
        <v>10</v>
      </c>
      <c r="E6" s="111"/>
      <c r="F6" s="111" t="s">
        <v>25</v>
      </c>
      <c r="G6" s="113">
        <f>I6+J6</f>
        <v>99227.488201310392</v>
      </c>
      <c r="H6" s="114">
        <v>100</v>
      </c>
      <c r="I6" s="272">
        <v>35943.101081082299</v>
      </c>
      <c r="J6" s="344">
        <v>63284.387120228086</v>
      </c>
      <c r="K6" s="378">
        <f>I6-J6</f>
        <v>-27341.286039145787</v>
      </c>
    </row>
    <row r="7" spans="1:19" ht="20.149999999999999" customHeight="1">
      <c r="A7" s="274">
        <v>1</v>
      </c>
      <c r="B7" s="115" t="str">
        <f>IF('1'!$A$1=1,D7,F7)</f>
        <v xml:space="preserve"> Китай</v>
      </c>
      <c r="C7" s="116"/>
      <c r="D7" s="93" t="s">
        <v>156</v>
      </c>
      <c r="E7" s="117"/>
      <c r="F7" s="101" t="s">
        <v>36</v>
      </c>
      <c r="G7" s="118">
        <f t="shared" ref="G7" si="0">I7+J7</f>
        <v>15158.619608554813</v>
      </c>
      <c r="H7" s="119">
        <f>G7/$G$6*100</f>
        <v>15.276633404043608</v>
      </c>
      <c r="I7" s="120">
        <v>2215.1879002447872</v>
      </c>
      <c r="J7" s="345">
        <v>12943.431708310025</v>
      </c>
      <c r="K7" s="379">
        <f t="shared" ref="K7" si="1">I7-J7</f>
        <v>-10728.243808065237</v>
      </c>
      <c r="N7" s="116"/>
    </row>
    <row r="8" spans="1:19" ht="20.149999999999999" customHeight="1">
      <c r="A8" s="274">
        <v>2</v>
      </c>
      <c r="B8" s="115" t="str">
        <f>IF('1'!$A$1=1,D8,F8)</f>
        <v xml:space="preserve"> Польща</v>
      </c>
      <c r="C8" s="116"/>
      <c r="D8" s="93" t="s">
        <v>142</v>
      </c>
      <c r="E8" s="117"/>
      <c r="F8" s="101" t="s">
        <v>37</v>
      </c>
      <c r="G8" s="118">
        <f t="shared" ref="G8:G13" si="2">I8+J8</f>
        <v>10032.745312300143</v>
      </c>
      <c r="H8" s="119">
        <f>G8/$G$6*100</f>
        <v>10.110852843464047</v>
      </c>
      <c r="I8" s="120">
        <v>3775.7799110640249</v>
      </c>
      <c r="J8" s="345">
        <v>6256.9654012361179</v>
      </c>
      <c r="K8" s="379">
        <f t="shared" ref="K8:K13" si="3">I8-J8</f>
        <v>-2481.1854901720931</v>
      </c>
      <c r="N8" s="116"/>
    </row>
    <row r="9" spans="1:19" ht="20.149999999999999" customHeight="1">
      <c r="A9" s="274">
        <v>3</v>
      </c>
      <c r="B9" s="115" t="str">
        <f>IF('1'!$A$1=1,D9,F9)</f>
        <v xml:space="preserve"> Німеччина</v>
      </c>
      <c r="C9" s="116"/>
      <c r="D9" s="93" t="s">
        <v>143</v>
      </c>
      <c r="E9" s="117"/>
      <c r="F9" s="101" t="s">
        <v>40</v>
      </c>
      <c r="G9" s="118">
        <f t="shared" si="2"/>
        <v>6899.5110010840435</v>
      </c>
      <c r="H9" s="119">
        <f>G9/$G$6*100</f>
        <v>6.9532254883712037</v>
      </c>
      <c r="I9" s="120">
        <v>2093.607349008435</v>
      </c>
      <c r="J9" s="345">
        <v>4805.9036520756081</v>
      </c>
      <c r="K9" s="379">
        <f t="shared" si="3"/>
        <v>-2712.2963030671731</v>
      </c>
      <c r="N9" s="116"/>
    </row>
    <row r="10" spans="1:19" ht="20.149999999999999" customHeight="1">
      <c r="A10" s="274">
        <v>4</v>
      </c>
      <c r="B10" s="115" t="str">
        <f>IF('1'!$A$1=1,D10,F10)</f>
        <v xml:space="preserve"> Туреччина</v>
      </c>
      <c r="C10" s="116"/>
      <c r="D10" s="93" t="s">
        <v>157</v>
      </c>
      <c r="E10" s="117"/>
      <c r="F10" s="101" t="s">
        <v>38</v>
      </c>
      <c r="G10" s="118">
        <f t="shared" si="2"/>
        <v>5922.9214753408414</v>
      </c>
      <c r="H10" s="119">
        <f t="shared" ref="H10" si="4">G10/$G$6*100</f>
        <v>5.9690329592184757</v>
      </c>
      <c r="I10" s="120">
        <v>2032.9918348591964</v>
      </c>
      <c r="J10" s="345">
        <v>3889.929640481645</v>
      </c>
      <c r="K10" s="379">
        <f t="shared" si="3"/>
        <v>-1856.9378056224486</v>
      </c>
      <c r="N10" s="116"/>
    </row>
    <row r="11" spans="1:19" ht="20.149999999999999" customHeight="1">
      <c r="A11" s="274">
        <v>5</v>
      </c>
      <c r="B11" s="115" t="str">
        <f>IF('1'!$A$1=1,D11,F11)</f>
        <v xml:space="preserve"> Італія</v>
      </c>
      <c r="C11" s="116"/>
      <c r="D11" s="93" t="s">
        <v>159</v>
      </c>
      <c r="E11" s="117"/>
      <c r="F11" s="101" t="s">
        <v>42</v>
      </c>
      <c r="G11" s="118">
        <f t="shared" si="2"/>
        <v>4030.5772819222243</v>
      </c>
      <c r="H11" s="119">
        <f>G11/$G$6*100</f>
        <v>4.0619563741703146</v>
      </c>
      <c r="I11" s="120">
        <v>1755.4200221226761</v>
      </c>
      <c r="J11" s="345">
        <v>2275.1572597995482</v>
      </c>
      <c r="K11" s="379">
        <f t="shared" si="3"/>
        <v>-519.73723767687216</v>
      </c>
      <c r="N11" s="116"/>
    </row>
    <row r="12" spans="1:19" ht="20.149999999999999" customHeight="1">
      <c r="A12" s="274">
        <v>6</v>
      </c>
      <c r="B12" s="115" t="str">
        <f>IF('1'!$A$1=1,D12,F12)</f>
        <v xml:space="preserve"> Сполучені Штати Америки</v>
      </c>
      <c r="C12" s="116"/>
      <c r="D12" s="93" t="s">
        <v>160</v>
      </c>
      <c r="E12" s="117"/>
      <c r="F12" s="101" t="s">
        <v>46</v>
      </c>
      <c r="G12" s="118">
        <f t="shared" si="2"/>
        <v>3999.7222970610105</v>
      </c>
      <c r="H12" s="119">
        <f>G12/$G$6*100</f>
        <v>4.0308611752284484</v>
      </c>
      <c r="I12" s="120">
        <v>804.37385147828854</v>
      </c>
      <c r="J12" s="345">
        <v>3195.348445582722</v>
      </c>
      <c r="K12" s="379">
        <f t="shared" si="3"/>
        <v>-2390.9745941044334</v>
      </c>
      <c r="N12" s="116"/>
    </row>
    <row r="13" spans="1:19" ht="20.149999999999999" customHeight="1">
      <c r="A13" s="274">
        <v>7</v>
      </c>
      <c r="B13" s="115" t="str">
        <f>IF('1'!$A$1=1,D13,F13)</f>
        <v xml:space="preserve"> Іспанія</v>
      </c>
      <c r="C13" s="116"/>
      <c r="D13" s="93" t="s">
        <v>145</v>
      </c>
      <c r="E13" s="117"/>
      <c r="F13" s="101" t="s">
        <v>43</v>
      </c>
      <c r="G13" s="118">
        <f t="shared" si="2"/>
        <v>3417.9701522816304</v>
      </c>
      <c r="H13" s="119">
        <f>G13/$G$6*100</f>
        <v>3.4445799387235652</v>
      </c>
      <c r="I13" s="120">
        <v>2640.6352171361941</v>
      </c>
      <c r="J13" s="345">
        <v>777.33493514543636</v>
      </c>
      <c r="K13" s="379">
        <f t="shared" si="3"/>
        <v>1863.3002819907579</v>
      </c>
      <c r="N13" s="116"/>
    </row>
    <row r="14" spans="1:19" ht="20.149999999999999" customHeight="1">
      <c r="A14" s="274">
        <v>8</v>
      </c>
      <c r="B14" s="115" t="str">
        <f>IF('1'!$A$1=1,D14,F14)</f>
        <v xml:space="preserve"> Болгарія</v>
      </c>
      <c r="C14" s="116"/>
      <c r="D14" s="93" t="s">
        <v>144</v>
      </c>
      <c r="E14" s="117"/>
      <c r="F14" s="101" t="s">
        <v>41</v>
      </c>
      <c r="G14" s="118">
        <f t="shared" ref="G14" si="5">I14+J14</f>
        <v>3224.8436337578205</v>
      </c>
      <c r="H14" s="119">
        <f>G14/$G$6*100</f>
        <v>3.2499498800325712</v>
      </c>
      <c r="I14" s="120">
        <v>1043.4929148619703</v>
      </c>
      <c r="J14" s="345">
        <v>2181.3507188958502</v>
      </c>
      <c r="K14" s="379">
        <f t="shared" ref="K14" si="6">I14-J14</f>
        <v>-1137.8578040338798</v>
      </c>
      <c r="N14" s="116"/>
    </row>
    <row r="15" spans="1:19" ht="20.149999999999999" customHeight="1">
      <c r="A15" s="274">
        <v>9</v>
      </c>
      <c r="B15" s="115" t="str">
        <f>IF('1'!$A$1=1,D15,F15)</f>
        <v xml:space="preserve"> Чехія</v>
      </c>
      <c r="C15" s="116"/>
      <c r="D15" s="93" t="s">
        <v>162</v>
      </c>
      <c r="E15" s="117"/>
      <c r="F15" s="101" t="s">
        <v>50</v>
      </c>
      <c r="G15" s="118">
        <f>I15+J15</f>
        <v>2868.851572826874</v>
      </c>
      <c r="H15" s="119">
        <f>G15/$G$6*100</f>
        <v>2.8911863283353654</v>
      </c>
      <c r="I15" s="120">
        <v>682.04967204261266</v>
      </c>
      <c r="J15" s="345">
        <v>2186.8019007842613</v>
      </c>
      <c r="K15" s="379">
        <f>I15-J15</f>
        <v>-1504.7522287416487</v>
      </c>
      <c r="N15" s="116"/>
    </row>
    <row r="16" spans="1:19" ht="20.149999999999999" customHeight="1">
      <c r="A16" s="274">
        <v>10</v>
      </c>
      <c r="B16" s="115" t="str">
        <f>IF('1'!$A$1=1,D16,F16)</f>
        <v xml:space="preserve"> Румунія</v>
      </c>
      <c r="C16" s="116"/>
      <c r="D16" s="93" t="s">
        <v>158</v>
      </c>
      <c r="E16" s="117"/>
      <c r="F16" s="101" t="s">
        <v>39</v>
      </c>
      <c r="G16" s="118">
        <f t="shared" ref="G16" si="7">I16+J16</f>
        <v>2860.0226744954825</v>
      </c>
      <c r="H16" s="119">
        <f t="shared" ref="H16" si="8">G16/$G$6*100</f>
        <v>2.882288694734604</v>
      </c>
      <c r="I16" s="120">
        <v>1412.888462121673</v>
      </c>
      <c r="J16" s="345">
        <v>1447.1342123738093</v>
      </c>
      <c r="K16" s="379">
        <f t="shared" ref="K16" si="9">I16-J16</f>
        <v>-34.245750252136304</v>
      </c>
      <c r="N16" s="116"/>
    </row>
    <row r="17" spans="1:14" ht="20.149999999999999" customHeight="1">
      <c r="A17" s="274">
        <v>11</v>
      </c>
      <c r="B17" s="115" t="str">
        <f>IF('1'!$A$1=1,D17,F17)</f>
        <v xml:space="preserve"> Нідерланди</v>
      </c>
      <c r="C17" s="116"/>
      <c r="D17" s="93" t="s">
        <v>146</v>
      </c>
      <c r="E17" s="117"/>
      <c r="F17" s="101" t="s">
        <v>47</v>
      </c>
      <c r="G17" s="118">
        <f>I17+J17</f>
        <v>2649.0832023053681</v>
      </c>
      <c r="H17" s="119">
        <f>G17/$G$6*100</f>
        <v>2.6697070039009461</v>
      </c>
      <c r="I17" s="120">
        <v>1818.967215258338</v>
      </c>
      <c r="J17" s="345">
        <v>830.11598704703033</v>
      </c>
      <c r="K17" s="379">
        <f>I17-J17</f>
        <v>988.85122821130767</v>
      </c>
      <c r="N17" s="116"/>
    </row>
    <row r="18" spans="1:14" ht="20.149999999999999" customHeight="1">
      <c r="A18" s="274">
        <v>12</v>
      </c>
      <c r="B18" s="115" t="str">
        <f>IF('1'!$A$1=1,D18,F18)</f>
        <v xml:space="preserve"> Словаччина</v>
      </c>
      <c r="C18" s="116"/>
      <c r="D18" s="93" t="s">
        <v>161</v>
      </c>
      <c r="E18" s="117"/>
      <c r="F18" s="101" t="s">
        <v>49</v>
      </c>
      <c r="G18" s="118">
        <f t="shared" ref="G18:G21" si="10">I18+J18</f>
        <v>2637.0998386629471</v>
      </c>
      <c r="H18" s="119">
        <f t="shared" ref="H18:H21" si="11">G18/$G$6*100</f>
        <v>2.6576303466564233</v>
      </c>
      <c r="I18" s="120">
        <v>829.72766456009413</v>
      </c>
      <c r="J18" s="345">
        <v>1807.372174102853</v>
      </c>
      <c r="K18" s="379">
        <f t="shared" ref="K18:K21" si="12">I18-J18</f>
        <v>-977.6445095427589</v>
      </c>
      <c r="N18" s="116"/>
    </row>
    <row r="19" spans="1:14" ht="20.149999999999999" customHeight="1">
      <c r="A19" s="274">
        <v>13</v>
      </c>
      <c r="B19" s="115" t="str">
        <f>IF('1'!$A$1=1,D19,F19)</f>
        <v xml:space="preserve"> Греція</v>
      </c>
      <c r="C19" s="116"/>
      <c r="D19" s="93" t="s">
        <v>165</v>
      </c>
      <c r="E19" s="117"/>
      <c r="F19" s="101" t="s">
        <v>54</v>
      </c>
      <c r="G19" s="118">
        <f>I19+J19</f>
        <v>2287.6413865729264</v>
      </c>
      <c r="H19" s="119">
        <f>G19/$G$6*100</f>
        <v>2.3054512696439655</v>
      </c>
      <c r="I19" s="120">
        <v>376.90066722168734</v>
      </c>
      <c r="J19" s="345">
        <v>1910.740719351239</v>
      </c>
      <c r="K19" s="379">
        <f>I19-J19</f>
        <v>-1533.8400521295516</v>
      </c>
      <c r="N19" s="116"/>
    </row>
    <row r="20" spans="1:14" ht="20.149999999999999" customHeight="1">
      <c r="A20" s="274">
        <v>14</v>
      </c>
      <c r="B20" s="115" t="str">
        <f>IF('1'!$A$1=1,D20,F20)</f>
        <v xml:space="preserve"> Франція</v>
      </c>
      <c r="C20" s="116"/>
      <c r="D20" s="93" t="s">
        <v>163</v>
      </c>
      <c r="E20" s="117"/>
      <c r="F20" s="101" t="s">
        <v>51</v>
      </c>
      <c r="G20" s="118">
        <f>I20+J20</f>
        <v>2146.7241997664969</v>
      </c>
      <c r="H20" s="119">
        <f>G20/$G$6*100</f>
        <v>2.1634370058942474</v>
      </c>
      <c r="I20" s="120">
        <v>661.28533032613734</v>
      </c>
      <c r="J20" s="345">
        <v>1485.4388694403597</v>
      </c>
      <c r="K20" s="379">
        <f>I20-J20</f>
        <v>-824.15353911422233</v>
      </c>
      <c r="N20" s="116"/>
    </row>
    <row r="21" spans="1:14" ht="20.149999999999999" customHeight="1">
      <c r="A21" s="274">
        <v>15</v>
      </c>
      <c r="B21" s="115" t="str">
        <f>IF('1'!$A$1=1,D21,F21)</f>
        <v xml:space="preserve"> Індія</v>
      </c>
      <c r="C21" s="116"/>
      <c r="D21" s="93" t="s">
        <v>147</v>
      </c>
      <c r="E21" s="117"/>
      <c r="F21" s="101" t="s">
        <v>44</v>
      </c>
      <c r="G21" s="118">
        <f t="shared" si="10"/>
        <v>2115.8890395620297</v>
      </c>
      <c r="H21" s="119">
        <f t="shared" si="11"/>
        <v>2.1323617859492359</v>
      </c>
      <c r="I21" s="120">
        <v>917.41195665361965</v>
      </c>
      <c r="J21" s="345">
        <v>1198.47708290841</v>
      </c>
      <c r="K21" s="379">
        <f t="shared" si="12"/>
        <v>-281.06512625479036</v>
      </c>
      <c r="N21" s="116"/>
    </row>
    <row r="22" spans="1:14" ht="20.149999999999999" customHeight="1">
      <c r="A22" s="274">
        <v>16</v>
      </c>
      <c r="B22" s="115" t="str">
        <f>IF('1'!$A$1=1,D22,F22)</f>
        <v xml:space="preserve"> Єгипет</v>
      </c>
      <c r="C22" s="116"/>
      <c r="D22" s="93" t="s">
        <v>151</v>
      </c>
      <c r="E22" s="117"/>
      <c r="F22" s="101" t="s">
        <v>61</v>
      </c>
      <c r="G22" s="118">
        <f>I22+J22</f>
        <v>1717.7803227172415</v>
      </c>
      <c r="H22" s="119">
        <f>G22/$G$6*100</f>
        <v>1.7311536892199157</v>
      </c>
      <c r="I22" s="120">
        <v>1513.5374308822406</v>
      </c>
      <c r="J22" s="345">
        <v>204.24289183500088</v>
      </c>
      <c r="K22" s="379">
        <f>I22-J22</f>
        <v>1309.2945390472398</v>
      </c>
      <c r="N22" s="116"/>
    </row>
    <row r="23" spans="1:14" ht="28.75" customHeight="1">
      <c r="A23" s="274">
        <v>17</v>
      </c>
      <c r="B23" s="121" t="str">
        <f>IF('1'!$A$1=1,D23,F23)</f>
        <v xml:space="preserve"> Сполучене Королівство Великої Британії та Північної Ірландії</v>
      </c>
      <c r="C23" s="116"/>
      <c r="D23" s="93" t="s">
        <v>167</v>
      </c>
      <c r="E23" s="117"/>
      <c r="F23" s="101" t="s">
        <v>52</v>
      </c>
      <c r="G23" s="118">
        <f>I23+J23</f>
        <v>1691.9021275985424</v>
      </c>
      <c r="H23" s="119">
        <f>G23/$G$6*100</f>
        <v>1.7050740256228709</v>
      </c>
      <c r="I23" s="120">
        <v>525.35944956658511</v>
      </c>
      <c r="J23" s="345">
        <v>1166.5426780319572</v>
      </c>
      <c r="K23" s="379">
        <f>I23-J23</f>
        <v>-641.18322846537205</v>
      </c>
      <c r="N23" s="116"/>
    </row>
    <row r="24" spans="1:14" ht="20.149999999999999" customHeight="1">
      <c r="A24" s="274">
        <v>18</v>
      </c>
      <c r="B24" s="115" t="str">
        <f>IF('1'!$A$1=1,D24,F24)</f>
        <v xml:space="preserve"> Угорщина</v>
      </c>
      <c r="C24" s="116"/>
      <c r="D24" s="93" t="s">
        <v>166</v>
      </c>
      <c r="E24" s="117"/>
      <c r="F24" s="101" t="s">
        <v>48</v>
      </c>
      <c r="G24" s="118">
        <f>I24+J24</f>
        <v>1638.0622900914141</v>
      </c>
      <c r="H24" s="119">
        <f>G24/$G$6*100</f>
        <v>1.6508150309802783</v>
      </c>
      <c r="I24" s="120">
        <v>436.5402892750925</v>
      </c>
      <c r="J24" s="345">
        <v>1201.5220008163215</v>
      </c>
      <c r="K24" s="379">
        <f>I24-J24</f>
        <v>-764.98171154122895</v>
      </c>
      <c r="N24" s="116"/>
    </row>
    <row r="25" spans="1:14" ht="20.149999999999999" customHeight="1">
      <c r="A25" s="274">
        <v>19</v>
      </c>
      <c r="B25" s="115" t="str">
        <f>IF('1'!$A$1=1,D25,F25)</f>
        <v xml:space="preserve"> Литва</v>
      </c>
      <c r="C25" s="116"/>
      <c r="D25" s="93" t="s">
        <v>164</v>
      </c>
      <c r="E25" s="117"/>
      <c r="F25" s="101" t="s">
        <v>45</v>
      </c>
      <c r="G25" s="118">
        <f t="shared" ref="G25" si="13">I25+J25</f>
        <v>1624.135051298254</v>
      </c>
      <c r="H25" s="119">
        <f t="shared" ref="H25" si="14">G25/$G$6*100</f>
        <v>1.6367793650114846</v>
      </c>
      <c r="I25" s="120">
        <v>526.57322493743743</v>
      </c>
      <c r="J25" s="345">
        <v>1097.5618263608167</v>
      </c>
      <c r="K25" s="379">
        <f t="shared" ref="K25" si="15">I25-J25</f>
        <v>-570.98860142337924</v>
      </c>
      <c r="N25" s="116"/>
    </row>
    <row r="26" spans="1:14" ht="20.149999999999999" customHeight="1">
      <c r="A26" s="274">
        <v>20</v>
      </c>
      <c r="B26" s="115" t="str">
        <f>IF('1'!$A$1=1,D26,F26)</f>
        <v xml:space="preserve"> Бельгія</v>
      </c>
      <c r="C26" s="116"/>
      <c r="D26" s="93" t="s">
        <v>149</v>
      </c>
      <c r="E26" s="117"/>
      <c r="F26" s="101" t="s">
        <v>53</v>
      </c>
      <c r="G26" s="118">
        <f t="shared" ref="G26:G35" si="16">I26+J26</f>
        <v>1378.6518347595882</v>
      </c>
      <c r="H26" s="119">
        <f>G26/$G$6*100</f>
        <v>1.3893849977967916</v>
      </c>
      <c r="I26" s="120">
        <v>764.93226331753522</v>
      </c>
      <c r="J26" s="345">
        <v>613.71957144205294</v>
      </c>
      <c r="K26" s="379">
        <f t="shared" ref="K26:K37" si="17">I26-J26</f>
        <v>151.21269187548228</v>
      </c>
      <c r="N26" s="116"/>
    </row>
    <row r="27" spans="1:14" ht="20.149999999999999" customHeight="1">
      <c r="A27" s="274">
        <v>21</v>
      </c>
      <c r="B27" s="115" t="str">
        <f>IF('1'!$A$1=1,D27,F27)</f>
        <v xml:space="preserve"> Австрія</v>
      </c>
      <c r="C27" s="116"/>
      <c r="D27" s="93" t="s">
        <v>169</v>
      </c>
      <c r="E27" s="117"/>
      <c r="F27" s="101" t="s">
        <v>57</v>
      </c>
      <c r="G27" s="118">
        <f t="shared" si="16"/>
        <v>1056.8171788939667</v>
      </c>
      <c r="H27" s="119">
        <f>G27/$G$6*100</f>
        <v>1.0650447754456112</v>
      </c>
      <c r="I27" s="120">
        <v>519.91168614776825</v>
      </c>
      <c r="J27" s="345">
        <v>536.90549274619855</v>
      </c>
      <c r="K27" s="379">
        <f t="shared" si="17"/>
        <v>-16.993806598430297</v>
      </c>
      <c r="N27" s="116"/>
    </row>
    <row r="28" spans="1:14" ht="20.149999999999999" customHeight="1">
      <c r="A28" s="274">
        <v>22</v>
      </c>
      <c r="B28" s="115" t="str">
        <f>IF('1'!$A$1=1,D28,F28)</f>
        <v xml:space="preserve"> Молдова</v>
      </c>
      <c r="C28" s="116"/>
      <c r="D28" s="93" t="s">
        <v>148</v>
      </c>
      <c r="E28" s="117"/>
      <c r="F28" s="101" t="s">
        <v>55</v>
      </c>
      <c r="G28" s="118">
        <f t="shared" si="16"/>
        <v>1008.5619439832349</v>
      </c>
      <c r="H28" s="119">
        <f>G28/$G$6*100</f>
        <v>1.0164138609828439</v>
      </c>
      <c r="I28" s="120">
        <v>873.22030065446756</v>
      </c>
      <c r="J28" s="381">
        <v>135.3416433287673</v>
      </c>
      <c r="K28" s="379">
        <f t="shared" si="17"/>
        <v>737.87865732570026</v>
      </c>
      <c r="N28" s="116"/>
    </row>
    <row r="29" spans="1:14" ht="20.149999999999999" customHeight="1">
      <c r="A29" s="274">
        <v>23</v>
      </c>
      <c r="B29" s="115" t="str">
        <f>IF('1'!$A$1=1,D29,F29)</f>
        <v xml:space="preserve"> Ізраїль</v>
      </c>
      <c r="C29" s="116"/>
      <c r="D29" s="122" t="s">
        <v>154</v>
      </c>
      <c r="E29" s="117"/>
      <c r="F29" s="122" t="s">
        <v>65</v>
      </c>
      <c r="G29" s="118">
        <f t="shared" si="16"/>
        <v>916.67112683706819</v>
      </c>
      <c r="H29" s="119">
        <f t="shared" ref="H29" si="18">G29/$G$6*100</f>
        <v>0.92380764992997433</v>
      </c>
      <c r="I29" s="120">
        <v>422.33652721113589</v>
      </c>
      <c r="J29" s="345">
        <v>494.3345996259323</v>
      </c>
      <c r="K29" s="379">
        <f t="shared" si="17"/>
        <v>-71.998072414796411</v>
      </c>
      <c r="N29" s="116"/>
    </row>
    <row r="30" spans="1:14" ht="20.149999999999999" customHeight="1">
      <c r="A30" s="274">
        <v>24</v>
      </c>
      <c r="B30" s="115" t="str">
        <f>IF('1'!$A$1=1,D30,F30)</f>
        <v xml:space="preserve"> Японія</v>
      </c>
      <c r="C30" s="116"/>
      <c r="D30" s="93" t="s">
        <v>168</v>
      </c>
      <c r="E30" s="117"/>
      <c r="F30" s="101" t="s">
        <v>59</v>
      </c>
      <c r="G30" s="118">
        <f t="shared" si="16"/>
        <v>897.33646388013688</v>
      </c>
      <c r="H30" s="119">
        <f t="shared" ref="H30:H35" si="19">G30/$G$6*100</f>
        <v>0.90432246159415208</v>
      </c>
      <c r="I30" s="120">
        <v>34.908984917065546</v>
      </c>
      <c r="J30" s="345">
        <v>862.42747896307128</v>
      </c>
      <c r="K30" s="379">
        <f t="shared" si="17"/>
        <v>-827.51849404600569</v>
      </c>
      <c r="N30" s="116"/>
    </row>
    <row r="31" spans="1:14" ht="20.149999999999999" customHeight="1">
      <c r="A31" s="274">
        <v>25</v>
      </c>
      <c r="B31" s="115" t="str">
        <f>IF('1'!$A$1=1,D31,F31)</f>
        <v xml:space="preserve"> Республіка Корея</v>
      </c>
      <c r="C31" s="116"/>
      <c r="D31" s="200" t="s">
        <v>181</v>
      </c>
      <c r="E31" s="117"/>
      <c r="F31" s="101" t="s">
        <v>60</v>
      </c>
      <c r="G31" s="118">
        <f t="shared" si="16"/>
        <v>863.53996292827333</v>
      </c>
      <c r="H31" s="119">
        <f t="shared" si="19"/>
        <v>0.87026284609396121</v>
      </c>
      <c r="I31" s="120">
        <v>161.52602365706352</v>
      </c>
      <c r="J31" s="345">
        <v>702.01393927120978</v>
      </c>
      <c r="K31" s="379">
        <f t="shared" si="17"/>
        <v>-540.48791561414623</v>
      </c>
      <c r="N31" s="116"/>
    </row>
    <row r="32" spans="1:14" ht="20.149999999999999" customHeight="1">
      <c r="A32" s="274">
        <v>26</v>
      </c>
      <c r="B32" s="115" t="str">
        <f>IF('1'!$A$1=1,D32,F32)</f>
        <v xml:space="preserve"> В'єтнам</v>
      </c>
      <c r="C32" s="116"/>
      <c r="D32" s="123" t="s">
        <v>153</v>
      </c>
      <c r="E32" s="117"/>
      <c r="F32" s="123" t="s">
        <v>66</v>
      </c>
      <c r="G32" s="118">
        <f t="shared" si="16"/>
        <v>809.85762788749742</v>
      </c>
      <c r="H32" s="119">
        <f t="shared" si="19"/>
        <v>0.81616258011537823</v>
      </c>
      <c r="I32" s="120">
        <v>242.28333937734101</v>
      </c>
      <c r="J32" s="345">
        <v>567.57428851015641</v>
      </c>
      <c r="K32" s="379">
        <f t="shared" si="17"/>
        <v>-325.2909491328154</v>
      </c>
      <c r="N32" s="116"/>
    </row>
    <row r="33" spans="1:16" ht="20.149999999999999" customHeight="1">
      <c r="A33" s="274">
        <v>27</v>
      </c>
      <c r="B33" s="115" t="str">
        <f>IF('1'!$A$1=1,D33,F33)</f>
        <v xml:space="preserve"> Швеція</v>
      </c>
      <c r="C33" s="116"/>
      <c r="D33" s="93" t="s">
        <v>150</v>
      </c>
      <c r="E33" s="117"/>
      <c r="F33" s="101" t="s">
        <v>58</v>
      </c>
      <c r="G33" s="118">
        <f t="shared" si="16"/>
        <v>721.08573855366353</v>
      </c>
      <c r="H33" s="119">
        <f t="shared" si="19"/>
        <v>0.72669957853890421</v>
      </c>
      <c r="I33" s="120">
        <v>81.01486868337804</v>
      </c>
      <c r="J33" s="120">
        <v>640.07086987028549</v>
      </c>
      <c r="K33" s="379">
        <f t="shared" si="17"/>
        <v>-559.05600118690745</v>
      </c>
      <c r="N33" s="116"/>
    </row>
    <row r="34" spans="1:16" ht="20.149999999999999" customHeight="1">
      <c r="A34" s="274">
        <v>28</v>
      </c>
      <c r="B34" s="115" t="str">
        <f>IF('1'!$A$1=1,D34,F34)</f>
        <v xml:space="preserve"> Індонезія</v>
      </c>
      <c r="C34" s="116"/>
      <c r="D34" s="93" t="s">
        <v>199</v>
      </c>
      <c r="E34" s="117"/>
      <c r="F34" s="101" t="s">
        <v>196</v>
      </c>
      <c r="G34" s="118">
        <f t="shared" si="16"/>
        <v>683.35273492310785</v>
      </c>
      <c r="H34" s="119">
        <f t="shared" si="19"/>
        <v>0.68867281366302235</v>
      </c>
      <c r="I34" s="120">
        <v>478.84377347011548</v>
      </c>
      <c r="J34" s="120">
        <v>204.50896145299231</v>
      </c>
      <c r="K34" s="379">
        <f t="shared" si="17"/>
        <v>274.33481201712317</v>
      </c>
      <c r="N34" s="116"/>
    </row>
    <row r="35" spans="1:16" ht="20.149999999999999" customHeight="1">
      <c r="A35" s="274">
        <v>29</v>
      </c>
      <c r="B35" s="115" t="str">
        <f>IF('1'!$A$1=1,D35,F35)</f>
        <v xml:space="preserve"> Саудівська Аравія</v>
      </c>
      <c r="C35" s="116"/>
      <c r="D35" s="93" t="s">
        <v>152</v>
      </c>
      <c r="E35" s="117"/>
      <c r="F35" s="101" t="s">
        <v>64</v>
      </c>
      <c r="G35" s="118">
        <f t="shared" si="16"/>
        <v>627.74504610122017</v>
      </c>
      <c r="H35" s="119">
        <f t="shared" si="19"/>
        <v>0.63263220452347424</v>
      </c>
      <c r="I35" s="120">
        <v>340.21519150812441</v>
      </c>
      <c r="J35" s="120">
        <v>287.52985459309576</v>
      </c>
      <c r="K35" s="379">
        <f t="shared" si="17"/>
        <v>52.685336915028643</v>
      </c>
      <c r="N35" s="116"/>
    </row>
    <row r="36" spans="1:16" ht="20.149999999999999" customHeight="1">
      <c r="A36" s="274">
        <v>30</v>
      </c>
      <c r="B36" s="115" t="str">
        <f>IF('1'!$A$1=1,D36,F36)</f>
        <v xml:space="preserve"> Швейцарія</v>
      </c>
      <c r="C36" s="116"/>
      <c r="D36" s="93" t="s">
        <v>170</v>
      </c>
      <c r="E36" s="117"/>
      <c r="F36" s="101" t="s">
        <v>56</v>
      </c>
      <c r="G36" s="118">
        <f t="shared" ref="G36" si="20">I36+J36</f>
        <v>475.01661397500055</v>
      </c>
      <c r="H36" s="119">
        <f t="shared" ref="H36" si="21">G36/$G$6*100</f>
        <v>0.47871474183776375</v>
      </c>
      <c r="I36" s="120">
        <v>70.318127175532084</v>
      </c>
      <c r="J36" s="120">
        <v>404.69848679946847</v>
      </c>
      <c r="K36" s="379">
        <f t="shared" si="17"/>
        <v>-334.38035962393639</v>
      </c>
      <c r="N36" s="116"/>
    </row>
    <row r="37" spans="1:16" ht="20.149999999999999" customHeight="1">
      <c r="A37" s="274">
        <v>31</v>
      </c>
      <c r="B37" s="115" t="str">
        <f>IF('1'!$A$1=1,D37,F37)</f>
        <v xml:space="preserve"> Азербайджан</v>
      </c>
      <c r="C37" s="116"/>
      <c r="D37" s="93" t="s">
        <v>173</v>
      </c>
      <c r="E37" s="117"/>
      <c r="F37" s="101" t="s">
        <v>104</v>
      </c>
      <c r="G37" s="118">
        <f>I37+J37</f>
        <v>453.56523554250418</v>
      </c>
      <c r="H37" s="119">
        <f>G37/$G$6*100</f>
        <v>0.45709635884596994</v>
      </c>
      <c r="I37" s="120">
        <v>200.4022656632211</v>
      </c>
      <c r="J37" s="120">
        <v>253.16296987928308</v>
      </c>
      <c r="K37" s="379">
        <f t="shared" si="17"/>
        <v>-52.760704216061981</v>
      </c>
      <c r="N37" s="116"/>
    </row>
    <row r="38" spans="1:16" ht="20.149999999999999" customHeight="1">
      <c r="A38" s="274">
        <v>32</v>
      </c>
      <c r="B38" s="115" t="str">
        <f>IF('1'!$A$1=1,D38,F38)</f>
        <v xml:space="preserve"> Латвія</v>
      </c>
      <c r="C38" s="116"/>
      <c r="D38" s="93" t="s">
        <v>171</v>
      </c>
      <c r="E38" s="117"/>
      <c r="F38" s="101" t="s">
        <v>63</v>
      </c>
      <c r="G38" s="118">
        <f t="shared" ref="G38:G41" si="22">I38+J38</f>
        <v>449.39982756127966</v>
      </c>
      <c r="H38" s="119">
        <f>G38/$G$6*100</f>
        <v>0.4528985220804419</v>
      </c>
      <c r="I38" s="120">
        <v>268.59807398631659</v>
      </c>
      <c r="J38" s="120">
        <v>180.80175357496307</v>
      </c>
      <c r="K38" s="379">
        <f t="shared" ref="K38:K41" si="23">I38-J38</f>
        <v>87.79632041135352</v>
      </c>
      <c r="N38" s="116"/>
    </row>
    <row r="39" spans="1:16" ht="20.149999999999999" customHeight="1">
      <c r="A39" s="274">
        <v>33</v>
      </c>
      <c r="B39" s="115" t="str">
        <f>IF('1'!$A$1=1,D39,F39)</f>
        <v xml:space="preserve"> Норвегія</v>
      </c>
      <c r="C39" s="116"/>
      <c r="D39" s="93" t="s">
        <v>180</v>
      </c>
      <c r="E39" s="117"/>
      <c r="F39" s="101" t="s">
        <v>128</v>
      </c>
      <c r="G39" s="118">
        <f t="shared" si="22"/>
        <v>405.88603207800111</v>
      </c>
      <c r="H39" s="119">
        <f t="shared" ref="H39:H41" si="24">G39/$G$6*100</f>
        <v>0.40904596038403096</v>
      </c>
      <c r="I39" s="120">
        <v>29.336536896042738</v>
      </c>
      <c r="J39" s="120">
        <v>376.54949518195838</v>
      </c>
      <c r="K39" s="379">
        <f t="shared" si="23"/>
        <v>-347.21295828591565</v>
      </c>
      <c r="N39" s="116"/>
    </row>
    <row r="40" spans="1:16" ht="20.149999999999999" customHeight="1">
      <c r="A40" s="274">
        <v>34</v>
      </c>
      <c r="B40" s="115" t="str">
        <f>IF('1'!$A$1=1,D40,F40)</f>
        <v xml:space="preserve"> Таїланд</v>
      </c>
      <c r="C40" s="116"/>
      <c r="D40" s="93" t="s">
        <v>200</v>
      </c>
      <c r="E40" s="117"/>
      <c r="F40" s="101" t="s">
        <v>197</v>
      </c>
      <c r="G40" s="118">
        <f t="shared" si="22"/>
        <v>399.35090342723134</v>
      </c>
      <c r="H40" s="119">
        <f t="shared" si="24"/>
        <v>0.40245995405732493</v>
      </c>
      <c r="I40" s="120">
        <v>157.61152559503475</v>
      </c>
      <c r="J40" s="120">
        <v>241.7393778321966</v>
      </c>
      <c r="K40" s="379">
        <f t="shared" si="23"/>
        <v>-84.127852237161846</v>
      </c>
      <c r="N40" s="116"/>
    </row>
    <row r="41" spans="1:16" ht="20.149999999999999" customHeight="1">
      <c r="A41" s="275">
        <v>35</v>
      </c>
      <c r="B41" s="280" t="str">
        <f>IF('1'!$A$1=1,D41,F41)</f>
        <v xml:space="preserve"> Алжир</v>
      </c>
      <c r="C41" s="309"/>
      <c r="D41" s="330" t="s">
        <v>201</v>
      </c>
      <c r="E41" s="310"/>
      <c r="F41" s="352" t="s">
        <v>198</v>
      </c>
      <c r="G41" s="124">
        <f t="shared" si="22"/>
        <v>391.18269574334977</v>
      </c>
      <c r="H41" s="281">
        <f t="shared" si="24"/>
        <v>0.39422815475256973</v>
      </c>
      <c r="I41" s="282">
        <v>294.74269435711574</v>
      </c>
      <c r="J41" s="282">
        <v>96.44000138623403</v>
      </c>
      <c r="K41" s="380">
        <f t="shared" si="23"/>
        <v>198.30269297088171</v>
      </c>
      <c r="N41" s="116"/>
    </row>
    <row r="42" spans="1:16" ht="7.75" customHeight="1">
      <c r="B42" s="101"/>
      <c r="C42" s="101"/>
      <c r="D42" s="101"/>
      <c r="E42" s="101"/>
      <c r="F42" s="101"/>
      <c r="G42" s="101"/>
      <c r="H42" s="283"/>
      <c r="I42" s="284"/>
      <c r="J42" s="346"/>
      <c r="K42" s="101"/>
    </row>
    <row r="43" spans="1:16" ht="12" hidden="1" customHeight="1"/>
    <row r="44" spans="1:16" ht="8.4" hidden="1" customHeight="1"/>
    <row r="45" spans="1:16" ht="6" hidden="1" customHeight="1">
      <c r="H45" s="125"/>
    </row>
    <row r="46" spans="1:16" s="132" customFormat="1" ht="16.399999999999999" customHeight="1">
      <c r="A46" s="217" t="str">
        <f>IF('1'!A1=1,C46,F46)</f>
        <v xml:space="preserve">*Дані Державної служби статистики України </v>
      </c>
      <c r="B46" s="127"/>
      <c r="C46" s="128" t="s">
        <v>69</v>
      </c>
      <c r="D46" s="129"/>
      <c r="E46" s="129"/>
      <c r="F46" s="128" t="s">
        <v>70</v>
      </c>
      <c r="G46" s="129"/>
      <c r="H46" s="130"/>
      <c r="I46" s="265"/>
      <c r="J46" s="202"/>
      <c r="K46" s="131"/>
      <c r="L46" s="6"/>
      <c r="M46" s="6"/>
      <c r="N46" s="6"/>
      <c r="O46" s="6"/>
      <c r="P46" s="6"/>
    </row>
    <row r="47" spans="1:16" s="132" customFormat="1" ht="16.399999999999999" customHeight="1">
      <c r="A47" s="279" t="str">
        <f>IF('1'!A1=1,C47,F47)</f>
        <v>Примітки:</v>
      </c>
      <c r="B47" s="49"/>
      <c r="C47" s="47" t="s">
        <v>215</v>
      </c>
      <c r="D47" s="130"/>
      <c r="E47" s="130"/>
      <c r="F47" s="48" t="s">
        <v>214</v>
      </c>
      <c r="G47" s="133"/>
      <c r="H47" s="134"/>
      <c r="I47" s="269"/>
      <c r="J47" s="347"/>
      <c r="K47" s="134"/>
      <c r="L47" s="6"/>
      <c r="M47" s="6"/>
      <c r="N47" s="6"/>
      <c r="O47" s="6"/>
      <c r="P47" s="6"/>
    </row>
    <row r="48" spans="1:16" s="132" customFormat="1" ht="16" customHeight="1">
      <c r="A48" s="135" t="str">
        <f>IF('1'!A1=1,C48,F48)</f>
        <v xml:space="preserve"> З 2014 року дані подаються без урахування тимчасово окупованої російською федерацією території України.</v>
      </c>
      <c r="B48" s="49"/>
      <c r="C48" s="135" t="s">
        <v>133</v>
      </c>
      <c r="D48" s="130"/>
      <c r="E48" s="130"/>
      <c r="F48" s="135" t="s">
        <v>216</v>
      </c>
      <c r="G48" s="130"/>
      <c r="H48" s="130"/>
      <c r="I48" s="265"/>
      <c r="J48" s="348"/>
      <c r="K48" s="130"/>
      <c r="L48" s="6"/>
      <c r="M48" s="6"/>
      <c r="N48" s="6"/>
      <c r="O48" s="6"/>
      <c r="P48" s="6"/>
    </row>
    <row r="49" spans="1:10" ht="11" hidden="1" customHeight="1">
      <c r="H49" s="96"/>
      <c r="I49" s="271"/>
    </row>
    <row r="50" spans="1:10" ht="18" customHeight="1">
      <c r="A50" t="str">
        <f>IF('1'!$A$1=1,C50,F50)</f>
        <v xml:space="preserve"> Дані за 2024 рік було скориговано у зв'язку з уточненням звітної інформації.</v>
      </c>
      <c r="C50" t="s">
        <v>212</v>
      </c>
      <c r="D50" s="230"/>
      <c r="F50" s="15" t="s">
        <v>213</v>
      </c>
      <c r="G50" s="382"/>
      <c r="H50" s="222"/>
      <c r="I50" s="222"/>
      <c r="J50" s="222"/>
    </row>
    <row r="51" spans="1:10" ht="12.5">
      <c r="H51" s="96"/>
      <c r="I51" s="271"/>
    </row>
    <row r="52" spans="1:10" ht="12.5">
      <c r="H52" s="96"/>
      <c r="I52" s="271"/>
    </row>
    <row r="53" spans="1:10" ht="12.5">
      <c r="H53" s="96"/>
      <c r="I53" s="271"/>
    </row>
    <row r="54" spans="1:10" ht="12.5">
      <c r="H54" s="96"/>
      <c r="I54" s="271"/>
    </row>
    <row r="55" spans="1:10" ht="12.5">
      <c r="H55" s="96"/>
      <c r="I55" s="271"/>
    </row>
    <row r="56" spans="1:10" ht="12.5">
      <c r="H56" s="96"/>
      <c r="I56" s="271"/>
    </row>
    <row r="57" spans="1:10" ht="12.5">
      <c r="H57" s="96"/>
      <c r="I57" s="271"/>
    </row>
    <row r="58" spans="1:10" ht="12.5">
      <c r="H58" s="96"/>
      <c r="I58" s="271"/>
    </row>
    <row r="59" spans="1:10" ht="12.5">
      <c r="H59" s="96"/>
      <c r="I59" s="271"/>
    </row>
    <row r="60" spans="1:10" ht="12.5">
      <c r="H60" s="96"/>
      <c r="I60" s="271"/>
    </row>
    <row r="61" spans="1:10" ht="12.5">
      <c r="H61" s="96"/>
      <c r="I61" s="271"/>
    </row>
    <row r="62" spans="1:10" ht="12.5">
      <c r="H62" s="96"/>
      <c r="I62" s="271"/>
    </row>
    <row r="63" spans="1:10" ht="12.5">
      <c r="H63" s="96"/>
      <c r="I63" s="271"/>
    </row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0.75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100" spans="8:9">
      <c r="H100" s="96"/>
      <c r="I100" s="273"/>
    </row>
    <row r="101" spans="8:9">
      <c r="H101" s="96"/>
      <c r="I101" s="273"/>
    </row>
    <row r="102" spans="8:9">
      <c r="H102" s="96"/>
      <c r="I102" s="273"/>
    </row>
    <row r="103" spans="8:9">
      <c r="H103" s="96"/>
      <c r="I103" s="273"/>
    </row>
    <row r="104" spans="8:9">
      <c r="H104" s="96"/>
      <c r="I104" s="273"/>
    </row>
    <row r="105" spans="8:9">
      <c r="H105" s="96"/>
      <c r="I105" s="273"/>
    </row>
    <row r="106" spans="8:9">
      <c r="H106" s="96"/>
      <c r="I106" s="273"/>
    </row>
    <row r="107" spans="8:9">
      <c r="H107" s="96"/>
      <c r="I107" s="273"/>
    </row>
    <row r="108" spans="8:9">
      <c r="H108" s="96"/>
      <c r="I108" s="273"/>
    </row>
    <row r="109" spans="8:9">
      <c r="H109" s="96"/>
      <c r="I109" s="273"/>
    </row>
    <row r="110" spans="8:9">
      <c r="H110" s="96"/>
      <c r="I110" s="273"/>
    </row>
  </sheetData>
  <hyperlinks>
    <hyperlink ref="A1" location="'1'!A1" display="до змісту "/>
  </hyperlinks>
  <printOptions horizontalCentered="1" verticalCentered="1"/>
  <pageMargins left="3.937007874015748E-2" right="3.937007874015748E-2" top="0.55118110236220474" bottom="0.31496062992125984" header="0.31496062992125984" footer="0.1574803149606299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X57"/>
  <sheetViews>
    <sheetView zoomScale="70" zoomScaleNormal="70" workbookViewId="0">
      <selection activeCell="U10" sqref="U10"/>
    </sheetView>
  </sheetViews>
  <sheetFormatPr defaultColWidth="8" defaultRowHeight="14" outlineLevelCol="2"/>
  <cols>
    <col min="1" max="1" width="6.54296875" style="139" customWidth="1"/>
    <col min="2" max="2" width="32.453125" style="139" customWidth="1"/>
    <col min="3" max="3" width="6" style="139" hidden="1" customWidth="1" outlineLevel="2"/>
    <col min="4" max="4" width="26.54296875" style="139" hidden="1" customWidth="1" outlineLevel="2"/>
    <col min="5" max="5" width="7.54296875" style="139" hidden="1" customWidth="1" outlineLevel="2"/>
    <col min="6" max="6" width="19.6328125" style="139" hidden="1" customWidth="1" outlineLevel="2"/>
    <col min="7" max="7" width="13.81640625" style="140" customWidth="1" collapsed="1"/>
    <col min="8" max="16" width="13.81640625" style="140" customWidth="1"/>
    <col min="17" max="17" width="10.54296875" style="363" customWidth="1"/>
    <col min="18" max="37" width="10.54296875" style="140" customWidth="1"/>
    <col min="38" max="46" width="10.54296875" style="141" customWidth="1"/>
    <col min="47" max="51" width="10.54296875" style="140" customWidth="1"/>
    <col min="52" max="55" width="10.54296875" style="141" customWidth="1"/>
    <col min="56" max="56" width="14.6328125" style="141" customWidth="1"/>
    <col min="57" max="68" width="10.54296875" style="141" customWidth="1"/>
    <col min="69" max="69" width="13.453125" style="141" customWidth="1"/>
    <col min="70" max="70" width="40.6328125" style="141" customWidth="1"/>
    <col min="71" max="71" width="17.54296875" style="141" customWidth="1"/>
    <col min="72" max="87" width="10.54296875" style="141" customWidth="1"/>
    <col min="88" max="92" width="10.453125" style="142" customWidth="1"/>
    <col min="93" max="93" width="24.453125" style="142" customWidth="1"/>
    <col min="94" max="94" width="12.54296875" style="142" customWidth="1"/>
    <col min="95" max="99" width="10.453125" style="142" customWidth="1"/>
    <col min="100" max="100" width="10.453125" style="336" customWidth="1"/>
    <col min="101" max="101" width="16" style="336" customWidth="1"/>
    <col min="102" max="105" width="10.453125" style="336" customWidth="1"/>
    <col min="106" max="111" width="10.453125" style="142" customWidth="1"/>
    <col min="112" max="117" width="10.453125" style="143" customWidth="1"/>
    <col min="118" max="123" width="10.453125" style="142" customWidth="1"/>
    <col min="124" max="124" width="15.54296875" style="142" customWidth="1"/>
    <col min="125" max="129" width="10.453125" style="142" customWidth="1"/>
    <col min="130" max="170" width="10.453125" style="143" customWidth="1"/>
    <col min="171" max="174" width="10.453125" style="144" customWidth="1"/>
    <col min="175" max="182" width="10.453125" style="143" customWidth="1"/>
    <col min="183" max="195" width="10.453125" style="142" customWidth="1"/>
    <col min="196" max="197" width="10.453125" style="144" customWidth="1"/>
    <col min="198" max="204" width="10.453125" style="143" customWidth="1"/>
    <col min="205" max="205" width="10.453125" style="142" customWidth="1"/>
    <col min="206" max="210" width="10.453125" style="144" customWidth="1"/>
    <col min="211" max="554" width="10.453125" style="142" customWidth="1"/>
    <col min="555" max="559" width="10.453125" style="145" customWidth="1"/>
    <col min="560" max="563" width="10.453125" style="143" customWidth="1"/>
    <col min="564" max="564" width="16.453125" style="139" customWidth="1"/>
    <col min="565" max="568" width="16.453125" style="146" customWidth="1"/>
    <col min="569" max="596" width="16.453125" style="139" customWidth="1"/>
    <col min="597" max="601" width="16.453125" style="146" customWidth="1"/>
    <col min="602" max="605" width="16.453125" style="139" customWidth="1"/>
    <col min="606" max="614" width="15.453125" style="139" customWidth="1"/>
    <col min="615" max="623" width="8" style="146"/>
    <col min="624" max="625" width="8" style="147"/>
    <col min="626" max="637" width="8" style="146"/>
    <col min="638" max="654" width="8" style="139"/>
    <col min="655" max="655" width="8" style="146"/>
    <col min="656" max="657" width="10.54296875" style="146" customWidth="1"/>
    <col min="658" max="670" width="8" style="146"/>
    <col min="671" max="671" width="12.54296875" style="146" customWidth="1"/>
    <col min="672" max="672" width="15.54296875" style="146" customWidth="1"/>
    <col min="673" max="674" width="8" style="146"/>
    <col min="675" max="16384" width="8" style="139"/>
  </cols>
  <sheetData>
    <row r="1" spans="1:674" ht="14.5">
      <c r="A1" s="137" t="str">
        <f>IF('1'!$A$1=1,CO6,CP6)</f>
        <v xml:space="preserve">до змісту </v>
      </c>
      <c r="B1" s="138"/>
      <c r="C1" s="138"/>
      <c r="G1" s="91"/>
      <c r="H1" s="91"/>
      <c r="I1" s="91"/>
      <c r="J1" s="91"/>
      <c r="K1" s="99"/>
      <c r="L1" s="91"/>
      <c r="M1" s="91"/>
      <c r="Q1" s="360"/>
      <c r="R1" s="300"/>
      <c r="AM1" s="141" t="s">
        <v>71</v>
      </c>
      <c r="AN1" s="141" t="s">
        <v>140</v>
      </c>
    </row>
    <row r="2" spans="1:674" s="149" customFormat="1" ht="15" customHeight="1">
      <c r="A2" s="148" t="str">
        <f>IF('1'!$A$1=1,QU3,QZ3)</f>
        <v>1.4 Динаміка експорту товарів у розрізі країн світу*</v>
      </c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361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1"/>
      <c r="AM2" s="151" t="s">
        <v>129</v>
      </c>
      <c r="AN2" s="151" t="s">
        <v>141</v>
      </c>
      <c r="AO2" s="151"/>
      <c r="AP2" s="151"/>
      <c r="AQ2" s="151"/>
      <c r="AR2" s="151"/>
      <c r="AS2" s="151"/>
      <c r="AT2" s="151"/>
      <c r="AU2" s="150"/>
      <c r="AV2" s="150"/>
      <c r="AW2" s="150"/>
      <c r="AX2" s="150"/>
      <c r="AY2" s="150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2" t="s">
        <v>71</v>
      </c>
      <c r="BO2" s="152" t="s">
        <v>24</v>
      </c>
      <c r="BP2" s="153"/>
      <c r="BQ2" s="154" t="s">
        <v>72</v>
      </c>
      <c r="BR2" s="154"/>
      <c r="BS2" s="154"/>
      <c r="BT2" s="154" t="s">
        <v>73</v>
      </c>
      <c r="BU2" s="154"/>
      <c r="BV2" s="154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73"/>
      <c r="CW2" s="173"/>
      <c r="CX2" s="173"/>
      <c r="CY2" s="173"/>
      <c r="CZ2" s="173"/>
      <c r="DA2" s="173"/>
      <c r="DB2" s="155"/>
      <c r="DC2" s="155"/>
      <c r="DD2" s="155"/>
      <c r="DE2" s="155"/>
      <c r="DF2" s="155"/>
      <c r="DG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FO2" s="156"/>
      <c r="FP2" s="156"/>
      <c r="FQ2" s="156"/>
      <c r="FR2" s="156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6"/>
      <c r="GO2" s="156"/>
      <c r="GW2" s="155"/>
      <c r="GX2" s="156"/>
      <c r="GY2" s="156"/>
      <c r="GZ2" s="156"/>
      <c r="HA2" s="156"/>
      <c r="HB2" s="156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  <c r="IX2" s="155"/>
      <c r="IY2" s="155"/>
      <c r="IZ2" s="155"/>
      <c r="JA2" s="155"/>
      <c r="JB2" s="155"/>
      <c r="JC2" s="155"/>
      <c r="JD2" s="155"/>
      <c r="JE2" s="155"/>
      <c r="JF2" s="155"/>
      <c r="JG2" s="155"/>
      <c r="JH2" s="155"/>
      <c r="JI2" s="155"/>
      <c r="JJ2" s="155"/>
      <c r="JK2" s="155"/>
      <c r="JL2" s="155"/>
      <c r="JM2" s="155"/>
      <c r="JN2" s="155"/>
      <c r="JO2" s="155"/>
      <c r="JP2" s="155"/>
      <c r="JQ2" s="155"/>
      <c r="JR2" s="155"/>
      <c r="JS2" s="155"/>
      <c r="JT2" s="155"/>
      <c r="JU2" s="155"/>
      <c r="JV2" s="155"/>
      <c r="JW2" s="155"/>
      <c r="JX2" s="155"/>
      <c r="JY2" s="155"/>
      <c r="JZ2" s="155"/>
      <c r="KA2" s="155"/>
      <c r="KB2" s="155"/>
      <c r="KC2" s="155"/>
      <c r="KD2" s="155"/>
      <c r="KE2" s="155"/>
      <c r="KF2" s="155"/>
      <c r="KG2" s="155"/>
      <c r="KH2" s="155"/>
      <c r="KI2" s="155"/>
      <c r="KJ2" s="155"/>
      <c r="KK2" s="155"/>
      <c r="KL2" s="155"/>
      <c r="KM2" s="155"/>
      <c r="KN2" s="155"/>
      <c r="KO2" s="155"/>
      <c r="KP2" s="155"/>
      <c r="KQ2" s="155"/>
      <c r="KR2" s="155"/>
      <c r="KS2" s="155"/>
      <c r="KT2" s="155"/>
      <c r="KU2" s="155"/>
      <c r="KV2" s="155"/>
      <c r="KW2" s="155"/>
      <c r="KX2" s="155"/>
      <c r="KY2" s="155"/>
      <c r="KZ2" s="155"/>
      <c r="LA2" s="155"/>
      <c r="LB2" s="155"/>
      <c r="LC2" s="155"/>
      <c r="LD2" s="155"/>
      <c r="LE2" s="155"/>
      <c r="LF2" s="155"/>
      <c r="LG2" s="155"/>
      <c r="LH2" s="155"/>
      <c r="LI2" s="155"/>
      <c r="LJ2" s="155"/>
      <c r="LK2" s="155"/>
      <c r="LL2" s="155"/>
      <c r="LM2" s="155"/>
      <c r="LN2" s="155"/>
      <c r="LO2" s="155"/>
      <c r="LP2" s="155"/>
      <c r="LQ2" s="155"/>
      <c r="LR2" s="155"/>
      <c r="LS2" s="155"/>
      <c r="LT2" s="155"/>
      <c r="LU2" s="155"/>
      <c r="LV2" s="155"/>
      <c r="LW2" s="155"/>
      <c r="LX2" s="155"/>
      <c r="LY2" s="155"/>
      <c r="LZ2" s="155"/>
      <c r="MA2" s="155"/>
      <c r="MB2" s="155"/>
      <c r="MC2" s="155"/>
      <c r="MD2" s="155"/>
      <c r="ME2" s="155"/>
      <c r="MF2" s="155"/>
      <c r="MG2" s="155"/>
      <c r="MH2" s="155"/>
      <c r="MI2" s="155"/>
      <c r="MJ2" s="155"/>
      <c r="MK2" s="155"/>
      <c r="ML2" s="155"/>
      <c r="MM2" s="155"/>
      <c r="MN2" s="155"/>
      <c r="MO2" s="155"/>
      <c r="MP2" s="155"/>
      <c r="MQ2" s="155"/>
      <c r="MR2" s="155"/>
      <c r="MS2" s="155"/>
      <c r="MT2" s="155"/>
      <c r="MU2" s="155"/>
      <c r="MV2" s="155"/>
      <c r="MW2" s="155"/>
      <c r="MX2" s="155"/>
      <c r="MY2" s="155"/>
      <c r="MZ2" s="155"/>
      <c r="NA2" s="155"/>
      <c r="NB2" s="155"/>
      <c r="NC2" s="155"/>
      <c r="ND2" s="155"/>
      <c r="NE2" s="155"/>
      <c r="NF2" s="155"/>
      <c r="NG2" s="155"/>
      <c r="NH2" s="155"/>
      <c r="NI2" s="155"/>
      <c r="NJ2" s="155"/>
      <c r="NK2" s="155"/>
      <c r="NL2" s="155"/>
      <c r="NM2" s="155"/>
      <c r="NN2" s="155"/>
      <c r="NO2" s="155"/>
      <c r="NP2" s="155"/>
      <c r="NQ2" s="155"/>
      <c r="NR2" s="155"/>
      <c r="NS2" s="155"/>
      <c r="NT2" s="155"/>
      <c r="NU2" s="155"/>
      <c r="NV2" s="155"/>
      <c r="NW2" s="155"/>
      <c r="NX2" s="155"/>
      <c r="NY2" s="155"/>
      <c r="NZ2" s="155"/>
      <c r="OA2" s="155"/>
      <c r="OB2" s="155"/>
      <c r="OC2" s="155"/>
      <c r="OD2" s="155"/>
      <c r="OE2" s="155"/>
      <c r="OF2" s="155"/>
      <c r="OG2" s="155"/>
      <c r="OH2" s="155"/>
      <c r="OI2" s="155"/>
      <c r="OJ2" s="155"/>
      <c r="OK2" s="155"/>
      <c r="OL2" s="155"/>
      <c r="OM2" s="155"/>
      <c r="ON2" s="155"/>
      <c r="OO2" s="155"/>
      <c r="OP2" s="155"/>
      <c r="OQ2" s="155"/>
      <c r="OR2" s="155"/>
      <c r="OS2" s="155"/>
      <c r="OT2" s="155"/>
      <c r="OU2" s="155"/>
      <c r="OV2" s="155"/>
      <c r="OW2" s="155"/>
      <c r="OX2" s="155"/>
      <c r="OY2" s="155"/>
      <c r="OZ2" s="155"/>
      <c r="PA2" s="155"/>
      <c r="PB2" s="155"/>
      <c r="PC2" s="155"/>
      <c r="PD2" s="155"/>
      <c r="PE2" s="155"/>
      <c r="PF2" s="155"/>
      <c r="PG2" s="155"/>
      <c r="PH2" s="155"/>
      <c r="PI2" s="155"/>
      <c r="PJ2" s="155"/>
      <c r="PK2" s="155"/>
      <c r="PL2" s="155"/>
      <c r="PM2" s="155"/>
      <c r="PN2" s="155"/>
      <c r="PO2" s="155"/>
      <c r="PP2" s="155"/>
      <c r="PQ2" s="155"/>
      <c r="PR2" s="155"/>
      <c r="PS2" s="155"/>
      <c r="PT2" s="155"/>
      <c r="PU2" s="155"/>
      <c r="PV2" s="155"/>
      <c r="PW2" s="155"/>
      <c r="PX2" s="155"/>
      <c r="PY2" s="155"/>
      <c r="PZ2" s="155"/>
      <c r="QA2" s="155"/>
      <c r="QB2" s="155"/>
      <c r="QC2" s="155"/>
      <c r="QD2" s="155"/>
      <c r="QE2" s="155"/>
      <c r="QF2" s="155"/>
      <c r="QG2" s="155"/>
      <c r="QH2" s="155"/>
      <c r="QI2" s="155"/>
      <c r="QJ2" s="155"/>
      <c r="QK2" s="155"/>
      <c r="QL2" s="155"/>
      <c r="QM2" s="155"/>
      <c r="QN2" s="155"/>
      <c r="QO2" s="155"/>
      <c r="QP2" s="155"/>
      <c r="QQ2" s="155"/>
      <c r="QR2" s="155"/>
      <c r="QS2" s="155"/>
      <c r="QT2" s="155"/>
      <c r="QU2" s="155"/>
      <c r="QV2" s="155"/>
      <c r="QW2" s="155"/>
      <c r="QX2" s="155"/>
      <c r="QY2" s="155"/>
      <c r="QZ2" s="155"/>
      <c r="RA2" s="155"/>
      <c r="RB2" s="155"/>
      <c r="RC2" s="155"/>
      <c r="RD2" s="155"/>
      <c r="RE2" s="155"/>
      <c r="RF2" s="155"/>
      <c r="RG2" s="155"/>
      <c r="RH2" s="155"/>
      <c r="RI2" s="155"/>
      <c r="RJ2" s="155"/>
      <c r="RK2" s="155"/>
      <c r="RL2" s="155"/>
      <c r="RM2" s="155"/>
      <c r="RN2" s="155"/>
      <c r="RO2" s="155"/>
      <c r="RP2" s="155"/>
      <c r="RQ2" s="155"/>
      <c r="RR2" s="155"/>
      <c r="RS2" s="155"/>
      <c r="RT2" s="155"/>
      <c r="RU2" s="155"/>
      <c r="RV2" s="155"/>
      <c r="RW2" s="155"/>
      <c r="RX2" s="155"/>
      <c r="RY2" s="155"/>
      <c r="RZ2" s="155"/>
      <c r="SA2" s="155"/>
      <c r="SB2" s="155"/>
      <c r="SC2" s="155"/>
      <c r="SD2" s="155"/>
      <c r="SE2" s="155"/>
      <c r="SF2" s="155"/>
      <c r="SG2" s="155"/>
      <c r="SH2" s="155"/>
      <c r="SI2" s="155"/>
      <c r="SJ2" s="155"/>
      <c r="SK2" s="155"/>
      <c r="SL2" s="155"/>
      <c r="SM2" s="155"/>
      <c r="SN2" s="155"/>
      <c r="SO2" s="155"/>
      <c r="SP2" s="155"/>
      <c r="SQ2" s="155"/>
      <c r="SR2" s="155"/>
      <c r="SS2" s="155"/>
      <c r="ST2" s="155"/>
      <c r="SU2" s="155"/>
      <c r="SV2" s="155"/>
      <c r="SW2" s="155"/>
      <c r="SX2" s="155"/>
      <c r="SY2" s="155"/>
      <c r="SZ2" s="155"/>
      <c r="TA2" s="155"/>
      <c r="TB2" s="155"/>
      <c r="TC2" s="155"/>
      <c r="TD2" s="155"/>
      <c r="TE2" s="155"/>
      <c r="TF2" s="155"/>
      <c r="TG2" s="155"/>
      <c r="TH2" s="155"/>
      <c r="TI2" s="155"/>
      <c r="TJ2" s="155"/>
      <c r="TK2" s="155"/>
      <c r="TL2" s="155"/>
      <c r="TM2" s="155"/>
      <c r="TN2" s="155"/>
      <c r="TO2" s="155"/>
      <c r="TP2" s="155"/>
      <c r="TQ2" s="155"/>
      <c r="TR2" s="155"/>
      <c r="TS2" s="155"/>
      <c r="TT2" s="155"/>
      <c r="TU2" s="155"/>
      <c r="TV2" s="155"/>
      <c r="TW2" s="155"/>
      <c r="TX2" s="155"/>
      <c r="TY2" s="155"/>
      <c r="TZ2" s="155"/>
      <c r="UA2" s="155"/>
      <c r="UB2" s="155"/>
      <c r="UC2" s="155"/>
      <c r="UD2" s="155"/>
      <c r="UE2" s="155"/>
      <c r="UF2" s="155"/>
      <c r="UG2" s="155"/>
      <c r="UH2" s="155"/>
      <c r="UI2" s="157"/>
      <c r="UJ2" s="157"/>
      <c r="UK2" s="157"/>
      <c r="UL2" s="157"/>
      <c r="UM2" s="157"/>
      <c r="US2" s="155"/>
      <c r="UT2" s="155"/>
      <c r="UU2" s="155"/>
      <c r="UV2" s="155"/>
      <c r="VY2" s="155"/>
      <c r="VZ2" s="155"/>
      <c r="WA2" s="155"/>
      <c r="WB2" s="155"/>
      <c r="WC2" s="155"/>
      <c r="WQ2" s="155"/>
      <c r="WR2" s="155"/>
      <c r="WS2" s="155"/>
      <c r="WT2" s="155"/>
      <c r="WU2" s="155"/>
      <c r="WV2" s="155"/>
      <c r="WW2" s="155"/>
      <c r="WX2" s="155"/>
      <c r="WY2" s="155"/>
      <c r="WZ2" s="158"/>
      <c r="XA2" s="158"/>
      <c r="XB2" s="155"/>
      <c r="XC2" s="155"/>
      <c r="XD2" s="155"/>
      <c r="XE2" s="155"/>
      <c r="XF2" s="155"/>
      <c r="XG2" s="155"/>
      <c r="XH2" s="155"/>
      <c r="XI2" s="155"/>
      <c r="XJ2" s="155"/>
      <c r="XK2" s="155"/>
      <c r="XL2" s="155"/>
      <c r="XM2" s="155"/>
      <c r="YE2" s="155"/>
      <c r="YF2" s="155"/>
      <c r="YG2" s="155"/>
      <c r="YH2" s="155"/>
      <c r="YI2" s="155"/>
      <c r="YJ2" s="155"/>
      <c r="YK2" s="155"/>
      <c r="YL2" s="155"/>
      <c r="YM2" s="155"/>
      <c r="YN2" s="155"/>
      <c r="YO2" s="155"/>
      <c r="YP2" s="155"/>
      <c r="YQ2" s="155"/>
      <c r="YR2" s="155"/>
      <c r="YS2" s="155"/>
      <c r="YT2" s="155"/>
      <c r="YU2" s="155"/>
      <c r="YV2" s="155"/>
      <c r="YW2" s="155"/>
      <c r="YX2" s="155"/>
    </row>
    <row r="3" spans="1:674" s="149" customFormat="1" ht="12.5">
      <c r="A3" s="92" t="str">
        <f>IF('1'!$A$1=1,CO3,CQ3)</f>
        <v>(відповідно до КПБ6)</v>
      </c>
      <c r="G3" s="150"/>
      <c r="H3" s="150"/>
      <c r="I3" s="150"/>
      <c r="J3" s="150"/>
      <c r="K3" s="150"/>
      <c r="L3" s="150"/>
      <c r="M3" s="150"/>
      <c r="N3" s="150"/>
      <c r="O3" s="234"/>
      <c r="P3" s="150"/>
      <c r="Q3" s="361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/>
      <c r="AM3" s="151"/>
      <c r="AN3" s="151"/>
      <c r="AO3" s="151"/>
      <c r="AP3" s="151"/>
      <c r="AQ3" s="151"/>
      <c r="AR3" s="151"/>
      <c r="AS3" s="151"/>
      <c r="AT3" s="151"/>
      <c r="AU3" s="150"/>
      <c r="AV3" s="150"/>
      <c r="AW3" s="150"/>
      <c r="AX3" s="150"/>
      <c r="AY3" s="150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5"/>
      <c r="CK3" s="155"/>
      <c r="CL3" s="158"/>
      <c r="CM3" s="158"/>
      <c r="CN3" s="158"/>
      <c r="CO3" s="159" t="s">
        <v>74</v>
      </c>
      <c r="CP3" s="155"/>
      <c r="CQ3" s="160" t="s">
        <v>75</v>
      </c>
      <c r="CR3" s="155"/>
      <c r="CS3" s="155"/>
      <c r="CT3" s="155"/>
      <c r="CU3" s="155"/>
      <c r="CV3" s="173"/>
      <c r="CW3" s="173"/>
      <c r="CX3" s="173"/>
      <c r="CY3" s="173"/>
      <c r="CZ3" s="173"/>
      <c r="DA3" s="173"/>
      <c r="DB3" s="155"/>
      <c r="DC3" s="155"/>
      <c r="DD3" s="155"/>
      <c r="DE3" s="155"/>
      <c r="DF3" s="155"/>
      <c r="DG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FO3" s="156"/>
      <c r="FP3" s="156"/>
      <c r="FQ3" s="156"/>
      <c r="FR3" s="156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6"/>
      <c r="GO3" s="156"/>
      <c r="GW3" s="155"/>
      <c r="GX3" s="156"/>
      <c r="GY3" s="156"/>
      <c r="GZ3" s="156"/>
      <c r="HA3" s="156"/>
      <c r="HB3" s="156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  <c r="IX3" s="155"/>
      <c r="IY3" s="155"/>
      <c r="IZ3" s="155"/>
      <c r="JA3" s="155"/>
      <c r="JB3" s="155"/>
      <c r="JC3" s="155"/>
      <c r="JD3" s="155"/>
      <c r="JE3" s="155"/>
      <c r="JF3" s="155"/>
      <c r="JG3" s="155"/>
      <c r="JH3" s="155"/>
      <c r="JI3" s="155"/>
      <c r="JJ3" s="155"/>
      <c r="JK3" s="155"/>
      <c r="JL3" s="155"/>
      <c r="JM3" s="155"/>
      <c r="JN3" s="155"/>
      <c r="JO3" s="155"/>
      <c r="JP3" s="155"/>
      <c r="JQ3" s="155"/>
      <c r="JR3" s="155"/>
      <c r="JS3" s="155"/>
      <c r="JT3" s="155"/>
      <c r="JU3" s="155"/>
      <c r="JV3" s="155"/>
      <c r="JW3" s="155"/>
      <c r="JX3" s="155"/>
      <c r="JY3" s="155"/>
      <c r="JZ3" s="155"/>
      <c r="KA3" s="155"/>
      <c r="KB3" s="155"/>
      <c r="KC3" s="155"/>
      <c r="KD3" s="155"/>
      <c r="KE3" s="155"/>
      <c r="KF3" s="155"/>
      <c r="KG3" s="155"/>
      <c r="KH3" s="155"/>
      <c r="KI3" s="155"/>
      <c r="KJ3" s="155"/>
      <c r="KK3" s="155"/>
      <c r="KL3" s="155"/>
      <c r="KM3" s="155"/>
      <c r="KN3" s="155"/>
      <c r="KO3" s="155"/>
      <c r="KP3" s="155"/>
      <c r="KQ3" s="155"/>
      <c r="KR3" s="155"/>
      <c r="KS3" s="155"/>
      <c r="KT3" s="155"/>
      <c r="KU3" s="155"/>
      <c r="KV3" s="155"/>
      <c r="KW3" s="155"/>
      <c r="KX3" s="155"/>
      <c r="KY3" s="155"/>
      <c r="KZ3" s="155"/>
      <c r="LA3" s="155"/>
      <c r="LB3" s="155"/>
      <c r="LC3" s="155"/>
      <c r="LD3" s="155"/>
      <c r="LE3" s="155"/>
      <c r="LF3" s="155"/>
      <c r="LG3" s="155"/>
      <c r="LH3" s="155"/>
      <c r="LI3" s="155"/>
      <c r="LJ3" s="155"/>
      <c r="LK3" s="155"/>
      <c r="LL3" s="155"/>
      <c r="LM3" s="155"/>
      <c r="LN3" s="155"/>
      <c r="LO3" s="155"/>
      <c r="LP3" s="155"/>
      <c r="LQ3" s="155"/>
      <c r="LR3" s="155"/>
      <c r="LS3" s="155"/>
      <c r="LT3" s="155"/>
      <c r="LU3" s="155"/>
      <c r="LV3" s="155"/>
      <c r="LW3" s="155"/>
      <c r="LX3" s="155"/>
      <c r="LY3" s="155"/>
      <c r="LZ3" s="155"/>
      <c r="MA3" s="155"/>
      <c r="MB3" s="155"/>
      <c r="MC3" s="155"/>
      <c r="MD3" s="155"/>
      <c r="ME3" s="155"/>
      <c r="MF3" s="155"/>
      <c r="MG3" s="155"/>
      <c r="MH3" s="155"/>
      <c r="MI3" s="155"/>
      <c r="MJ3" s="155"/>
      <c r="MK3" s="155"/>
      <c r="ML3" s="155"/>
      <c r="MM3" s="155"/>
      <c r="MN3" s="155"/>
      <c r="MO3" s="155"/>
      <c r="MP3" s="155"/>
      <c r="MQ3" s="155"/>
      <c r="MR3" s="155"/>
      <c r="MS3" s="155"/>
      <c r="MT3" s="155"/>
      <c r="MU3" s="155"/>
      <c r="MV3" s="155"/>
      <c r="MW3" s="155"/>
      <c r="MX3" s="155"/>
      <c r="MY3" s="155"/>
      <c r="MZ3" s="155"/>
      <c r="NA3" s="155"/>
      <c r="NB3" s="155"/>
      <c r="NC3" s="155"/>
      <c r="ND3" s="155"/>
      <c r="NE3" s="155"/>
      <c r="NF3" s="155"/>
      <c r="NG3" s="155"/>
      <c r="NH3" s="155"/>
      <c r="NI3" s="155"/>
      <c r="NJ3" s="155"/>
      <c r="NK3" s="155"/>
      <c r="NL3" s="155"/>
      <c r="NM3" s="155"/>
      <c r="NN3" s="155"/>
      <c r="NO3" s="155"/>
      <c r="NP3" s="155"/>
      <c r="NQ3" s="155"/>
      <c r="NR3" s="155"/>
      <c r="NS3" s="155"/>
      <c r="NT3" s="155"/>
      <c r="NU3" s="155"/>
      <c r="NV3" s="155"/>
      <c r="NW3" s="155"/>
      <c r="NX3" s="155"/>
      <c r="NY3" s="155"/>
      <c r="NZ3" s="155"/>
      <c r="OA3" s="155"/>
      <c r="OB3" s="155"/>
      <c r="OC3" s="155"/>
      <c r="OD3" s="155"/>
      <c r="OE3" s="155"/>
      <c r="OF3" s="155"/>
      <c r="OG3" s="155"/>
      <c r="OH3" s="155"/>
      <c r="OI3" s="155"/>
      <c r="OJ3" s="155"/>
      <c r="OK3" s="155"/>
      <c r="OL3" s="155"/>
      <c r="OM3" s="155"/>
      <c r="ON3" s="155"/>
      <c r="OO3" s="155"/>
      <c r="OP3" s="155"/>
      <c r="OQ3" s="155"/>
      <c r="OR3" s="155"/>
      <c r="OS3" s="155"/>
      <c r="OT3" s="155"/>
      <c r="OU3" s="155"/>
      <c r="OV3" s="155"/>
      <c r="OW3" s="155"/>
      <c r="OX3" s="155"/>
      <c r="OY3" s="155"/>
      <c r="OZ3" s="155"/>
      <c r="PA3" s="155"/>
      <c r="PB3" s="155"/>
      <c r="PC3" s="155"/>
      <c r="PD3" s="155"/>
      <c r="PE3" s="155"/>
      <c r="PF3" s="155"/>
      <c r="PG3" s="155"/>
      <c r="PH3" s="155"/>
      <c r="PI3" s="155"/>
      <c r="PJ3" s="155"/>
      <c r="PK3" s="155"/>
      <c r="PL3" s="155"/>
      <c r="PM3" s="155"/>
      <c r="PN3" s="155"/>
      <c r="PO3" s="155"/>
      <c r="PP3" s="155"/>
      <c r="PQ3" s="155"/>
      <c r="PR3" s="155"/>
      <c r="PS3" s="155"/>
      <c r="PT3" s="155"/>
      <c r="PU3" s="155"/>
      <c r="PV3" s="155"/>
      <c r="PW3" s="155"/>
      <c r="PX3" s="155"/>
      <c r="PY3" s="155"/>
      <c r="PZ3" s="155"/>
      <c r="QA3" s="155"/>
      <c r="QB3" s="155"/>
      <c r="QC3" s="155"/>
      <c r="QD3" s="155"/>
      <c r="QE3" s="155"/>
      <c r="QF3" s="155"/>
      <c r="QG3" s="155"/>
      <c r="QH3" s="155"/>
      <c r="QI3" s="155"/>
      <c r="QJ3" s="155"/>
      <c r="QK3" s="155"/>
      <c r="QL3" s="155"/>
      <c r="QM3" s="155"/>
      <c r="QN3" s="155"/>
      <c r="QO3" s="155"/>
      <c r="QP3" s="155"/>
      <c r="QQ3" s="155"/>
      <c r="QR3" s="155"/>
      <c r="QS3" s="155"/>
      <c r="QT3" s="155"/>
      <c r="QU3" s="155" t="s">
        <v>182</v>
      </c>
      <c r="QV3" s="155"/>
      <c r="QW3" s="155"/>
      <c r="QX3" s="155"/>
      <c r="QY3" s="155"/>
      <c r="QZ3" s="155" t="s">
        <v>183</v>
      </c>
      <c r="RA3" s="155"/>
      <c r="RB3" s="155"/>
      <c r="RC3" s="155"/>
      <c r="RD3" s="155"/>
      <c r="RE3" s="155"/>
      <c r="RF3" s="155"/>
      <c r="RG3" s="155"/>
      <c r="RH3" s="155"/>
      <c r="RI3" s="155"/>
      <c r="RJ3" s="155"/>
      <c r="RK3" s="155"/>
      <c r="RL3" s="155"/>
      <c r="RM3" s="155"/>
      <c r="RN3" s="155"/>
      <c r="RO3" s="155"/>
      <c r="RP3" s="155"/>
      <c r="RQ3" s="155"/>
      <c r="RR3" s="155"/>
      <c r="RS3" s="155"/>
      <c r="RT3" s="155"/>
      <c r="RU3" s="155"/>
      <c r="RV3" s="155"/>
      <c r="RW3" s="155"/>
      <c r="RX3" s="155"/>
      <c r="RY3" s="155"/>
      <c r="RZ3" s="155"/>
      <c r="SA3" s="155"/>
      <c r="SB3" s="155"/>
      <c r="SC3" s="155"/>
      <c r="SD3" s="155"/>
      <c r="SE3" s="155"/>
      <c r="SF3" s="155"/>
      <c r="SG3" s="155"/>
      <c r="SH3" s="155"/>
      <c r="SI3" s="155"/>
      <c r="SJ3" s="155"/>
      <c r="SK3" s="155"/>
      <c r="SL3" s="155"/>
      <c r="SM3" s="155"/>
      <c r="SN3" s="155"/>
      <c r="SO3" s="155"/>
      <c r="SP3" s="155"/>
      <c r="SQ3" s="155"/>
      <c r="SR3" s="155"/>
      <c r="SS3" s="155"/>
      <c r="ST3" s="155"/>
      <c r="SU3" s="155"/>
      <c r="SV3" s="155"/>
      <c r="SW3" s="155"/>
      <c r="SX3" s="155"/>
      <c r="SY3" s="155"/>
      <c r="SZ3" s="155"/>
      <c r="TA3" s="155"/>
      <c r="TB3" s="155"/>
      <c r="TC3" s="155"/>
      <c r="TD3" s="155"/>
      <c r="TE3" s="155"/>
      <c r="TF3" s="155"/>
      <c r="TG3" s="155"/>
      <c r="TH3" s="155"/>
      <c r="TI3" s="155"/>
      <c r="TJ3" s="155"/>
      <c r="TK3" s="155"/>
      <c r="TL3" s="155"/>
      <c r="TM3" s="155"/>
      <c r="TN3" s="155"/>
      <c r="TO3" s="155"/>
      <c r="TP3" s="155"/>
      <c r="TQ3" s="155"/>
      <c r="TR3" s="155"/>
      <c r="TS3" s="155"/>
      <c r="TT3" s="155"/>
      <c r="TU3" s="155"/>
      <c r="TV3" s="155"/>
      <c r="TW3" s="155"/>
      <c r="TX3" s="155"/>
      <c r="TY3" s="155"/>
      <c r="TZ3" s="155"/>
      <c r="UA3" s="155"/>
      <c r="UB3" s="155"/>
      <c r="UC3" s="155"/>
      <c r="UD3" s="155"/>
      <c r="UE3" s="155"/>
      <c r="UF3" s="155"/>
      <c r="UG3" s="155"/>
      <c r="UH3" s="155"/>
      <c r="UI3" s="157"/>
      <c r="UJ3" s="157"/>
      <c r="UK3" s="157"/>
      <c r="UL3" s="157"/>
      <c r="UM3" s="157"/>
      <c r="US3" s="155"/>
      <c r="UT3" s="155"/>
      <c r="UU3" s="155"/>
      <c r="UV3" s="155"/>
      <c r="VY3" s="155"/>
      <c r="VZ3" s="155"/>
      <c r="WA3" s="155"/>
      <c r="WB3" s="155"/>
      <c r="WC3" s="155"/>
      <c r="WQ3" s="155"/>
      <c r="WR3" s="155"/>
      <c r="WS3" s="155"/>
      <c r="WT3" s="155"/>
      <c r="WU3" s="155"/>
      <c r="WV3" s="155"/>
      <c r="WW3" s="155"/>
      <c r="WX3" s="155"/>
      <c r="WY3" s="155"/>
      <c r="WZ3" s="158"/>
      <c r="XA3" s="158"/>
      <c r="XB3" s="155"/>
      <c r="XC3" s="155"/>
      <c r="XD3" s="155"/>
      <c r="XE3" s="155"/>
      <c r="XF3" s="155"/>
      <c r="XG3" s="155"/>
      <c r="XH3" s="155"/>
      <c r="XI3" s="155"/>
      <c r="XJ3" s="155"/>
      <c r="XK3" s="155"/>
      <c r="XL3" s="155"/>
      <c r="XM3" s="155"/>
      <c r="YE3" s="155"/>
      <c r="YF3" s="155"/>
      <c r="YG3" s="155"/>
      <c r="YH3" s="155"/>
      <c r="YI3" s="155"/>
      <c r="YJ3" s="155"/>
      <c r="YK3" s="155"/>
      <c r="YL3" s="155"/>
      <c r="YM3" s="155"/>
      <c r="YN3" s="155"/>
      <c r="YO3" s="155"/>
      <c r="YP3" s="155"/>
      <c r="YQ3" s="155"/>
      <c r="YR3" s="155"/>
      <c r="YS3" s="155"/>
      <c r="YT3" s="155"/>
      <c r="YU3" s="155"/>
      <c r="YV3" s="155"/>
      <c r="YW3" s="155"/>
      <c r="YX3" s="155"/>
    </row>
    <row r="4" spans="1:674" s="149" customFormat="1" ht="13.5" customHeight="1">
      <c r="A4" s="90" t="str">
        <f>IF('1'!$A$1=1,"Млн Євро"," EUR мillion")</f>
        <v>Млн Євро</v>
      </c>
      <c r="B4" s="161"/>
      <c r="C4" s="161"/>
      <c r="D4" s="161"/>
      <c r="E4" s="161"/>
      <c r="F4" s="161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3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3"/>
      <c r="AM4" s="163"/>
      <c r="AN4" s="163"/>
      <c r="AO4" s="163"/>
      <c r="AP4" s="163"/>
      <c r="AQ4" s="163"/>
      <c r="AR4" s="163"/>
      <c r="AS4" s="163"/>
      <c r="AT4" s="163"/>
      <c r="AU4" s="162"/>
      <c r="AV4" s="162"/>
      <c r="AW4" s="162"/>
      <c r="AX4" s="162"/>
      <c r="AY4" s="162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4"/>
      <c r="CK4" s="164"/>
      <c r="CL4" s="165"/>
      <c r="CM4" s="166"/>
      <c r="CN4" s="166"/>
      <c r="CO4" s="167" t="s">
        <v>76</v>
      </c>
      <c r="CP4" s="168"/>
      <c r="CQ4" s="169" t="s">
        <v>77</v>
      </c>
      <c r="CR4" s="170"/>
      <c r="CS4" s="164"/>
      <c r="CT4" s="164"/>
      <c r="CU4" s="164"/>
      <c r="CV4" s="88"/>
      <c r="CW4" s="88"/>
      <c r="CX4" s="88"/>
      <c r="CY4" s="88"/>
      <c r="CZ4" s="88"/>
      <c r="DA4" s="88"/>
      <c r="DB4" s="164"/>
      <c r="DC4" s="164"/>
      <c r="DD4" s="164"/>
      <c r="DE4" s="164"/>
      <c r="DF4" s="164"/>
      <c r="DG4" s="164"/>
      <c r="DH4" s="132"/>
      <c r="DI4" s="132"/>
      <c r="DJ4" s="132"/>
      <c r="DK4" s="132"/>
      <c r="DL4" s="132"/>
      <c r="DM4" s="132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71"/>
      <c r="FP4" s="171"/>
      <c r="FQ4" s="171"/>
      <c r="FR4" s="171"/>
      <c r="FS4" s="132"/>
      <c r="FT4" s="132"/>
      <c r="FU4" s="132"/>
      <c r="FV4" s="132"/>
      <c r="FW4" s="132"/>
      <c r="FX4" s="132"/>
      <c r="FY4" s="132"/>
      <c r="FZ4" s="132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71"/>
      <c r="GO4" s="171"/>
      <c r="GP4" s="132"/>
      <c r="GQ4" s="132"/>
      <c r="GR4" s="132"/>
      <c r="GS4" s="132"/>
      <c r="GT4" s="132"/>
      <c r="GU4" s="132"/>
      <c r="GV4" s="132"/>
      <c r="GW4" s="164"/>
      <c r="GX4" s="171"/>
      <c r="GY4" s="171"/>
      <c r="GZ4" s="171"/>
      <c r="HA4" s="171"/>
      <c r="HB4" s="171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164"/>
      <c r="IV4" s="164"/>
      <c r="IW4" s="164"/>
      <c r="IX4" s="164"/>
      <c r="IY4" s="164"/>
      <c r="IZ4" s="164"/>
      <c r="JA4" s="164"/>
      <c r="JB4" s="164"/>
      <c r="JC4" s="164"/>
      <c r="JD4" s="164"/>
      <c r="JE4" s="164"/>
      <c r="JF4" s="164"/>
      <c r="JG4" s="164"/>
      <c r="JH4" s="164"/>
      <c r="JI4" s="164"/>
      <c r="JJ4" s="164"/>
      <c r="JK4" s="164"/>
      <c r="JL4" s="164"/>
      <c r="JM4" s="164"/>
      <c r="JN4" s="164"/>
      <c r="JO4" s="164"/>
      <c r="JP4" s="164"/>
      <c r="JQ4" s="164"/>
      <c r="JR4" s="164"/>
      <c r="JS4" s="164"/>
      <c r="JT4" s="164"/>
      <c r="JU4" s="164"/>
      <c r="JV4" s="164"/>
      <c r="JW4" s="164"/>
      <c r="JX4" s="164"/>
      <c r="JY4" s="164"/>
      <c r="JZ4" s="164"/>
      <c r="KA4" s="164"/>
      <c r="KB4" s="164"/>
      <c r="KC4" s="164"/>
      <c r="KD4" s="164"/>
      <c r="KE4" s="164"/>
      <c r="KF4" s="164"/>
      <c r="KG4" s="164"/>
      <c r="KH4" s="164"/>
      <c r="KI4" s="164"/>
      <c r="KJ4" s="164"/>
      <c r="KK4" s="164"/>
      <c r="KL4" s="164"/>
      <c r="KM4" s="164"/>
      <c r="KN4" s="164"/>
      <c r="KO4" s="164"/>
      <c r="KP4" s="164"/>
      <c r="KQ4" s="164"/>
      <c r="KR4" s="164"/>
      <c r="KS4" s="164"/>
      <c r="KT4" s="164"/>
      <c r="KU4" s="164"/>
      <c r="KV4" s="164"/>
      <c r="KW4" s="164"/>
      <c r="KX4" s="164"/>
      <c r="KY4" s="164"/>
      <c r="KZ4" s="164"/>
      <c r="LA4" s="164"/>
      <c r="LB4" s="164"/>
      <c r="LC4" s="164"/>
      <c r="LD4" s="164"/>
      <c r="LE4" s="164"/>
      <c r="LF4" s="164"/>
      <c r="LG4" s="164"/>
      <c r="LH4" s="164"/>
      <c r="LI4" s="164"/>
      <c r="LJ4" s="164"/>
      <c r="LK4" s="164"/>
      <c r="LL4" s="164"/>
      <c r="LM4" s="164"/>
      <c r="LN4" s="164"/>
      <c r="LO4" s="164"/>
      <c r="LP4" s="164"/>
      <c r="LQ4" s="164"/>
      <c r="LR4" s="164"/>
      <c r="LS4" s="164"/>
      <c r="LT4" s="164"/>
      <c r="LU4" s="164"/>
      <c r="LV4" s="164"/>
      <c r="LW4" s="164"/>
      <c r="LX4" s="164"/>
      <c r="LY4" s="164"/>
      <c r="LZ4" s="164"/>
      <c r="MA4" s="164"/>
      <c r="MB4" s="164"/>
      <c r="MC4" s="164"/>
      <c r="MD4" s="164"/>
      <c r="ME4" s="164"/>
      <c r="MF4" s="164"/>
      <c r="MG4" s="164"/>
      <c r="MH4" s="164"/>
      <c r="MI4" s="164"/>
      <c r="MJ4" s="164"/>
      <c r="MK4" s="164"/>
      <c r="ML4" s="164"/>
      <c r="MM4" s="164"/>
      <c r="MN4" s="164"/>
      <c r="MO4" s="164"/>
      <c r="MP4" s="164"/>
      <c r="MQ4" s="164"/>
      <c r="MR4" s="164"/>
      <c r="MS4" s="164"/>
      <c r="MT4" s="164"/>
      <c r="MU4" s="164"/>
      <c r="MV4" s="164"/>
      <c r="MW4" s="164"/>
      <c r="MX4" s="164"/>
      <c r="MY4" s="164"/>
      <c r="MZ4" s="164"/>
      <c r="NA4" s="164"/>
      <c r="NB4" s="164"/>
      <c r="NC4" s="164"/>
      <c r="ND4" s="164"/>
      <c r="NE4" s="164"/>
      <c r="NF4" s="164"/>
      <c r="NG4" s="164"/>
      <c r="NH4" s="164"/>
      <c r="NI4" s="164"/>
      <c r="NJ4" s="164"/>
      <c r="NK4" s="164"/>
      <c r="NL4" s="164"/>
      <c r="NM4" s="164"/>
      <c r="NN4" s="164"/>
      <c r="NO4" s="164"/>
      <c r="NP4" s="164"/>
      <c r="NQ4" s="164"/>
      <c r="NR4" s="164"/>
      <c r="NS4" s="164"/>
      <c r="NT4" s="164"/>
      <c r="NU4" s="164"/>
      <c r="NV4" s="164"/>
      <c r="NW4" s="164"/>
      <c r="NX4" s="164"/>
      <c r="NY4" s="164"/>
      <c r="NZ4" s="164"/>
      <c r="OA4" s="164"/>
      <c r="OB4" s="164"/>
      <c r="OC4" s="164"/>
      <c r="OD4" s="164"/>
      <c r="OE4" s="164"/>
      <c r="OF4" s="164"/>
      <c r="OG4" s="164"/>
      <c r="OH4" s="164"/>
      <c r="OI4" s="164"/>
      <c r="OJ4" s="164"/>
      <c r="OK4" s="164"/>
      <c r="OL4" s="164"/>
      <c r="OM4" s="164"/>
      <c r="ON4" s="164"/>
      <c r="OO4" s="164"/>
      <c r="OP4" s="164"/>
      <c r="OQ4" s="164"/>
      <c r="OR4" s="164"/>
      <c r="OS4" s="164"/>
      <c r="OT4" s="164"/>
      <c r="OU4" s="164"/>
      <c r="OV4" s="164"/>
      <c r="OW4" s="164"/>
      <c r="OX4" s="164"/>
      <c r="OY4" s="164"/>
      <c r="OZ4" s="164"/>
      <c r="PA4" s="164"/>
      <c r="PB4" s="164"/>
      <c r="PC4" s="164"/>
      <c r="PD4" s="164"/>
      <c r="PE4" s="164"/>
      <c r="PF4" s="164"/>
      <c r="PG4" s="164"/>
      <c r="PH4" s="164"/>
      <c r="PI4" s="164"/>
      <c r="PJ4" s="164"/>
      <c r="PK4" s="164"/>
      <c r="PL4" s="164"/>
      <c r="PM4" s="164"/>
      <c r="PN4" s="164"/>
      <c r="PO4" s="164"/>
      <c r="PP4" s="164"/>
      <c r="PQ4" s="164"/>
      <c r="PR4" s="164"/>
      <c r="PS4" s="164"/>
      <c r="PT4" s="164"/>
      <c r="PU4" s="164"/>
      <c r="PV4" s="164"/>
      <c r="PW4" s="164"/>
      <c r="PX4" s="164"/>
      <c r="PY4" s="164"/>
      <c r="PZ4" s="164"/>
      <c r="QA4" s="164"/>
      <c r="QB4" s="164"/>
      <c r="QC4" s="164"/>
      <c r="QD4" s="164"/>
      <c r="QE4" s="164"/>
      <c r="QF4" s="164"/>
      <c r="QG4" s="164"/>
      <c r="QH4" s="164"/>
      <c r="QI4" s="164"/>
      <c r="QJ4" s="164"/>
      <c r="QK4" s="164"/>
      <c r="QL4" s="164"/>
      <c r="QM4" s="164"/>
      <c r="QN4" s="164"/>
      <c r="QO4" s="164"/>
      <c r="QP4" s="164"/>
      <c r="QQ4" s="164"/>
      <c r="QR4" s="164"/>
      <c r="QS4" s="164"/>
      <c r="QT4" s="164"/>
      <c r="QU4" s="164"/>
      <c r="QV4" s="164"/>
      <c r="QW4" s="164"/>
      <c r="QX4" s="164"/>
      <c r="QY4" s="164"/>
      <c r="QZ4" s="164"/>
      <c r="RA4" s="164"/>
      <c r="RB4" s="164"/>
      <c r="RC4" s="164"/>
      <c r="RD4" s="164"/>
      <c r="RE4" s="164"/>
      <c r="RF4" s="164"/>
      <c r="RG4" s="164"/>
      <c r="RH4" s="164"/>
      <c r="RI4" s="164"/>
      <c r="RJ4" s="164"/>
      <c r="RK4" s="164"/>
      <c r="RL4" s="164"/>
      <c r="RM4" s="164"/>
      <c r="RN4" s="164"/>
      <c r="RO4" s="164"/>
      <c r="RP4" s="164"/>
      <c r="RQ4" s="164"/>
      <c r="RR4" s="164"/>
      <c r="RS4" s="164"/>
      <c r="RT4" s="164"/>
      <c r="RU4" s="164"/>
      <c r="RV4" s="164"/>
      <c r="RW4" s="164"/>
      <c r="RX4" s="164"/>
      <c r="RY4" s="164"/>
      <c r="RZ4" s="164"/>
      <c r="SA4" s="164"/>
      <c r="SB4" s="164"/>
      <c r="SC4" s="164"/>
      <c r="SD4" s="164"/>
      <c r="SE4" s="164"/>
      <c r="SF4" s="164"/>
      <c r="SG4" s="164"/>
      <c r="SH4" s="164"/>
      <c r="SI4" s="164"/>
      <c r="SJ4" s="164"/>
      <c r="SK4" s="164"/>
      <c r="SL4" s="164"/>
      <c r="SM4" s="164"/>
      <c r="SN4" s="164"/>
      <c r="SO4" s="164"/>
      <c r="SP4" s="164"/>
      <c r="SQ4" s="164"/>
      <c r="SR4" s="164"/>
      <c r="SS4" s="164"/>
      <c r="ST4" s="164"/>
      <c r="SU4" s="164"/>
      <c r="SV4" s="164"/>
      <c r="SW4" s="164"/>
      <c r="SX4" s="164"/>
      <c r="SY4" s="164"/>
      <c r="SZ4" s="164"/>
      <c r="TA4" s="164"/>
      <c r="TB4" s="164"/>
      <c r="TC4" s="164"/>
      <c r="TD4" s="164"/>
      <c r="TE4" s="164"/>
      <c r="TF4" s="164"/>
      <c r="TG4" s="164"/>
      <c r="TH4" s="164"/>
      <c r="TI4" s="164"/>
      <c r="TJ4" s="164"/>
      <c r="TK4" s="164"/>
      <c r="TL4" s="164"/>
      <c r="TM4" s="164"/>
      <c r="TN4" s="164"/>
      <c r="TO4" s="164"/>
      <c r="TP4" s="164"/>
      <c r="TQ4" s="164"/>
      <c r="TR4" s="164"/>
      <c r="TS4" s="164"/>
      <c r="TT4" s="164"/>
      <c r="TU4" s="164"/>
      <c r="TV4" s="164"/>
      <c r="TW4" s="164"/>
      <c r="TX4" s="164"/>
      <c r="TY4" s="164"/>
      <c r="TZ4" s="164"/>
      <c r="UA4" s="164"/>
      <c r="UB4" s="164"/>
      <c r="UC4" s="164"/>
      <c r="UD4" s="164"/>
      <c r="UE4" s="164"/>
      <c r="UF4" s="164"/>
      <c r="UG4" s="164"/>
      <c r="UH4" s="164"/>
      <c r="UI4" s="172"/>
      <c r="UJ4" s="172"/>
      <c r="UK4" s="172"/>
      <c r="UL4" s="172"/>
      <c r="UM4" s="172"/>
      <c r="UN4" s="132"/>
      <c r="UO4" s="132"/>
      <c r="UP4" s="132"/>
      <c r="UQ4" s="132"/>
      <c r="US4" s="155"/>
      <c r="UT4" s="155"/>
      <c r="UU4" s="155"/>
      <c r="UV4" s="155"/>
      <c r="VA4"/>
      <c r="VB4"/>
      <c r="VC4"/>
      <c r="VD4"/>
      <c r="VE4"/>
      <c r="VY4" s="155"/>
      <c r="VZ4" s="155"/>
      <c r="WA4" s="155"/>
      <c r="WB4" s="155"/>
      <c r="WC4" s="155"/>
      <c r="WQ4" s="155"/>
      <c r="WR4" s="155" t="s">
        <v>71</v>
      </c>
      <c r="WS4" s="155" t="s">
        <v>78</v>
      </c>
      <c r="WT4" s="155"/>
      <c r="WU4" s="155"/>
      <c r="WV4" s="155"/>
      <c r="WW4" s="155"/>
      <c r="WX4" s="155"/>
      <c r="WY4" s="155"/>
      <c r="WZ4" s="158" t="s">
        <v>79</v>
      </c>
      <c r="XA4" s="158" t="s">
        <v>80</v>
      </c>
      <c r="XB4" s="155"/>
      <c r="XC4" s="155"/>
      <c r="XD4" s="155"/>
      <c r="XE4" s="155"/>
      <c r="XF4" s="155"/>
      <c r="XG4" s="155"/>
      <c r="XH4" s="155"/>
      <c r="XI4" s="155"/>
      <c r="XJ4" s="155"/>
      <c r="XK4" s="155"/>
      <c r="XL4" s="155"/>
      <c r="XM4" s="155"/>
      <c r="YE4" s="155"/>
      <c r="YF4" s="173"/>
      <c r="YG4" s="155"/>
      <c r="YH4" s="155"/>
      <c r="YI4" s="155"/>
      <c r="YJ4" s="155"/>
      <c r="YK4" s="155"/>
      <c r="YL4" s="155"/>
      <c r="YM4" s="155"/>
      <c r="YN4" s="155"/>
      <c r="YO4" s="155"/>
      <c r="YP4" s="155"/>
      <c r="YQ4" s="155"/>
      <c r="YR4" s="155"/>
      <c r="YS4" s="155"/>
      <c r="YT4" s="155"/>
      <c r="YU4" s="155"/>
      <c r="YV4" s="155"/>
      <c r="YW4" s="155"/>
      <c r="YX4" s="155"/>
    </row>
    <row r="5" spans="1:674" ht="17.75" customHeight="1">
      <c r="A5" s="415" t="str">
        <f>IF('1'!$A$1=1,C5,E5)</f>
        <v xml:space="preserve">№ </v>
      </c>
      <c r="B5" s="417" t="str">
        <f>IF('1'!$A$1=1,D5,F5)</f>
        <v>Країни</v>
      </c>
      <c r="C5" s="419" t="s">
        <v>32</v>
      </c>
      <c r="D5" s="413" t="s">
        <v>33</v>
      </c>
      <c r="E5" s="413" t="s">
        <v>34</v>
      </c>
      <c r="F5" s="413" t="s">
        <v>35</v>
      </c>
      <c r="G5" s="398">
        <v>2015</v>
      </c>
      <c r="H5" s="398">
        <v>2016</v>
      </c>
      <c r="I5" s="398">
        <v>2017</v>
      </c>
      <c r="J5" s="398">
        <v>2018</v>
      </c>
      <c r="K5" s="398">
        <v>2019</v>
      </c>
      <c r="L5" s="398">
        <v>2020</v>
      </c>
      <c r="M5" s="411">
        <v>2021</v>
      </c>
      <c r="N5" s="421">
        <v>2022</v>
      </c>
      <c r="O5" s="411">
        <v>2023</v>
      </c>
      <c r="P5" s="398">
        <v>2024</v>
      </c>
      <c r="Q5" s="174"/>
      <c r="R5" s="174"/>
      <c r="AI5" s="174"/>
      <c r="AJ5" s="174"/>
      <c r="AK5" s="174"/>
      <c r="AL5" s="175"/>
      <c r="AM5" s="175"/>
      <c r="AN5" s="175"/>
      <c r="AO5" s="175"/>
      <c r="AP5" s="175"/>
      <c r="AQ5" s="175"/>
      <c r="AR5" s="175"/>
      <c r="AS5" s="175"/>
      <c r="AT5" s="175"/>
      <c r="AU5" s="174"/>
      <c r="AV5" s="174"/>
      <c r="AW5" s="174"/>
      <c r="AX5" s="174"/>
      <c r="AY5" s="174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66"/>
      <c r="CK5" s="166"/>
      <c r="CL5" s="176"/>
      <c r="CM5" s="166" t="s">
        <v>81</v>
      </c>
      <c r="CN5" s="166"/>
      <c r="CO5" s="166"/>
      <c r="CP5" s="176" t="s">
        <v>82</v>
      </c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77"/>
      <c r="DI5" s="177"/>
      <c r="DJ5" s="177"/>
      <c r="DK5" s="177"/>
      <c r="DL5" s="177"/>
      <c r="DM5" s="177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8"/>
      <c r="FP5" s="178"/>
      <c r="FQ5" s="178"/>
      <c r="FR5" s="178"/>
      <c r="FS5" s="177"/>
      <c r="FT5" s="177"/>
      <c r="FU5" s="177"/>
      <c r="FV5" s="177"/>
      <c r="FW5" s="177"/>
      <c r="FX5" s="177"/>
      <c r="FY5" s="177"/>
      <c r="FZ5" s="177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78"/>
      <c r="GO5" s="178"/>
      <c r="GP5" s="177"/>
      <c r="GQ5" s="177"/>
      <c r="GR5" s="177"/>
      <c r="GS5" s="177"/>
      <c r="GT5" s="177"/>
      <c r="GU5" s="177"/>
      <c r="GV5" s="177"/>
      <c r="GW5" s="166"/>
      <c r="GX5" s="166" t="s">
        <v>83</v>
      </c>
      <c r="GY5" s="166"/>
      <c r="GZ5" s="166"/>
      <c r="HA5" s="178" t="s">
        <v>84</v>
      </c>
      <c r="HB5" s="178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  <c r="IX5" s="166"/>
      <c r="IY5" s="166"/>
      <c r="IZ5" s="166"/>
      <c r="JA5" s="166"/>
      <c r="JB5" s="166"/>
      <c r="JC5" s="166"/>
      <c r="JD5" s="166"/>
      <c r="JE5" s="166"/>
      <c r="JF5" s="166"/>
      <c r="JG5" s="166"/>
      <c r="JH5" s="166"/>
      <c r="JI5" s="166"/>
      <c r="JJ5" s="166"/>
      <c r="JK5" s="166"/>
      <c r="JL5" s="166"/>
      <c r="JM5" s="166"/>
      <c r="JN5" s="166"/>
      <c r="JO5" s="166"/>
      <c r="JP5" s="166"/>
      <c r="JQ5" s="166"/>
      <c r="JR5" s="166"/>
      <c r="JS5" s="166"/>
      <c r="JT5" s="166"/>
      <c r="JU5" s="166"/>
      <c r="JV5" s="166"/>
      <c r="JW5" s="166"/>
      <c r="JX5" s="166"/>
      <c r="JY5" s="166"/>
      <c r="JZ5" s="166"/>
      <c r="KA5" s="166"/>
      <c r="KB5" s="166"/>
      <c r="KC5" s="166"/>
      <c r="KD5" s="166"/>
      <c r="KE5" s="166"/>
      <c r="KF5" s="166"/>
      <c r="KG5" s="166"/>
      <c r="KH5" s="166"/>
      <c r="KI5" s="166"/>
      <c r="KJ5" s="166"/>
      <c r="KK5" s="166"/>
      <c r="KL5" s="166"/>
      <c r="KM5" s="166"/>
      <c r="KN5" s="166"/>
      <c r="KO5" s="166"/>
      <c r="KP5" s="166"/>
      <c r="KQ5" s="166"/>
      <c r="KR5" s="166"/>
      <c r="KS5" s="166"/>
      <c r="KT5" s="166"/>
      <c r="KU5" s="166"/>
      <c r="KV5" s="166"/>
      <c r="KW5" s="166"/>
      <c r="KX5" s="166"/>
      <c r="KY5" s="166"/>
      <c r="KZ5" s="166"/>
      <c r="LA5" s="166"/>
      <c r="LB5" s="166"/>
      <c r="LC5" s="166"/>
      <c r="LD5" s="166"/>
      <c r="LE5" s="166"/>
      <c r="LF5" s="166"/>
      <c r="LG5" s="166"/>
      <c r="LH5" s="166"/>
      <c r="LI5" s="166"/>
      <c r="LJ5" s="166"/>
      <c r="LK5" s="166"/>
      <c r="LL5" s="166"/>
      <c r="LM5" s="166"/>
      <c r="LN5" s="166"/>
      <c r="LO5" s="166"/>
      <c r="LP5" s="166"/>
      <c r="LQ5" s="166"/>
      <c r="LR5" s="166"/>
      <c r="LS5" s="166"/>
      <c r="LT5" s="166"/>
      <c r="LU5" s="166"/>
      <c r="LV5" s="166"/>
      <c r="LW5" s="166"/>
      <c r="LX5" s="166"/>
      <c r="LY5" s="166"/>
      <c r="LZ5" s="166"/>
      <c r="MA5" s="166"/>
      <c r="MB5" s="166"/>
      <c r="MC5" s="166"/>
      <c r="MD5" s="166"/>
      <c r="ME5" s="166"/>
      <c r="MF5" s="166"/>
      <c r="MG5" s="166"/>
      <c r="MH5" s="166"/>
      <c r="MI5" s="166"/>
      <c r="MJ5" s="166"/>
      <c r="MK5" s="166"/>
      <c r="ML5" s="166"/>
      <c r="MM5" s="166"/>
      <c r="MN5" s="166"/>
      <c r="MO5" s="166"/>
      <c r="MP5" s="166"/>
      <c r="MQ5" s="166"/>
      <c r="MR5" s="166"/>
      <c r="MS5" s="166"/>
      <c r="MT5" s="166"/>
      <c r="MU5" s="166"/>
      <c r="MV5" s="166"/>
      <c r="MW5" s="166"/>
      <c r="MX5" s="166"/>
      <c r="MY5" s="166"/>
      <c r="MZ5" s="166"/>
      <c r="NA5" s="166"/>
      <c r="NB5" s="166"/>
      <c r="NC5" s="166"/>
      <c r="ND5" s="166"/>
      <c r="NE5" s="166"/>
      <c r="NF5" s="166"/>
      <c r="NG5" s="166"/>
      <c r="NH5" s="166"/>
      <c r="NI5" s="166"/>
      <c r="NJ5" s="166"/>
      <c r="NK5" s="166"/>
      <c r="NL5" s="166"/>
      <c r="NM5" s="166"/>
      <c r="NN5" s="166"/>
      <c r="NO5" s="166"/>
      <c r="NP5" s="166"/>
      <c r="NQ5" s="166"/>
      <c r="NR5" s="166"/>
      <c r="NS5" s="166"/>
      <c r="NT5" s="166"/>
      <c r="NU5" s="166"/>
      <c r="NV5" s="166"/>
      <c r="NW5" s="339"/>
      <c r="NX5" s="338"/>
      <c r="NY5" s="166"/>
      <c r="NZ5" s="166"/>
      <c r="OA5" s="166"/>
      <c r="OB5" s="166"/>
      <c r="OC5" s="166"/>
      <c r="OD5" s="166"/>
      <c r="OE5" s="166"/>
      <c r="OF5" s="166"/>
      <c r="OG5" s="166"/>
      <c r="OH5" s="166"/>
      <c r="OI5" s="166"/>
      <c r="OJ5" s="166"/>
      <c r="OK5" s="166"/>
      <c r="OL5" s="166"/>
      <c r="OM5" s="166"/>
      <c r="ON5" s="166"/>
      <c r="OO5" s="166"/>
      <c r="OP5" s="166"/>
      <c r="OQ5" s="166"/>
      <c r="OR5" s="166"/>
      <c r="OS5" s="166"/>
      <c r="OT5" s="166"/>
      <c r="OU5" s="166"/>
      <c r="OV5" s="166"/>
      <c r="OW5" s="166"/>
      <c r="OX5" s="166"/>
      <c r="OY5" s="166"/>
      <c r="OZ5" s="166"/>
      <c r="PA5" s="166"/>
      <c r="PB5" s="166"/>
      <c r="PC5" s="166"/>
      <c r="PD5" s="166"/>
      <c r="PE5" s="166"/>
      <c r="PF5" s="166"/>
      <c r="PG5" s="166"/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66"/>
      <c r="QR5" s="166"/>
      <c r="QS5" s="166"/>
      <c r="QT5" s="166"/>
      <c r="QU5" s="166"/>
      <c r="QV5" s="166"/>
      <c r="QW5" s="166"/>
      <c r="QX5" s="166"/>
      <c r="QY5" s="166"/>
      <c r="QZ5" s="166"/>
      <c r="RA5" s="166"/>
      <c r="RB5" s="166"/>
      <c r="RC5" s="166"/>
      <c r="RD5" s="166"/>
      <c r="RE5" s="166"/>
      <c r="RF5" s="166"/>
      <c r="RG5" s="166"/>
      <c r="RH5" s="166"/>
      <c r="RI5" s="166"/>
      <c r="RJ5" s="166"/>
      <c r="RK5" s="166"/>
      <c r="RL5" s="166"/>
      <c r="RM5" s="166"/>
      <c r="RN5" s="166"/>
      <c r="RO5" s="166"/>
      <c r="RP5" s="166"/>
      <c r="RQ5" s="166"/>
      <c r="RR5" s="166"/>
      <c r="RS5" s="166"/>
      <c r="RT5" s="166"/>
      <c r="RU5" s="166"/>
      <c r="RV5" s="166"/>
      <c r="RW5" s="166"/>
      <c r="RX5" s="166"/>
      <c r="RY5" s="166"/>
      <c r="RZ5" s="166"/>
      <c r="SA5" s="166"/>
      <c r="SB5" s="166"/>
      <c r="SC5" s="166"/>
      <c r="SD5" s="166"/>
      <c r="SE5" s="166"/>
      <c r="SF5" s="166"/>
      <c r="SG5" s="166"/>
      <c r="SH5" s="166"/>
      <c r="SI5" s="166"/>
      <c r="SJ5" s="166"/>
      <c r="SK5" s="166"/>
      <c r="SL5" s="166"/>
      <c r="SM5" s="166"/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166"/>
      <c r="TO5" s="166"/>
      <c r="TP5" s="166"/>
      <c r="TQ5" s="166"/>
      <c r="TR5" s="166"/>
      <c r="TS5" s="166"/>
      <c r="TT5" s="166"/>
      <c r="TU5" s="166"/>
      <c r="TV5" s="166"/>
      <c r="TW5" s="166"/>
      <c r="TX5" s="166"/>
      <c r="TY5" s="166"/>
      <c r="TZ5" s="166"/>
      <c r="UA5" s="166"/>
      <c r="UB5" s="166"/>
      <c r="UC5" s="166"/>
      <c r="UD5" s="166"/>
      <c r="UE5" s="166"/>
      <c r="UF5" s="166"/>
      <c r="UG5" s="166"/>
      <c r="UH5" s="166"/>
      <c r="UI5" s="179"/>
      <c r="UJ5" s="179"/>
      <c r="UK5" s="179"/>
      <c r="UL5" s="179"/>
      <c r="UM5" s="179"/>
      <c r="UN5" s="177"/>
      <c r="UO5" s="177"/>
      <c r="UP5" s="177"/>
      <c r="UQ5" s="177"/>
      <c r="YF5" s="180"/>
    </row>
    <row r="6" spans="1:674" ht="27.65" customHeight="1">
      <c r="A6" s="416"/>
      <c r="B6" s="418"/>
      <c r="C6" s="420"/>
      <c r="D6" s="414"/>
      <c r="E6" s="414"/>
      <c r="F6" s="414"/>
      <c r="G6" s="399"/>
      <c r="H6" s="399"/>
      <c r="I6" s="399"/>
      <c r="J6" s="399"/>
      <c r="K6" s="399"/>
      <c r="L6" s="399"/>
      <c r="M6" s="412"/>
      <c r="N6" s="422"/>
      <c r="O6" s="412"/>
      <c r="P6" s="399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2"/>
      <c r="AM6" s="182"/>
      <c r="AN6" s="182"/>
      <c r="AO6" s="182"/>
      <c r="AP6" s="182"/>
      <c r="AQ6" s="182"/>
      <c r="AR6" s="182"/>
      <c r="AS6" s="182"/>
      <c r="AT6" s="182"/>
      <c r="AU6" s="181"/>
      <c r="AV6" s="181"/>
      <c r="AW6" s="181"/>
      <c r="AX6" s="181"/>
      <c r="AY6" s="181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52" t="s">
        <v>71</v>
      </c>
      <c r="BR6" s="152" t="s">
        <v>24</v>
      </c>
      <c r="BS6" s="153"/>
      <c r="BT6" s="154" t="s">
        <v>85</v>
      </c>
      <c r="BU6" s="154"/>
      <c r="BV6" s="154"/>
      <c r="BW6" s="154" t="s">
        <v>86</v>
      </c>
      <c r="BX6" s="154"/>
      <c r="BY6" s="154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53"/>
      <c r="CK6" s="153"/>
      <c r="CM6" s="153"/>
      <c r="CN6" s="175" t="s">
        <v>87</v>
      </c>
      <c r="CO6" s="175" t="s">
        <v>88</v>
      </c>
      <c r="CP6" s="175" t="s">
        <v>89</v>
      </c>
      <c r="CQ6" s="166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83"/>
      <c r="DI6" s="183"/>
      <c r="DJ6" s="183"/>
      <c r="DK6" s="183"/>
      <c r="DL6" s="183"/>
      <c r="DM6" s="18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4"/>
      <c r="FP6" s="184"/>
      <c r="FQ6" s="184"/>
      <c r="FR6" s="184"/>
      <c r="FS6" s="183"/>
      <c r="FT6" s="183"/>
      <c r="FU6" s="183"/>
      <c r="FV6" s="183"/>
      <c r="FW6" s="183"/>
      <c r="FX6" s="183"/>
      <c r="FY6" s="183"/>
      <c r="FZ6" s="183"/>
      <c r="GA6" s="153"/>
      <c r="GB6" s="153"/>
      <c r="GC6" s="153"/>
      <c r="GD6" s="185" t="s">
        <v>71</v>
      </c>
      <c r="GE6" s="152" t="s">
        <v>24</v>
      </c>
      <c r="GF6" s="153"/>
      <c r="GG6" s="154" t="s">
        <v>85</v>
      </c>
      <c r="GH6" s="154"/>
      <c r="GI6" s="154"/>
      <c r="GJ6" s="154" t="s">
        <v>86</v>
      </c>
      <c r="GK6" s="154"/>
      <c r="GL6" s="154"/>
      <c r="GM6" s="153"/>
      <c r="GN6" s="184"/>
      <c r="GO6" s="184"/>
      <c r="GP6" s="183"/>
      <c r="GQ6" s="183"/>
      <c r="GR6" s="183"/>
      <c r="GS6" s="183"/>
      <c r="GT6" s="183"/>
      <c r="GU6" s="183"/>
      <c r="GV6" s="183"/>
      <c r="GW6" s="153"/>
      <c r="GX6" s="184"/>
      <c r="GY6" s="184"/>
      <c r="GZ6" s="184"/>
      <c r="HA6" s="184"/>
      <c r="HB6" s="184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3"/>
      <c r="KY6" s="153"/>
      <c r="KZ6" s="153"/>
      <c r="LA6" s="153"/>
      <c r="LB6" s="153"/>
      <c r="LC6" s="153"/>
      <c r="LD6" s="153"/>
      <c r="LE6" s="153"/>
      <c r="LF6" s="153"/>
      <c r="LG6" s="153"/>
      <c r="LH6" s="153"/>
      <c r="LI6" s="153"/>
      <c r="LJ6" s="153"/>
      <c r="LK6" s="153"/>
      <c r="LL6" s="153"/>
      <c r="LM6" s="153"/>
      <c r="LN6" s="153"/>
      <c r="LO6" s="153"/>
      <c r="LP6" s="153"/>
      <c r="LQ6" s="153"/>
      <c r="LR6" s="153"/>
      <c r="LS6" s="153"/>
      <c r="LT6" s="153"/>
      <c r="LU6" s="153"/>
      <c r="LV6" s="153"/>
      <c r="LW6" s="153"/>
      <c r="LX6" s="153"/>
      <c r="LY6" s="153"/>
      <c r="LZ6" s="153"/>
      <c r="MA6" s="153"/>
      <c r="MB6" s="153"/>
      <c r="MC6" s="153"/>
      <c r="MD6" s="153"/>
      <c r="ME6" s="153"/>
      <c r="MF6" s="153"/>
      <c r="MG6" s="153"/>
      <c r="MH6" s="153"/>
      <c r="MI6" s="153"/>
      <c r="MJ6" s="153"/>
      <c r="MK6" s="153"/>
      <c r="ML6" s="153"/>
      <c r="MM6" s="153"/>
      <c r="MN6" s="153"/>
      <c r="MO6" s="153"/>
      <c r="MP6" s="153"/>
      <c r="MQ6" s="153"/>
      <c r="MR6" s="153"/>
      <c r="MS6" s="153"/>
      <c r="MT6" s="153"/>
      <c r="MU6" s="153"/>
      <c r="MV6" s="153"/>
      <c r="MW6" s="153"/>
      <c r="MX6" s="153"/>
      <c r="MY6" s="153"/>
      <c r="MZ6" s="153"/>
      <c r="NA6" s="153"/>
      <c r="NB6" s="153"/>
      <c r="NC6" s="153"/>
      <c r="ND6" s="153"/>
      <c r="NE6" s="153"/>
      <c r="NF6" s="153"/>
      <c r="NG6" s="153"/>
      <c r="NH6" s="153"/>
      <c r="NI6" s="153"/>
      <c r="NJ6" s="153"/>
      <c r="NK6" s="153"/>
      <c r="NL6" s="153"/>
      <c r="NM6" s="153"/>
      <c r="NN6" s="153"/>
      <c r="NO6" s="153"/>
      <c r="NP6" s="153"/>
      <c r="NQ6" s="153"/>
      <c r="NR6" s="153"/>
      <c r="NS6" s="153"/>
      <c r="NT6" s="153"/>
      <c r="NU6" s="153"/>
      <c r="NV6" s="153"/>
      <c r="NW6" s="153"/>
      <c r="NX6" s="153"/>
      <c r="NY6" s="153"/>
      <c r="NZ6" s="153"/>
      <c r="OA6" s="153"/>
      <c r="OB6" s="153"/>
      <c r="OC6" s="153"/>
      <c r="OD6" s="153"/>
      <c r="OE6" s="153"/>
      <c r="OF6" s="153"/>
      <c r="OG6" s="153"/>
      <c r="OH6" s="153"/>
      <c r="OI6" s="153"/>
      <c r="OJ6" s="153"/>
      <c r="OK6" s="153"/>
      <c r="OL6" s="153"/>
      <c r="OM6" s="153"/>
      <c r="ON6" s="153"/>
      <c r="OO6" s="153"/>
      <c r="OP6" s="153"/>
      <c r="OQ6" s="153"/>
      <c r="OR6" s="153"/>
      <c r="OS6" s="153"/>
      <c r="OT6" s="153"/>
      <c r="OU6" s="153"/>
      <c r="OV6" s="153"/>
      <c r="OW6" s="153"/>
      <c r="OX6" s="153"/>
      <c r="OY6" s="153"/>
      <c r="OZ6" s="153"/>
      <c r="PA6" s="153"/>
      <c r="PB6" s="153"/>
      <c r="PC6" s="153"/>
      <c r="PD6" s="153"/>
      <c r="PE6" s="153"/>
      <c r="PF6" s="153"/>
      <c r="PG6" s="153"/>
      <c r="PH6" s="153"/>
      <c r="PI6" s="153"/>
      <c r="PJ6" s="153"/>
      <c r="PK6" s="153"/>
      <c r="PL6" s="153"/>
      <c r="PM6" s="153"/>
      <c r="PN6" s="153"/>
      <c r="PO6" s="153"/>
      <c r="PP6" s="153"/>
      <c r="PQ6" s="153"/>
      <c r="PR6" s="153"/>
      <c r="PS6" s="153"/>
      <c r="PT6" s="153"/>
      <c r="PU6" s="153"/>
      <c r="PV6" s="153"/>
      <c r="PW6" s="153"/>
      <c r="PX6" s="153"/>
      <c r="PY6" s="153"/>
      <c r="PZ6" s="153"/>
      <c r="QA6" s="153"/>
      <c r="QB6" s="153"/>
      <c r="QC6" s="153"/>
      <c r="QD6" s="153"/>
      <c r="QE6" s="153"/>
      <c r="QF6" s="153"/>
      <c r="QG6" s="153"/>
      <c r="QH6" s="153"/>
      <c r="QI6" s="153"/>
      <c r="QJ6" s="153"/>
      <c r="QK6" s="153"/>
      <c r="QL6" s="153"/>
      <c r="QM6" s="153"/>
      <c r="QN6" s="153"/>
      <c r="QO6" s="153"/>
      <c r="QP6" s="153"/>
      <c r="QQ6" s="153"/>
      <c r="QR6" s="153"/>
      <c r="QS6" s="153"/>
      <c r="QT6" s="153"/>
      <c r="QU6" s="153"/>
      <c r="QV6" s="153"/>
      <c r="QW6" s="153"/>
      <c r="QX6" s="153"/>
      <c r="QY6" s="153"/>
      <c r="QZ6" s="153"/>
      <c r="RA6" s="153"/>
      <c r="RB6" s="153"/>
      <c r="RC6" s="153"/>
      <c r="RD6" s="153"/>
      <c r="RE6" s="153"/>
      <c r="RF6" s="153"/>
      <c r="RG6" s="153"/>
      <c r="RH6" s="153"/>
      <c r="RI6" s="153"/>
      <c r="RJ6" s="153"/>
      <c r="RK6" s="153"/>
      <c r="RL6" s="153"/>
      <c r="RM6" s="153"/>
      <c r="RN6" s="153"/>
      <c r="RO6" s="153"/>
      <c r="RP6" s="153"/>
      <c r="RQ6" s="153"/>
      <c r="RR6" s="153"/>
      <c r="RS6" s="153"/>
      <c r="RT6" s="153"/>
      <c r="RU6" s="153"/>
      <c r="RV6" s="153"/>
      <c r="RW6" s="153"/>
      <c r="RX6" s="153"/>
      <c r="RY6" s="153"/>
      <c r="RZ6" s="153"/>
      <c r="SA6" s="153"/>
      <c r="SB6" s="153"/>
      <c r="SC6" s="153"/>
      <c r="SD6" s="153"/>
      <c r="SE6" s="153"/>
      <c r="SF6" s="153"/>
      <c r="SG6" s="153"/>
      <c r="SH6" s="153"/>
      <c r="SI6" s="153"/>
      <c r="SJ6" s="153"/>
      <c r="SK6" s="153"/>
      <c r="SL6" s="153"/>
      <c r="SM6" s="153"/>
      <c r="SN6" s="153"/>
      <c r="SO6" s="153"/>
      <c r="SP6" s="153"/>
      <c r="SQ6" s="153"/>
      <c r="SR6" s="153"/>
      <c r="SS6" s="153"/>
      <c r="ST6" s="153"/>
      <c r="SU6" s="153"/>
      <c r="SV6" s="153"/>
      <c r="SW6" s="153"/>
      <c r="SX6" s="153"/>
      <c r="SY6" s="153"/>
      <c r="SZ6" s="153"/>
      <c r="TA6" s="153"/>
      <c r="TB6" s="153"/>
      <c r="TC6" s="153"/>
      <c r="TD6" s="153"/>
      <c r="TE6" s="153"/>
      <c r="TF6" s="153"/>
      <c r="TG6" s="153"/>
      <c r="TH6" s="153"/>
      <c r="TI6" s="153"/>
      <c r="TJ6" s="153"/>
      <c r="TK6" s="153"/>
      <c r="TL6" s="153"/>
      <c r="TM6" s="153"/>
      <c r="TN6" s="153"/>
      <c r="TO6" s="153"/>
      <c r="TP6" s="153"/>
      <c r="TQ6" s="153"/>
      <c r="TR6" s="153"/>
      <c r="TS6" s="153"/>
      <c r="TT6" s="153"/>
      <c r="TU6" s="153"/>
      <c r="TV6" s="153"/>
      <c r="TW6" s="153"/>
      <c r="TX6" s="153"/>
      <c r="TY6" s="153"/>
      <c r="TZ6" s="153"/>
      <c r="UA6" s="153"/>
      <c r="UB6" s="153"/>
      <c r="UC6" s="153"/>
      <c r="UD6" s="153"/>
      <c r="UE6" s="153"/>
      <c r="UF6" s="153"/>
      <c r="UG6" s="153"/>
      <c r="UH6" s="153"/>
      <c r="UI6" s="186"/>
      <c r="UJ6" s="186"/>
      <c r="UK6" s="186"/>
      <c r="UL6" s="186"/>
      <c r="UM6" s="186"/>
      <c r="UN6" s="183"/>
      <c r="UO6" s="183"/>
      <c r="UP6" s="183"/>
      <c r="UQ6" s="183"/>
      <c r="VX6" s="187"/>
      <c r="VY6" s="147" t="s">
        <v>90</v>
      </c>
      <c r="VZ6" s="147"/>
      <c r="WA6" s="147"/>
      <c r="WB6" s="147" t="s">
        <v>91</v>
      </c>
      <c r="WC6" s="147"/>
      <c r="WD6" s="188"/>
      <c r="WR6" s="146" t="s">
        <v>24</v>
      </c>
      <c r="WS6" s="146" t="s">
        <v>92</v>
      </c>
      <c r="YF6" s="189" t="s">
        <v>71</v>
      </c>
      <c r="YG6" s="146" t="s">
        <v>24</v>
      </c>
      <c r="YU6" s="190" t="s">
        <v>93</v>
      </c>
      <c r="YV6" s="190" t="s">
        <v>94</v>
      </c>
    </row>
    <row r="7" spans="1:674" ht="21" customHeight="1">
      <c r="A7" s="289"/>
      <c r="B7" s="110" t="str">
        <f>IF('1'!$A$1=1,D7,F7)</f>
        <v>УСЬОГО</v>
      </c>
      <c r="C7" s="290"/>
      <c r="D7" s="112" t="s">
        <v>10</v>
      </c>
      <c r="E7" s="111"/>
      <c r="F7" s="111" t="s">
        <v>25</v>
      </c>
      <c r="G7" s="293">
        <v>31245.349799908145</v>
      </c>
      <c r="H7" s="113">
        <v>29710.927436416318</v>
      </c>
      <c r="I7" s="113">
        <v>34489.477867868729</v>
      </c>
      <c r="J7" s="113">
        <v>36102.13625855757</v>
      </c>
      <c r="K7" s="113">
        <v>40580.49281698186</v>
      </c>
      <c r="L7" s="113">
        <v>39290.050531505753</v>
      </c>
      <c r="M7" s="113">
        <v>53294.763961801465</v>
      </c>
      <c r="N7" s="113">
        <v>38563.742358134165</v>
      </c>
      <c r="O7" s="113">
        <v>32082.425016155015</v>
      </c>
      <c r="P7" s="113">
        <v>35943.101081082277</v>
      </c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2"/>
      <c r="AM7" s="192"/>
      <c r="AN7" s="192"/>
      <c r="AO7" s="192"/>
      <c r="AP7" s="192"/>
      <c r="AQ7" s="192"/>
      <c r="AR7" s="192"/>
      <c r="AS7" s="192"/>
      <c r="AT7" s="192"/>
      <c r="AU7" s="191"/>
      <c r="AV7" s="191"/>
      <c r="AW7" s="191"/>
      <c r="AX7" s="191"/>
      <c r="AY7" s="191"/>
      <c r="AZ7" s="192"/>
      <c r="BA7" s="192"/>
      <c r="BB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3"/>
      <c r="CK7" s="193"/>
      <c r="CL7" s="194"/>
      <c r="CM7" s="194"/>
      <c r="CN7" s="194"/>
      <c r="CO7" s="194"/>
      <c r="CP7" s="194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5"/>
      <c r="DI7" s="195"/>
      <c r="DJ7" s="195"/>
      <c r="DK7" s="195"/>
      <c r="DL7" s="195"/>
      <c r="DM7" s="195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6"/>
      <c r="FP7" s="196"/>
      <c r="FQ7" s="196"/>
      <c r="FR7" s="196"/>
      <c r="FS7" s="195"/>
      <c r="FT7" s="195"/>
      <c r="FU7" s="195"/>
      <c r="FV7" s="195"/>
      <c r="FW7" s="195"/>
      <c r="FX7" s="195"/>
      <c r="FY7" s="195"/>
      <c r="FZ7" s="195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  <c r="GL7" s="193"/>
      <c r="GM7" s="193"/>
      <c r="GN7" s="196"/>
      <c r="GO7" s="196"/>
      <c r="GP7" s="195"/>
      <c r="GQ7" s="195"/>
      <c r="GR7" s="195"/>
      <c r="GS7" s="195"/>
      <c r="GT7" s="195"/>
      <c r="GU7" s="195"/>
      <c r="GV7" s="195"/>
      <c r="GW7" s="193"/>
      <c r="GX7" s="196"/>
      <c r="GY7" s="196"/>
      <c r="GZ7" s="196"/>
      <c r="HA7" s="196"/>
      <c r="HB7" s="196"/>
      <c r="HC7" s="193"/>
      <c r="HD7" s="193"/>
      <c r="HE7" s="193"/>
      <c r="HF7" s="193"/>
      <c r="HG7" s="193"/>
      <c r="HH7" s="193"/>
      <c r="HI7" s="193"/>
      <c r="HJ7" s="193"/>
      <c r="HK7" s="193"/>
      <c r="HL7" s="193"/>
      <c r="HM7" s="193"/>
      <c r="HN7" s="193"/>
      <c r="HO7" s="193"/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3"/>
      <c r="IL7" s="193"/>
      <c r="IM7" s="193"/>
      <c r="IN7" s="193"/>
      <c r="IO7" s="193"/>
      <c r="IP7" s="193"/>
      <c r="IQ7" s="193"/>
      <c r="IR7" s="193"/>
      <c r="IS7" s="193"/>
      <c r="IT7" s="193"/>
      <c r="IU7" s="193"/>
      <c r="IV7" s="193"/>
      <c r="IW7" s="193"/>
      <c r="IX7" s="193"/>
      <c r="IY7" s="193"/>
      <c r="IZ7" s="193"/>
      <c r="JA7" s="193"/>
      <c r="JB7" s="193"/>
      <c r="JC7" s="193"/>
      <c r="JD7" s="193"/>
      <c r="JE7" s="193"/>
      <c r="JF7" s="193"/>
      <c r="JG7" s="193"/>
      <c r="JH7" s="193"/>
      <c r="JI7" s="193"/>
      <c r="JJ7" s="193"/>
      <c r="JK7" s="193"/>
      <c r="JL7" s="193"/>
      <c r="JM7" s="193"/>
      <c r="JN7" s="193"/>
      <c r="JO7" s="193"/>
      <c r="JP7" s="193"/>
      <c r="JQ7" s="193"/>
      <c r="JR7" s="193"/>
      <c r="JS7" s="193"/>
      <c r="JT7" s="193"/>
      <c r="JU7" s="193"/>
      <c r="JV7" s="193"/>
      <c r="JW7" s="193"/>
      <c r="JX7" s="193"/>
      <c r="JY7" s="193"/>
      <c r="JZ7" s="193"/>
      <c r="KA7" s="193"/>
      <c r="KB7" s="193"/>
      <c r="KC7" s="193"/>
      <c r="KD7" s="193"/>
      <c r="KE7" s="193"/>
      <c r="KF7" s="193"/>
      <c r="KG7" s="193"/>
      <c r="KH7" s="193"/>
      <c r="KI7" s="193"/>
      <c r="KJ7" s="193"/>
      <c r="KK7" s="193"/>
      <c r="KL7" s="193"/>
      <c r="KM7" s="193"/>
      <c r="KN7" s="193"/>
      <c r="KO7" s="193"/>
      <c r="KP7" s="193"/>
      <c r="KQ7" s="193"/>
      <c r="KR7" s="193"/>
      <c r="KS7" s="193"/>
      <c r="KT7" s="193"/>
      <c r="KU7" s="193"/>
      <c r="KV7" s="193"/>
      <c r="KW7" s="193"/>
      <c r="KX7" s="193"/>
      <c r="KY7" s="193"/>
      <c r="KZ7" s="193"/>
      <c r="LA7" s="193"/>
      <c r="LB7" s="193"/>
      <c r="LC7" s="193"/>
      <c r="LD7" s="193"/>
      <c r="LE7" s="193"/>
      <c r="LF7" s="193"/>
      <c r="LG7" s="193"/>
      <c r="LH7" s="193"/>
      <c r="LI7" s="193"/>
      <c r="LJ7" s="193"/>
      <c r="LK7" s="193"/>
      <c r="LL7" s="193"/>
      <c r="LM7" s="193"/>
      <c r="LN7" s="193"/>
      <c r="LO7" s="193"/>
      <c r="LP7" s="193"/>
      <c r="LQ7" s="193"/>
      <c r="LR7" s="193"/>
      <c r="LS7" s="193"/>
      <c r="LT7" s="193"/>
      <c r="LU7" s="193"/>
      <c r="LV7" s="193"/>
      <c r="LW7" s="193"/>
      <c r="LX7" s="193"/>
      <c r="LY7" s="193"/>
      <c r="LZ7" s="193"/>
      <c r="MA7" s="193"/>
      <c r="MB7" s="193"/>
      <c r="MC7" s="193"/>
      <c r="MD7" s="193"/>
      <c r="ME7" s="193"/>
      <c r="MF7" s="193"/>
      <c r="MG7" s="193"/>
      <c r="MH7" s="193"/>
      <c r="MI7" s="193"/>
      <c r="MJ7" s="193"/>
      <c r="MK7" s="193"/>
      <c r="ML7" s="193"/>
      <c r="MM7" s="193"/>
      <c r="MN7" s="193"/>
      <c r="MO7" s="193"/>
      <c r="MP7" s="193"/>
      <c r="MQ7" s="193"/>
      <c r="MR7" s="193"/>
      <c r="MS7" s="193"/>
      <c r="MT7" s="193"/>
      <c r="MU7" s="193"/>
      <c r="MV7" s="193"/>
      <c r="MW7" s="193"/>
      <c r="MX7" s="193"/>
      <c r="MY7" s="193"/>
      <c r="MZ7" s="193"/>
      <c r="NA7" s="193"/>
      <c r="NB7" s="193"/>
      <c r="NC7" s="193"/>
      <c r="ND7" s="193"/>
      <c r="NE7" s="193"/>
      <c r="NF7" s="193"/>
      <c r="NG7" s="193"/>
      <c r="NH7" s="193"/>
      <c r="NI7" s="193"/>
      <c r="NJ7" s="193"/>
      <c r="NK7" s="193"/>
      <c r="NL7" s="193"/>
      <c r="NM7" s="193"/>
      <c r="NN7" s="193"/>
      <c r="NO7" s="193"/>
      <c r="NP7" s="193"/>
      <c r="NQ7" s="193"/>
      <c r="NR7" s="193"/>
      <c r="NS7" s="193"/>
      <c r="NT7" s="193"/>
      <c r="NU7" s="193"/>
      <c r="NV7" s="193"/>
      <c r="NW7" s="193"/>
      <c r="NX7" s="193"/>
      <c r="NY7" s="193"/>
      <c r="NZ7" s="193"/>
      <c r="OA7" s="193"/>
      <c r="OB7" s="193"/>
      <c r="OC7" s="193"/>
      <c r="OD7" s="193"/>
      <c r="OE7" s="193"/>
      <c r="OF7" s="193"/>
      <c r="OG7" s="193"/>
      <c r="OH7" s="193"/>
      <c r="OI7" s="193"/>
      <c r="OJ7" s="193"/>
      <c r="OK7" s="193"/>
      <c r="OL7" s="193"/>
      <c r="OM7" s="193"/>
      <c r="ON7" s="193"/>
      <c r="OO7" s="193"/>
      <c r="OP7" s="193"/>
      <c r="OQ7" s="193"/>
      <c r="OR7" s="193"/>
      <c r="OS7" s="193"/>
      <c r="OT7" s="193"/>
      <c r="OU7" s="193"/>
      <c r="OV7" s="193"/>
      <c r="OW7" s="193"/>
      <c r="OX7" s="193"/>
      <c r="OY7" s="193"/>
      <c r="OZ7" s="193"/>
      <c r="PA7" s="193"/>
      <c r="PB7" s="193"/>
      <c r="PC7" s="193"/>
      <c r="PD7" s="193"/>
      <c r="PE7" s="193"/>
      <c r="PF7" s="193"/>
      <c r="PG7" s="193"/>
      <c r="PH7" s="193"/>
      <c r="PI7" s="193"/>
      <c r="PJ7" s="193"/>
      <c r="PK7" s="193"/>
      <c r="PL7" s="193"/>
      <c r="PM7" s="193"/>
      <c r="PN7" s="193"/>
      <c r="PO7" s="193"/>
      <c r="PP7" s="193"/>
      <c r="PQ7" s="193"/>
      <c r="PR7" s="193"/>
      <c r="PS7" s="193"/>
      <c r="PT7" s="193"/>
      <c r="PU7" s="193"/>
      <c r="PV7" s="193"/>
      <c r="PW7" s="193"/>
      <c r="PX7" s="193"/>
      <c r="PY7" s="193"/>
      <c r="PZ7" s="193"/>
      <c r="QA7" s="193"/>
      <c r="QB7" s="193"/>
      <c r="QC7" s="193"/>
      <c r="QD7" s="193"/>
      <c r="QE7" s="193"/>
      <c r="QF7" s="193"/>
      <c r="QG7" s="193"/>
      <c r="QH7" s="193"/>
      <c r="QI7" s="193"/>
      <c r="QJ7" s="193"/>
      <c r="QK7" s="193"/>
      <c r="QL7" s="193"/>
      <c r="QM7" s="193"/>
      <c r="QN7" s="193"/>
      <c r="QO7" s="193"/>
      <c r="QP7" s="193"/>
      <c r="QQ7" s="193"/>
      <c r="QR7" s="193"/>
      <c r="QS7" s="193"/>
      <c r="QT7" s="193"/>
      <c r="QU7" s="193"/>
      <c r="QV7" s="193"/>
      <c r="QW7" s="193"/>
      <c r="QX7" s="193"/>
      <c r="QY7" s="193"/>
      <c r="QZ7" s="193"/>
      <c r="RA7" s="193"/>
      <c r="RB7" s="193"/>
      <c r="RC7" s="193"/>
      <c r="RD7" s="193"/>
      <c r="RE7" s="193"/>
      <c r="RF7" s="193"/>
      <c r="RG7" s="193"/>
      <c r="RH7" s="193"/>
      <c r="RI7" s="193"/>
      <c r="RJ7" s="193"/>
      <c r="RK7" s="193"/>
      <c r="RL7" s="193"/>
      <c r="RM7" s="193"/>
      <c r="RN7" s="193"/>
      <c r="RO7" s="193"/>
      <c r="RP7" s="193"/>
      <c r="RQ7" s="193"/>
      <c r="RR7" s="193"/>
      <c r="RS7" s="193"/>
      <c r="RT7" s="193"/>
      <c r="RU7" s="193"/>
      <c r="RV7" s="193"/>
      <c r="RW7" s="193"/>
      <c r="RX7" s="193"/>
      <c r="RY7" s="193"/>
      <c r="RZ7" s="193"/>
      <c r="SA7" s="193"/>
      <c r="SB7" s="193"/>
      <c r="SC7" s="193"/>
      <c r="SD7" s="193"/>
      <c r="SE7" s="193"/>
      <c r="SF7" s="193"/>
      <c r="SG7" s="193"/>
      <c r="SH7" s="193"/>
      <c r="SI7" s="193"/>
      <c r="SJ7" s="193"/>
      <c r="SK7" s="193"/>
      <c r="SL7" s="193"/>
      <c r="SM7" s="193"/>
      <c r="SN7" s="193"/>
      <c r="SO7" s="193"/>
      <c r="SP7" s="193"/>
      <c r="SQ7" s="193"/>
      <c r="SR7" s="193"/>
      <c r="SS7" s="193"/>
      <c r="ST7" s="193"/>
      <c r="SU7" s="193"/>
      <c r="SV7" s="193"/>
      <c r="SW7" s="193"/>
      <c r="SX7" s="193"/>
      <c r="SY7" s="193"/>
      <c r="SZ7" s="193"/>
      <c r="TA7" s="193"/>
      <c r="TB7" s="193"/>
      <c r="TC7" s="193"/>
      <c r="TD7" s="193"/>
      <c r="TE7" s="193"/>
      <c r="TF7" s="193"/>
      <c r="TG7" s="193"/>
      <c r="TH7" s="193"/>
      <c r="TI7" s="193"/>
      <c r="TJ7" s="193"/>
      <c r="TK7" s="193"/>
      <c r="TL7" s="193"/>
      <c r="TM7" s="193"/>
      <c r="TN7" s="193"/>
      <c r="TO7" s="193"/>
      <c r="TP7" s="193"/>
      <c r="TQ7" s="193"/>
      <c r="TR7" s="193"/>
      <c r="TS7" s="193"/>
      <c r="TT7" s="193"/>
      <c r="TU7" s="193"/>
      <c r="TV7" s="193"/>
      <c r="TW7" s="193"/>
      <c r="TX7" s="193"/>
      <c r="TY7" s="193"/>
      <c r="TZ7" s="193"/>
      <c r="UA7" s="193"/>
      <c r="UB7" s="193"/>
      <c r="UC7" s="193"/>
      <c r="UD7" s="193"/>
      <c r="UE7" s="193"/>
      <c r="UF7" s="193"/>
      <c r="UG7" s="193"/>
      <c r="UH7" s="193"/>
      <c r="UI7" s="197"/>
      <c r="UJ7" s="197"/>
      <c r="UK7" s="197"/>
      <c r="UL7" s="197"/>
      <c r="UM7" s="197"/>
      <c r="UN7" s="195"/>
      <c r="UO7" s="195"/>
      <c r="UP7" s="195"/>
      <c r="UQ7" s="195"/>
      <c r="YF7" s="180"/>
    </row>
    <row r="8" spans="1:674" ht="21" customHeight="1">
      <c r="A8" s="296">
        <v>1</v>
      </c>
      <c r="B8" s="292" t="str">
        <f>IF('1'!$A$1=1,D8,F8)</f>
        <v xml:space="preserve"> Польща</v>
      </c>
      <c r="C8" s="291"/>
      <c r="D8" s="353" t="s">
        <v>142</v>
      </c>
      <c r="E8" s="354"/>
      <c r="F8" s="354" t="s">
        <v>37</v>
      </c>
      <c r="G8" s="294">
        <v>1356.6926106190401</v>
      </c>
      <c r="H8" s="118">
        <v>1524.4203893027548</v>
      </c>
      <c r="I8" s="118">
        <v>1801.6424532217409</v>
      </c>
      <c r="J8" s="118">
        <v>2088.035479778328</v>
      </c>
      <c r="K8" s="118">
        <v>2268.2129554954299</v>
      </c>
      <c r="L8" s="118">
        <v>2202.3179975070821</v>
      </c>
      <c r="M8" s="118">
        <v>3703.6917545142023</v>
      </c>
      <c r="N8" s="118">
        <v>5709.0673495008477</v>
      </c>
      <c r="O8" s="118">
        <v>4090.2780079456652</v>
      </c>
      <c r="P8" s="118">
        <v>3775.7799110640249</v>
      </c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2"/>
      <c r="AM8" s="192"/>
      <c r="AN8" s="192"/>
      <c r="AO8" s="192"/>
      <c r="AP8" s="192"/>
      <c r="AQ8" s="192"/>
      <c r="AR8" s="192"/>
      <c r="AS8" s="192"/>
      <c r="AT8" s="192"/>
      <c r="AU8" s="191"/>
      <c r="AV8" s="191"/>
      <c r="AW8" s="191"/>
      <c r="AX8" s="191"/>
      <c r="AY8" s="191"/>
      <c r="AZ8" s="192"/>
      <c r="BA8" s="192"/>
      <c r="BB8" s="192"/>
      <c r="BI8" s="192"/>
      <c r="BJ8" s="192"/>
      <c r="BK8" s="192"/>
      <c r="BL8" s="192"/>
      <c r="BM8" s="192"/>
      <c r="BN8" s="192"/>
      <c r="BO8" s="192"/>
      <c r="BP8" s="192"/>
      <c r="BQ8" s="153" t="s">
        <v>95</v>
      </c>
      <c r="BR8" s="153"/>
      <c r="BS8" s="153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52" t="s">
        <v>71</v>
      </c>
      <c r="CX8" s="152" t="s">
        <v>24</v>
      </c>
      <c r="CY8" s="153"/>
      <c r="CZ8" s="337" t="s">
        <v>96</v>
      </c>
      <c r="DA8" s="337"/>
      <c r="DB8" s="154"/>
      <c r="DC8" s="154" t="s">
        <v>97</v>
      </c>
      <c r="DD8" s="154"/>
      <c r="DE8" s="154"/>
      <c r="DF8" s="193"/>
      <c r="DG8" s="193"/>
      <c r="DH8" s="195"/>
      <c r="DI8" s="195"/>
      <c r="DJ8" s="195"/>
      <c r="DK8" s="195"/>
      <c r="DL8" s="195"/>
      <c r="DM8" s="195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6"/>
      <c r="FP8" s="196"/>
      <c r="FQ8" s="196"/>
      <c r="FR8" s="196"/>
      <c r="FS8" s="195"/>
      <c r="FT8" s="195"/>
      <c r="FU8" s="195"/>
      <c r="FV8" s="195"/>
      <c r="FW8" s="195"/>
      <c r="FX8" s="195"/>
      <c r="FY8" s="195"/>
      <c r="FZ8" s="195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6"/>
      <c r="GO8" s="196"/>
      <c r="GP8" s="195"/>
      <c r="GQ8" s="195"/>
      <c r="GR8" s="195"/>
      <c r="GS8" s="195"/>
      <c r="GT8" s="195"/>
      <c r="GU8" s="195"/>
      <c r="GV8" s="195"/>
      <c r="GW8" s="193"/>
      <c r="GX8" s="196"/>
      <c r="GY8" s="196"/>
      <c r="GZ8" s="196"/>
      <c r="HA8" s="196"/>
      <c r="HB8" s="196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  <c r="IW8" s="193"/>
      <c r="IX8" s="193"/>
      <c r="IY8" s="193"/>
      <c r="IZ8" s="193"/>
      <c r="JA8" s="193"/>
      <c r="JB8" s="193"/>
      <c r="JC8" s="193"/>
      <c r="JD8" s="193"/>
      <c r="JE8" s="193"/>
      <c r="JF8" s="193"/>
      <c r="JG8" s="193"/>
      <c r="JH8" s="193"/>
      <c r="JI8" s="193"/>
      <c r="JJ8" s="193"/>
      <c r="JK8" s="193"/>
      <c r="JL8" s="193"/>
      <c r="JM8" s="193"/>
      <c r="JN8" s="193"/>
      <c r="JO8" s="193"/>
      <c r="JP8" s="193"/>
      <c r="JQ8" s="193"/>
      <c r="JR8" s="193"/>
      <c r="JS8" s="193"/>
      <c r="JT8" s="193"/>
      <c r="JU8" s="193"/>
      <c r="JV8" s="193"/>
      <c r="JW8" s="193"/>
      <c r="JX8" s="193"/>
      <c r="JY8" s="193"/>
      <c r="JZ8" s="193"/>
      <c r="KA8" s="193"/>
      <c r="KB8" s="193"/>
      <c r="KC8" s="193"/>
      <c r="KD8" s="193"/>
      <c r="KE8" s="193"/>
      <c r="KF8" s="193"/>
      <c r="KG8" s="193"/>
      <c r="KH8" s="193"/>
      <c r="KI8" s="193"/>
      <c r="KJ8" s="193"/>
      <c r="KK8" s="193"/>
      <c r="KL8" s="193"/>
      <c r="KM8" s="193"/>
      <c r="KN8" s="193"/>
      <c r="KO8" s="193"/>
      <c r="KP8" s="193"/>
      <c r="KQ8" s="193"/>
      <c r="KR8" s="193"/>
      <c r="KS8" s="193"/>
      <c r="KT8" s="193"/>
      <c r="KU8" s="193"/>
      <c r="KV8" s="193"/>
      <c r="KW8" s="193"/>
      <c r="KX8" s="193"/>
      <c r="KY8" s="193"/>
      <c r="KZ8" s="193"/>
      <c r="LA8" s="193"/>
      <c r="LB8" s="193"/>
      <c r="LC8" s="193"/>
      <c r="LD8" s="193"/>
      <c r="LE8" s="193"/>
      <c r="LF8" s="193"/>
      <c r="LG8" s="193"/>
      <c r="LH8" s="193"/>
      <c r="LI8" s="193"/>
      <c r="LJ8" s="193"/>
      <c r="LK8" s="193"/>
      <c r="LL8" s="193"/>
      <c r="LM8" s="193"/>
      <c r="LN8" s="193"/>
      <c r="LO8" s="193"/>
      <c r="LP8" s="193"/>
      <c r="LQ8" s="193"/>
      <c r="LR8" s="193"/>
      <c r="LS8" s="193"/>
      <c r="LT8" s="193"/>
      <c r="LU8" s="193"/>
      <c r="LV8" s="193"/>
      <c r="LW8" s="193"/>
      <c r="LX8" s="193"/>
      <c r="LY8" s="193"/>
      <c r="LZ8" s="193"/>
      <c r="MA8" s="193"/>
      <c r="MB8" s="193"/>
      <c r="MC8" s="193"/>
      <c r="MD8" s="193"/>
      <c r="ME8" s="193"/>
      <c r="MF8" s="193"/>
      <c r="MG8" s="193"/>
      <c r="MH8" s="193"/>
      <c r="MI8" s="193"/>
      <c r="MJ8" s="193"/>
      <c r="MK8" s="193"/>
      <c r="ML8" s="193"/>
      <c r="MM8" s="193"/>
      <c r="MN8" s="193"/>
      <c r="MO8" s="193"/>
      <c r="MP8" s="193"/>
      <c r="MQ8" s="193"/>
      <c r="MR8" s="193"/>
      <c r="MS8" s="193"/>
      <c r="MT8" s="193"/>
      <c r="MU8" s="193"/>
      <c r="MV8" s="193"/>
      <c r="MW8" s="193"/>
      <c r="MX8" s="193"/>
      <c r="MY8" s="193"/>
      <c r="MZ8" s="193"/>
      <c r="NA8" s="193"/>
      <c r="NB8" s="193"/>
      <c r="NC8" s="193"/>
      <c r="ND8" s="193"/>
      <c r="NE8" s="193"/>
      <c r="NF8" s="193"/>
      <c r="NG8" s="193"/>
      <c r="NH8" s="193"/>
      <c r="NI8" s="193"/>
      <c r="NJ8" s="193"/>
      <c r="NK8" s="193"/>
      <c r="NL8" s="193"/>
      <c r="NM8" s="193"/>
      <c r="NN8" s="193"/>
      <c r="NO8" s="193"/>
      <c r="NP8" s="193"/>
      <c r="NQ8" s="193"/>
      <c r="NR8" s="193"/>
      <c r="NS8" s="193"/>
      <c r="NT8" s="193"/>
      <c r="NU8" s="193"/>
      <c r="NV8" s="193"/>
      <c r="NW8" s="193"/>
      <c r="NX8" s="193"/>
      <c r="NY8" s="193"/>
      <c r="NZ8" s="193"/>
      <c r="OA8" s="193"/>
      <c r="OB8" s="193"/>
      <c r="OC8" s="193"/>
      <c r="OD8" s="193"/>
      <c r="OE8" s="193"/>
      <c r="OF8" s="193"/>
      <c r="OG8" s="193"/>
      <c r="OH8" s="193"/>
      <c r="OI8" s="193"/>
      <c r="OJ8" s="193"/>
      <c r="OK8" s="193"/>
      <c r="OL8" s="193"/>
      <c r="OM8" s="193"/>
      <c r="ON8" s="193"/>
      <c r="OO8" s="193"/>
      <c r="OP8" s="193"/>
      <c r="OQ8" s="193"/>
      <c r="OR8" s="193"/>
      <c r="OS8" s="193"/>
      <c r="OT8" s="193"/>
      <c r="OU8" s="193"/>
      <c r="OV8" s="193"/>
      <c r="OW8" s="193"/>
      <c r="OX8" s="193"/>
      <c r="OY8" s="193"/>
      <c r="OZ8" s="193"/>
      <c r="PA8" s="193"/>
      <c r="PB8" s="193"/>
      <c r="PC8" s="193"/>
      <c r="PD8" s="193"/>
      <c r="PE8" s="193"/>
      <c r="PF8" s="193"/>
      <c r="PG8" s="193"/>
      <c r="PH8" s="193"/>
      <c r="PI8" s="193"/>
      <c r="PJ8" s="193"/>
      <c r="PK8" s="193"/>
      <c r="PL8" s="193"/>
      <c r="PM8" s="193"/>
      <c r="PN8" s="193"/>
      <c r="PO8" s="193"/>
      <c r="PP8" s="193"/>
      <c r="PQ8" s="193"/>
      <c r="PR8" s="193"/>
      <c r="PS8" s="193"/>
      <c r="PT8" s="193"/>
      <c r="PU8" s="193"/>
      <c r="PV8" s="193"/>
      <c r="PW8" s="193"/>
      <c r="PX8" s="193"/>
      <c r="PY8" s="193"/>
      <c r="PZ8" s="193"/>
      <c r="QA8" s="193"/>
      <c r="QB8" s="193"/>
      <c r="QC8" s="193"/>
      <c r="QD8" s="193"/>
      <c r="QE8" s="193"/>
      <c r="QF8" s="193"/>
      <c r="QG8" s="193"/>
      <c r="QH8" s="193"/>
      <c r="QI8" s="193"/>
      <c r="QJ8" s="193"/>
      <c r="QK8" s="193"/>
      <c r="QL8" s="193"/>
      <c r="QM8" s="193"/>
      <c r="QN8" s="193"/>
      <c r="QO8" s="193"/>
      <c r="QP8" s="193"/>
      <c r="QQ8" s="193"/>
      <c r="QR8" s="193"/>
      <c r="QS8" s="193"/>
      <c r="QT8" s="193"/>
      <c r="QU8" s="193"/>
      <c r="QV8" s="193"/>
      <c r="QW8" s="193"/>
      <c r="QX8" s="193"/>
      <c r="QY8" s="193"/>
      <c r="QZ8" s="193"/>
      <c r="RA8" s="193"/>
      <c r="RB8" s="193"/>
      <c r="RC8" s="193"/>
      <c r="RD8" s="193"/>
      <c r="RE8" s="193"/>
      <c r="RF8" s="193"/>
      <c r="RG8" s="193"/>
      <c r="RH8" s="193"/>
      <c r="RI8" s="193"/>
      <c r="RJ8" s="193"/>
      <c r="RK8" s="193"/>
      <c r="RL8" s="193"/>
      <c r="RM8" s="193"/>
      <c r="RN8" s="193"/>
      <c r="RO8" s="193"/>
      <c r="RP8" s="193"/>
      <c r="RQ8" s="193"/>
      <c r="RR8" s="193"/>
      <c r="RS8" s="193"/>
      <c r="RT8" s="193"/>
      <c r="RU8" s="193"/>
      <c r="RV8" s="193"/>
      <c r="RW8" s="193"/>
      <c r="RX8" s="193"/>
      <c r="RY8" s="193"/>
      <c r="RZ8" s="193"/>
      <c r="SA8" s="193"/>
      <c r="SB8" s="193"/>
      <c r="SC8" s="193"/>
      <c r="SD8" s="193"/>
      <c r="SE8" s="193"/>
      <c r="SF8" s="193"/>
      <c r="SG8" s="193"/>
      <c r="SH8" s="193"/>
      <c r="SI8" s="193"/>
      <c r="SJ8" s="193"/>
      <c r="SK8" s="193"/>
      <c r="SL8" s="193"/>
      <c r="SM8" s="193"/>
      <c r="SN8" s="193"/>
      <c r="SO8" s="193"/>
      <c r="SP8" s="193"/>
      <c r="SQ8" s="193"/>
      <c r="SR8" s="193"/>
      <c r="SS8" s="193"/>
      <c r="ST8" s="193"/>
      <c r="SU8" s="193"/>
      <c r="SV8" s="193"/>
      <c r="SW8" s="193"/>
      <c r="SX8" s="193"/>
      <c r="SY8" s="193"/>
      <c r="SZ8" s="193"/>
      <c r="TA8" s="193"/>
      <c r="TB8" s="193"/>
      <c r="TC8" s="193"/>
      <c r="TD8" s="193"/>
      <c r="TE8" s="193"/>
      <c r="TF8" s="193"/>
      <c r="TG8" s="193"/>
      <c r="TH8" s="193"/>
      <c r="TI8" s="193"/>
      <c r="TJ8" s="193"/>
      <c r="TK8" s="193"/>
      <c r="TL8" s="193"/>
      <c r="TM8" s="193"/>
      <c r="TN8" s="193"/>
      <c r="TO8" s="193"/>
      <c r="TP8" s="193"/>
      <c r="TQ8" s="193"/>
      <c r="TR8" s="193"/>
      <c r="TS8" s="193"/>
      <c r="TT8" s="193"/>
      <c r="TU8" s="193"/>
      <c r="TV8" s="193"/>
      <c r="TW8" s="193"/>
      <c r="TX8" s="193"/>
      <c r="TY8" s="193"/>
      <c r="TZ8" s="193"/>
      <c r="UA8" s="193"/>
      <c r="UB8" s="193"/>
      <c r="UC8" s="193"/>
      <c r="UD8" s="193"/>
      <c r="UE8" s="193"/>
      <c r="UF8" s="193"/>
      <c r="UG8" s="193"/>
      <c r="UH8" s="193"/>
      <c r="UI8" s="197"/>
      <c r="UJ8" s="197"/>
      <c r="UK8" s="197"/>
      <c r="UL8" s="197"/>
      <c r="UM8" s="197"/>
      <c r="UN8" s="195"/>
      <c r="UO8" s="195"/>
      <c r="UP8" s="195"/>
      <c r="UQ8" s="195"/>
      <c r="YF8" s="146" t="s">
        <v>98</v>
      </c>
      <c r="YG8" s="199" t="s">
        <v>99</v>
      </c>
      <c r="YH8" s="199"/>
    </row>
    <row r="9" spans="1:674" ht="21" customHeight="1">
      <c r="A9" s="296">
        <v>2</v>
      </c>
      <c r="B9" s="292" t="str">
        <f>IF('1'!$A$1=1,D9,F9)</f>
        <v xml:space="preserve"> Іспанія</v>
      </c>
      <c r="C9" s="291"/>
      <c r="D9" s="353" t="s">
        <v>145</v>
      </c>
      <c r="E9" s="354"/>
      <c r="F9" s="354" t="s">
        <v>43</v>
      </c>
      <c r="G9" s="294">
        <v>926.85442796500161</v>
      </c>
      <c r="H9" s="118">
        <v>896.94065774097623</v>
      </c>
      <c r="I9" s="118">
        <v>1107.4765850880192</v>
      </c>
      <c r="J9" s="118">
        <v>1157.320331362874</v>
      </c>
      <c r="K9" s="118">
        <v>1330.8566634415101</v>
      </c>
      <c r="L9" s="118">
        <v>1093.3746042996113</v>
      </c>
      <c r="M9" s="118">
        <v>1411.9911921346511</v>
      </c>
      <c r="N9" s="118">
        <v>1476.7400688508615</v>
      </c>
      <c r="O9" s="118">
        <v>1854.6370389137205</v>
      </c>
      <c r="P9" s="118">
        <v>2640.6352171361941</v>
      </c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2"/>
      <c r="AM9" s="192"/>
      <c r="AN9" s="192"/>
      <c r="AO9" s="192"/>
      <c r="AP9" s="192"/>
      <c r="AQ9" s="192"/>
      <c r="AR9" s="192"/>
      <c r="AS9" s="192"/>
      <c r="AT9" s="192"/>
      <c r="AU9" s="191"/>
      <c r="AV9" s="191"/>
      <c r="AW9" s="191"/>
      <c r="AX9" s="191"/>
      <c r="AY9" s="191"/>
      <c r="AZ9" s="192"/>
      <c r="BA9" s="192"/>
      <c r="BB9" s="192"/>
      <c r="BI9" s="192"/>
      <c r="BJ9" s="192"/>
      <c r="BK9" s="192"/>
      <c r="BL9" s="192"/>
      <c r="BM9" s="192"/>
      <c r="BN9" s="192"/>
      <c r="BO9" s="192"/>
      <c r="BP9" s="192"/>
      <c r="BQ9" s="153"/>
      <c r="BR9" s="153"/>
      <c r="BS9" s="153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52"/>
      <c r="CX9" s="152"/>
      <c r="CY9" s="153"/>
      <c r="CZ9" s="337"/>
      <c r="DA9" s="337"/>
      <c r="DB9" s="154"/>
      <c r="DC9" s="154"/>
      <c r="DD9" s="154"/>
      <c r="DE9" s="154"/>
      <c r="DF9" s="193"/>
      <c r="DG9" s="193"/>
      <c r="DH9" s="195"/>
      <c r="DI9" s="195"/>
      <c r="DJ9" s="195"/>
      <c r="DK9" s="195"/>
      <c r="DL9" s="195"/>
      <c r="DM9" s="195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6"/>
      <c r="FP9" s="196"/>
      <c r="FQ9" s="196"/>
      <c r="FR9" s="196"/>
      <c r="FS9" s="195"/>
      <c r="FT9" s="195"/>
      <c r="FU9" s="195"/>
      <c r="FV9" s="195"/>
      <c r="FW9" s="195"/>
      <c r="FX9" s="195"/>
      <c r="FY9" s="195"/>
      <c r="FZ9" s="195"/>
      <c r="GA9" s="193"/>
      <c r="GB9" s="193"/>
      <c r="GC9" s="193"/>
      <c r="GD9" s="193"/>
      <c r="GE9" s="193"/>
      <c r="GF9" s="193"/>
      <c r="GG9" s="193"/>
      <c r="GH9" s="193"/>
      <c r="GI9" s="193"/>
      <c r="GJ9" s="193"/>
      <c r="GK9" s="193"/>
      <c r="GL9" s="193"/>
      <c r="GM9" s="193"/>
      <c r="GN9" s="196"/>
      <c r="GO9" s="196"/>
      <c r="GP9" s="195"/>
      <c r="GQ9" s="195"/>
      <c r="GR9" s="195"/>
      <c r="GS9" s="195"/>
      <c r="GT9" s="195"/>
      <c r="GU9" s="195"/>
      <c r="GV9" s="195"/>
      <c r="GW9" s="193"/>
      <c r="GX9" s="196"/>
      <c r="GY9" s="196"/>
      <c r="GZ9" s="196"/>
      <c r="HA9" s="196"/>
      <c r="HB9" s="196"/>
      <c r="HC9" s="193"/>
      <c r="HD9" s="193"/>
      <c r="HE9" s="193"/>
      <c r="HF9" s="193"/>
      <c r="HG9" s="193"/>
      <c r="HH9" s="193"/>
      <c r="HI9" s="193"/>
      <c r="HJ9" s="193"/>
      <c r="HK9" s="193"/>
      <c r="HL9" s="193"/>
      <c r="HM9" s="193"/>
      <c r="HN9" s="193"/>
      <c r="HO9" s="193"/>
      <c r="HP9" s="193"/>
      <c r="HQ9" s="193"/>
      <c r="HR9" s="193"/>
      <c r="HS9" s="193"/>
      <c r="HT9" s="193"/>
      <c r="HU9" s="193"/>
      <c r="HV9" s="193"/>
      <c r="HW9" s="193"/>
      <c r="HX9" s="193"/>
      <c r="HY9" s="193"/>
      <c r="HZ9" s="193"/>
      <c r="IA9" s="193"/>
      <c r="IB9" s="193"/>
      <c r="IC9" s="193"/>
      <c r="ID9" s="193"/>
      <c r="IE9" s="193"/>
      <c r="IF9" s="193"/>
      <c r="IG9" s="193"/>
      <c r="IH9" s="193"/>
      <c r="II9" s="193"/>
      <c r="IJ9" s="193"/>
      <c r="IK9" s="193"/>
      <c r="IL9" s="193"/>
      <c r="IM9" s="193"/>
      <c r="IN9" s="193"/>
      <c r="IO9" s="193"/>
      <c r="IP9" s="193"/>
      <c r="IQ9" s="193"/>
      <c r="IR9" s="193"/>
      <c r="IS9" s="193"/>
      <c r="IT9" s="193"/>
      <c r="IU9" s="193"/>
      <c r="IV9" s="193"/>
      <c r="IW9" s="193"/>
      <c r="IX9" s="193"/>
      <c r="IY9" s="193"/>
      <c r="IZ9" s="193"/>
      <c r="JA9" s="193"/>
      <c r="JB9" s="193"/>
      <c r="JC9" s="193"/>
      <c r="JD9" s="193"/>
      <c r="JE9" s="193"/>
      <c r="JF9" s="193"/>
      <c r="JG9" s="193"/>
      <c r="JH9" s="193"/>
      <c r="JI9" s="193"/>
      <c r="JJ9" s="193"/>
      <c r="JK9" s="193"/>
      <c r="JL9" s="193"/>
      <c r="JM9" s="193"/>
      <c r="JN9" s="193"/>
      <c r="JO9" s="193"/>
      <c r="JP9" s="193"/>
      <c r="JQ9" s="193"/>
      <c r="JR9" s="193"/>
      <c r="JS9" s="193"/>
      <c r="JT9" s="193"/>
      <c r="JU9" s="193"/>
      <c r="JV9" s="193"/>
      <c r="JW9" s="193"/>
      <c r="JX9" s="193"/>
      <c r="JY9" s="193"/>
      <c r="JZ9" s="193"/>
      <c r="KA9" s="193"/>
      <c r="KB9" s="193"/>
      <c r="KC9" s="193"/>
      <c r="KD9" s="193"/>
      <c r="KE9" s="193"/>
      <c r="KF9" s="193"/>
      <c r="KG9" s="193"/>
      <c r="KH9" s="193"/>
      <c r="KI9" s="193"/>
      <c r="KJ9" s="193"/>
      <c r="KK9" s="193"/>
      <c r="KL9" s="193"/>
      <c r="KM9" s="193"/>
      <c r="KN9" s="193"/>
      <c r="KO9" s="193"/>
      <c r="KP9" s="193"/>
      <c r="KQ9" s="193"/>
      <c r="KR9" s="193"/>
      <c r="KS9" s="193"/>
      <c r="KT9" s="193"/>
      <c r="KU9" s="193"/>
      <c r="KV9" s="193"/>
      <c r="KW9" s="193"/>
      <c r="KX9" s="193"/>
      <c r="KY9" s="193"/>
      <c r="KZ9" s="193"/>
      <c r="LA9" s="193"/>
      <c r="LB9" s="193"/>
      <c r="LC9" s="193"/>
      <c r="LD9" s="193"/>
      <c r="LE9" s="193"/>
      <c r="LF9" s="193"/>
      <c r="LG9" s="193"/>
      <c r="LH9" s="193"/>
      <c r="LI9" s="193"/>
      <c r="LJ9" s="193"/>
      <c r="LK9" s="193"/>
      <c r="LL9" s="193"/>
      <c r="LM9" s="193"/>
      <c r="LN9" s="193"/>
      <c r="LO9" s="193"/>
      <c r="LP9" s="193"/>
      <c r="LQ9" s="193"/>
      <c r="LR9" s="193"/>
      <c r="LS9" s="193"/>
      <c r="LT9" s="193"/>
      <c r="LU9" s="193"/>
      <c r="LV9" s="193"/>
      <c r="LW9" s="193"/>
      <c r="LX9" s="193"/>
      <c r="LY9" s="193"/>
      <c r="LZ9" s="193"/>
      <c r="MA9" s="193"/>
      <c r="MB9" s="193"/>
      <c r="MC9" s="193"/>
      <c r="MD9" s="193"/>
      <c r="ME9" s="193"/>
      <c r="MF9" s="193"/>
      <c r="MG9" s="193"/>
      <c r="MH9" s="193"/>
      <c r="MI9" s="193"/>
      <c r="MJ9" s="193"/>
      <c r="MK9" s="193"/>
      <c r="ML9" s="193"/>
      <c r="MM9" s="193"/>
      <c r="MN9" s="193"/>
      <c r="MO9" s="193"/>
      <c r="MP9" s="193"/>
      <c r="MQ9" s="193"/>
      <c r="MR9" s="193"/>
      <c r="MS9" s="193"/>
      <c r="MT9" s="193"/>
      <c r="MU9" s="193"/>
      <c r="MV9" s="193"/>
      <c r="MW9" s="193"/>
      <c r="MX9" s="193"/>
      <c r="MY9" s="193"/>
      <c r="MZ9" s="193"/>
      <c r="NA9" s="193"/>
      <c r="NB9" s="193"/>
      <c r="NC9" s="193"/>
      <c r="ND9" s="193"/>
      <c r="NE9" s="193"/>
      <c r="NF9" s="193"/>
      <c r="NG9" s="193"/>
      <c r="NH9" s="193"/>
      <c r="NI9" s="193"/>
      <c r="NJ9" s="193"/>
      <c r="NK9" s="193"/>
      <c r="NL9" s="193"/>
      <c r="NM9" s="193"/>
      <c r="NN9" s="193"/>
      <c r="NO9" s="193"/>
      <c r="NP9" s="193"/>
      <c r="NQ9" s="193"/>
      <c r="NR9" s="193"/>
      <c r="NS9" s="193"/>
      <c r="NT9" s="193"/>
      <c r="NU9" s="193"/>
      <c r="NV9" s="193"/>
      <c r="NW9" s="193"/>
      <c r="NX9" s="193"/>
      <c r="NY9" s="193"/>
      <c r="NZ9" s="193"/>
      <c r="OA9" s="193"/>
      <c r="OB9" s="193"/>
      <c r="OC9" s="193"/>
      <c r="OD9" s="193"/>
      <c r="OE9" s="193"/>
      <c r="OF9" s="193"/>
      <c r="OG9" s="193"/>
      <c r="OH9" s="193"/>
      <c r="OI9" s="193"/>
      <c r="OJ9" s="193"/>
      <c r="OK9" s="193"/>
      <c r="OL9" s="193"/>
      <c r="OM9" s="193"/>
      <c r="ON9" s="193"/>
      <c r="OO9" s="193"/>
      <c r="OP9" s="193"/>
      <c r="OQ9" s="193"/>
      <c r="OR9" s="193"/>
      <c r="OS9" s="193"/>
      <c r="OT9" s="193"/>
      <c r="OU9" s="193"/>
      <c r="OV9" s="193"/>
      <c r="OW9" s="193"/>
      <c r="OX9" s="193"/>
      <c r="OY9" s="193"/>
      <c r="OZ9" s="193"/>
      <c r="PA9" s="193"/>
      <c r="PB9" s="193"/>
      <c r="PC9" s="193"/>
      <c r="PD9" s="193"/>
      <c r="PE9" s="193"/>
      <c r="PF9" s="193"/>
      <c r="PG9" s="193"/>
      <c r="PH9" s="193"/>
      <c r="PI9" s="193"/>
      <c r="PJ9" s="193"/>
      <c r="PK9" s="193"/>
      <c r="PL9" s="193"/>
      <c r="PM9" s="193"/>
      <c r="PN9" s="193"/>
      <c r="PO9" s="193"/>
      <c r="PP9" s="193"/>
      <c r="PQ9" s="193"/>
      <c r="PR9" s="193"/>
      <c r="PS9" s="193"/>
      <c r="PT9" s="193"/>
      <c r="PU9" s="193"/>
      <c r="PV9" s="193"/>
      <c r="PW9" s="193"/>
      <c r="PX9" s="193"/>
      <c r="PY9" s="193"/>
      <c r="PZ9" s="193"/>
      <c r="QA9" s="193"/>
      <c r="QB9" s="193"/>
      <c r="QC9" s="193"/>
      <c r="QD9" s="193"/>
      <c r="QE9" s="193"/>
      <c r="QF9" s="193"/>
      <c r="QG9" s="193"/>
      <c r="QH9" s="193"/>
      <c r="QI9" s="193"/>
      <c r="QJ9" s="193"/>
      <c r="QK9" s="193"/>
      <c r="QL9" s="193"/>
      <c r="QM9" s="193"/>
      <c r="QN9" s="193"/>
      <c r="QO9" s="193"/>
      <c r="QP9" s="193"/>
      <c r="QQ9" s="193"/>
      <c r="QR9" s="193"/>
      <c r="QS9" s="193"/>
      <c r="QT9" s="193"/>
      <c r="QU9" s="193"/>
      <c r="QV9" s="193"/>
      <c r="QW9" s="193"/>
      <c r="QX9" s="193"/>
      <c r="QY9" s="193"/>
      <c r="QZ9" s="193"/>
      <c r="RA9" s="193"/>
      <c r="RB9" s="193"/>
      <c r="RC9" s="193"/>
      <c r="RD9" s="193"/>
      <c r="RE9" s="193"/>
      <c r="RF9" s="193"/>
      <c r="RG9" s="193"/>
      <c r="RH9" s="193"/>
      <c r="RI9" s="193"/>
      <c r="RJ9" s="193"/>
      <c r="RK9" s="193"/>
      <c r="RL9" s="193"/>
      <c r="RM9" s="193"/>
      <c r="RN9" s="193"/>
      <c r="RO9" s="193"/>
      <c r="RP9" s="193"/>
      <c r="RQ9" s="193"/>
      <c r="RR9" s="193"/>
      <c r="RS9" s="193"/>
      <c r="RT9" s="193"/>
      <c r="RU9" s="193"/>
      <c r="RV9" s="193"/>
      <c r="RW9" s="193"/>
      <c r="RX9" s="193"/>
      <c r="RY9" s="193"/>
      <c r="RZ9" s="193"/>
      <c r="SA9" s="193"/>
      <c r="SB9" s="193"/>
      <c r="SC9" s="193"/>
      <c r="SD9" s="193"/>
      <c r="SE9" s="193"/>
      <c r="SF9" s="193"/>
      <c r="SG9" s="193"/>
      <c r="SH9" s="193"/>
      <c r="SI9" s="193"/>
      <c r="SJ9" s="193"/>
      <c r="SK9" s="193"/>
      <c r="SL9" s="193"/>
      <c r="SM9" s="193"/>
      <c r="SN9" s="193"/>
      <c r="SO9" s="193"/>
      <c r="SP9" s="193"/>
      <c r="SQ9" s="193"/>
      <c r="SR9" s="193"/>
      <c r="SS9" s="193"/>
      <c r="ST9" s="193"/>
      <c r="SU9" s="193"/>
      <c r="SV9" s="193"/>
      <c r="SW9" s="193"/>
      <c r="SX9" s="193"/>
      <c r="SY9" s="193"/>
      <c r="SZ9" s="193"/>
      <c r="TA9" s="193"/>
      <c r="TB9" s="193"/>
      <c r="TC9" s="193"/>
      <c r="TD9" s="193"/>
      <c r="TE9" s="193"/>
      <c r="TF9" s="193"/>
      <c r="TG9" s="193"/>
      <c r="TH9" s="193"/>
      <c r="TI9" s="193"/>
      <c r="TJ9" s="193"/>
      <c r="TK9" s="193"/>
      <c r="TL9" s="193"/>
      <c r="TM9" s="193"/>
      <c r="TN9" s="193"/>
      <c r="TO9" s="193"/>
      <c r="TP9" s="193"/>
      <c r="TQ9" s="193"/>
      <c r="TR9" s="193"/>
      <c r="TS9" s="193"/>
      <c r="TT9" s="193"/>
      <c r="TU9" s="193"/>
      <c r="TV9" s="193"/>
      <c r="TW9" s="193"/>
      <c r="TX9" s="193"/>
      <c r="TY9" s="193"/>
      <c r="TZ9" s="193"/>
      <c r="UA9" s="193"/>
      <c r="UB9" s="193"/>
      <c r="UC9" s="193"/>
      <c r="UD9" s="193"/>
      <c r="UE9" s="193"/>
      <c r="UF9" s="193"/>
      <c r="UG9" s="193"/>
      <c r="UH9" s="193"/>
      <c r="UI9" s="197"/>
      <c r="UJ9" s="197"/>
      <c r="UK9" s="197"/>
      <c r="UL9" s="197"/>
      <c r="UM9" s="197"/>
      <c r="UN9" s="195"/>
      <c r="UO9" s="195"/>
      <c r="UP9" s="195"/>
      <c r="UQ9" s="195"/>
      <c r="YG9" s="199"/>
      <c r="YH9" s="199"/>
    </row>
    <row r="10" spans="1:674" ht="21" customHeight="1">
      <c r="A10" s="296">
        <v>3</v>
      </c>
      <c r="B10" s="292" t="str">
        <f>IF('1'!$A$1=1,D10,F10)</f>
        <v xml:space="preserve"> Китай</v>
      </c>
      <c r="C10" s="291"/>
      <c r="D10" s="353" t="s">
        <v>156</v>
      </c>
      <c r="E10" s="354"/>
      <c r="F10" s="354" t="s">
        <v>36</v>
      </c>
      <c r="G10" s="294">
        <v>2139.0815096046949</v>
      </c>
      <c r="H10" s="118">
        <v>1641.3293323617977</v>
      </c>
      <c r="I10" s="118">
        <v>1801.2332328919858</v>
      </c>
      <c r="J10" s="118">
        <v>1869.6662056858358</v>
      </c>
      <c r="K10" s="118">
        <v>3150.8394565033395</v>
      </c>
      <c r="L10" s="118">
        <v>6109.1682948168609</v>
      </c>
      <c r="M10" s="118">
        <v>6663.1795191775509</v>
      </c>
      <c r="N10" s="118">
        <v>2260.1891310108467</v>
      </c>
      <c r="O10" s="118">
        <v>2225.7629993895448</v>
      </c>
      <c r="P10" s="118">
        <v>2215.1879002447863</v>
      </c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2"/>
      <c r="AM10" s="192"/>
      <c r="AN10" s="192"/>
      <c r="AO10" s="192"/>
      <c r="AP10" s="192"/>
      <c r="AQ10" s="192"/>
      <c r="AR10" s="192"/>
      <c r="AS10" s="192"/>
      <c r="AT10" s="192"/>
      <c r="AU10" s="191"/>
      <c r="AV10" s="191"/>
      <c r="AW10" s="191"/>
      <c r="AX10" s="191"/>
      <c r="AY10" s="191"/>
      <c r="AZ10" s="192"/>
      <c r="BA10" s="192"/>
      <c r="BB10" s="192"/>
      <c r="BI10" s="192"/>
      <c r="BJ10" s="192"/>
      <c r="BK10" s="192"/>
      <c r="BL10" s="192"/>
      <c r="BM10" s="192"/>
      <c r="BN10" s="192"/>
      <c r="BO10" s="192"/>
      <c r="BP10" s="192"/>
      <c r="BQ10" s="153"/>
      <c r="BR10" s="153"/>
      <c r="BS10" s="153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52"/>
      <c r="CX10" s="152"/>
      <c r="CY10" s="153"/>
      <c r="CZ10" s="337"/>
      <c r="DA10" s="337"/>
      <c r="DB10" s="154"/>
      <c r="DC10" s="154"/>
      <c r="DD10" s="154"/>
      <c r="DE10" s="154"/>
      <c r="DF10" s="193"/>
      <c r="DG10" s="193"/>
      <c r="DH10" s="195"/>
      <c r="DI10" s="195"/>
      <c r="DJ10" s="195"/>
      <c r="DK10" s="195"/>
      <c r="DL10" s="195"/>
      <c r="DM10" s="195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6"/>
      <c r="FP10" s="196"/>
      <c r="FQ10" s="196"/>
      <c r="FR10" s="196"/>
      <c r="FS10" s="195"/>
      <c r="FT10" s="195"/>
      <c r="FU10" s="195"/>
      <c r="FV10" s="195"/>
      <c r="FW10" s="195"/>
      <c r="FX10" s="195"/>
      <c r="FY10" s="195"/>
      <c r="FZ10" s="195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6"/>
      <c r="GO10" s="196"/>
      <c r="GP10" s="195"/>
      <c r="GQ10" s="195"/>
      <c r="GR10" s="195"/>
      <c r="GS10" s="195"/>
      <c r="GT10" s="195"/>
      <c r="GU10" s="195"/>
      <c r="GV10" s="195"/>
      <c r="GW10" s="193"/>
      <c r="GX10" s="196"/>
      <c r="GY10" s="196"/>
      <c r="GZ10" s="196"/>
      <c r="HA10" s="196"/>
      <c r="HB10" s="196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  <c r="IA10" s="193"/>
      <c r="IB10" s="193"/>
      <c r="IC10" s="193"/>
      <c r="ID10" s="193"/>
      <c r="IE10" s="193"/>
      <c r="IF10" s="193"/>
      <c r="IG10" s="193"/>
      <c r="IH10" s="193"/>
      <c r="II10" s="193"/>
      <c r="IJ10" s="193"/>
      <c r="IK10" s="193"/>
      <c r="IL10" s="193"/>
      <c r="IM10" s="193"/>
      <c r="IN10" s="193"/>
      <c r="IO10" s="193"/>
      <c r="IP10" s="193"/>
      <c r="IQ10" s="193"/>
      <c r="IR10" s="193"/>
      <c r="IS10" s="193"/>
      <c r="IT10" s="193"/>
      <c r="IU10" s="193"/>
      <c r="IV10" s="193"/>
      <c r="IW10" s="193"/>
      <c r="IX10" s="193"/>
      <c r="IY10" s="193"/>
      <c r="IZ10" s="193"/>
      <c r="JA10" s="193"/>
      <c r="JB10" s="193"/>
      <c r="JC10" s="193"/>
      <c r="JD10" s="193"/>
      <c r="JE10" s="193"/>
      <c r="JF10" s="193"/>
      <c r="JG10" s="193"/>
      <c r="JH10" s="193"/>
      <c r="JI10" s="193"/>
      <c r="JJ10" s="193"/>
      <c r="JK10" s="193"/>
      <c r="JL10" s="193"/>
      <c r="JM10" s="193"/>
      <c r="JN10" s="193"/>
      <c r="JO10" s="193"/>
      <c r="JP10" s="193"/>
      <c r="JQ10" s="193"/>
      <c r="JR10" s="193"/>
      <c r="JS10" s="193"/>
      <c r="JT10" s="193"/>
      <c r="JU10" s="193"/>
      <c r="JV10" s="193"/>
      <c r="JW10" s="193"/>
      <c r="JX10" s="193"/>
      <c r="JY10" s="193"/>
      <c r="JZ10" s="193"/>
      <c r="KA10" s="193"/>
      <c r="KB10" s="193"/>
      <c r="KC10" s="193"/>
      <c r="KD10" s="193"/>
      <c r="KE10" s="193"/>
      <c r="KF10" s="193"/>
      <c r="KG10" s="193"/>
      <c r="KH10" s="193"/>
      <c r="KI10" s="193"/>
      <c r="KJ10" s="193"/>
      <c r="KK10" s="193"/>
      <c r="KL10" s="193"/>
      <c r="KM10" s="193"/>
      <c r="KN10" s="193"/>
      <c r="KO10" s="193"/>
      <c r="KP10" s="193"/>
      <c r="KQ10" s="193"/>
      <c r="KR10" s="193"/>
      <c r="KS10" s="193"/>
      <c r="KT10" s="193"/>
      <c r="KU10" s="193"/>
      <c r="KV10" s="193"/>
      <c r="KW10" s="193"/>
      <c r="KX10" s="193"/>
      <c r="KY10" s="193"/>
      <c r="KZ10" s="193"/>
      <c r="LA10" s="193"/>
      <c r="LB10" s="193"/>
      <c r="LC10" s="193"/>
      <c r="LD10" s="193"/>
      <c r="LE10" s="193"/>
      <c r="LF10" s="193"/>
      <c r="LG10" s="193"/>
      <c r="LH10" s="193"/>
      <c r="LI10" s="193"/>
      <c r="LJ10" s="193"/>
      <c r="LK10" s="193"/>
      <c r="LL10" s="193"/>
      <c r="LM10" s="193"/>
      <c r="LN10" s="193"/>
      <c r="LO10" s="193"/>
      <c r="LP10" s="193"/>
      <c r="LQ10" s="193"/>
      <c r="LR10" s="193"/>
      <c r="LS10" s="193"/>
      <c r="LT10" s="193"/>
      <c r="LU10" s="193"/>
      <c r="LV10" s="193"/>
      <c r="LW10" s="193"/>
      <c r="LX10" s="193"/>
      <c r="LY10" s="193"/>
      <c r="LZ10" s="193"/>
      <c r="MA10" s="193"/>
      <c r="MB10" s="193"/>
      <c r="MC10" s="193"/>
      <c r="MD10" s="193"/>
      <c r="ME10" s="193"/>
      <c r="MF10" s="193"/>
      <c r="MG10" s="193"/>
      <c r="MH10" s="193"/>
      <c r="MI10" s="193"/>
      <c r="MJ10" s="193"/>
      <c r="MK10" s="193"/>
      <c r="ML10" s="193"/>
      <c r="MM10" s="193"/>
      <c r="MN10" s="193"/>
      <c r="MO10" s="193"/>
      <c r="MP10" s="193"/>
      <c r="MQ10" s="193"/>
      <c r="MR10" s="193"/>
      <c r="MS10" s="193"/>
      <c r="MT10" s="193"/>
      <c r="MU10" s="193"/>
      <c r="MV10" s="193"/>
      <c r="MW10" s="193"/>
      <c r="MX10" s="193"/>
      <c r="MY10" s="193"/>
      <c r="MZ10" s="193"/>
      <c r="NA10" s="193"/>
      <c r="NB10" s="193"/>
      <c r="NC10" s="193"/>
      <c r="ND10" s="193"/>
      <c r="NE10" s="193"/>
      <c r="NF10" s="193"/>
      <c r="NG10" s="193"/>
      <c r="NH10" s="193"/>
      <c r="NI10" s="193"/>
      <c r="NJ10" s="193"/>
      <c r="NK10" s="193"/>
      <c r="NL10" s="193"/>
      <c r="NM10" s="193"/>
      <c r="NN10" s="193"/>
      <c r="NO10" s="193"/>
      <c r="NP10" s="193"/>
      <c r="NQ10" s="193"/>
      <c r="NR10" s="193"/>
      <c r="NS10" s="193"/>
      <c r="NT10" s="193"/>
      <c r="NU10" s="193"/>
      <c r="NV10" s="193"/>
      <c r="NW10" s="193"/>
      <c r="NX10" s="193"/>
      <c r="NY10" s="193"/>
      <c r="NZ10" s="193"/>
      <c r="OA10" s="193"/>
      <c r="OB10" s="193"/>
      <c r="OC10" s="193"/>
      <c r="OD10" s="193"/>
      <c r="OE10" s="193"/>
      <c r="OF10" s="193"/>
      <c r="OG10" s="193"/>
      <c r="OH10" s="193"/>
      <c r="OI10" s="193"/>
      <c r="OJ10" s="193"/>
      <c r="OK10" s="193"/>
      <c r="OL10" s="193"/>
      <c r="OM10" s="193"/>
      <c r="ON10" s="193"/>
      <c r="OO10" s="193"/>
      <c r="OP10" s="193"/>
      <c r="OQ10" s="193"/>
      <c r="OR10" s="193"/>
      <c r="OS10" s="193"/>
      <c r="OT10" s="193"/>
      <c r="OU10" s="193"/>
      <c r="OV10" s="193"/>
      <c r="OW10" s="193"/>
      <c r="OX10" s="193"/>
      <c r="OY10" s="193"/>
      <c r="OZ10" s="193"/>
      <c r="PA10" s="193"/>
      <c r="PB10" s="193"/>
      <c r="PC10" s="193"/>
      <c r="PD10" s="193"/>
      <c r="PE10" s="193"/>
      <c r="PF10" s="193"/>
      <c r="PG10" s="193"/>
      <c r="PH10" s="193"/>
      <c r="PI10" s="193"/>
      <c r="PJ10" s="193"/>
      <c r="PK10" s="193"/>
      <c r="PL10" s="193"/>
      <c r="PM10" s="193"/>
      <c r="PN10" s="193"/>
      <c r="PO10" s="193"/>
      <c r="PP10" s="193"/>
      <c r="PQ10" s="193"/>
      <c r="PR10" s="193"/>
      <c r="PS10" s="193"/>
      <c r="PT10" s="193"/>
      <c r="PU10" s="193"/>
      <c r="PV10" s="193"/>
      <c r="PW10" s="193"/>
      <c r="PX10" s="193"/>
      <c r="PY10" s="193"/>
      <c r="PZ10" s="193"/>
      <c r="QA10" s="193"/>
      <c r="QB10" s="193"/>
      <c r="QC10" s="193"/>
      <c r="QD10" s="193"/>
      <c r="QE10" s="193"/>
      <c r="QF10" s="193"/>
      <c r="QG10" s="193"/>
      <c r="QH10" s="193"/>
      <c r="QI10" s="193"/>
      <c r="QJ10" s="193"/>
      <c r="QK10" s="193"/>
      <c r="QL10" s="193"/>
      <c r="QM10" s="193"/>
      <c r="QN10" s="193"/>
      <c r="QO10" s="193"/>
      <c r="QP10" s="193"/>
      <c r="QQ10" s="193"/>
      <c r="QR10" s="193"/>
      <c r="QS10" s="193"/>
      <c r="QT10" s="193"/>
      <c r="QU10" s="193"/>
      <c r="QV10" s="193"/>
      <c r="QW10" s="193"/>
      <c r="QX10" s="193"/>
      <c r="QY10" s="193"/>
      <c r="QZ10" s="193"/>
      <c r="RA10" s="193"/>
      <c r="RB10" s="193"/>
      <c r="RC10" s="193"/>
      <c r="RD10" s="193"/>
      <c r="RE10" s="193"/>
      <c r="RF10" s="193"/>
      <c r="RG10" s="193"/>
      <c r="RH10" s="193"/>
      <c r="RI10" s="193"/>
      <c r="RJ10" s="193"/>
      <c r="RK10" s="193"/>
      <c r="RL10" s="193"/>
      <c r="RM10" s="193"/>
      <c r="RN10" s="193"/>
      <c r="RO10" s="193"/>
      <c r="RP10" s="193"/>
      <c r="RQ10" s="193"/>
      <c r="RR10" s="193"/>
      <c r="RS10" s="193"/>
      <c r="RT10" s="193"/>
      <c r="RU10" s="193"/>
      <c r="RV10" s="193"/>
      <c r="RW10" s="193"/>
      <c r="RX10" s="193"/>
      <c r="RY10" s="193"/>
      <c r="RZ10" s="193"/>
      <c r="SA10" s="193"/>
      <c r="SB10" s="193"/>
      <c r="SC10" s="193"/>
      <c r="SD10" s="193"/>
      <c r="SE10" s="193"/>
      <c r="SF10" s="193"/>
      <c r="SG10" s="193"/>
      <c r="SH10" s="193"/>
      <c r="SI10" s="193"/>
      <c r="SJ10" s="193"/>
      <c r="SK10" s="193"/>
      <c r="SL10" s="193"/>
      <c r="SM10" s="193"/>
      <c r="SN10" s="193"/>
      <c r="SO10" s="193"/>
      <c r="SP10" s="193"/>
      <c r="SQ10" s="193"/>
      <c r="SR10" s="193"/>
      <c r="SS10" s="193"/>
      <c r="ST10" s="193"/>
      <c r="SU10" s="193"/>
      <c r="SV10" s="193"/>
      <c r="SW10" s="193"/>
      <c r="SX10" s="193"/>
      <c r="SY10" s="193"/>
      <c r="SZ10" s="193"/>
      <c r="TA10" s="193"/>
      <c r="TB10" s="193"/>
      <c r="TC10" s="193"/>
      <c r="TD10" s="193"/>
      <c r="TE10" s="193"/>
      <c r="TF10" s="193"/>
      <c r="TG10" s="193"/>
      <c r="TH10" s="193"/>
      <c r="TI10" s="193"/>
      <c r="TJ10" s="193"/>
      <c r="TK10" s="193"/>
      <c r="TL10" s="193"/>
      <c r="TM10" s="193"/>
      <c r="TN10" s="193"/>
      <c r="TO10" s="193"/>
      <c r="TP10" s="193"/>
      <c r="TQ10" s="193"/>
      <c r="TR10" s="193"/>
      <c r="TS10" s="193"/>
      <c r="TT10" s="193"/>
      <c r="TU10" s="193"/>
      <c r="TV10" s="193"/>
      <c r="TW10" s="193"/>
      <c r="TX10" s="193"/>
      <c r="TY10" s="193"/>
      <c r="TZ10" s="193"/>
      <c r="UA10" s="193"/>
      <c r="UB10" s="193"/>
      <c r="UC10" s="193"/>
      <c r="UD10" s="193"/>
      <c r="UE10" s="193"/>
      <c r="UF10" s="193"/>
      <c r="UG10" s="193"/>
      <c r="UH10" s="193"/>
      <c r="UI10" s="197"/>
      <c r="UJ10" s="197"/>
      <c r="UK10" s="197"/>
      <c r="UL10" s="197"/>
      <c r="UM10" s="197"/>
      <c r="UN10" s="195"/>
      <c r="UO10" s="195"/>
      <c r="UP10" s="195"/>
      <c r="UQ10" s="195"/>
      <c r="YG10" s="199"/>
      <c r="YH10" s="199"/>
    </row>
    <row r="11" spans="1:674" ht="21" customHeight="1">
      <c r="A11" s="296">
        <v>4</v>
      </c>
      <c r="B11" s="292" t="str">
        <f>IF('1'!$A$1=1,D11,F11)</f>
        <v xml:space="preserve"> Німеччина</v>
      </c>
      <c r="C11" s="291"/>
      <c r="D11" s="353" t="s">
        <v>143</v>
      </c>
      <c r="E11" s="354"/>
      <c r="F11" s="354" t="s">
        <v>40</v>
      </c>
      <c r="G11" s="294">
        <v>720.21819318193582</v>
      </c>
      <c r="H11" s="118">
        <v>770.14650970707305</v>
      </c>
      <c r="I11" s="118">
        <v>956.3363939833439</v>
      </c>
      <c r="J11" s="118">
        <v>1301.9112811768846</v>
      </c>
      <c r="K11" s="118">
        <v>1582.6016918015534</v>
      </c>
      <c r="L11" s="118">
        <v>1300.3197060715861</v>
      </c>
      <c r="M11" s="118">
        <v>1932.4520643421001</v>
      </c>
      <c r="N11" s="118">
        <v>1707.3974337846325</v>
      </c>
      <c r="O11" s="118">
        <v>1709.189076429019</v>
      </c>
      <c r="P11" s="118">
        <v>2093.607349008435</v>
      </c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2"/>
      <c r="AM11" s="192"/>
      <c r="AN11" s="192"/>
      <c r="AO11" s="192"/>
      <c r="AP11" s="192"/>
      <c r="AQ11" s="192"/>
      <c r="AR11" s="192"/>
      <c r="AS11" s="192"/>
      <c r="AT11" s="192"/>
      <c r="AU11" s="191"/>
      <c r="AV11" s="191"/>
      <c r="AW11" s="191"/>
      <c r="AX11" s="191"/>
      <c r="AY11" s="191"/>
      <c r="AZ11" s="192"/>
      <c r="BA11" s="192"/>
      <c r="BB11" s="192"/>
      <c r="BI11" s="192"/>
      <c r="BJ11" s="192"/>
      <c r="BK11" s="192"/>
      <c r="BL11" s="192"/>
      <c r="BM11" s="192"/>
      <c r="BN11" s="192"/>
      <c r="BO11" s="192"/>
      <c r="BP11" s="192"/>
      <c r="BQ11" s="153"/>
      <c r="BR11" s="153"/>
      <c r="BS11" s="153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52"/>
      <c r="CX11" s="152"/>
      <c r="CY11" s="153"/>
      <c r="CZ11" s="337"/>
      <c r="DA11" s="337"/>
      <c r="DB11" s="154"/>
      <c r="DC11" s="154"/>
      <c r="DD11" s="154"/>
      <c r="DE11" s="154"/>
      <c r="DF11" s="193"/>
      <c r="DG11" s="193"/>
      <c r="DH11" s="195"/>
      <c r="DI11" s="195"/>
      <c r="DJ11" s="195"/>
      <c r="DK11" s="195"/>
      <c r="DL11" s="195"/>
      <c r="DM11" s="195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6"/>
      <c r="FP11" s="196"/>
      <c r="FQ11" s="196"/>
      <c r="FR11" s="196"/>
      <c r="FS11" s="195"/>
      <c r="FT11" s="195"/>
      <c r="FU11" s="195"/>
      <c r="FV11" s="195"/>
      <c r="FW11" s="195"/>
      <c r="FX11" s="195"/>
      <c r="FY11" s="195"/>
      <c r="FZ11" s="195"/>
      <c r="GA11" s="193"/>
      <c r="GB11" s="193"/>
      <c r="GC11" s="193"/>
      <c r="GD11" s="193"/>
      <c r="GE11" s="193"/>
      <c r="GF11" s="193"/>
      <c r="GG11" s="193"/>
      <c r="GH11" s="193"/>
      <c r="GI11" s="193"/>
      <c r="GJ11" s="193"/>
      <c r="GK11" s="193"/>
      <c r="GL11" s="193"/>
      <c r="GM11" s="193"/>
      <c r="GN11" s="196"/>
      <c r="GO11" s="196"/>
      <c r="GP11" s="195"/>
      <c r="GQ11" s="195"/>
      <c r="GR11" s="195"/>
      <c r="GS11" s="195"/>
      <c r="GT11" s="195"/>
      <c r="GU11" s="195"/>
      <c r="GV11" s="195"/>
      <c r="GW11" s="193"/>
      <c r="GX11" s="196"/>
      <c r="GY11" s="196"/>
      <c r="GZ11" s="196"/>
      <c r="HA11" s="196"/>
      <c r="HB11" s="196"/>
      <c r="HC11" s="193"/>
      <c r="HD11" s="193"/>
      <c r="HE11" s="193"/>
      <c r="HF11" s="193"/>
      <c r="HG11" s="193"/>
      <c r="HH11" s="193"/>
      <c r="HI11" s="193"/>
      <c r="HJ11" s="193"/>
      <c r="HK11" s="193"/>
      <c r="HL11" s="193"/>
      <c r="HM11" s="193"/>
      <c r="HN11" s="193"/>
      <c r="HO11" s="193"/>
      <c r="HP11" s="193"/>
      <c r="HQ11" s="193"/>
      <c r="HR11" s="193"/>
      <c r="HS11" s="193"/>
      <c r="HT11" s="193"/>
      <c r="HU11" s="193"/>
      <c r="HV11" s="193"/>
      <c r="HW11" s="193"/>
      <c r="HX11" s="193"/>
      <c r="HY11" s="193"/>
      <c r="HZ11" s="193"/>
      <c r="IA11" s="193"/>
      <c r="IB11" s="193"/>
      <c r="IC11" s="193"/>
      <c r="ID11" s="193"/>
      <c r="IE11" s="193"/>
      <c r="IF11" s="193"/>
      <c r="IG11" s="193"/>
      <c r="IH11" s="193"/>
      <c r="II11" s="193"/>
      <c r="IJ11" s="193"/>
      <c r="IK11" s="193"/>
      <c r="IL11" s="193"/>
      <c r="IM11" s="193"/>
      <c r="IN11" s="193"/>
      <c r="IO11" s="193"/>
      <c r="IP11" s="193"/>
      <c r="IQ11" s="193"/>
      <c r="IR11" s="193"/>
      <c r="IS11" s="193"/>
      <c r="IT11" s="193"/>
      <c r="IU11" s="193"/>
      <c r="IV11" s="193"/>
      <c r="IW11" s="193"/>
      <c r="IX11" s="193"/>
      <c r="IY11" s="193"/>
      <c r="IZ11" s="193"/>
      <c r="JA11" s="193"/>
      <c r="JB11" s="193"/>
      <c r="JC11" s="193"/>
      <c r="JD11" s="193"/>
      <c r="JE11" s="193"/>
      <c r="JF11" s="193"/>
      <c r="JG11" s="193"/>
      <c r="JH11" s="193"/>
      <c r="JI11" s="193"/>
      <c r="JJ11" s="193"/>
      <c r="JK11" s="193"/>
      <c r="JL11" s="193"/>
      <c r="JM11" s="193"/>
      <c r="JN11" s="193"/>
      <c r="JO11" s="193"/>
      <c r="JP11" s="193"/>
      <c r="JQ11" s="193"/>
      <c r="JR11" s="193"/>
      <c r="JS11" s="193"/>
      <c r="JT11" s="193"/>
      <c r="JU11" s="193"/>
      <c r="JV11" s="193"/>
      <c r="JW11" s="193"/>
      <c r="JX11" s="193"/>
      <c r="JY11" s="193"/>
      <c r="JZ11" s="193"/>
      <c r="KA11" s="193"/>
      <c r="KB11" s="193"/>
      <c r="KC11" s="193"/>
      <c r="KD11" s="193"/>
      <c r="KE11" s="193"/>
      <c r="KF11" s="193"/>
      <c r="KG11" s="193"/>
      <c r="KH11" s="193"/>
      <c r="KI11" s="193"/>
      <c r="KJ11" s="193"/>
      <c r="KK11" s="193"/>
      <c r="KL11" s="193"/>
      <c r="KM11" s="193"/>
      <c r="KN11" s="193"/>
      <c r="KO11" s="193"/>
      <c r="KP11" s="193"/>
      <c r="KQ11" s="193"/>
      <c r="KR11" s="193"/>
      <c r="KS11" s="193"/>
      <c r="KT11" s="193"/>
      <c r="KU11" s="193"/>
      <c r="KV11" s="193"/>
      <c r="KW11" s="193"/>
      <c r="KX11" s="193"/>
      <c r="KY11" s="193"/>
      <c r="KZ11" s="193"/>
      <c r="LA11" s="193"/>
      <c r="LB11" s="193"/>
      <c r="LC11" s="193"/>
      <c r="LD11" s="193"/>
      <c r="LE11" s="193"/>
      <c r="LF11" s="193"/>
      <c r="LG11" s="193"/>
      <c r="LH11" s="193"/>
      <c r="LI11" s="193"/>
      <c r="LJ11" s="193"/>
      <c r="LK11" s="193"/>
      <c r="LL11" s="193"/>
      <c r="LM11" s="193"/>
      <c r="LN11" s="193"/>
      <c r="LO11" s="193"/>
      <c r="LP11" s="193"/>
      <c r="LQ11" s="193"/>
      <c r="LR11" s="193"/>
      <c r="LS11" s="193"/>
      <c r="LT11" s="193"/>
      <c r="LU11" s="193"/>
      <c r="LV11" s="193"/>
      <c r="LW11" s="193"/>
      <c r="LX11" s="193"/>
      <c r="LY11" s="193"/>
      <c r="LZ11" s="193"/>
      <c r="MA11" s="193"/>
      <c r="MB11" s="193"/>
      <c r="MC11" s="193"/>
      <c r="MD11" s="193"/>
      <c r="ME11" s="193"/>
      <c r="MF11" s="193"/>
      <c r="MG11" s="193"/>
      <c r="MH11" s="193"/>
      <c r="MI11" s="193"/>
      <c r="MJ11" s="193"/>
      <c r="MK11" s="193"/>
      <c r="ML11" s="193"/>
      <c r="MM11" s="193"/>
      <c r="MN11" s="193"/>
      <c r="MO11" s="193"/>
      <c r="MP11" s="193"/>
      <c r="MQ11" s="193"/>
      <c r="MR11" s="193"/>
      <c r="MS11" s="193"/>
      <c r="MT11" s="193"/>
      <c r="MU11" s="193"/>
      <c r="MV11" s="193"/>
      <c r="MW11" s="193"/>
      <c r="MX11" s="193"/>
      <c r="MY11" s="193"/>
      <c r="MZ11" s="193"/>
      <c r="NA11" s="193"/>
      <c r="NB11" s="193"/>
      <c r="NC11" s="193"/>
      <c r="ND11" s="193"/>
      <c r="NE11" s="193"/>
      <c r="NF11" s="193"/>
      <c r="NG11" s="193"/>
      <c r="NH11" s="193"/>
      <c r="NI11" s="193"/>
      <c r="NJ11" s="193"/>
      <c r="NK11" s="193"/>
      <c r="NL11" s="193"/>
      <c r="NM11" s="193"/>
      <c r="NN11" s="193"/>
      <c r="NO11" s="193"/>
      <c r="NP11" s="193"/>
      <c r="NQ11" s="193"/>
      <c r="NR11" s="193"/>
      <c r="NS11" s="193"/>
      <c r="NT11" s="193"/>
      <c r="NU11" s="193"/>
      <c r="NV11" s="193"/>
      <c r="NW11" s="193"/>
      <c r="NX11" s="193"/>
      <c r="NY11" s="193"/>
      <c r="NZ11" s="193"/>
      <c r="OA11" s="193"/>
      <c r="OB11" s="193"/>
      <c r="OC11" s="193"/>
      <c r="OD11" s="193"/>
      <c r="OE11" s="193"/>
      <c r="OF11" s="193"/>
      <c r="OG11" s="193"/>
      <c r="OH11" s="193"/>
      <c r="OI11" s="193"/>
      <c r="OJ11" s="193"/>
      <c r="OK11" s="193"/>
      <c r="OL11" s="193"/>
      <c r="OM11" s="193"/>
      <c r="ON11" s="193"/>
      <c r="OO11" s="193"/>
      <c r="OP11" s="193"/>
      <c r="OQ11" s="193"/>
      <c r="OR11" s="193"/>
      <c r="OS11" s="193"/>
      <c r="OT11" s="193"/>
      <c r="OU11" s="193"/>
      <c r="OV11" s="193"/>
      <c r="OW11" s="193"/>
      <c r="OX11" s="193"/>
      <c r="OY11" s="193"/>
      <c r="OZ11" s="193"/>
      <c r="PA11" s="193"/>
      <c r="PB11" s="193"/>
      <c r="PC11" s="193"/>
      <c r="PD11" s="193"/>
      <c r="PE11" s="193"/>
      <c r="PF11" s="193"/>
      <c r="PG11" s="193"/>
      <c r="PH11" s="193"/>
      <c r="PI11" s="193"/>
      <c r="PJ11" s="193"/>
      <c r="PK11" s="193"/>
      <c r="PL11" s="193"/>
      <c r="PM11" s="193"/>
      <c r="PN11" s="193"/>
      <c r="PO11" s="193"/>
      <c r="PP11" s="193"/>
      <c r="PQ11" s="193"/>
      <c r="PR11" s="193"/>
      <c r="PS11" s="193"/>
      <c r="PT11" s="193"/>
      <c r="PU11" s="193"/>
      <c r="PV11" s="193"/>
      <c r="PW11" s="193"/>
      <c r="PX11" s="193"/>
      <c r="PY11" s="193"/>
      <c r="PZ11" s="193"/>
      <c r="QA11" s="193"/>
      <c r="QB11" s="193"/>
      <c r="QC11" s="193"/>
      <c r="QD11" s="193"/>
      <c r="QE11" s="193"/>
      <c r="QF11" s="193"/>
      <c r="QG11" s="193"/>
      <c r="QH11" s="193"/>
      <c r="QI11" s="193"/>
      <c r="QJ11" s="193"/>
      <c r="QK11" s="193"/>
      <c r="QL11" s="193"/>
      <c r="QM11" s="193"/>
      <c r="QN11" s="193"/>
      <c r="QO11" s="193"/>
      <c r="QP11" s="193"/>
      <c r="QQ11" s="193"/>
      <c r="QR11" s="193"/>
      <c r="QS11" s="193"/>
      <c r="QT11" s="193"/>
      <c r="QU11" s="193"/>
      <c r="QV11" s="193"/>
      <c r="QW11" s="193"/>
      <c r="QX11" s="193"/>
      <c r="QY11" s="193"/>
      <c r="QZ11" s="193"/>
      <c r="RA11" s="193"/>
      <c r="RB11" s="193"/>
      <c r="RC11" s="193"/>
      <c r="RD11" s="193"/>
      <c r="RE11" s="193"/>
      <c r="RF11" s="193"/>
      <c r="RG11" s="193"/>
      <c r="RH11" s="193"/>
      <c r="RI11" s="193"/>
      <c r="RJ11" s="193"/>
      <c r="RK11" s="193"/>
      <c r="RL11" s="193"/>
      <c r="RM11" s="193"/>
      <c r="RN11" s="193"/>
      <c r="RO11" s="193"/>
      <c r="RP11" s="193"/>
      <c r="RQ11" s="193"/>
      <c r="RR11" s="193"/>
      <c r="RS11" s="193"/>
      <c r="RT11" s="193"/>
      <c r="RU11" s="193"/>
      <c r="RV11" s="193"/>
      <c r="RW11" s="193"/>
      <c r="RX11" s="193"/>
      <c r="RY11" s="193"/>
      <c r="RZ11" s="193"/>
      <c r="SA11" s="193"/>
      <c r="SB11" s="193"/>
      <c r="SC11" s="193"/>
      <c r="SD11" s="193"/>
      <c r="SE11" s="193"/>
      <c r="SF11" s="193"/>
      <c r="SG11" s="193"/>
      <c r="SH11" s="193"/>
      <c r="SI11" s="193"/>
      <c r="SJ11" s="193"/>
      <c r="SK11" s="193"/>
      <c r="SL11" s="193"/>
      <c r="SM11" s="193"/>
      <c r="SN11" s="193"/>
      <c r="SO11" s="193"/>
      <c r="SP11" s="193"/>
      <c r="SQ11" s="193"/>
      <c r="SR11" s="193"/>
      <c r="SS11" s="193"/>
      <c r="ST11" s="193"/>
      <c r="SU11" s="193"/>
      <c r="SV11" s="193"/>
      <c r="SW11" s="193"/>
      <c r="SX11" s="193"/>
      <c r="SY11" s="193"/>
      <c r="SZ11" s="193"/>
      <c r="TA11" s="193"/>
      <c r="TB11" s="193"/>
      <c r="TC11" s="193"/>
      <c r="TD11" s="193"/>
      <c r="TE11" s="193"/>
      <c r="TF11" s="193"/>
      <c r="TG11" s="193"/>
      <c r="TH11" s="193"/>
      <c r="TI11" s="193"/>
      <c r="TJ11" s="193"/>
      <c r="TK11" s="193"/>
      <c r="TL11" s="193"/>
      <c r="TM11" s="193"/>
      <c r="TN11" s="193"/>
      <c r="TO11" s="193"/>
      <c r="TP11" s="193"/>
      <c r="TQ11" s="193"/>
      <c r="TR11" s="193"/>
      <c r="TS11" s="193"/>
      <c r="TT11" s="193"/>
      <c r="TU11" s="193"/>
      <c r="TV11" s="193"/>
      <c r="TW11" s="193"/>
      <c r="TX11" s="193"/>
      <c r="TY11" s="193"/>
      <c r="TZ11" s="193"/>
      <c r="UA11" s="193"/>
      <c r="UB11" s="193"/>
      <c r="UC11" s="193"/>
      <c r="UD11" s="193"/>
      <c r="UE11" s="193"/>
      <c r="UF11" s="193"/>
      <c r="UG11" s="193"/>
      <c r="UH11" s="193"/>
      <c r="UI11" s="197"/>
      <c r="UJ11" s="197"/>
      <c r="UK11" s="197"/>
      <c r="UL11" s="197"/>
      <c r="UM11" s="197"/>
      <c r="UN11" s="195"/>
      <c r="UO11" s="195"/>
      <c r="UP11" s="195"/>
      <c r="UQ11" s="195"/>
      <c r="YG11" s="199"/>
      <c r="YH11" s="199"/>
    </row>
    <row r="12" spans="1:674" ht="21" customHeight="1">
      <c r="A12" s="296">
        <v>5</v>
      </c>
      <c r="B12" s="292" t="str">
        <f>IF('1'!$A$1=1,D12,F12)</f>
        <v xml:space="preserve"> Туреччина</v>
      </c>
      <c r="C12" s="291"/>
      <c r="D12" s="353" t="s">
        <v>157</v>
      </c>
      <c r="E12" s="354"/>
      <c r="F12" s="354" t="s">
        <v>38</v>
      </c>
      <c r="G12" s="294">
        <v>2477.3943731291852</v>
      </c>
      <c r="H12" s="118">
        <v>1836.5769792566352</v>
      </c>
      <c r="I12" s="118">
        <v>2205.0298039511949</v>
      </c>
      <c r="J12" s="118">
        <v>1965.828497210302</v>
      </c>
      <c r="K12" s="118">
        <v>2309.5780861883359</v>
      </c>
      <c r="L12" s="118">
        <v>2085.3533107148423</v>
      </c>
      <c r="M12" s="118">
        <v>3410.3760185810279</v>
      </c>
      <c r="N12" s="118">
        <v>2762.1099120654117</v>
      </c>
      <c r="O12" s="118">
        <v>2191.0880964156399</v>
      </c>
      <c r="P12" s="118">
        <v>2032.9918348591964</v>
      </c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2"/>
      <c r="AM12" s="192"/>
      <c r="AN12" s="192"/>
      <c r="AO12" s="192"/>
      <c r="AP12" s="192"/>
      <c r="AQ12" s="192"/>
      <c r="AR12" s="192"/>
      <c r="AS12" s="192"/>
      <c r="AT12" s="192"/>
      <c r="AU12" s="191"/>
      <c r="AV12" s="191"/>
      <c r="AW12" s="191"/>
      <c r="AX12" s="191"/>
      <c r="AY12" s="191"/>
      <c r="AZ12" s="192"/>
      <c r="BA12" s="192"/>
      <c r="BB12" s="192"/>
      <c r="BI12" s="192"/>
      <c r="BJ12" s="192"/>
      <c r="BK12" s="192"/>
      <c r="BL12" s="192"/>
      <c r="BM12" s="192"/>
      <c r="BN12" s="192"/>
      <c r="BO12" s="192"/>
      <c r="BP12" s="192"/>
      <c r="BQ12" s="153"/>
      <c r="BR12" s="153"/>
      <c r="BS12" s="153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3"/>
      <c r="CK12" s="193"/>
      <c r="CL12" s="193"/>
      <c r="CM12" s="193"/>
      <c r="CN12" s="193"/>
      <c r="CO12" s="193"/>
      <c r="CP12" s="193"/>
      <c r="CQ12" s="193"/>
      <c r="CR12" s="193"/>
      <c r="CS12" s="193"/>
      <c r="CT12" s="193"/>
      <c r="CU12" s="193"/>
      <c r="CV12" s="193"/>
      <c r="CW12" s="152"/>
      <c r="CX12" s="152"/>
      <c r="CY12" s="153"/>
      <c r="CZ12" s="337"/>
      <c r="DA12" s="337"/>
      <c r="DB12" s="154"/>
      <c r="DC12" s="154"/>
      <c r="DD12" s="154"/>
      <c r="DE12" s="154"/>
      <c r="DF12" s="193"/>
      <c r="DG12" s="193"/>
      <c r="DH12" s="195"/>
      <c r="DI12" s="195"/>
      <c r="DJ12" s="195"/>
      <c r="DK12" s="195"/>
      <c r="DL12" s="195"/>
      <c r="DM12" s="195"/>
      <c r="DN12" s="193"/>
      <c r="DO12" s="193"/>
      <c r="DP12" s="193"/>
      <c r="DQ12" s="193"/>
      <c r="DR12" s="193"/>
      <c r="DS12" s="193"/>
      <c r="DT12" s="193"/>
      <c r="DU12" s="193"/>
      <c r="DV12" s="193"/>
      <c r="DW12" s="193"/>
      <c r="DX12" s="193"/>
      <c r="DY12" s="193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6"/>
      <c r="FP12" s="196"/>
      <c r="FQ12" s="196"/>
      <c r="FR12" s="196"/>
      <c r="FS12" s="195"/>
      <c r="FT12" s="195"/>
      <c r="FU12" s="195"/>
      <c r="FV12" s="195"/>
      <c r="FW12" s="195"/>
      <c r="FX12" s="195"/>
      <c r="FY12" s="195"/>
      <c r="FZ12" s="195"/>
      <c r="GA12" s="193"/>
      <c r="GB12" s="193"/>
      <c r="GC12" s="193"/>
      <c r="GD12" s="193"/>
      <c r="GE12" s="193"/>
      <c r="GF12" s="193"/>
      <c r="GG12" s="193"/>
      <c r="GH12" s="193"/>
      <c r="GI12" s="193"/>
      <c r="GJ12" s="193"/>
      <c r="GK12" s="193"/>
      <c r="GL12" s="193"/>
      <c r="GM12" s="193"/>
      <c r="GN12" s="196"/>
      <c r="GO12" s="196"/>
      <c r="GP12" s="195"/>
      <c r="GQ12" s="195"/>
      <c r="GR12" s="195"/>
      <c r="GS12" s="195"/>
      <c r="GT12" s="195"/>
      <c r="GU12" s="195"/>
      <c r="GV12" s="195"/>
      <c r="GW12" s="193"/>
      <c r="GX12" s="196"/>
      <c r="GY12" s="196"/>
      <c r="GZ12" s="196"/>
      <c r="HA12" s="196"/>
      <c r="HB12" s="196"/>
      <c r="HC12" s="193"/>
      <c r="HD12" s="193"/>
      <c r="HE12" s="193"/>
      <c r="HF12" s="193"/>
      <c r="HG12" s="193"/>
      <c r="HH12" s="193"/>
      <c r="HI12" s="193"/>
      <c r="HJ12" s="193"/>
      <c r="HK12" s="193"/>
      <c r="HL12" s="193"/>
      <c r="HM12" s="193"/>
      <c r="HN12" s="193"/>
      <c r="HO12" s="193"/>
      <c r="HP12" s="193"/>
      <c r="HQ12" s="193"/>
      <c r="HR12" s="193"/>
      <c r="HS12" s="193"/>
      <c r="HT12" s="193"/>
      <c r="HU12" s="193"/>
      <c r="HV12" s="193"/>
      <c r="HW12" s="193"/>
      <c r="HX12" s="193"/>
      <c r="HY12" s="193"/>
      <c r="HZ12" s="193"/>
      <c r="IA12" s="193"/>
      <c r="IB12" s="193"/>
      <c r="IC12" s="193"/>
      <c r="ID12" s="193"/>
      <c r="IE12" s="193"/>
      <c r="IF12" s="193"/>
      <c r="IG12" s="193"/>
      <c r="IH12" s="193"/>
      <c r="II12" s="193"/>
      <c r="IJ12" s="193"/>
      <c r="IK12" s="193"/>
      <c r="IL12" s="193"/>
      <c r="IM12" s="193"/>
      <c r="IN12" s="193"/>
      <c r="IO12" s="193"/>
      <c r="IP12" s="193"/>
      <c r="IQ12" s="193"/>
      <c r="IR12" s="193"/>
      <c r="IS12" s="193"/>
      <c r="IT12" s="193"/>
      <c r="IU12" s="193"/>
      <c r="IV12" s="193"/>
      <c r="IW12" s="193"/>
      <c r="IX12" s="193"/>
      <c r="IY12" s="193"/>
      <c r="IZ12" s="193"/>
      <c r="JA12" s="193"/>
      <c r="JB12" s="193"/>
      <c r="JC12" s="193"/>
      <c r="JD12" s="193"/>
      <c r="JE12" s="193"/>
      <c r="JF12" s="193"/>
      <c r="JG12" s="193"/>
      <c r="JH12" s="193"/>
      <c r="JI12" s="193"/>
      <c r="JJ12" s="193"/>
      <c r="JK12" s="193"/>
      <c r="JL12" s="193"/>
      <c r="JM12" s="193"/>
      <c r="JN12" s="193"/>
      <c r="JO12" s="193"/>
      <c r="JP12" s="193"/>
      <c r="JQ12" s="193"/>
      <c r="JR12" s="193"/>
      <c r="JS12" s="193"/>
      <c r="JT12" s="193"/>
      <c r="JU12" s="193"/>
      <c r="JV12" s="193"/>
      <c r="JW12" s="193"/>
      <c r="JX12" s="193"/>
      <c r="JY12" s="193"/>
      <c r="JZ12" s="193"/>
      <c r="KA12" s="193"/>
      <c r="KB12" s="193"/>
      <c r="KC12" s="193"/>
      <c r="KD12" s="193"/>
      <c r="KE12" s="193"/>
      <c r="KF12" s="193"/>
      <c r="KG12" s="193"/>
      <c r="KH12" s="193"/>
      <c r="KI12" s="193"/>
      <c r="KJ12" s="193"/>
      <c r="KK12" s="193"/>
      <c r="KL12" s="193"/>
      <c r="KM12" s="193"/>
      <c r="KN12" s="193"/>
      <c r="KO12" s="193"/>
      <c r="KP12" s="193"/>
      <c r="KQ12" s="193"/>
      <c r="KR12" s="193"/>
      <c r="KS12" s="193"/>
      <c r="KT12" s="193"/>
      <c r="KU12" s="193"/>
      <c r="KV12" s="193"/>
      <c r="KW12" s="193"/>
      <c r="KX12" s="193"/>
      <c r="KY12" s="193"/>
      <c r="KZ12" s="193"/>
      <c r="LA12" s="193"/>
      <c r="LB12" s="193"/>
      <c r="LC12" s="193"/>
      <c r="LD12" s="193"/>
      <c r="LE12" s="193"/>
      <c r="LF12" s="193"/>
      <c r="LG12" s="193"/>
      <c r="LH12" s="193"/>
      <c r="LI12" s="193"/>
      <c r="LJ12" s="193"/>
      <c r="LK12" s="193"/>
      <c r="LL12" s="193"/>
      <c r="LM12" s="193"/>
      <c r="LN12" s="193"/>
      <c r="LO12" s="193"/>
      <c r="LP12" s="193"/>
      <c r="LQ12" s="193"/>
      <c r="LR12" s="193"/>
      <c r="LS12" s="193"/>
      <c r="LT12" s="193"/>
      <c r="LU12" s="193"/>
      <c r="LV12" s="193"/>
      <c r="LW12" s="193"/>
      <c r="LX12" s="193"/>
      <c r="LY12" s="193"/>
      <c r="LZ12" s="193"/>
      <c r="MA12" s="193"/>
      <c r="MB12" s="193"/>
      <c r="MC12" s="193"/>
      <c r="MD12" s="193"/>
      <c r="ME12" s="193"/>
      <c r="MF12" s="193"/>
      <c r="MG12" s="193"/>
      <c r="MH12" s="193"/>
      <c r="MI12" s="193"/>
      <c r="MJ12" s="193"/>
      <c r="MK12" s="193"/>
      <c r="ML12" s="193"/>
      <c r="MM12" s="193"/>
      <c r="MN12" s="193"/>
      <c r="MO12" s="193"/>
      <c r="MP12" s="193"/>
      <c r="MQ12" s="193"/>
      <c r="MR12" s="193"/>
      <c r="MS12" s="193"/>
      <c r="MT12" s="193"/>
      <c r="MU12" s="193"/>
      <c r="MV12" s="193"/>
      <c r="MW12" s="193"/>
      <c r="MX12" s="193"/>
      <c r="MY12" s="193"/>
      <c r="MZ12" s="193"/>
      <c r="NA12" s="193"/>
      <c r="NB12" s="193"/>
      <c r="NC12" s="193"/>
      <c r="ND12" s="193"/>
      <c r="NE12" s="193"/>
      <c r="NF12" s="193"/>
      <c r="NG12" s="193"/>
      <c r="NH12" s="193"/>
      <c r="NI12" s="193"/>
      <c r="NJ12" s="193"/>
      <c r="NK12" s="193"/>
      <c r="NL12" s="193"/>
      <c r="NM12" s="193"/>
      <c r="NN12" s="193"/>
      <c r="NO12" s="193"/>
      <c r="NP12" s="193"/>
      <c r="NQ12" s="193"/>
      <c r="NR12" s="193"/>
      <c r="NS12" s="193"/>
      <c r="NT12" s="193"/>
      <c r="NU12" s="193"/>
      <c r="NV12" s="193"/>
      <c r="NW12" s="193"/>
      <c r="NX12" s="193"/>
      <c r="NY12" s="193"/>
      <c r="NZ12" s="193"/>
      <c r="OA12" s="193"/>
      <c r="OB12" s="193"/>
      <c r="OC12" s="193"/>
      <c r="OD12" s="193"/>
      <c r="OE12" s="193"/>
      <c r="OF12" s="193"/>
      <c r="OG12" s="193"/>
      <c r="OH12" s="193"/>
      <c r="OI12" s="193"/>
      <c r="OJ12" s="193"/>
      <c r="OK12" s="193"/>
      <c r="OL12" s="193"/>
      <c r="OM12" s="193"/>
      <c r="ON12" s="193"/>
      <c r="OO12" s="193"/>
      <c r="OP12" s="193"/>
      <c r="OQ12" s="193"/>
      <c r="OR12" s="193"/>
      <c r="OS12" s="193"/>
      <c r="OT12" s="193"/>
      <c r="OU12" s="193"/>
      <c r="OV12" s="193"/>
      <c r="OW12" s="193"/>
      <c r="OX12" s="193"/>
      <c r="OY12" s="193"/>
      <c r="OZ12" s="193"/>
      <c r="PA12" s="193"/>
      <c r="PB12" s="193"/>
      <c r="PC12" s="193"/>
      <c r="PD12" s="193"/>
      <c r="PE12" s="193"/>
      <c r="PF12" s="193"/>
      <c r="PG12" s="193"/>
      <c r="PH12" s="193"/>
      <c r="PI12" s="193"/>
      <c r="PJ12" s="193"/>
      <c r="PK12" s="193"/>
      <c r="PL12" s="193"/>
      <c r="PM12" s="193"/>
      <c r="PN12" s="193"/>
      <c r="PO12" s="193"/>
      <c r="PP12" s="193"/>
      <c r="PQ12" s="193"/>
      <c r="PR12" s="193"/>
      <c r="PS12" s="193"/>
      <c r="PT12" s="193"/>
      <c r="PU12" s="193"/>
      <c r="PV12" s="193"/>
      <c r="PW12" s="193"/>
      <c r="PX12" s="193"/>
      <c r="PY12" s="193"/>
      <c r="PZ12" s="193"/>
      <c r="QA12" s="193"/>
      <c r="QB12" s="193"/>
      <c r="QC12" s="193"/>
      <c r="QD12" s="193"/>
      <c r="QE12" s="193"/>
      <c r="QF12" s="193"/>
      <c r="QG12" s="193"/>
      <c r="QH12" s="193"/>
      <c r="QI12" s="193"/>
      <c r="QJ12" s="193"/>
      <c r="QK12" s="193"/>
      <c r="QL12" s="193"/>
      <c r="QM12" s="193"/>
      <c r="QN12" s="193"/>
      <c r="QO12" s="193"/>
      <c r="QP12" s="193"/>
      <c r="QQ12" s="193"/>
      <c r="QR12" s="193"/>
      <c r="QS12" s="193"/>
      <c r="QT12" s="193"/>
      <c r="QU12" s="193"/>
      <c r="QV12" s="193"/>
      <c r="QW12" s="193"/>
      <c r="QX12" s="193"/>
      <c r="QY12" s="193"/>
      <c r="QZ12" s="193"/>
      <c r="RA12" s="193"/>
      <c r="RB12" s="193"/>
      <c r="RC12" s="193"/>
      <c r="RD12" s="193"/>
      <c r="RE12" s="193"/>
      <c r="RF12" s="193"/>
      <c r="RG12" s="193"/>
      <c r="RH12" s="193"/>
      <c r="RI12" s="193"/>
      <c r="RJ12" s="193"/>
      <c r="RK12" s="193"/>
      <c r="RL12" s="193"/>
      <c r="RM12" s="193"/>
      <c r="RN12" s="193"/>
      <c r="RO12" s="193"/>
      <c r="RP12" s="193"/>
      <c r="RQ12" s="193"/>
      <c r="RR12" s="193"/>
      <c r="RS12" s="193"/>
      <c r="RT12" s="193"/>
      <c r="RU12" s="193"/>
      <c r="RV12" s="193"/>
      <c r="RW12" s="193"/>
      <c r="RX12" s="193"/>
      <c r="RY12" s="193"/>
      <c r="RZ12" s="193"/>
      <c r="SA12" s="193"/>
      <c r="SB12" s="193"/>
      <c r="SC12" s="193"/>
      <c r="SD12" s="193"/>
      <c r="SE12" s="193"/>
      <c r="SF12" s="193"/>
      <c r="SG12" s="193"/>
      <c r="SH12" s="193"/>
      <c r="SI12" s="193"/>
      <c r="SJ12" s="193"/>
      <c r="SK12" s="193"/>
      <c r="SL12" s="193"/>
      <c r="SM12" s="193"/>
      <c r="SN12" s="193"/>
      <c r="SO12" s="193"/>
      <c r="SP12" s="193"/>
      <c r="SQ12" s="193"/>
      <c r="SR12" s="193"/>
      <c r="SS12" s="193"/>
      <c r="ST12" s="193"/>
      <c r="SU12" s="193"/>
      <c r="SV12" s="193"/>
      <c r="SW12" s="193"/>
      <c r="SX12" s="193"/>
      <c r="SY12" s="193"/>
      <c r="SZ12" s="193"/>
      <c r="TA12" s="193"/>
      <c r="TB12" s="193"/>
      <c r="TC12" s="193"/>
      <c r="TD12" s="193"/>
      <c r="TE12" s="193"/>
      <c r="TF12" s="193"/>
      <c r="TG12" s="193"/>
      <c r="TH12" s="193"/>
      <c r="TI12" s="193"/>
      <c r="TJ12" s="193"/>
      <c r="TK12" s="193"/>
      <c r="TL12" s="193"/>
      <c r="TM12" s="193"/>
      <c r="TN12" s="193"/>
      <c r="TO12" s="193"/>
      <c r="TP12" s="193"/>
      <c r="TQ12" s="193"/>
      <c r="TR12" s="193"/>
      <c r="TS12" s="193"/>
      <c r="TT12" s="193"/>
      <c r="TU12" s="193"/>
      <c r="TV12" s="193"/>
      <c r="TW12" s="193"/>
      <c r="TX12" s="193"/>
      <c r="TY12" s="193"/>
      <c r="TZ12" s="193"/>
      <c r="UA12" s="193"/>
      <c r="UB12" s="193"/>
      <c r="UC12" s="193"/>
      <c r="UD12" s="193"/>
      <c r="UE12" s="193"/>
      <c r="UF12" s="193"/>
      <c r="UG12" s="193"/>
      <c r="UH12" s="193"/>
      <c r="UI12" s="197"/>
      <c r="UJ12" s="197"/>
      <c r="UK12" s="197"/>
      <c r="UL12" s="197"/>
      <c r="UM12" s="197"/>
      <c r="UN12" s="195"/>
      <c r="UO12" s="195"/>
      <c r="UP12" s="195"/>
      <c r="UQ12" s="195"/>
      <c r="YG12" s="199"/>
      <c r="YH12" s="199"/>
    </row>
    <row r="13" spans="1:674" ht="21" customHeight="1">
      <c r="A13" s="296">
        <v>6</v>
      </c>
      <c r="B13" s="292" t="str">
        <f>IF('1'!$A$1=1,D13,F13)</f>
        <v xml:space="preserve"> Нідерланди</v>
      </c>
      <c r="C13" s="291"/>
      <c r="D13" s="353" t="s">
        <v>146</v>
      </c>
      <c r="E13" s="354"/>
      <c r="F13" s="354" t="s">
        <v>47</v>
      </c>
      <c r="G13" s="294">
        <v>666.15454468468147</v>
      </c>
      <c r="H13" s="118">
        <v>793.56628692659638</v>
      </c>
      <c r="I13" s="118">
        <v>1359.8467721419809</v>
      </c>
      <c r="J13" s="118">
        <v>1216.8422609119707</v>
      </c>
      <c r="K13" s="118">
        <v>1528.9331853215199</v>
      </c>
      <c r="L13" s="118">
        <v>1419.1075727021134</v>
      </c>
      <c r="M13" s="118">
        <v>1795.5231233542206</v>
      </c>
      <c r="N13" s="118">
        <v>1360.9865432269057</v>
      </c>
      <c r="O13" s="118">
        <v>1369.1775565933831</v>
      </c>
      <c r="P13" s="118">
        <v>1818.967215258338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/>
      <c r="AV13" s="191"/>
      <c r="AW13" s="191"/>
      <c r="AX13" s="191"/>
      <c r="AY13" s="191"/>
      <c r="AZ13" s="192"/>
      <c r="BA13" s="192"/>
      <c r="BB13" s="192"/>
      <c r="BI13" s="192"/>
      <c r="BJ13" s="192"/>
      <c r="BK13" s="192"/>
      <c r="BL13" s="192"/>
      <c r="BM13" s="192"/>
      <c r="BN13" s="192"/>
      <c r="BO13" s="192"/>
      <c r="BP13" s="192"/>
      <c r="BQ13" s="153"/>
      <c r="BR13" s="153"/>
      <c r="BS13" s="153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3"/>
      <c r="CK13" s="193"/>
      <c r="CL13" s="193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52"/>
      <c r="CX13" s="152"/>
      <c r="CY13" s="153"/>
      <c r="CZ13" s="337"/>
      <c r="DA13" s="337"/>
      <c r="DB13" s="154"/>
      <c r="DC13" s="154"/>
      <c r="DD13" s="154"/>
      <c r="DE13" s="154"/>
      <c r="DF13" s="193"/>
      <c r="DG13" s="193"/>
      <c r="DH13" s="195"/>
      <c r="DI13" s="195"/>
      <c r="DJ13" s="195"/>
      <c r="DK13" s="195"/>
      <c r="DL13" s="195"/>
      <c r="DM13" s="195"/>
      <c r="DN13" s="193"/>
      <c r="DO13" s="193"/>
      <c r="DP13" s="193"/>
      <c r="DQ13" s="193"/>
      <c r="DR13" s="193"/>
      <c r="DS13" s="193"/>
      <c r="DT13" s="193"/>
      <c r="DU13" s="193"/>
      <c r="DV13" s="193"/>
      <c r="DW13" s="193"/>
      <c r="DX13" s="193"/>
      <c r="DY13" s="193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6"/>
      <c r="FP13" s="196"/>
      <c r="FQ13" s="196"/>
      <c r="FR13" s="196"/>
      <c r="FS13" s="195"/>
      <c r="FT13" s="195"/>
      <c r="FU13" s="195"/>
      <c r="FV13" s="195"/>
      <c r="FW13" s="195"/>
      <c r="FX13" s="195"/>
      <c r="FY13" s="195"/>
      <c r="FZ13" s="195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6"/>
      <c r="GO13" s="196"/>
      <c r="GP13" s="195"/>
      <c r="GQ13" s="195"/>
      <c r="GR13" s="195"/>
      <c r="GS13" s="195"/>
      <c r="GT13" s="195"/>
      <c r="GU13" s="195"/>
      <c r="GV13" s="195"/>
      <c r="GW13" s="193"/>
      <c r="GX13" s="196"/>
      <c r="GY13" s="196"/>
      <c r="GZ13" s="196"/>
      <c r="HA13" s="196"/>
      <c r="HB13" s="196"/>
      <c r="HC13" s="193"/>
      <c r="HD13" s="193"/>
      <c r="HE13" s="193"/>
      <c r="HF13" s="193"/>
      <c r="HG13" s="193"/>
      <c r="HH13" s="193"/>
      <c r="HI13" s="193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3"/>
      <c r="IF13" s="193"/>
      <c r="IG13" s="193"/>
      <c r="IH13" s="193"/>
      <c r="II13" s="193"/>
      <c r="IJ13" s="193"/>
      <c r="IK13" s="193"/>
      <c r="IL13" s="193"/>
      <c r="IM13" s="193"/>
      <c r="IN13" s="193"/>
      <c r="IO13" s="193"/>
      <c r="IP13" s="193"/>
      <c r="IQ13" s="193"/>
      <c r="IR13" s="193"/>
      <c r="IS13" s="193"/>
      <c r="IT13" s="193"/>
      <c r="IU13" s="193"/>
      <c r="IV13" s="193"/>
      <c r="IW13" s="193"/>
      <c r="IX13" s="193"/>
      <c r="IY13" s="193"/>
      <c r="IZ13" s="193"/>
      <c r="JA13" s="193"/>
      <c r="JB13" s="193"/>
      <c r="JC13" s="193"/>
      <c r="JD13" s="193"/>
      <c r="JE13" s="193"/>
      <c r="JF13" s="193"/>
      <c r="JG13" s="193"/>
      <c r="JH13" s="193"/>
      <c r="JI13" s="193"/>
      <c r="JJ13" s="193"/>
      <c r="JK13" s="193"/>
      <c r="JL13" s="193"/>
      <c r="JM13" s="193"/>
      <c r="JN13" s="193"/>
      <c r="JO13" s="193"/>
      <c r="JP13" s="193"/>
      <c r="JQ13" s="193"/>
      <c r="JR13" s="193"/>
      <c r="JS13" s="193"/>
      <c r="JT13" s="193"/>
      <c r="JU13" s="193"/>
      <c r="JV13" s="193"/>
      <c r="JW13" s="193"/>
      <c r="JX13" s="193"/>
      <c r="JY13" s="193"/>
      <c r="JZ13" s="193"/>
      <c r="KA13" s="193"/>
      <c r="KB13" s="193"/>
      <c r="KC13" s="193"/>
      <c r="KD13" s="193"/>
      <c r="KE13" s="193"/>
      <c r="KF13" s="193"/>
      <c r="KG13" s="193"/>
      <c r="KH13" s="193"/>
      <c r="KI13" s="193"/>
      <c r="KJ13" s="193"/>
      <c r="KK13" s="193"/>
      <c r="KL13" s="193"/>
      <c r="KM13" s="193"/>
      <c r="KN13" s="193"/>
      <c r="KO13" s="193"/>
      <c r="KP13" s="193"/>
      <c r="KQ13" s="193"/>
      <c r="KR13" s="193"/>
      <c r="KS13" s="193"/>
      <c r="KT13" s="193"/>
      <c r="KU13" s="193"/>
      <c r="KV13" s="193"/>
      <c r="KW13" s="193"/>
      <c r="KX13" s="193"/>
      <c r="KY13" s="193"/>
      <c r="KZ13" s="193"/>
      <c r="LA13" s="193"/>
      <c r="LB13" s="193"/>
      <c r="LC13" s="193"/>
      <c r="LD13" s="193"/>
      <c r="LE13" s="193"/>
      <c r="LF13" s="193"/>
      <c r="LG13" s="193"/>
      <c r="LH13" s="193"/>
      <c r="LI13" s="193"/>
      <c r="LJ13" s="193"/>
      <c r="LK13" s="193"/>
      <c r="LL13" s="193"/>
      <c r="LM13" s="193"/>
      <c r="LN13" s="193"/>
      <c r="LO13" s="193"/>
      <c r="LP13" s="193"/>
      <c r="LQ13" s="193"/>
      <c r="LR13" s="193"/>
      <c r="LS13" s="193"/>
      <c r="LT13" s="193"/>
      <c r="LU13" s="193"/>
      <c r="LV13" s="193"/>
      <c r="LW13" s="193"/>
      <c r="LX13" s="193"/>
      <c r="LY13" s="193"/>
      <c r="LZ13" s="193"/>
      <c r="MA13" s="193"/>
      <c r="MB13" s="193"/>
      <c r="MC13" s="193"/>
      <c r="MD13" s="193"/>
      <c r="ME13" s="193"/>
      <c r="MF13" s="193"/>
      <c r="MG13" s="193"/>
      <c r="MH13" s="193"/>
      <c r="MI13" s="193"/>
      <c r="MJ13" s="193"/>
      <c r="MK13" s="193"/>
      <c r="ML13" s="193"/>
      <c r="MM13" s="193"/>
      <c r="MN13" s="193"/>
      <c r="MO13" s="193"/>
      <c r="MP13" s="193"/>
      <c r="MQ13" s="193"/>
      <c r="MR13" s="193"/>
      <c r="MS13" s="193"/>
      <c r="MT13" s="193"/>
      <c r="MU13" s="193"/>
      <c r="MV13" s="193"/>
      <c r="MW13" s="193"/>
      <c r="MX13" s="193"/>
      <c r="MY13" s="193"/>
      <c r="MZ13" s="193"/>
      <c r="NA13" s="193"/>
      <c r="NB13" s="193"/>
      <c r="NC13" s="193"/>
      <c r="ND13" s="193"/>
      <c r="NE13" s="193"/>
      <c r="NF13" s="193"/>
      <c r="NG13" s="193"/>
      <c r="NH13" s="193"/>
      <c r="NI13" s="193"/>
      <c r="NJ13" s="193"/>
      <c r="NK13" s="193"/>
      <c r="NL13" s="193"/>
      <c r="NM13" s="193"/>
      <c r="NN13" s="193"/>
      <c r="NO13" s="193"/>
      <c r="NP13" s="193"/>
      <c r="NQ13" s="193"/>
      <c r="NR13" s="193"/>
      <c r="NS13" s="193"/>
      <c r="NT13" s="193"/>
      <c r="NU13" s="193"/>
      <c r="NV13" s="193"/>
      <c r="NW13" s="193"/>
      <c r="NX13" s="193"/>
      <c r="NY13" s="193"/>
      <c r="NZ13" s="193"/>
      <c r="OA13" s="193"/>
      <c r="OB13" s="193"/>
      <c r="OC13" s="193"/>
      <c r="OD13" s="193"/>
      <c r="OE13" s="193"/>
      <c r="OF13" s="193"/>
      <c r="OG13" s="193"/>
      <c r="OH13" s="193"/>
      <c r="OI13" s="193"/>
      <c r="OJ13" s="193"/>
      <c r="OK13" s="193"/>
      <c r="OL13" s="193"/>
      <c r="OM13" s="193"/>
      <c r="ON13" s="193"/>
      <c r="OO13" s="193"/>
      <c r="OP13" s="193"/>
      <c r="OQ13" s="193"/>
      <c r="OR13" s="193"/>
      <c r="OS13" s="193"/>
      <c r="OT13" s="193"/>
      <c r="OU13" s="193"/>
      <c r="OV13" s="193"/>
      <c r="OW13" s="193"/>
      <c r="OX13" s="193"/>
      <c r="OY13" s="193"/>
      <c r="OZ13" s="193"/>
      <c r="PA13" s="193"/>
      <c r="PB13" s="193"/>
      <c r="PC13" s="193"/>
      <c r="PD13" s="193"/>
      <c r="PE13" s="193"/>
      <c r="PF13" s="193"/>
      <c r="PG13" s="193"/>
      <c r="PH13" s="193"/>
      <c r="PI13" s="193"/>
      <c r="PJ13" s="193"/>
      <c r="PK13" s="193"/>
      <c r="PL13" s="193"/>
      <c r="PM13" s="193"/>
      <c r="PN13" s="193"/>
      <c r="PO13" s="193"/>
      <c r="PP13" s="193"/>
      <c r="PQ13" s="193"/>
      <c r="PR13" s="193"/>
      <c r="PS13" s="193"/>
      <c r="PT13" s="193"/>
      <c r="PU13" s="193"/>
      <c r="PV13" s="193"/>
      <c r="PW13" s="193"/>
      <c r="PX13" s="193"/>
      <c r="PY13" s="193"/>
      <c r="PZ13" s="193"/>
      <c r="QA13" s="193"/>
      <c r="QB13" s="193"/>
      <c r="QC13" s="193"/>
      <c r="QD13" s="193"/>
      <c r="QE13" s="193"/>
      <c r="QF13" s="193"/>
      <c r="QG13" s="193"/>
      <c r="QH13" s="193"/>
      <c r="QI13" s="193"/>
      <c r="QJ13" s="193"/>
      <c r="QK13" s="193"/>
      <c r="QL13" s="193"/>
      <c r="QM13" s="193"/>
      <c r="QN13" s="193"/>
      <c r="QO13" s="193"/>
      <c r="QP13" s="193"/>
      <c r="QQ13" s="193"/>
      <c r="QR13" s="193"/>
      <c r="QS13" s="193"/>
      <c r="QT13" s="193"/>
      <c r="QU13" s="193"/>
      <c r="QV13" s="193"/>
      <c r="QW13" s="193"/>
      <c r="QX13" s="193"/>
      <c r="QY13" s="193"/>
      <c r="QZ13" s="193"/>
      <c r="RA13" s="193"/>
      <c r="RB13" s="193"/>
      <c r="RC13" s="193"/>
      <c r="RD13" s="193"/>
      <c r="RE13" s="193"/>
      <c r="RF13" s="193"/>
      <c r="RG13" s="193"/>
      <c r="RH13" s="193"/>
      <c r="RI13" s="193"/>
      <c r="RJ13" s="193"/>
      <c r="RK13" s="193"/>
      <c r="RL13" s="193"/>
      <c r="RM13" s="193"/>
      <c r="RN13" s="193"/>
      <c r="RO13" s="193"/>
      <c r="RP13" s="193"/>
      <c r="RQ13" s="193"/>
      <c r="RR13" s="193"/>
      <c r="RS13" s="193"/>
      <c r="RT13" s="193"/>
      <c r="RU13" s="193"/>
      <c r="RV13" s="193"/>
      <c r="RW13" s="193"/>
      <c r="RX13" s="193"/>
      <c r="RY13" s="193"/>
      <c r="RZ13" s="193"/>
      <c r="SA13" s="193"/>
      <c r="SB13" s="193"/>
      <c r="SC13" s="193"/>
      <c r="SD13" s="193"/>
      <c r="SE13" s="193"/>
      <c r="SF13" s="193"/>
      <c r="SG13" s="193"/>
      <c r="SH13" s="193"/>
      <c r="SI13" s="193"/>
      <c r="SJ13" s="193"/>
      <c r="SK13" s="193"/>
      <c r="SL13" s="193"/>
      <c r="SM13" s="193"/>
      <c r="SN13" s="193"/>
      <c r="SO13" s="193"/>
      <c r="SP13" s="193"/>
      <c r="SQ13" s="193"/>
      <c r="SR13" s="193"/>
      <c r="SS13" s="193"/>
      <c r="ST13" s="193"/>
      <c r="SU13" s="193"/>
      <c r="SV13" s="193"/>
      <c r="SW13" s="193"/>
      <c r="SX13" s="193"/>
      <c r="SY13" s="193"/>
      <c r="SZ13" s="193"/>
      <c r="TA13" s="193"/>
      <c r="TB13" s="193"/>
      <c r="TC13" s="193"/>
      <c r="TD13" s="193"/>
      <c r="TE13" s="193"/>
      <c r="TF13" s="193"/>
      <c r="TG13" s="193"/>
      <c r="TH13" s="193"/>
      <c r="TI13" s="193"/>
      <c r="TJ13" s="193"/>
      <c r="TK13" s="193"/>
      <c r="TL13" s="193"/>
      <c r="TM13" s="193"/>
      <c r="TN13" s="193"/>
      <c r="TO13" s="193"/>
      <c r="TP13" s="193"/>
      <c r="TQ13" s="193"/>
      <c r="TR13" s="193"/>
      <c r="TS13" s="193"/>
      <c r="TT13" s="193"/>
      <c r="TU13" s="193"/>
      <c r="TV13" s="193"/>
      <c r="TW13" s="193"/>
      <c r="TX13" s="193"/>
      <c r="TY13" s="193"/>
      <c r="TZ13" s="193"/>
      <c r="UA13" s="193"/>
      <c r="UB13" s="193"/>
      <c r="UC13" s="193"/>
      <c r="UD13" s="193"/>
      <c r="UE13" s="193"/>
      <c r="UF13" s="193"/>
      <c r="UG13" s="193"/>
      <c r="UH13" s="193"/>
      <c r="UI13" s="197"/>
      <c r="UJ13" s="197"/>
      <c r="UK13" s="197"/>
      <c r="UL13" s="197"/>
      <c r="UM13" s="197"/>
      <c r="UN13" s="195"/>
      <c r="UO13" s="195"/>
      <c r="UP13" s="195"/>
      <c r="UQ13" s="195"/>
      <c r="YG13" s="199"/>
      <c r="YH13" s="199"/>
    </row>
    <row r="14" spans="1:674" ht="21" customHeight="1">
      <c r="A14" s="296">
        <v>7</v>
      </c>
      <c r="B14" s="292" t="str">
        <f>IF('1'!$A$1=1,D14,F14)</f>
        <v xml:space="preserve"> Італія</v>
      </c>
      <c r="C14" s="291"/>
      <c r="D14" s="353" t="s">
        <v>159</v>
      </c>
      <c r="E14" s="354"/>
      <c r="F14" s="354" t="s">
        <v>42</v>
      </c>
      <c r="G14" s="294">
        <v>1642.8166814519639</v>
      </c>
      <c r="H14" s="118">
        <v>1605.8396820794794</v>
      </c>
      <c r="I14" s="118">
        <v>2060.7989617726212</v>
      </c>
      <c r="J14" s="118">
        <v>2108.7627972323003</v>
      </c>
      <c r="K14" s="118">
        <v>2040.915874161487</v>
      </c>
      <c r="L14" s="118">
        <v>1628.6036395900928</v>
      </c>
      <c r="M14" s="118">
        <v>2830.5224201413321</v>
      </c>
      <c r="N14" s="118">
        <v>1490.1573332370228</v>
      </c>
      <c r="O14" s="118">
        <v>1405.6468480632111</v>
      </c>
      <c r="P14" s="118">
        <v>1755.4200221226761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2"/>
      <c r="AM14" s="192"/>
      <c r="AN14" s="192"/>
      <c r="AO14" s="192"/>
      <c r="AP14" s="192"/>
      <c r="AQ14" s="192"/>
      <c r="AR14" s="192"/>
      <c r="AS14" s="192"/>
      <c r="AT14" s="192"/>
      <c r="AU14" s="191"/>
      <c r="AV14" s="191"/>
      <c r="AW14" s="191"/>
      <c r="AX14" s="191"/>
      <c r="AY14" s="191"/>
      <c r="AZ14" s="192"/>
      <c r="BA14" s="192"/>
      <c r="BB14" s="192"/>
      <c r="BD14" s="141" t="s">
        <v>134</v>
      </c>
      <c r="BG14" s="141" t="s">
        <v>135</v>
      </c>
      <c r="BI14" s="192"/>
      <c r="BJ14" s="192"/>
      <c r="BK14" s="192"/>
      <c r="BL14" s="192"/>
      <c r="BM14" s="192"/>
      <c r="BN14" s="192"/>
      <c r="BO14" s="192"/>
      <c r="BP14" s="192"/>
      <c r="BQ14" s="153"/>
      <c r="BR14" s="153"/>
      <c r="BS14" s="153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52"/>
      <c r="CX14" s="152"/>
      <c r="CY14" s="153"/>
      <c r="CZ14" s="337"/>
      <c r="DA14" s="337"/>
      <c r="DB14" s="154"/>
      <c r="DC14" s="154"/>
      <c r="DD14" s="154"/>
      <c r="DE14" s="154"/>
      <c r="DF14" s="193"/>
      <c r="DG14" s="193"/>
      <c r="DH14" s="195"/>
      <c r="DI14" s="195"/>
      <c r="DJ14" s="195"/>
      <c r="DK14" s="195"/>
      <c r="DL14" s="195"/>
      <c r="DM14" s="195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6"/>
      <c r="FP14" s="196"/>
      <c r="FQ14" s="196"/>
      <c r="FR14" s="196"/>
      <c r="FS14" s="195"/>
      <c r="FT14" s="195"/>
      <c r="FU14" s="195"/>
      <c r="FV14" s="195"/>
      <c r="FW14" s="195"/>
      <c r="FX14" s="195"/>
      <c r="FY14" s="195"/>
      <c r="FZ14" s="195"/>
      <c r="GA14" s="193"/>
      <c r="GB14" s="193"/>
      <c r="GC14" s="193"/>
      <c r="GD14" s="193"/>
      <c r="GE14" s="193"/>
      <c r="GF14" s="193"/>
      <c r="GG14" s="193"/>
      <c r="GH14" s="193"/>
      <c r="GI14" s="193"/>
      <c r="GJ14" s="193"/>
      <c r="GK14" s="193"/>
      <c r="GL14" s="193"/>
      <c r="GM14" s="193"/>
      <c r="GN14" s="196"/>
      <c r="GO14" s="196"/>
      <c r="GP14" s="195"/>
      <c r="GQ14" s="195"/>
      <c r="GR14" s="195"/>
      <c r="GS14" s="195"/>
      <c r="GT14" s="195"/>
      <c r="GU14" s="195"/>
      <c r="GV14" s="195"/>
      <c r="GW14" s="193"/>
      <c r="GX14" s="196"/>
      <c r="GY14" s="196"/>
      <c r="GZ14" s="196"/>
      <c r="HA14" s="196"/>
      <c r="HB14" s="196"/>
      <c r="HC14" s="193"/>
      <c r="HD14" s="193"/>
      <c r="HE14" s="193"/>
      <c r="HF14" s="193"/>
      <c r="HG14" s="193"/>
      <c r="HH14" s="193"/>
      <c r="HI14" s="193"/>
      <c r="HJ14" s="193"/>
      <c r="HK14" s="193"/>
      <c r="HL14" s="193"/>
      <c r="HM14" s="193"/>
      <c r="HN14" s="193"/>
      <c r="HO14" s="193"/>
      <c r="HP14" s="193"/>
      <c r="HQ14" s="193"/>
      <c r="HR14" s="193"/>
      <c r="HS14" s="193"/>
      <c r="HT14" s="193"/>
      <c r="HU14" s="193"/>
      <c r="HV14" s="193"/>
      <c r="HW14" s="193"/>
      <c r="HX14" s="193"/>
      <c r="HY14" s="193"/>
      <c r="HZ14" s="193"/>
      <c r="IA14" s="193"/>
      <c r="IB14" s="193"/>
      <c r="IC14" s="193"/>
      <c r="ID14" s="193"/>
      <c r="IE14" s="193"/>
      <c r="IF14" s="193"/>
      <c r="IG14" s="193"/>
      <c r="IH14" s="193"/>
      <c r="II14" s="193"/>
      <c r="IJ14" s="193"/>
      <c r="IK14" s="193"/>
      <c r="IL14" s="193"/>
      <c r="IM14" s="193"/>
      <c r="IN14" s="193"/>
      <c r="IO14" s="193"/>
      <c r="IP14" s="193"/>
      <c r="IQ14" s="193"/>
      <c r="IR14" s="193"/>
      <c r="IS14" s="193"/>
      <c r="IT14" s="193"/>
      <c r="IU14" s="193"/>
      <c r="IV14" s="193"/>
      <c r="IW14" s="193"/>
      <c r="IX14" s="193"/>
      <c r="IY14" s="193"/>
      <c r="IZ14" s="193"/>
      <c r="JA14" s="193"/>
      <c r="JB14" s="193"/>
      <c r="JC14" s="193"/>
      <c r="JD14" s="193"/>
      <c r="JE14" s="193"/>
      <c r="JF14" s="193"/>
      <c r="JG14" s="193"/>
      <c r="JH14" s="193"/>
      <c r="JI14" s="193"/>
      <c r="JJ14" s="193"/>
      <c r="JK14" s="193"/>
      <c r="JL14" s="193"/>
      <c r="JM14" s="193"/>
      <c r="JN14" s="193"/>
      <c r="JO14" s="193"/>
      <c r="JP14" s="193"/>
      <c r="JQ14" s="193"/>
      <c r="JR14" s="193"/>
      <c r="JS14" s="193"/>
      <c r="JT14" s="193"/>
      <c r="JU14" s="193"/>
      <c r="JV14" s="193"/>
      <c r="JW14" s="193"/>
      <c r="JX14" s="193"/>
      <c r="JY14" s="193"/>
      <c r="JZ14" s="193"/>
      <c r="KA14" s="193"/>
      <c r="KB14" s="193"/>
      <c r="KC14" s="193"/>
      <c r="KD14" s="193"/>
      <c r="KE14" s="193"/>
      <c r="KF14" s="193"/>
      <c r="KG14" s="193"/>
      <c r="KH14" s="193"/>
      <c r="KI14" s="193"/>
      <c r="KJ14" s="193"/>
      <c r="KK14" s="193"/>
      <c r="KL14" s="193"/>
      <c r="KM14" s="193"/>
      <c r="KN14" s="193"/>
      <c r="KO14" s="193"/>
      <c r="KP14" s="193"/>
      <c r="KQ14" s="193"/>
      <c r="KR14" s="193"/>
      <c r="KS14" s="193"/>
      <c r="KT14" s="193"/>
      <c r="KU14" s="193"/>
      <c r="KV14" s="193"/>
      <c r="KW14" s="193"/>
      <c r="KX14" s="193"/>
      <c r="KY14" s="193"/>
      <c r="KZ14" s="193"/>
      <c r="LA14" s="193"/>
      <c r="LB14" s="193"/>
      <c r="LC14" s="193"/>
      <c r="LD14" s="193"/>
      <c r="LE14" s="193"/>
      <c r="LF14" s="193"/>
      <c r="LG14" s="193"/>
      <c r="LH14" s="193"/>
      <c r="LI14" s="193"/>
      <c r="LJ14" s="193"/>
      <c r="LK14" s="193"/>
      <c r="LL14" s="193"/>
      <c r="LM14" s="193"/>
      <c r="LN14" s="193"/>
      <c r="LO14" s="193"/>
      <c r="LP14" s="193"/>
      <c r="LQ14" s="193"/>
      <c r="LR14" s="193"/>
      <c r="LS14" s="193"/>
      <c r="LT14" s="193"/>
      <c r="LU14" s="193"/>
      <c r="LV14" s="193"/>
      <c r="LW14" s="193"/>
      <c r="LX14" s="193"/>
      <c r="LY14" s="193"/>
      <c r="LZ14" s="193"/>
      <c r="MA14" s="193"/>
      <c r="MB14" s="193"/>
      <c r="MC14" s="193"/>
      <c r="MD14" s="193"/>
      <c r="ME14" s="193"/>
      <c r="MF14" s="193"/>
      <c r="MG14" s="193"/>
      <c r="MH14" s="193"/>
      <c r="MI14" s="193"/>
      <c r="MJ14" s="193"/>
      <c r="MK14" s="193"/>
      <c r="ML14" s="193"/>
      <c r="MM14" s="193"/>
      <c r="MN14" s="193"/>
      <c r="MO14" s="193"/>
      <c r="MP14" s="193"/>
      <c r="MQ14" s="193"/>
      <c r="MR14" s="193"/>
      <c r="MS14" s="193"/>
      <c r="MT14" s="193"/>
      <c r="MU14" s="193"/>
      <c r="MV14" s="193"/>
      <c r="MW14" s="193"/>
      <c r="MX14" s="193"/>
      <c r="MY14" s="193"/>
      <c r="MZ14" s="193"/>
      <c r="NA14" s="193"/>
      <c r="NB14" s="193"/>
      <c r="NC14" s="193"/>
      <c r="ND14" s="193"/>
      <c r="NE14" s="193"/>
      <c r="NF14" s="193"/>
      <c r="NG14" s="193"/>
      <c r="NH14" s="193"/>
      <c r="NI14" s="193"/>
      <c r="NJ14" s="193"/>
      <c r="NK14" s="193"/>
      <c r="NL14" s="193"/>
      <c r="NM14" s="193"/>
      <c r="NN14" s="193"/>
      <c r="NO14" s="193"/>
      <c r="NP14" s="193"/>
      <c r="NQ14" s="193"/>
      <c r="NR14" s="193"/>
      <c r="NS14" s="193"/>
      <c r="NT14" s="193"/>
      <c r="NU14" s="193"/>
      <c r="NV14" s="193"/>
      <c r="NW14" s="193"/>
      <c r="NX14" s="193"/>
      <c r="NY14" s="193"/>
      <c r="NZ14" s="193"/>
      <c r="OA14" s="193"/>
      <c r="OB14" s="193"/>
      <c r="OC14" s="193"/>
      <c r="OD14" s="193"/>
      <c r="OE14" s="193"/>
      <c r="OF14" s="193"/>
      <c r="OG14" s="193"/>
      <c r="OH14" s="193"/>
      <c r="OI14" s="193"/>
      <c r="OJ14" s="193"/>
      <c r="OK14" s="193"/>
      <c r="OL14" s="193"/>
      <c r="OM14" s="193"/>
      <c r="ON14" s="193"/>
      <c r="OO14" s="193"/>
      <c r="OP14" s="193"/>
      <c r="OQ14" s="193"/>
      <c r="OR14" s="193"/>
      <c r="OS14" s="193"/>
      <c r="OT14" s="193"/>
      <c r="OU14" s="193"/>
      <c r="OV14" s="193"/>
      <c r="OW14" s="193"/>
      <c r="OX14" s="193"/>
      <c r="OY14" s="193"/>
      <c r="OZ14" s="193"/>
      <c r="PA14" s="193"/>
      <c r="PB14" s="193"/>
      <c r="PC14" s="193"/>
      <c r="PD14" s="193"/>
      <c r="PE14" s="193"/>
      <c r="PF14" s="193"/>
      <c r="PG14" s="193"/>
      <c r="PH14" s="193"/>
      <c r="PI14" s="193"/>
      <c r="PJ14" s="193"/>
      <c r="PK14" s="193"/>
      <c r="PL14" s="193"/>
      <c r="PM14" s="193"/>
      <c r="PN14" s="193"/>
      <c r="PO14" s="193"/>
      <c r="PP14" s="193"/>
      <c r="PQ14" s="193"/>
      <c r="PR14" s="193"/>
      <c r="PS14" s="193"/>
      <c r="PT14" s="193"/>
      <c r="PU14" s="193"/>
      <c r="PV14" s="193"/>
      <c r="PW14" s="193"/>
      <c r="PX14" s="193"/>
      <c r="PY14" s="193"/>
      <c r="PZ14" s="193"/>
      <c r="QA14" s="193"/>
      <c r="QB14" s="193"/>
      <c r="QC14" s="193"/>
      <c r="QD14" s="193"/>
      <c r="QE14" s="193"/>
      <c r="QF14" s="193"/>
      <c r="QG14" s="193"/>
      <c r="QH14" s="193"/>
      <c r="QI14" s="193"/>
      <c r="QJ14" s="193"/>
      <c r="QK14" s="193"/>
      <c r="QL14" s="193"/>
      <c r="QM14" s="193"/>
      <c r="QN14" s="193"/>
      <c r="QO14" s="193"/>
      <c r="QP14" s="193"/>
      <c r="QQ14" s="193"/>
      <c r="QR14" s="193"/>
      <c r="QS14" s="193"/>
      <c r="QT14" s="193"/>
      <c r="QU14" s="193"/>
      <c r="QV14" s="193"/>
      <c r="QW14" s="193"/>
      <c r="QX14" s="193"/>
      <c r="QY14" s="193"/>
      <c r="QZ14" s="193"/>
      <c r="RA14" s="193"/>
      <c r="RB14" s="193"/>
      <c r="RC14" s="193"/>
      <c r="RD14" s="193"/>
      <c r="RE14" s="193"/>
      <c r="RF14" s="193"/>
      <c r="RG14" s="193"/>
      <c r="RH14" s="193"/>
      <c r="RI14" s="193"/>
      <c r="RJ14" s="193"/>
      <c r="RK14" s="193"/>
      <c r="RL14" s="193"/>
      <c r="RM14" s="193"/>
      <c r="RN14" s="193"/>
      <c r="RO14" s="193"/>
      <c r="RP14" s="193"/>
      <c r="RQ14" s="193"/>
      <c r="RR14" s="193"/>
      <c r="RS14" s="193"/>
      <c r="RT14" s="193"/>
      <c r="RU14" s="193"/>
      <c r="RV14" s="193"/>
      <c r="RW14" s="193"/>
      <c r="RX14" s="193"/>
      <c r="RY14" s="193"/>
      <c r="RZ14" s="193"/>
      <c r="SA14" s="193"/>
      <c r="SB14" s="193"/>
      <c r="SC14" s="193"/>
      <c r="SD14" s="193"/>
      <c r="SE14" s="193"/>
      <c r="SF14" s="193"/>
      <c r="SG14" s="193"/>
      <c r="SH14" s="193"/>
      <c r="SI14" s="193"/>
      <c r="SJ14" s="193"/>
      <c r="SK14" s="193"/>
      <c r="SL14" s="193"/>
      <c r="SM14" s="193"/>
      <c r="SN14" s="193"/>
      <c r="SO14" s="193"/>
      <c r="SP14" s="193"/>
      <c r="SQ14" s="193"/>
      <c r="SR14" s="193"/>
      <c r="SS14" s="193"/>
      <c r="ST14" s="193"/>
      <c r="SU14" s="193"/>
      <c r="SV14" s="193"/>
      <c r="SW14" s="193"/>
      <c r="SX14" s="193"/>
      <c r="SY14" s="193"/>
      <c r="SZ14" s="193"/>
      <c r="TA14" s="193"/>
      <c r="TB14" s="193"/>
      <c r="TC14" s="193"/>
      <c r="TD14" s="193"/>
      <c r="TE14" s="193"/>
      <c r="TF14" s="193"/>
      <c r="TG14" s="193"/>
      <c r="TH14" s="193"/>
      <c r="TI14" s="193"/>
      <c r="TJ14" s="193"/>
      <c r="TK14" s="193"/>
      <c r="TL14" s="193"/>
      <c r="TM14" s="193"/>
      <c r="TN14" s="193"/>
      <c r="TO14" s="193"/>
      <c r="TP14" s="193"/>
      <c r="TQ14" s="193"/>
      <c r="TR14" s="193"/>
      <c r="TS14" s="193"/>
      <c r="TT14" s="193"/>
      <c r="TU14" s="193"/>
      <c r="TV14" s="193"/>
      <c r="TW14" s="193"/>
      <c r="TX14" s="193"/>
      <c r="TY14" s="193"/>
      <c r="TZ14" s="193"/>
      <c r="UA14" s="193"/>
      <c r="UB14" s="193"/>
      <c r="UC14" s="193"/>
      <c r="UD14" s="193"/>
      <c r="UE14" s="193"/>
      <c r="UF14" s="193"/>
      <c r="UG14" s="193"/>
      <c r="UH14" s="193"/>
      <c r="UI14" s="197"/>
      <c r="UJ14" s="197"/>
      <c r="UK14" s="197"/>
      <c r="UL14" s="197"/>
      <c r="UM14" s="197"/>
      <c r="UN14" s="195"/>
      <c r="UO14" s="195"/>
      <c r="UP14" s="195"/>
      <c r="UQ14" s="195"/>
      <c r="YG14" s="199"/>
      <c r="YH14" s="199"/>
    </row>
    <row r="15" spans="1:674" ht="21" customHeight="1">
      <c r="A15" s="296">
        <v>8</v>
      </c>
      <c r="B15" s="292" t="str">
        <f>IF('1'!$A$1=1,D15,F15)</f>
        <v xml:space="preserve"> Єгипет</v>
      </c>
      <c r="C15" s="291"/>
      <c r="D15" s="353" t="s">
        <v>151</v>
      </c>
      <c r="E15" s="354"/>
      <c r="F15" s="354" t="s">
        <v>61</v>
      </c>
      <c r="G15" s="294">
        <v>1836.7867114750379</v>
      </c>
      <c r="H15" s="118">
        <v>2038.303287954835</v>
      </c>
      <c r="I15" s="118">
        <v>1642.5453313033631</v>
      </c>
      <c r="J15" s="118">
        <v>1308.2001823024584</v>
      </c>
      <c r="K15" s="118">
        <v>2010.3459563296301</v>
      </c>
      <c r="L15" s="118">
        <v>1428.0354551064538</v>
      </c>
      <c r="M15" s="118">
        <v>1652.8116351303688</v>
      </c>
      <c r="N15" s="118">
        <v>733.51602514438093</v>
      </c>
      <c r="O15" s="118">
        <v>1001.7319819162294</v>
      </c>
      <c r="P15" s="118">
        <v>1513.5374308822406</v>
      </c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2"/>
      <c r="AM15" s="192"/>
      <c r="AN15" s="192"/>
      <c r="AO15" s="192"/>
      <c r="AP15" s="192"/>
      <c r="AQ15" s="192"/>
      <c r="AR15" s="192"/>
      <c r="AS15" s="192"/>
      <c r="AT15" s="192"/>
      <c r="AU15" s="191"/>
      <c r="AV15" s="191"/>
      <c r="AW15" s="191"/>
      <c r="AX15" s="191"/>
      <c r="AY15" s="191"/>
      <c r="AZ15" s="192"/>
      <c r="BA15" s="192"/>
      <c r="BB15" s="192"/>
      <c r="BI15" s="192"/>
      <c r="BJ15" s="192"/>
      <c r="BK15" s="192"/>
      <c r="BL15" s="192"/>
      <c r="BM15" s="192"/>
      <c r="BN15" s="192"/>
      <c r="BO15" s="192"/>
      <c r="BP15" s="192"/>
      <c r="BQ15" s="153" t="s">
        <v>100</v>
      </c>
      <c r="BR15" s="153"/>
      <c r="BS15" s="153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52"/>
      <c r="CX15" s="152"/>
      <c r="CY15" s="153"/>
      <c r="CZ15" s="337"/>
      <c r="DA15" s="337"/>
      <c r="DB15" s="154"/>
      <c r="DC15" s="154"/>
      <c r="DD15" s="154"/>
      <c r="DE15" s="154"/>
      <c r="DF15" s="193"/>
      <c r="DG15" s="193"/>
      <c r="DH15" s="195"/>
      <c r="DI15" s="195"/>
      <c r="DJ15" s="195"/>
      <c r="DK15" s="195"/>
      <c r="DL15" s="195"/>
      <c r="DM15" s="195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6"/>
      <c r="FP15" s="196"/>
      <c r="FQ15" s="196"/>
      <c r="FR15" s="196"/>
      <c r="FS15" s="195"/>
      <c r="FT15" s="195"/>
      <c r="FU15" s="195"/>
      <c r="FV15" s="195"/>
      <c r="FW15" s="195"/>
      <c r="FX15" s="195"/>
      <c r="FY15" s="195"/>
      <c r="FZ15" s="195"/>
      <c r="GA15" s="193"/>
      <c r="GB15" s="193"/>
      <c r="GC15" s="193"/>
      <c r="GD15" s="193"/>
      <c r="GE15" s="193"/>
      <c r="GF15" s="193"/>
      <c r="GG15" s="193"/>
      <c r="GH15" s="193"/>
      <c r="GI15" s="193"/>
      <c r="GJ15" s="193"/>
      <c r="GK15" s="193"/>
      <c r="GL15" s="193"/>
      <c r="GM15" s="193"/>
      <c r="GN15" s="196"/>
      <c r="GO15" s="196"/>
      <c r="GP15" s="195"/>
      <c r="GQ15" s="195"/>
      <c r="GR15" s="195"/>
      <c r="GS15" s="195"/>
      <c r="GT15" s="195"/>
      <c r="GU15" s="195"/>
      <c r="GV15" s="195"/>
      <c r="GW15" s="193"/>
      <c r="GX15" s="196"/>
      <c r="GY15" s="196"/>
      <c r="GZ15" s="196"/>
      <c r="HA15" s="196"/>
      <c r="HB15" s="196"/>
      <c r="HC15" s="193"/>
      <c r="HD15" s="193"/>
      <c r="HE15" s="193"/>
      <c r="HF15" s="193"/>
      <c r="HG15" s="193"/>
      <c r="HH15" s="193"/>
      <c r="HI15" s="193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3"/>
      <c r="IF15" s="193"/>
      <c r="IG15" s="193"/>
      <c r="IH15" s="193"/>
      <c r="II15" s="193"/>
      <c r="IJ15" s="193"/>
      <c r="IK15" s="193"/>
      <c r="IL15" s="193"/>
      <c r="IM15" s="193"/>
      <c r="IN15" s="193"/>
      <c r="IO15" s="193"/>
      <c r="IP15" s="193"/>
      <c r="IQ15" s="193"/>
      <c r="IR15" s="193"/>
      <c r="IS15" s="193"/>
      <c r="IT15" s="193"/>
      <c r="IU15" s="193"/>
      <c r="IV15" s="193"/>
      <c r="IW15" s="193"/>
      <c r="IX15" s="193"/>
      <c r="IY15" s="193"/>
      <c r="IZ15" s="193"/>
      <c r="JA15" s="193"/>
      <c r="JB15" s="193"/>
      <c r="JC15" s="193"/>
      <c r="JD15" s="193"/>
      <c r="JE15" s="193"/>
      <c r="JF15" s="193"/>
      <c r="JG15" s="193"/>
      <c r="JH15" s="193"/>
      <c r="JI15" s="193"/>
      <c r="JJ15" s="193"/>
      <c r="JK15" s="193"/>
      <c r="JL15" s="193"/>
      <c r="JM15" s="193"/>
      <c r="JN15" s="193"/>
      <c r="JO15" s="193"/>
      <c r="JP15" s="193"/>
      <c r="JQ15" s="193"/>
      <c r="JR15" s="193"/>
      <c r="JS15" s="193"/>
      <c r="JT15" s="193"/>
      <c r="JU15" s="193"/>
      <c r="JV15" s="193"/>
      <c r="JW15" s="193"/>
      <c r="JX15" s="193"/>
      <c r="JY15" s="193"/>
      <c r="JZ15" s="193"/>
      <c r="KA15" s="193"/>
      <c r="KB15" s="193"/>
      <c r="KC15" s="193"/>
      <c r="KD15" s="193"/>
      <c r="KE15" s="193"/>
      <c r="KF15" s="193"/>
      <c r="KG15" s="193"/>
      <c r="KH15" s="193"/>
      <c r="KI15" s="193"/>
      <c r="KJ15" s="193"/>
      <c r="KK15" s="193"/>
      <c r="KL15" s="193"/>
      <c r="KM15" s="193"/>
      <c r="KN15" s="193"/>
      <c r="KO15" s="193"/>
      <c r="KP15" s="193"/>
      <c r="KQ15" s="193"/>
      <c r="KR15" s="193"/>
      <c r="KS15" s="193"/>
      <c r="KT15" s="193"/>
      <c r="KU15" s="193"/>
      <c r="KV15" s="193"/>
      <c r="KW15" s="193"/>
      <c r="KX15" s="193"/>
      <c r="KY15" s="193"/>
      <c r="KZ15" s="193"/>
      <c r="LA15" s="193"/>
      <c r="LB15" s="193"/>
      <c r="LC15" s="193"/>
      <c r="LD15" s="193"/>
      <c r="LE15" s="193"/>
      <c r="LF15" s="193"/>
      <c r="LG15" s="193"/>
      <c r="LH15" s="193"/>
      <c r="LI15" s="193"/>
      <c r="LJ15" s="193"/>
      <c r="LK15" s="193"/>
      <c r="LL15" s="193"/>
      <c r="LM15" s="193"/>
      <c r="LN15" s="193"/>
      <c r="LO15" s="193"/>
      <c r="LP15" s="193"/>
      <c r="LQ15" s="193"/>
      <c r="LR15" s="193"/>
      <c r="LS15" s="193"/>
      <c r="LT15" s="193"/>
      <c r="LU15" s="193"/>
      <c r="LV15" s="193"/>
      <c r="LW15" s="193"/>
      <c r="LX15" s="193"/>
      <c r="LY15" s="193"/>
      <c r="LZ15" s="193"/>
      <c r="MA15" s="193"/>
      <c r="MB15" s="193"/>
      <c r="MC15" s="193"/>
      <c r="MD15" s="193"/>
      <c r="ME15" s="193"/>
      <c r="MF15" s="193"/>
      <c r="MG15" s="193"/>
      <c r="MH15" s="193"/>
      <c r="MI15" s="193"/>
      <c r="MJ15" s="193"/>
      <c r="MK15" s="193"/>
      <c r="ML15" s="193"/>
      <c r="MM15" s="193"/>
      <c r="MN15" s="193"/>
      <c r="MO15" s="193"/>
      <c r="MP15" s="193"/>
      <c r="MQ15" s="193"/>
      <c r="MR15" s="193"/>
      <c r="MS15" s="193"/>
      <c r="MT15" s="193"/>
      <c r="MU15" s="193"/>
      <c r="MV15" s="193"/>
      <c r="MW15" s="193"/>
      <c r="MX15" s="193"/>
      <c r="MY15" s="193"/>
      <c r="MZ15" s="193"/>
      <c r="NA15" s="193"/>
      <c r="NB15" s="193"/>
      <c r="NC15" s="193"/>
      <c r="ND15" s="193"/>
      <c r="NE15" s="193"/>
      <c r="NF15" s="193"/>
      <c r="NG15" s="193"/>
      <c r="NH15" s="193"/>
      <c r="NI15" s="193"/>
      <c r="NJ15" s="193"/>
      <c r="NK15" s="193"/>
      <c r="NL15" s="193"/>
      <c r="NM15" s="193"/>
      <c r="NN15" s="193"/>
      <c r="NO15" s="193"/>
      <c r="NP15" s="193"/>
      <c r="NQ15" s="193"/>
      <c r="NR15" s="193"/>
      <c r="NS15" s="193"/>
      <c r="NT15" s="193"/>
      <c r="NU15" s="193"/>
      <c r="NV15" s="193"/>
      <c r="NW15" s="193"/>
      <c r="NX15" s="193"/>
      <c r="NY15" s="193"/>
      <c r="NZ15" s="193"/>
      <c r="OA15" s="193"/>
      <c r="OB15" s="193"/>
      <c r="OC15" s="193"/>
      <c r="OD15" s="193"/>
      <c r="OE15" s="193"/>
      <c r="OF15" s="193"/>
      <c r="OG15" s="193"/>
      <c r="OH15" s="193"/>
      <c r="OI15" s="193"/>
      <c r="OJ15" s="193"/>
      <c r="OK15" s="193"/>
      <c r="OL15" s="193"/>
      <c r="OM15" s="193"/>
      <c r="ON15" s="193"/>
      <c r="OO15" s="193"/>
      <c r="OP15" s="193"/>
      <c r="OQ15" s="193"/>
      <c r="OR15" s="193"/>
      <c r="OS15" s="193"/>
      <c r="OT15" s="193"/>
      <c r="OU15" s="193"/>
      <c r="OV15" s="193"/>
      <c r="OW15" s="193"/>
      <c r="OX15" s="193"/>
      <c r="OY15" s="193"/>
      <c r="OZ15" s="193"/>
      <c r="PA15" s="193"/>
      <c r="PB15" s="193"/>
      <c r="PC15" s="193"/>
      <c r="PD15" s="193"/>
      <c r="PE15" s="193"/>
      <c r="PF15" s="193"/>
      <c r="PG15" s="193"/>
      <c r="PH15" s="193"/>
      <c r="PI15" s="193"/>
      <c r="PJ15" s="193"/>
      <c r="PK15" s="193"/>
      <c r="PL15" s="193"/>
      <c r="PM15" s="193"/>
      <c r="PN15" s="193"/>
      <c r="PO15" s="193"/>
      <c r="PP15" s="193"/>
      <c r="PQ15" s="193"/>
      <c r="PR15" s="193"/>
      <c r="PS15" s="193"/>
      <c r="PT15" s="193"/>
      <c r="PU15" s="193"/>
      <c r="PV15" s="193"/>
      <c r="PW15" s="193"/>
      <c r="PX15" s="193"/>
      <c r="PY15" s="193"/>
      <c r="PZ15" s="193"/>
      <c r="QA15" s="193"/>
      <c r="QB15" s="193"/>
      <c r="QC15" s="193"/>
      <c r="QD15" s="193"/>
      <c r="QE15" s="193"/>
      <c r="QF15" s="193"/>
      <c r="QG15" s="193"/>
      <c r="QH15" s="193"/>
      <c r="QI15" s="193"/>
      <c r="QJ15" s="193"/>
      <c r="QK15" s="193"/>
      <c r="QL15" s="193"/>
      <c r="QM15" s="193"/>
      <c r="QN15" s="193"/>
      <c r="QO15" s="193"/>
      <c r="QP15" s="193"/>
      <c r="QQ15" s="193"/>
      <c r="QR15" s="193"/>
      <c r="QS15" s="193"/>
      <c r="QT15" s="193"/>
      <c r="QU15" s="193"/>
      <c r="QV15" s="193"/>
      <c r="QW15" s="193"/>
      <c r="QX15" s="193"/>
      <c r="QY15" s="193"/>
      <c r="QZ15" s="193"/>
      <c r="RA15" s="193"/>
      <c r="RB15" s="193"/>
      <c r="RC15" s="193"/>
      <c r="RD15" s="193"/>
      <c r="RE15" s="193"/>
      <c r="RF15" s="193"/>
      <c r="RG15" s="193"/>
      <c r="RH15" s="193"/>
      <c r="RI15" s="193"/>
      <c r="RJ15" s="193"/>
      <c r="RK15" s="193"/>
      <c r="RL15" s="193"/>
      <c r="RM15" s="193"/>
      <c r="RN15" s="193"/>
      <c r="RO15" s="193"/>
      <c r="RP15" s="193"/>
      <c r="RQ15" s="193"/>
      <c r="RR15" s="193"/>
      <c r="RS15" s="193"/>
      <c r="RT15" s="193"/>
      <c r="RU15" s="193"/>
      <c r="RV15" s="193"/>
      <c r="RW15" s="193"/>
      <c r="RX15" s="193"/>
      <c r="RY15" s="193"/>
      <c r="RZ15" s="193"/>
      <c r="SA15" s="193"/>
      <c r="SB15" s="193"/>
      <c r="SC15" s="193"/>
      <c r="SD15" s="193"/>
      <c r="SE15" s="193"/>
      <c r="SF15" s="193"/>
      <c r="SG15" s="193"/>
      <c r="SH15" s="193"/>
      <c r="SI15" s="193"/>
      <c r="SJ15" s="193"/>
      <c r="SK15" s="193"/>
      <c r="SL15" s="193"/>
      <c r="SM15" s="193"/>
      <c r="SN15" s="193"/>
      <c r="SO15" s="193"/>
      <c r="SP15" s="193"/>
      <c r="SQ15" s="193"/>
      <c r="SR15" s="193"/>
      <c r="SS15" s="193"/>
      <c r="ST15" s="193"/>
      <c r="SU15" s="193"/>
      <c r="SV15" s="193"/>
      <c r="SW15" s="193"/>
      <c r="SX15" s="193"/>
      <c r="SY15" s="193"/>
      <c r="SZ15" s="193"/>
      <c r="TA15" s="193"/>
      <c r="TB15" s="193"/>
      <c r="TC15" s="193"/>
      <c r="TD15" s="193"/>
      <c r="TE15" s="193"/>
      <c r="TF15" s="193"/>
      <c r="TG15" s="193"/>
      <c r="TH15" s="193"/>
      <c r="TI15" s="193"/>
      <c r="TJ15" s="193"/>
      <c r="TK15" s="193"/>
      <c r="TL15" s="193"/>
      <c r="TM15" s="193"/>
      <c r="TN15" s="193"/>
      <c r="TO15" s="193"/>
      <c r="TP15" s="193"/>
      <c r="TQ15" s="193"/>
      <c r="TR15" s="193"/>
      <c r="TS15" s="193"/>
      <c r="TT15" s="193"/>
      <c r="TU15" s="193"/>
      <c r="TV15" s="193"/>
      <c r="TW15" s="193"/>
      <c r="TX15" s="193"/>
      <c r="TY15" s="193"/>
      <c r="TZ15" s="193"/>
      <c r="UA15" s="193"/>
      <c r="UB15" s="193"/>
      <c r="UC15" s="193"/>
      <c r="UD15" s="193"/>
      <c r="UE15" s="193"/>
      <c r="UF15" s="193"/>
      <c r="UG15" s="193"/>
      <c r="UH15" s="193"/>
      <c r="UI15" s="197"/>
      <c r="UJ15" s="197"/>
      <c r="UK15" s="197"/>
      <c r="UL15" s="197"/>
      <c r="UM15" s="197"/>
      <c r="UN15" s="195"/>
      <c r="UO15" s="195"/>
      <c r="UP15" s="195"/>
      <c r="UQ15" s="195"/>
      <c r="YG15" s="199"/>
      <c r="YH15" s="199"/>
    </row>
    <row r="16" spans="1:674" ht="21" customHeight="1">
      <c r="A16" s="296">
        <v>9</v>
      </c>
      <c r="B16" s="292" t="str">
        <f>IF('1'!$A$1=1,D16,F16)</f>
        <v xml:space="preserve"> Румунія</v>
      </c>
      <c r="C16" s="291"/>
      <c r="D16" s="353" t="s">
        <v>158</v>
      </c>
      <c r="E16" s="354"/>
      <c r="F16" s="354" t="s">
        <v>39</v>
      </c>
      <c r="G16" s="294">
        <v>421.41437592649538</v>
      </c>
      <c r="H16" s="118">
        <v>480.84858181981622</v>
      </c>
      <c r="I16" s="118">
        <v>519.99818837214275</v>
      </c>
      <c r="J16" s="118">
        <v>552.22232712192545</v>
      </c>
      <c r="K16" s="118">
        <v>609.15176550020851</v>
      </c>
      <c r="L16" s="118">
        <v>688.59373660174128</v>
      </c>
      <c r="M16" s="118">
        <v>1020.9410267305823</v>
      </c>
      <c r="N16" s="118">
        <v>3517.9562031730388</v>
      </c>
      <c r="O16" s="118">
        <v>3357.5380330202638</v>
      </c>
      <c r="P16" s="118">
        <v>1412.888462121673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2"/>
      <c r="AM16" s="192"/>
      <c r="AN16" s="192"/>
      <c r="AO16" s="192"/>
      <c r="AP16" s="192"/>
      <c r="AQ16" s="192"/>
      <c r="AR16" s="192"/>
      <c r="AS16" s="192"/>
      <c r="AT16" s="192"/>
      <c r="AU16" s="191"/>
      <c r="AV16" s="191"/>
      <c r="AW16" s="191"/>
      <c r="AX16" s="191"/>
      <c r="AY16" s="191"/>
      <c r="AZ16" s="192"/>
      <c r="BA16" s="192"/>
      <c r="BB16" s="192"/>
      <c r="BI16" s="192"/>
      <c r="BJ16" s="192"/>
      <c r="BK16" s="192"/>
      <c r="BL16" s="192"/>
      <c r="BM16" s="192"/>
      <c r="BN16" s="192"/>
      <c r="BO16" s="192"/>
      <c r="BP16" s="192"/>
      <c r="BQ16" s="153"/>
      <c r="BR16" s="153"/>
      <c r="BS16" s="153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52"/>
      <c r="CX16" s="152"/>
      <c r="CY16" s="153"/>
      <c r="CZ16" s="337"/>
      <c r="DA16" s="337"/>
      <c r="DB16" s="154"/>
      <c r="DC16" s="154"/>
      <c r="DD16" s="154"/>
      <c r="DE16" s="154"/>
      <c r="DF16" s="193"/>
      <c r="DG16" s="193"/>
      <c r="DH16" s="195"/>
      <c r="DI16" s="195"/>
      <c r="DJ16" s="195"/>
      <c r="DK16" s="195"/>
      <c r="DL16" s="195"/>
      <c r="DM16" s="195"/>
      <c r="DN16" s="193"/>
      <c r="DO16" s="193"/>
      <c r="DP16" s="193"/>
      <c r="DQ16" s="193"/>
      <c r="DR16" s="193"/>
      <c r="DS16" s="193"/>
      <c r="DT16" s="193"/>
      <c r="DU16" s="193"/>
      <c r="DV16" s="193"/>
      <c r="DW16" s="193"/>
      <c r="DX16" s="193"/>
      <c r="DY16" s="193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6"/>
      <c r="FP16" s="196"/>
      <c r="FQ16" s="196"/>
      <c r="FR16" s="196"/>
      <c r="FS16" s="195"/>
      <c r="FT16" s="195"/>
      <c r="FU16" s="195"/>
      <c r="FV16" s="195"/>
      <c r="FW16" s="195"/>
      <c r="FX16" s="195"/>
      <c r="FY16" s="195"/>
      <c r="FZ16" s="195"/>
      <c r="GA16" s="193"/>
      <c r="GB16" s="193"/>
      <c r="GC16" s="193"/>
      <c r="GD16" s="193"/>
      <c r="GE16" s="193"/>
      <c r="GF16" s="193"/>
      <c r="GG16" s="193"/>
      <c r="GH16" s="193"/>
      <c r="GI16" s="193"/>
      <c r="GJ16" s="193"/>
      <c r="GK16" s="193"/>
      <c r="GL16" s="193"/>
      <c r="GM16" s="193"/>
      <c r="GN16" s="196"/>
      <c r="GO16" s="196"/>
      <c r="GP16" s="195"/>
      <c r="GQ16" s="195"/>
      <c r="GR16" s="195"/>
      <c r="GS16" s="195"/>
      <c r="GT16" s="195"/>
      <c r="GU16" s="195"/>
      <c r="GV16" s="195"/>
      <c r="GW16" s="193"/>
      <c r="GX16" s="196"/>
      <c r="GY16" s="196"/>
      <c r="GZ16" s="196"/>
      <c r="HA16" s="196"/>
      <c r="HB16" s="196"/>
      <c r="HC16" s="193"/>
      <c r="HD16" s="193"/>
      <c r="HE16" s="193"/>
      <c r="HF16" s="193"/>
      <c r="HG16" s="193"/>
      <c r="HH16" s="193"/>
      <c r="HI16" s="193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3"/>
      <c r="IF16" s="193"/>
      <c r="IG16" s="193"/>
      <c r="IH16" s="193"/>
      <c r="II16" s="193"/>
      <c r="IJ16" s="193"/>
      <c r="IK16" s="193"/>
      <c r="IL16" s="193"/>
      <c r="IM16" s="193"/>
      <c r="IN16" s="193"/>
      <c r="IO16" s="193"/>
      <c r="IP16" s="193"/>
      <c r="IQ16" s="193"/>
      <c r="IR16" s="193"/>
      <c r="IS16" s="193"/>
      <c r="IT16" s="193"/>
      <c r="IU16" s="193"/>
      <c r="IV16" s="193"/>
      <c r="IW16" s="193"/>
      <c r="IX16" s="193"/>
      <c r="IY16" s="193"/>
      <c r="IZ16" s="193"/>
      <c r="JA16" s="193"/>
      <c r="JB16" s="193"/>
      <c r="JC16" s="193"/>
      <c r="JD16" s="193"/>
      <c r="JE16" s="193"/>
      <c r="JF16" s="193"/>
      <c r="JG16" s="193"/>
      <c r="JH16" s="193"/>
      <c r="JI16" s="193"/>
      <c r="JJ16" s="193"/>
      <c r="JK16" s="193"/>
      <c r="JL16" s="193"/>
      <c r="JM16" s="193"/>
      <c r="JN16" s="193"/>
      <c r="JO16" s="193"/>
      <c r="JP16" s="193"/>
      <c r="JQ16" s="193"/>
      <c r="JR16" s="193"/>
      <c r="JS16" s="193"/>
      <c r="JT16" s="193"/>
      <c r="JU16" s="193"/>
      <c r="JV16" s="193"/>
      <c r="JW16" s="193"/>
      <c r="JX16" s="193"/>
      <c r="JY16" s="193"/>
      <c r="JZ16" s="193"/>
      <c r="KA16" s="193"/>
      <c r="KB16" s="193"/>
      <c r="KC16" s="193"/>
      <c r="KD16" s="193"/>
      <c r="KE16" s="193"/>
      <c r="KF16" s="193"/>
      <c r="KG16" s="193"/>
      <c r="KH16" s="193"/>
      <c r="KI16" s="193"/>
      <c r="KJ16" s="193"/>
      <c r="KK16" s="193"/>
      <c r="KL16" s="193"/>
      <c r="KM16" s="193"/>
      <c r="KN16" s="193"/>
      <c r="KO16" s="193"/>
      <c r="KP16" s="193"/>
      <c r="KQ16" s="193"/>
      <c r="KR16" s="193"/>
      <c r="KS16" s="193"/>
      <c r="KT16" s="193"/>
      <c r="KU16" s="193"/>
      <c r="KV16" s="193"/>
      <c r="KW16" s="193"/>
      <c r="KX16" s="193"/>
      <c r="KY16" s="193"/>
      <c r="KZ16" s="193"/>
      <c r="LA16" s="193"/>
      <c r="LB16" s="193"/>
      <c r="LC16" s="193"/>
      <c r="LD16" s="193"/>
      <c r="LE16" s="193"/>
      <c r="LF16" s="193"/>
      <c r="LG16" s="193"/>
      <c r="LH16" s="193"/>
      <c r="LI16" s="193"/>
      <c r="LJ16" s="193"/>
      <c r="LK16" s="193"/>
      <c r="LL16" s="193"/>
      <c r="LM16" s="193"/>
      <c r="LN16" s="193"/>
      <c r="LO16" s="193"/>
      <c r="LP16" s="193"/>
      <c r="LQ16" s="193"/>
      <c r="LR16" s="193"/>
      <c r="LS16" s="193"/>
      <c r="LT16" s="193"/>
      <c r="LU16" s="193"/>
      <c r="LV16" s="193"/>
      <c r="LW16" s="193"/>
      <c r="LX16" s="193"/>
      <c r="LY16" s="193"/>
      <c r="LZ16" s="193"/>
      <c r="MA16" s="193"/>
      <c r="MB16" s="193"/>
      <c r="MC16" s="193"/>
      <c r="MD16" s="193"/>
      <c r="ME16" s="193"/>
      <c r="MF16" s="193"/>
      <c r="MG16" s="193"/>
      <c r="MH16" s="193"/>
      <c r="MI16" s="193"/>
      <c r="MJ16" s="193"/>
      <c r="MK16" s="193"/>
      <c r="ML16" s="193"/>
      <c r="MM16" s="193"/>
      <c r="MN16" s="193"/>
      <c r="MO16" s="193"/>
      <c r="MP16" s="193"/>
      <c r="MQ16" s="193"/>
      <c r="MR16" s="193"/>
      <c r="MS16" s="193"/>
      <c r="MT16" s="193"/>
      <c r="MU16" s="193"/>
      <c r="MV16" s="193"/>
      <c r="MW16" s="193"/>
      <c r="MX16" s="193"/>
      <c r="MY16" s="193"/>
      <c r="MZ16" s="193"/>
      <c r="NA16" s="193"/>
      <c r="NB16" s="193"/>
      <c r="NC16" s="193"/>
      <c r="ND16" s="193"/>
      <c r="NE16" s="193"/>
      <c r="NF16" s="193"/>
      <c r="NG16" s="193"/>
      <c r="NH16" s="193"/>
      <c r="NI16" s="193"/>
      <c r="NJ16" s="193"/>
      <c r="NK16" s="193"/>
      <c r="NL16" s="193"/>
      <c r="NM16" s="193"/>
      <c r="NN16" s="193"/>
      <c r="NO16" s="193"/>
      <c r="NP16" s="193"/>
      <c r="NQ16" s="193"/>
      <c r="NR16" s="193"/>
      <c r="NS16" s="193"/>
      <c r="NT16" s="193"/>
      <c r="NU16" s="193"/>
      <c r="NV16" s="193"/>
      <c r="NW16" s="193"/>
      <c r="NX16" s="193"/>
      <c r="NY16" s="193"/>
      <c r="NZ16" s="193"/>
      <c r="OA16" s="193"/>
      <c r="OB16" s="193"/>
      <c r="OC16" s="193"/>
      <c r="OD16" s="193"/>
      <c r="OE16" s="193"/>
      <c r="OF16" s="193"/>
      <c r="OG16" s="193"/>
      <c r="OH16" s="193"/>
      <c r="OI16" s="193"/>
      <c r="OJ16" s="193"/>
      <c r="OK16" s="193"/>
      <c r="OL16" s="193"/>
      <c r="OM16" s="193"/>
      <c r="ON16" s="193"/>
      <c r="OO16" s="193"/>
      <c r="OP16" s="193"/>
      <c r="OQ16" s="193"/>
      <c r="OR16" s="193"/>
      <c r="OS16" s="193"/>
      <c r="OT16" s="193"/>
      <c r="OU16" s="193"/>
      <c r="OV16" s="193"/>
      <c r="OW16" s="193"/>
      <c r="OX16" s="193"/>
      <c r="OY16" s="193"/>
      <c r="OZ16" s="193"/>
      <c r="PA16" s="193"/>
      <c r="PB16" s="193"/>
      <c r="PC16" s="193"/>
      <c r="PD16" s="193"/>
      <c r="PE16" s="193"/>
      <c r="PF16" s="193"/>
      <c r="PG16" s="193"/>
      <c r="PH16" s="193"/>
      <c r="PI16" s="193"/>
      <c r="PJ16" s="193"/>
      <c r="PK16" s="193"/>
      <c r="PL16" s="193"/>
      <c r="PM16" s="193"/>
      <c r="PN16" s="193"/>
      <c r="PO16" s="193"/>
      <c r="PP16" s="193"/>
      <c r="PQ16" s="193"/>
      <c r="PR16" s="193"/>
      <c r="PS16" s="193"/>
      <c r="PT16" s="193"/>
      <c r="PU16" s="193"/>
      <c r="PV16" s="193"/>
      <c r="PW16" s="193"/>
      <c r="PX16" s="193"/>
      <c r="PY16" s="193"/>
      <c r="PZ16" s="193"/>
      <c r="QA16" s="193"/>
      <c r="QB16" s="193"/>
      <c r="QC16" s="193"/>
      <c r="QD16" s="193"/>
      <c r="QE16" s="193"/>
      <c r="QF16" s="193"/>
      <c r="QG16" s="193"/>
      <c r="QH16" s="193"/>
      <c r="QI16" s="193"/>
      <c r="QJ16" s="193"/>
      <c r="QK16" s="193"/>
      <c r="QL16" s="193"/>
      <c r="QM16" s="193"/>
      <c r="QN16" s="193"/>
      <c r="QO16" s="193"/>
      <c r="QP16" s="193"/>
      <c r="QQ16" s="193"/>
      <c r="QR16" s="193"/>
      <c r="QS16" s="193"/>
      <c r="QT16" s="193"/>
      <c r="QU16" s="193"/>
      <c r="QV16" s="193"/>
      <c r="QW16" s="193"/>
      <c r="QX16" s="193"/>
      <c r="QY16" s="193"/>
      <c r="QZ16" s="193"/>
      <c r="RA16" s="193"/>
      <c r="RB16" s="193"/>
      <c r="RC16" s="193"/>
      <c r="RD16" s="193"/>
      <c r="RE16" s="193"/>
      <c r="RF16" s="193"/>
      <c r="RG16" s="193"/>
      <c r="RH16" s="193"/>
      <c r="RI16" s="193"/>
      <c r="RJ16" s="193"/>
      <c r="RK16" s="193"/>
      <c r="RL16" s="193"/>
      <c r="RM16" s="193"/>
      <c r="RN16" s="193"/>
      <c r="RO16" s="193"/>
      <c r="RP16" s="193"/>
      <c r="RQ16" s="193"/>
      <c r="RR16" s="193"/>
      <c r="RS16" s="193"/>
      <c r="RT16" s="193"/>
      <c r="RU16" s="193"/>
      <c r="RV16" s="193"/>
      <c r="RW16" s="193"/>
      <c r="RX16" s="193"/>
      <c r="RY16" s="193"/>
      <c r="RZ16" s="193"/>
      <c r="SA16" s="193"/>
      <c r="SB16" s="193"/>
      <c r="SC16" s="193"/>
      <c r="SD16" s="193"/>
      <c r="SE16" s="193"/>
      <c r="SF16" s="193"/>
      <c r="SG16" s="193"/>
      <c r="SH16" s="193"/>
      <c r="SI16" s="193"/>
      <c r="SJ16" s="193"/>
      <c r="SK16" s="193"/>
      <c r="SL16" s="193"/>
      <c r="SM16" s="193"/>
      <c r="SN16" s="193"/>
      <c r="SO16" s="193"/>
      <c r="SP16" s="193"/>
      <c r="SQ16" s="193"/>
      <c r="SR16" s="193"/>
      <c r="SS16" s="193"/>
      <c r="ST16" s="193"/>
      <c r="SU16" s="193"/>
      <c r="SV16" s="193"/>
      <c r="SW16" s="193"/>
      <c r="SX16" s="193"/>
      <c r="SY16" s="193"/>
      <c r="SZ16" s="193"/>
      <c r="TA16" s="193"/>
      <c r="TB16" s="193"/>
      <c r="TC16" s="193"/>
      <c r="TD16" s="193"/>
      <c r="TE16" s="193"/>
      <c r="TF16" s="193"/>
      <c r="TG16" s="193"/>
      <c r="TH16" s="193"/>
      <c r="TI16" s="193"/>
      <c r="TJ16" s="193"/>
      <c r="TK16" s="193"/>
      <c r="TL16" s="193"/>
      <c r="TM16" s="193"/>
      <c r="TN16" s="193"/>
      <c r="TO16" s="193"/>
      <c r="TP16" s="193"/>
      <c r="TQ16" s="193"/>
      <c r="TR16" s="193"/>
      <c r="TS16" s="193"/>
      <c r="TT16" s="193"/>
      <c r="TU16" s="193"/>
      <c r="TV16" s="193"/>
      <c r="TW16" s="193"/>
      <c r="TX16" s="193"/>
      <c r="TY16" s="193"/>
      <c r="TZ16" s="193"/>
      <c r="UA16" s="193"/>
      <c r="UB16" s="193"/>
      <c r="UC16" s="193"/>
      <c r="UD16" s="193"/>
      <c r="UE16" s="193"/>
      <c r="UF16" s="193"/>
      <c r="UG16" s="193"/>
      <c r="UH16" s="193"/>
      <c r="UI16" s="197"/>
      <c r="UJ16" s="197"/>
      <c r="UK16" s="197"/>
      <c r="UL16" s="197"/>
      <c r="UM16" s="197"/>
      <c r="UN16" s="195"/>
      <c r="UO16" s="195"/>
      <c r="UP16" s="195"/>
      <c r="UQ16" s="195"/>
      <c r="YG16" s="199"/>
      <c r="YH16" s="199"/>
    </row>
    <row r="17" spans="1:658" ht="21" customHeight="1">
      <c r="A17" s="296">
        <v>10</v>
      </c>
      <c r="B17" s="292" t="str">
        <f>IF('1'!$A$1=1,D17,F17)</f>
        <v xml:space="preserve"> Болгарія</v>
      </c>
      <c r="C17" s="291"/>
      <c r="D17" s="353" t="s">
        <v>144</v>
      </c>
      <c r="E17" s="354"/>
      <c r="F17" s="354" t="s">
        <v>41</v>
      </c>
      <c r="G17" s="294">
        <v>377.70325938706708</v>
      </c>
      <c r="H17" s="118">
        <v>375.93837990337965</v>
      </c>
      <c r="I17" s="118">
        <v>378.90255931772157</v>
      </c>
      <c r="J17" s="118">
        <v>431.57989939119432</v>
      </c>
      <c r="K17" s="118">
        <v>417.44970091033929</v>
      </c>
      <c r="L17" s="118">
        <v>433.63211454773261</v>
      </c>
      <c r="M17" s="118">
        <v>684.24262061347554</v>
      </c>
      <c r="N17" s="118">
        <v>1354.0380485248115</v>
      </c>
      <c r="O17" s="118">
        <v>836.27534152119483</v>
      </c>
      <c r="P17" s="118">
        <v>1043.4929148619703</v>
      </c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2"/>
      <c r="AM17" s="192"/>
      <c r="AN17" s="192"/>
      <c r="AO17" s="192"/>
      <c r="AP17" s="192"/>
      <c r="AQ17" s="192"/>
      <c r="AR17" s="192"/>
      <c r="AS17" s="192"/>
      <c r="AT17" s="192"/>
      <c r="AU17" s="191"/>
      <c r="AV17" s="191"/>
      <c r="AW17" s="191"/>
      <c r="AX17" s="191"/>
      <c r="AY17" s="191"/>
      <c r="AZ17" s="192"/>
      <c r="BA17" s="192"/>
      <c r="BB17" s="192"/>
      <c r="BI17" s="192"/>
      <c r="BJ17" s="192"/>
      <c r="BK17" s="192"/>
      <c r="BL17" s="192"/>
      <c r="BM17" s="192"/>
      <c r="BN17" s="192"/>
      <c r="BO17" s="192"/>
      <c r="BP17" s="192"/>
      <c r="BQ17" s="153"/>
      <c r="BR17" s="153"/>
      <c r="BS17" s="153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52"/>
      <c r="CX17" s="152"/>
      <c r="CY17" s="153"/>
      <c r="CZ17" s="337"/>
      <c r="DA17" s="337"/>
      <c r="DB17" s="154"/>
      <c r="DC17" s="154"/>
      <c r="DD17" s="154"/>
      <c r="DE17" s="154"/>
      <c r="DF17" s="193"/>
      <c r="DG17" s="193"/>
      <c r="DH17" s="195"/>
      <c r="DI17" s="195"/>
      <c r="DJ17" s="195"/>
      <c r="DK17" s="195"/>
      <c r="DL17" s="195"/>
      <c r="DM17" s="195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6"/>
      <c r="FP17" s="196"/>
      <c r="FQ17" s="196"/>
      <c r="FR17" s="196"/>
      <c r="FS17" s="195"/>
      <c r="FT17" s="195"/>
      <c r="FU17" s="195"/>
      <c r="FV17" s="195"/>
      <c r="FW17" s="195"/>
      <c r="FX17" s="195"/>
      <c r="FY17" s="195"/>
      <c r="FZ17" s="195"/>
      <c r="GA17" s="193"/>
      <c r="GB17" s="193"/>
      <c r="GC17" s="193"/>
      <c r="GD17" s="193"/>
      <c r="GE17" s="193"/>
      <c r="GF17" s="193"/>
      <c r="GG17" s="193"/>
      <c r="GH17" s="193"/>
      <c r="GI17" s="193"/>
      <c r="GJ17" s="193"/>
      <c r="GK17" s="193"/>
      <c r="GL17" s="193"/>
      <c r="GM17" s="193"/>
      <c r="GN17" s="196"/>
      <c r="GO17" s="196"/>
      <c r="GP17" s="195"/>
      <c r="GQ17" s="195"/>
      <c r="GR17" s="195"/>
      <c r="GS17" s="195"/>
      <c r="GT17" s="195"/>
      <c r="GU17" s="195"/>
      <c r="GV17" s="195"/>
      <c r="GW17" s="193"/>
      <c r="GX17" s="196"/>
      <c r="GY17" s="196"/>
      <c r="GZ17" s="196"/>
      <c r="HA17" s="196"/>
      <c r="HB17" s="196"/>
      <c r="HC17" s="193"/>
      <c r="HD17" s="193"/>
      <c r="HE17" s="193"/>
      <c r="HF17" s="193"/>
      <c r="HG17" s="193"/>
      <c r="HH17" s="193"/>
      <c r="HI17" s="193"/>
      <c r="HJ17" s="193"/>
      <c r="HK17" s="193"/>
      <c r="HL17" s="193"/>
      <c r="HM17" s="193"/>
      <c r="HN17" s="193"/>
      <c r="HO17" s="193"/>
      <c r="HP17" s="193"/>
      <c r="HQ17" s="193"/>
      <c r="HR17" s="193"/>
      <c r="HS17" s="193"/>
      <c r="HT17" s="193"/>
      <c r="HU17" s="193"/>
      <c r="HV17" s="193"/>
      <c r="HW17" s="193"/>
      <c r="HX17" s="193"/>
      <c r="HY17" s="193"/>
      <c r="HZ17" s="193"/>
      <c r="IA17" s="193"/>
      <c r="IB17" s="193"/>
      <c r="IC17" s="193"/>
      <c r="ID17" s="193"/>
      <c r="IE17" s="193"/>
      <c r="IF17" s="193"/>
      <c r="IG17" s="193"/>
      <c r="IH17" s="193"/>
      <c r="II17" s="193"/>
      <c r="IJ17" s="193"/>
      <c r="IK17" s="193"/>
      <c r="IL17" s="193"/>
      <c r="IM17" s="193"/>
      <c r="IN17" s="193"/>
      <c r="IO17" s="193"/>
      <c r="IP17" s="193"/>
      <c r="IQ17" s="193"/>
      <c r="IR17" s="193"/>
      <c r="IS17" s="193"/>
      <c r="IT17" s="193"/>
      <c r="IU17" s="193"/>
      <c r="IV17" s="193"/>
      <c r="IW17" s="193"/>
      <c r="IX17" s="193"/>
      <c r="IY17" s="193"/>
      <c r="IZ17" s="193"/>
      <c r="JA17" s="193"/>
      <c r="JB17" s="193"/>
      <c r="JC17" s="193"/>
      <c r="JD17" s="193"/>
      <c r="JE17" s="193"/>
      <c r="JF17" s="193"/>
      <c r="JG17" s="193"/>
      <c r="JH17" s="193"/>
      <c r="JI17" s="193"/>
      <c r="JJ17" s="193"/>
      <c r="JK17" s="193"/>
      <c r="JL17" s="193"/>
      <c r="JM17" s="193"/>
      <c r="JN17" s="193"/>
      <c r="JO17" s="193"/>
      <c r="JP17" s="193"/>
      <c r="JQ17" s="193"/>
      <c r="JR17" s="193"/>
      <c r="JS17" s="193"/>
      <c r="JT17" s="193"/>
      <c r="JU17" s="193"/>
      <c r="JV17" s="193"/>
      <c r="JW17" s="193"/>
      <c r="JX17" s="193"/>
      <c r="JY17" s="193"/>
      <c r="JZ17" s="193"/>
      <c r="KA17" s="193"/>
      <c r="KB17" s="193"/>
      <c r="KC17" s="193"/>
      <c r="KD17" s="193"/>
      <c r="KE17" s="193"/>
      <c r="KF17" s="193"/>
      <c r="KG17" s="193"/>
      <c r="KH17" s="193"/>
      <c r="KI17" s="193"/>
      <c r="KJ17" s="193"/>
      <c r="KK17" s="193"/>
      <c r="KL17" s="193"/>
      <c r="KM17" s="193"/>
      <c r="KN17" s="193"/>
      <c r="KO17" s="193"/>
      <c r="KP17" s="193"/>
      <c r="KQ17" s="193"/>
      <c r="KR17" s="193"/>
      <c r="KS17" s="193"/>
      <c r="KT17" s="193"/>
      <c r="KU17" s="193"/>
      <c r="KV17" s="193"/>
      <c r="KW17" s="193"/>
      <c r="KX17" s="193"/>
      <c r="KY17" s="193"/>
      <c r="KZ17" s="193"/>
      <c r="LA17" s="193"/>
      <c r="LB17" s="193"/>
      <c r="LC17" s="193"/>
      <c r="LD17" s="193"/>
      <c r="LE17" s="193"/>
      <c r="LF17" s="193"/>
      <c r="LG17" s="193"/>
      <c r="LH17" s="193"/>
      <c r="LI17" s="193"/>
      <c r="LJ17" s="193"/>
      <c r="LK17" s="193"/>
      <c r="LL17" s="193"/>
      <c r="LM17" s="193"/>
      <c r="LN17" s="193"/>
      <c r="LO17" s="193"/>
      <c r="LP17" s="193"/>
      <c r="LQ17" s="193"/>
      <c r="LR17" s="193"/>
      <c r="LS17" s="193"/>
      <c r="LT17" s="193"/>
      <c r="LU17" s="193"/>
      <c r="LV17" s="193"/>
      <c r="LW17" s="193"/>
      <c r="LX17" s="193"/>
      <c r="LY17" s="193"/>
      <c r="LZ17" s="193"/>
      <c r="MA17" s="193"/>
      <c r="MB17" s="193"/>
      <c r="MC17" s="193"/>
      <c r="MD17" s="193"/>
      <c r="ME17" s="193"/>
      <c r="MF17" s="193"/>
      <c r="MG17" s="193"/>
      <c r="MH17" s="193"/>
      <c r="MI17" s="193"/>
      <c r="MJ17" s="193"/>
      <c r="MK17" s="193"/>
      <c r="ML17" s="193"/>
      <c r="MM17" s="193"/>
      <c r="MN17" s="193"/>
      <c r="MO17" s="193"/>
      <c r="MP17" s="193"/>
      <c r="MQ17" s="193"/>
      <c r="MR17" s="193"/>
      <c r="MS17" s="193"/>
      <c r="MT17" s="193"/>
      <c r="MU17" s="193"/>
      <c r="MV17" s="193"/>
      <c r="MW17" s="193"/>
      <c r="MX17" s="193"/>
      <c r="MY17" s="193"/>
      <c r="MZ17" s="193"/>
      <c r="NA17" s="193"/>
      <c r="NB17" s="193"/>
      <c r="NC17" s="193"/>
      <c r="ND17" s="193"/>
      <c r="NE17" s="193"/>
      <c r="NF17" s="193"/>
      <c r="NG17" s="193"/>
      <c r="NH17" s="193"/>
      <c r="NI17" s="193"/>
      <c r="NJ17" s="193"/>
      <c r="NK17" s="193"/>
      <c r="NL17" s="193"/>
      <c r="NM17" s="193"/>
      <c r="NN17" s="193"/>
      <c r="NO17" s="193"/>
      <c r="NP17" s="193"/>
      <c r="NQ17" s="193"/>
      <c r="NR17" s="193"/>
      <c r="NS17" s="193"/>
      <c r="NT17" s="193"/>
      <c r="NU17" s="193"/>
      <c r="NV17" s="193"/>
      <c r="NW17" s="193"/>
      <c r="NX17" s="193"/>
      <c r="NY17" s="193"/>
      <c r="NZ17" s="193"/>
      <c r="OA17" s="193"/>
      <c r="OB17" s="193"/>
      <c r="OC17" s="193"/>
      <c r="OD17" s="193"/>
      <c r="OE17" s="193"/>
      <c r="OF17" s="193"/>
      <c r="OG17" s="193"/>
      <c r="OH17" s="193"/>
      <c r="OI17" s="193"/>
      <c r="OJ17" s="193"/>
      <c r="OK17" s="193"/>
      <c r="OL17" s="193"/>
      <c r="OM17" s="193"/>
      <c r="ON17" s="193"/>
      <c r="OO17" s="193"/>
      <c r="OP17" s="193"/>
      <c r="OQ17" s="193"/>
      <c r="OR17" s="193"/>
      <c r="OS17" s="193"/>
      <c r="OT17" s="193"/>
      <c r="OU17" s="193"/>
      <c r="OV17" s="193"/>
      <c r="OW17" s="193"/>
      <c r="OX17" s="193"/>
      <c r="OY17" s="193"/>
      <c r="OZ17" s="193"/>
      <c r="PA17" s="193"/>
      <c r="PB17" s="193"/>
      <c r="PC17" s="193"/>
      <c r="PD17" s="193"/>
      <c r="PE17" s="193"/>
      <c r="PF17" s="193"/>
      <c r="PG17" s="193"/>
      <c r="PH17" s="193"/>
      <c r="PI17" s="193"/>
      <c r="PJ17" s="193"/>
      <c r="PK17" s="193"/>
      <c r="PL17" s="193"/>
      <c r="PM17" s="193"/>
      <c r="PN17" s="193"/>
      <c r="PO17" s="193"/>
      <c r="PP17" s="193"/>
      <c r="PQ17" s="193"/>
      <c r="PR17" s="193"/>
      <c r="PS17" s="193"/>
      <c r="PT17" s="193"/>
      <c r="PU17" s="193"/>
      <c r="PV17" s="193"/>
      <c r="PW17" s="193"/>
      <c r="PX17" s="193"/>
      <c r="PY17" s="193"/>
      <c r="PZ17" s="193"/>
      <c r="QA17" s="193"/>
      <c r="QB17" s="193"/>
      <c r="QC17" s="193"/>
      <c r="QD17" s="193"/>
      <c r="QE17" s="193"/>
      <c r="QF17" s="193"/>
      <c r="QG17" s="193"/>
      <c r="QH17" s="193"/>
      <c r="QI17" s="193"/>
      <c r="QJ17" s="193"/>
      <c r="QK17" s="193"/>
      <c r="QL17" s="193"/>
      <c r="QM17" s="193"/>
      <c r="QN17" s="193"/>
      <c r="QO17" s="193"/>
      <c r="QP17" s="193"/>
      <c r="QQ17" s="193"/>
      <c r="QR17" s="193"/>
      <c r="QS17" s="193"/>
      <c r="QT17" s="193"/>
      <c r="QU17" s="193"/>
      <c r="QV17" s="193"/>
      <c r="QW17" s="193"/>
      <c r="QX17" s="193"/>
      <c r="QY17" s="193"/>
      <c r="QZ17" s="193"/>
      <c r="RA17" s="193"/>
      <c r="RB17" s="193"/>
      <c r="RC17" s="193"/>
      <c r="RD17" s="193"/>
      <c r="RE17" s="193"/>
      <c r="RF17" s="193"/>
      <c r="RG17" s="193"/>
      <c r="RH17" s="193"/>
      <c r="RI17" s="193"/>
      <c r="RJ17" s="193"/>
      <c r="RK17" s="193"/>
      <c r="RL17" s="193"/>
      <c r="RM17" s="193"/>
      <c r="RN17" s="193"/>
      <c r="RO17" s="193"/>
      <c r="RP17" s="193"/>
      <c r="RQ17" s="193"/>
      <c r="RR17" s="193"/>
      <c r="RS17" s="193"/>
      <c r="RT17" s="193"/>
      <c r="RU17" s="193"/>
      <c r="RV17" s="193"/>
      <c r="RW17" s="193"/>
      <c r="RX17" s="193"/>
      <c r="RY17" s="193"/>
      <c r="RZ17" s="193"/>
      <c r="SA17" s="193"/>
      <c r="SB17" s="193"/>
      <c r="SC17" s="193"/>
      <c r="SD17" s="193"/>
      <c r="SE17" s="193"/>
      <c r="SF17" s="193"/>
      <c r="SG17" s="193"/>
      <c r="SH17" s="193"/>
      <c r="SI17" s="193"/>
      <c r="SJ17" s="193"/>
      <c r="SK17" s="193"/>
      <c r="SL17" s="193"/>
      <c r="SM17" s="193"/>
      <c r="SN17" s="193"/>
      <c r="SO17" s="193"/>
      <c r="SP17" s="193"/>
      <c r="SQ17" s="193"/>
      <c r="SR17" s="193"/>
      <c r="SS17" s="193"/>
      <c r="ST17" s="193"/>
      <c r="SU17" s="193"/>
      <c r="SV17" s="193"/>
      <c r="SW17" s="193"/>
      <c r="SX17" s="193"/>
      <c r="SY17" s="193"/>
      <c r="SZ17" s="193"/>
      <c r="TA17" s="193"/>
      <c r="TB17" s="193"/>
      <c r="TC17" s="193"/>
      <c r="TD17" s="193"/>
      <c r="TE17" s="193"/>
      <c r="TF17" s="193"/>
      <c r="TG17" s="193"/>
      <c r="TH17" s="193"/>
      <c r="TI17" s="193"/>
      <c r="TJ17" s="193"/>
      <c r="TK17" s="193"/>
      <c r="TL17" s="193"/>
      <c r="TM17" s="193"/>
      <c r="TN17" s="193"/>
      <c r="TO17" s="193"/>
      <c r="TP17" s="193"/>
      <c r="TQ17" s="193"/>
      <c r="TR17" s="193"/>
      <c r="TS17" s="193"/>
      <c r="TT17" s="193"/>
      <c r="TU17" s="193"/>
      <c r="TV17" s="193"/>
      <c r="TW17" s="193"/>
      <c r="TX17" s="193"/>
      <c r="TY17" s="193"/>
      <c r="TZ17" s="193"/>
      <c r="UA17" s="193"/>
      <c r="UB17" s="193"/>
      <c r="UC17" s="193"/>
      <c r="UD17" s="193"/>
      <c r="UE17" s="193"/>
      <c r="UF17" s="193"/>
      <c r="UG17" s="193"/>
      <c r="UH17" s="193"/>
      <c r="UI17" s="197"/>
      <c r="UJ17" s="197"/>
      <c r="UK17" s="197"/>
      <c r="UL17" s="197"/>
      <c r="UM17" s="197"/>
      <c r="UN17" s="195"/>
      <c r="UO17" s="195"/>
      <c r="UP17" s="195"/>
      <c r="UQ17" s="195"/>
      <c r="YG17" s="199"/>
      <c r="YH17" s="199"/>
    </row>
    <row r="18" spans="1:658" ht="21" customHeight="1">
      <c r="A18" s="296">
        <v>11</v>
      </c>
      <c r="B18" s="292" t="str">
        <f>IF('1'!$A$1=1,D18,F18)</f>
        <v xml:space="preserve"> Індія</v>
      </c>
      <c r="C18" s="291"/>
      <c r="D18" s="353" t="s">
        <v>147</v>
      </c>
      <c r="E18" s="354"/>
      <c r="F18" s="354" t="s">
        <v>44</v>
      </c>
      <c r="G18" s="294">
        <v>1302.4374448291519</v>
      </c>
      <c r="H18" s="118">
        <v>1727.331154361101</v>
      </c>
      <c r="I18" s="118">
        <v>1951.4614919989281</v>
      </c>
      <c r="J18" s="118">
        <v>1825.1118488030816</v>
      </c>
      <c r="K18" s="118">
        <v>1750.2349631404888</v>
      </c>
      <c r="L18" s="118">
        <v>1687.621873001151</v>
      </c>
      <c r="M18" s="118">
        <v>2110.6609525429822</v>
      </c>
      <c r="N18" s="118">
        <v>828.12628658413951</v>
      </c>
      <c r="O18" s="118">
        <v>499.96334875702956</v>
      </c>
      <c r="P18" s="118">
        <v>917.41195665361965</v>
      </c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2"/>
      <c r="AM18" s="192"/>
      <c r="AN18" s="192"/>
      <c r="AO18" s="192"/>
      <c r="AP18" s="192"/>
      <c r="AQ18" s="192"/>
      <c r="AR18" s="192"/>
      <c r="AS18" s="192"/>
      <c r="AT18" s="192"/>
      <c r="AU18" s="191"/>
      <c r="AV18" s="191"/>
      <c r="AW18" s="191"/>
      <c r="AX18" s="191"/>
      <c r="AY18" s="191"/>
      <c r="AZ18" s="192"/>
      <c r="BA18" s="192"/>
      <c r="BB18" s="192"/>
      <c r="BI18" s="192"/>
      <c r="BJ18" s="192"/>
      <c r="BK18" s="192"/>
      <c r="BL18" s="192"/>
      <c r="BM18" s="192"/>
      <c r="BN18" s="192"/>
      <c r="BO18" s="192"/>
      <c r="BP18" s="192"/>
      <c r="BQ18" s="153"/>
      <c r="BR18" s="153"/>
      <c r="BS18" s="153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52"/>
      <c r="CX18" s="152"/>
      <c r="CY18" s="153"/>
      <c r="CZ18" s="337"/>
      <c r="DA18" s="337"/>
      <c r="DB18" s="154"/>
      <c r="DC18" s="154"/>
      <c r="DD18" s="154"/>
      <c r="DE18" s="154"/>
      <c r="DF18" s="193"/>
      <c r="DG18" s="193"/>
      <c r="DH18" s="195"/>
      <c r="DI18" s="195"/>
      <c r="DJ18" s="195"/>
      <c r="DK18" s="195"/>
      <c r="DL18" s="195"/>
      <c r="DM18" s="195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6"/>
      <c r="FP18" s="196"/>
      <c r="FQ18" s="196"/>
      <c r="FR18" s="196"/>
      <c r="FS18" s="195"/>
      <c r="FT18" s="195"/>
      <c r="FU18" s="195"/>
      <c r="FV18" s="195"/>
      <c r="FW18" s="195"/>
      <c r="FX18" s="195"/>
      <c r="FY18" s="195"/>
      <c r="FZ18" s="195"/>
      <c r="GA18" s="193"/>
      <c r="GB18" s="193"/>
      <c r="GC18" s="193"/>
      <c r="GD18" s="193"/>
      <c r="GE18" s="193"/>
      <c r="GF18" s="193"/>
      <c r="GG18" s="193"/>
      <c r="GH18" s="193"/>
      <c r="GI18" s="193"/>
      <c r="GJ18" s="193"/>
      <c r="GK18" s="193"/>
      <c r="GL18" s="193"/>
      <c r="GM18" s="193"/>
      <c r="GN18" s="196"/>
      <c r="GO18" s="196"/>
      <c r="GP18" s="195"/>
      <c r="GQ18" s="195"/>
      <c r="GR18" s="195"/>
      <c r="GS18" s="195"/>
      <c r="GT18" s="195"/>
      <c r="GU18" s="195"/>
      <c r="GV18" s="195"/>
      <c r="GW18" s="193"/>
      <c r="GX18" s="196"/>
      <c r="GY18" s="196"/>
      <c r="GZ18" s="196"/>
      <c r="HA18" s="196"/>
      <c r="HB18" s="196"/>
      <c r="HC18" s="193"/>
      <c r="HD18" s="193"/>
      <c r="HE18" s="193"/>
      <c r="HF18" s="193"/>
      <c r="HG18" s="193"/>
      <c r="HH18" s="193"/>
      <c r="HI18" s="193"/>
      <c r="HJ18" s="193"/>
      <c r="HK18" s="193"/>
      <c r="HL18" s="193"/>
      <c r="HM18" s="193"/>
      <c r="HN18" s="193"/>
      <c r="HO18" s="193"/>
      <c r="HP18" s="193"/>
      <c r="HQ18" s="193"/>
      <c r="HR18" s="193"/>
      <c r="HS18" s="193"/>
      <c r="HT18" s="193"/>
      <c r="HU18" s="193"/>
      <c r="HV18" s="193"/>
      <c r="HW18" s="193"/>
      <c r="HX18" s="193"/>
      <c r="HY18" s="193"/>
      <c r="HZ18" s="193"/>
      <c r="IA18" s="193"/>
      <c r="IB18" s="193"/>
      <c r="IC18" s="193"/>
      <c r="ID18" s="193"/>
      <c r="IE18" s="193"/>
      <c r="IF18" s="193"/>
      <c r="IG18" s="193"/>
      <c r="IH18" s="193"/>
      <c r="II18" s="193"/>
      <c r="IJ18" s="193"/>
      <c r="IK18" s="193"/>
      <c r="IL18" s="193"/>
      <c r="IM18" s="193"/>
      <c r="IN18" s="193"/>
      <c r="IO18" s="193"/>
      <c r="IP18" s="193"/>
      <c r="IQ18" s="193"/>
      <c r="IR18" s="193"/>
      <c r="IS18" s="193"/>
      <c r="IT18" s="193"/>
      <c r="IU18" s="193"/>
      <c r="IV18" s="193"/>
      <c r="IW18" s="193"/>
      <c r="IX18" s="193"/>
      <c r="IY18" s="193"/>
      <c r="IZ18" s="193"/>
      <c r="JA18" s="193"/>
      <c r="JB18" s="193"/>
      <c r="JC18" s="193"/>
      <c r="JD18" s="193"/>
      <c r="JE18" s="193"/>
      <c r="JF18" s="193"/>
      <c r="JG18" s="193"/>
      <c r="JH18" s="193"/>
      <c r="JI18" s="193"/>
      <c r="JJ18" s="193"/>
      <c r="JK18" s="193"/>
      <c r="JL18" s="193"/>
      <c r="JM18" s="193"/>
      <c r="JN18" s="193"/>
      <c r="JO18" s="193"/>
      <c r="JP18" s="193"/>
      <c r="JQ18" s="193"/>
      <c r="JR18" s="193"/>
      <c r="JS18" s="193"/>
      <c r="JT18" s="193"/>
      <c r="JU18" s="193"/>
      <c r="JV18" s="193"/>
      <c r="JW18" s="193"/>
      <c r="JX18" s="193"/>
      <c r="JY18" s="193"/>
      <c r="JZ18" s="193"/>
      <c r="KA18" s="193"/>
      <c r="KB18" s="193"/>
      <c r="KC18" s="193"/>
      <c r="KD18" s="193"/>
      <c r="KE18" s="193"/>
      <c r="KF18" s="193"/>
      <c r="KG18" s="193"/>
      <c r="KH18" s="193"/>
      <c r="KI18" s="193"/>
      <c r="KJ18" s="193"/>
      <c r="KK18" s="193"/>
      <c r="KL18" s="193"/>
      <c r="KM18" s="193"/>
      <c r="KN18" s="193"/>
      <c r="KO18" s="193"/>
      <c r="KP18" s="193"/>
      <c r="KQ18" s="193"/>
      <c r="KR18" s="193"/>
      <c r="KS18" s="193"/>
      <c r="KT18" s="193"/>
      <c r="KU18" s="193"/>
      <c r="KV18" s="193"/>
      <c r="KW18" s="193"/>
      <c r="KX18" s="193"/>
      <c r="KY18" s="193"/>
      <c r="KZ18" s="193"/>
      <c r="LA18" s="193"/>
      <c r="LB18" s="193"/>
      <c r="LC18" s="193"/>
      <c r="LD18" s="193"/>
      <c r="LE18" s="193"/>
      <c r="LF18" s="193"/>
      <c r="LG18" s="193"/>
      <c r="LH18" s="193"/>
      <c r="LI18" s="193"/>
      <c r="LJ18" s="193"/>
      <c r="LK18" s="193"/>
      <c r="LL18" s="193"/>
      <c r="LM18" s="193"/>
      <c r="LN18" s="193"/>
      <c r="LO18" s="193"/>
      <c r="LP18" s="193"/>
      <c r="LQ18" s="193"/>
      <c r="LR18" s="193"/>
      <c r="LS18" s="193"/>
      <c r="LT18" s="193"/>
      <c r="LU18" s="193"/>
      <c r="LV18" s="193"/>
      <c r="LW18" s="193"/>
      <c r="LX18" s="193"/>
      <c r="LY18" s="193"/>
      <c r="LZ18" s="193"/>
      <c r="MA18" s="193"/>
      <c r="MB18" s="193"/>
      <c r="MC18" s="193"/>
      <c r="MD18" s="193"/>
      <c r="ME18" s="193"/>
      <c r="MF18" s="193"/>
      <c r="MG18" s="193"/>
      <c r="MH18" s="193"/>
      <c r="MI18" s="193"/>
      <c r="MJ18" s="193"/>
      <c r="MK18" s="193"/>
      <c r="ML18" s="193"/>
      <c r="MM18" s="193"/>
      <c r="MN18" s="193"/>
      <c r="MO18" s="193"/>
      <c r="MP18" s="193"/>
      <c r="MQ18" s="193"/>
      <c r="MR18" s="193"/>
      <c r="MS18" s="193"/>
      <c r="MT18" s="193"/>
      <c r="MU18" s="193"/>
      <c r="MV18" s="193"/>
      <c r="MW18" s="193"/>
      <c r="MX18" s="193"/>
      <c r="MY18" s="193"/>
      <c r="MZ18" s="193"/>
      <c r="NA18" s="193"/>
      <c r="NB18" s="193"/>
      <c r="NC18" s="193"/>
      <c r="ND18" s="193"/>
      <c r="NE18" s="193"/>
      <c r="NF18" s="193"/>
      <c r="NG18" s="193"/>
      <c r="NH18" s="193"/>
      <c r="NI18" s="193"/>
      <c r="NJ18" s="193"/>
      <c r="NK18" s="193"/>
      <c r="NL18" s="193"/>
      <c r="NM18" s="193"/>
      <c r="NN18" s="193"/>
      <c r="NO18" s="193"/>
      <c r="NP18" s="193"/>
      <c r="NQ18" s="193"/>
      <c r="NR18" s="193"/>
      <c r="NS18" s="193"/>
      <c r="NT18" s="193"/>
      <c r="NU18" s="193"/>
      <c r="NV18" s="193"/>
      <c r="NW18" s="193"/>
      <c r="NX18" s="193"/>
      <c r="NY18" s="193"/>
      <c r="NZ18" s="193"/>
      <c r="OA18" s="193"/>
      <c r="OB18" s="193"/>
      <c r="OC18" s="193"/>
      <c r="OD18" s="193"/>
      <c r="OE18" s="193"/>
      <c r="OF18" s="193"/>
      <c r="OG18" s="193"/>
      <c r="OH18" s="193"/>
      <c r="OI18" s="193"/>
      <c r="OJ18" s="193"/>
      <c r="OK18" s="193"/>
      <c r="OL18" s="193"/>
      <c r="OM18" s="193"/>
      <c r="ON18" s="193"/>
      <c r="OO18" s="193"/>
      <c r="OP18" s="193"/>
      <c r="OQ18" s="193"/>
      <c r="OR18" s="193"/>
      <c r="OS18" s="193"/>
      <c r="OT18" s="193"/>
      <c r="OU18" s="193"/>
      <c r="OV18" s="193"/>
      <c r="OW18" s="193"/>
      <c r="OX18" s="193"/>
      <c r="OY18" s="193"/>
      <c r="OZ18" s="193"/>
      <c r="PA18" s="193"/>
      <c r="PB18" s="193"/>
      <c r="PC18" s="193"/>
      <c r="PD18" s="193"/>
      <c r="PE18" s="193"/>
      <c r="PF18" s="193"/>
      <c r="PG18" s="193"/>
      <c r="PH18" s="193"/>
      <c r="PI18" s="193"/>
      <c r="PJ18" s="193"/>
      <c r="PK18" s="193"/>
      <c r="PL18" s="193"/>
      <c r="PM18" s="193"/>
      <c r="PN18" s="193"/>
      <c r="PO18" s="193"/>
      <c r="PP18" s="193"/>
      <c r="PQ18" s="193"/>
      <c r="PR18" s="193"/>
      <c r="PS18" s="193"/>
      <c r="PT18" s="193"/>
      <c r="PU18" s="193"/>
      <c r="PV18" s="193"/>
      <c r="PW18" s="193"/>
      <c r="PX18" s="193"/>
      <c r="PY18" s="193"/>
      <c r="PZ18" s="193"/>
      <c r="QA18" s="193"/>
      <c r="QB18" s="193"/>
      <c r="QC18" s="193"/>
      <c r="QD18" s="193"/>
      <c r="QE18" s="193"/>
      <c r="QF18" s="193"/>
      <c r="QG18" s="193"/>
      <c r="QH18" s="193"/>
      <c r="QI18" s="193"/>
      <c r="QJ18" s="193"/>
      <c r="QK18" s="193"/>
      <c r="QL18" s="193"/>
      <c r="QM18" s="193"/>
      <c r="QN18" s="193"/>
      <c r="QO18" s="193"/>
      <c r="QP18" s="193"/>
      <c r="QQ18" s="193"/>
      <c r="QR18" s="193"/>
      <c r="QS18" s="193"/>
      <c r="QT18" s="193"/>
      <c r="QU18" s="193"/>
      <c r="QV18" s="193"/>
      <c r="QW18" s="193"/>
      <c r="QX18" s="193"/>
      <c r="QY18" s="193"/>
      <c r="QZ18" s="193"/>
      <c r="RA18" s="193"/>
      <c r="RB18" s="193"/>
      <c r="RC18" s="193"/>
      <c r="RD18" s="193"/>
      <c r="RE18" s="193"/>
      <c r="RF18" s="193"/>
      <c r="RG18" s="193"/>
      <c r="RH18" s="193"/>
      <c r="RI18" s="193"/>
      <c r="RJ18" s="193"/>
      <c r="RK18" s="193"/>
      <c r="RL18" s="193"/>
      <c r="RM18" s="193"/>
      <c r="RN18" s="193"/>
      <c r="RO18" s="193"/>
      <c r="RP18" s="193"/>
      <c r="RQ18" s="193"/>
      <c r="RR18" s="193"/>
      <c r="RS18" s="193"/>
      <c r="RT18" s="193"/>
      <c r="RU18" s="193"/>
      <c r="RV18" s="193"/>
      <c r="RW18" s="193"/>
      <c r="RX18" s="193"/>
      <c r="RY18" s="193"/>
      <c r="RZ18" s="193"/>
      <c r="SA18" s="193"/>
      <c r="SB18" s="193"/>
      <c r="SC18" s="193"/>
      <c r="SD18" s="193"/>
      <c r="SE18" s="193"/>
      <c r="SF18" s="193"/>
      <c r="SG18" s="193"/>
      <c r="SH18" s="193"/>
      <c r="SI18" s="193"/>
      <c r="SJ18" s="193"/>
      <c r="SK18" s="193"/>
      <c r="SL18" s="193"/>
      <c r="SM18" s="193"/>
      <c r="SN18" s="193"/>
      <c r="SO18" s="193"/>
      <c r="SP18" s="193"/>
      <c r="SQ18" s="193"/>
      <c r="SR18" s="193"/>
      <c r="SS18" s="193"/>
      <c r="ST18" s="193"/>
      <c r="SU18" s="193"/>
      <c r="SV18" s="193"/>
      <c r="SW18" s="193"/>
      <c r="SX18" s="193"/>
      <c r="SY18" s="193"/>
      <c r="SZ18" s="193"/>
      <c r="TA18" s="193"/>
      <c r="TB18" s="193"/>
      <c r="TC18" s="193"/>
      <c r="TD18" s="193"/>
      <c r="TE18" s="193"/>
      <c r="TF18" s="193"/>
      <c r="TG18" s="193"/>
      <c r="TH18" s="193"/>
      <c r="TI18" s="193"/>
      <c r="TJ18" s="193"/>
      <c r="TK18" s="193"/>
      <c r="TL18" s="193"/>
      <c r="TM18" s="193"/>
      <c r="TN18" s="193"/>
      <c r="TO18" s="193"/>
      <c r="TP18" s="193"/>
      <c r="TQ18" s="193"/>
      <c r="TR18" s="193"/>
      <c r="TS18" s="193"/>
      <c r="TT18" s="193"/>
      <c r="TU18" s="193"/>
      <c r="TV18" s="193"/>
      <c r="TW18" s="193"/>
      <c r="TX18" s="193"/>
      <c r="TY18" s="193"/>
      <c r="TZ18" s="193"/>
      <c r="UA18" s="193"/>
      <c r="UB18" s="193"/>
      <c r="UC18" s="193"/>
      <c r="UD18" s="193"/>
      <c r="UE18" s="193"/>
      <c r="UF18" s="193"/>
      <c r="UG18" s="193"/>
      <c r="UH18" s="193"/>
      <c r="UI18" s="197"/>
      <c r="UJ18" s="197"/>
      <c r="UK18" s="197"/>
      <c r="UL18" s="197"/>
      <c r="UM18" s="197"/>
      <c r="UN18" s="195"/>
      <c r="UO18" s="195"/>
      <c r="UP18" s="195"/>
      <c r="UQ18" s="195"/>
      <c r="YG18" s="199"/>
      <c r="YH18" s="199"/>
    </row>
    <row r="19" spans="1:658" ht="21" customHeight="1">
      <c r="A19" s="296">
        <v>12</v>
      </c>
      <c r="B19" s="292" t="str">
        <f>IF('1'!$A$1=1,D19,F19)</f>
        <v xml:space="preserve"> Молдова</v>
      </c>
      <c r="C19" s="291"/>
      <c r="D19" s="353" t="s">
        <v>148</v>
      </c>
      <c r="E19" s="354"/>
      <c r="F19" s="354" t="s">
        <v>55</v>
      </c>
      <c r="G19" s="294">
        <v>467.94749719156437</v>
      </c>
      <c r="H19" s="118">
        <v>428.48599977240269</v>
      </c>
      <c r="I19" s="118">
        <v>616.12519377863782</v>
      </c>
      <c r="J19" s="118">
        <v>664.30907783384453</v>
      </c>
      <c r="K19" s="118">
        <v>645.92501115247489</v>
      </c>
      <c r="L19" s="118">
        <v>592.01400534719403</v>
      </c>
      <c r="M19" s="118">
        <v>727.97341394424666</v>
      </c>
      <c r="N19" s="118">
        <v>877.80073042658626</v>
      </c>
      <c r="O19" s="118">
        <v>757.36114711957248</v>
      </c>
      <c r="P19" s="118">
        <v>873.22030065446756</v>
      </c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2"/>
      <c r="AM19" s="192"/>
      <c r="AN19" s="192"/>
      <c r="AO19" s="192"/>
      <c r="AP19" s="192"/>
      <c r="AQ19" s="192"/>
      <c r="AR19" s="192"/>
      <c r="AS19" s="192"/>
      <c r="AT19" s="192"/>
      <c r="AU19" s="191"/>
      <c r="AV19" s="191"/>
      <c r="AW19" s="191"/>
      <c r="AX19" s="191"/>
      <c r="AY19" s="191"/>
      <c r="AZ19" s="192"/>
      <c r="BA19" s="192"/>
      <c r="BB19" s="192"/>
      <c r="BI19" s="192"/>
      <c r="BJ19" s="192"/>
      <c r="BK19" s="192"/>
      <c r="BL19" s="192"/>
      <c r="BM19" s="192"/>
      <c r="BN19" s="192"/>
      <c r="BO19" s="192"/>
      <c r="BP19" s="192"/>
      <c r="BQ19" s="153"/>
      <c r="BR19" s="153"/>
      <c r="BS19" s="153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52"/>
      <c r="CX19" s="152"/>
      <c r="CY19" s="153"/>
      <c r="CZ19" s="337"/>
      <c r="DA19" s="337"/>
      <c r="DB19" s="154"/>
      <c r="DC19" s="154"/>
      <c r="DD19" s="154"/>
      <c r="DE19" s="154"/>
      <c r="DF19" s="193"/>
      <c r="DG19" s="193"/>
      <c r="DH19" s="195"/>
      <c r="DI19" s="195"/>
      <c r="DJ19" s="195"/>
      <c r="DK19" s="195"/>
      <c r="DL19" s="195"/>
      <c r="DM19" s="195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6"/>
      <c r="FP19" s="196"/>
      <c r="FQ19" s="196"/>
      <c r="FR19" s="196"/>
      <c r="FS19" s="195"/>
      <c r="FT19" s="195"/>
      <c r="FU19" s="195"/>
      <c r="FV19" s="195"/>
      <c r="FW19" s="195"/>
      <c r="FX19" s="195"/>
      <c r="FY19" s="195"/>
      <c r="FZ19" s="195"/>
      <c r="GA19" s="193"/>
      <c r="GB19" s="193"/>
      <c r="GC19" s="193"/>
      <c r="GD19" s="193"/>
      <c r="GE19" s="193"/>
      <c r="GF19" s="193"/>
      <c r="GG19" s="193"/>
      <c r="GH19" s="193"/>
      <c r="GI19" s="193"/>
      <c r="GJ19" s="193"/>
      <c r="GK19" s="193"/>
      <c r="GL19" s="193"/>
      <c r="GM19" s="193"/>
      <c r="GN19" s="196"/>
      <c r="GO19" s="196"/>
      <c r="GP19" s="195"/>
      <c r="GQ19" s="195"/>
      <c r="GR19" s="195"/>
      <c r="GS19" s="195"/>
      <c r="GT19" s="195"/>
      <c r="GU19" s="195"/>
      <c r="GV19" s="195"/>
      <c r="GW19" s="193"/>
      <c r="GX19" s="196"/>
      <c r="GY19" s="196"/>
      <c r="GZ19" s="196"/>
      <c r="HA19" s="196"/>
      <c r="HB19" s="196"/>
      <c r="HC19" s="193"/>
      <c r="HD19" s="193"/>
      <c r="HE19" s="193"/>
      <c r="HF19" s="193"/>
      <c r="HG19" s="193"/>
      <c r="HH19" s="193"/>
      <c r="HI19" s="193"/>
      <c r="HJ19" s="193"/>
      <c r="HK19" s="193"/>
      <c r="HL19" s="193"/>
      <c r="HM19" s="193"/>
      <c r="HN19" s="193"/>
      <c r="HO19" s="193"/>
      <c r="HP19" s="193"/>
      <c r="HQ19" s="193"/>
      <c r="HR19" s="193"/>
      <c r="HS19" s="193"/>
      <c r="HT19" s="193"/>
      <c r="HU19" s="193"/>
      <c r="HV19" s="193"/>
      <c r="HW19" s="193"/>
      <c r="HX19" s="193"/>
      <c r="HY19" s="193"/>
      <c r="HZ19" s="193"/>
      <c r="IA19" s="193"/>
      <c r="IB19" s="193"/>
      <c r="IC19" s="193"/>
      <c r="ID19" s="193"/>
      <c r="IE19" s="193"/>
      <c r="IF19" s="193"/>
      <c r="IG19" s="193"/>
      <c r="IH19" s="193"/>
      <c r="II19" s="193"/>
      <c r="IJ19" s="193"/>
      <c r="IK19" s="193"/>
      <c r="IL19" s="193"/>
      <c r="IM19" s="193"/>
      <c r="IN19" s="193"/>
      <c r="IO19" s="193"/>
      <c r="IP19" s="193"/>
      <c r="IQ19" s="193"/>
      <c r="IR19" s="193"/>
      <c r="IS19" s="193"/>
      <c r="IT19" s="193"/>
      <c r="IU19" s="193"/>
      <c r="IV19" s="193"/>
      <c r="IW19" s="193"/>
      <c r="IX19" s="193"/>
      <c r="IY19" s="193"/>
      <c r="IZ19" s="193"/>
      <c r="JA19" s="193"/>
      <c r="JB19" s="193"/>
      <c r="JC19" s="193"/>
      <c r="JD19" s="193"/>
      <c r="JE19" s="193"/>
      <c r="JF19" s="193"/>
      <c r="JG19" s="193"/>
      <c r="JH19" s="193"/>
      <c r="JI19" s="193"/>
      <c r="JJ19" s="193"/>
      <c r="JK19" s="193"/>
      <c r="JL19" s="193"/>
      <c r="JM19" s="193"/>
      <c r="JN19" s="193"/>
      <c r="JO19" s="193"/>
      <c r="JP19" s="193"/>
      <c r="JQ19" s="193"/>
      <c r="JR19" s="193"/>
      <c r="JS19" s="193"/>
      <c r="JT19" s="193"/>
      <c r="JU19" s="193"/>
      <c r="JV19" s="193"/>
      <c r="JW19" s="193"/>
      <c r="JX19" s="193"/>
      <c r="JY19" s="193"/>
      <c r="JZ19" s="193"/>
      <c r="KA19" s="193"/>
      <c r="KB19" s="193"/>
      <c r="KC19" s="193"/>
      <c r="KD19" s="193"/>
      <c r="KE19" s="193"/>
      <c r="KF19" s="193"/>
      <c r="KG19" s="193"/>
      <c r="KH19" s="193"/>
      <c r="KI19" s="193"/>
      <c r="KJ19" s="193"/>
      <c r="KK19" s="193"/>
      <c r="KL19" s="193"/>
      <c r="KM19" s="193"/>
      <c r="KN19" s="193"/>
      <c r="KO19" s="193"/>
      <c r="KP19" s="193"/>
      <c r="KQ19" s="193"/>
      <c r="KR19" s="193"/>
      <c r="KS19" s="193"/>
      <c r="KT19" s="193"/>
      <c r="KU19" s="193"/>
      <c r="KV19" s="193"/>
      <c r="KW19" s="193"/>
      <c r="KX19" s="193"/>
      <c r="KY19" s="193"/>
      <c r="KZ19" s="193"/>
      <c r="LA19" s="193"/>
      <c r="LB19" s="193"/>
      <c r="LC19" s="193"/>
      <c r="LD19" s="193"/>
      <c r="LE19" s="193"/>
      <c r="LF19" s="193"/>
      <c r="LG19" s="193"/>
      <c r="LH19" s="193"/>
      <c r="LI19" s="193"/>
      <c r="LJ19" s="193"/>
      <c r="LK19" s="193"/>
      <c r="LL19" s="193"/>
      <c r="LM19" s="193"/>
      <c r="LN19" s="193"/>
      <c r="LO19" s="193"/>
      <c r="LP19" s="193"/>
      <c r="LQ19" s="193"/>
      <c r="LR19" s="193"/>
      <c r="LS19" s="193"/>
      <c r="LT19" s="193"/>
      <c r="LU19" s="193"/>
      <c r="LV19" s="193"/>
      <c r="LW19" s="193"/>
      <c r="LX19" s="193"/>
      <c r="LY19" s="193"/>
      <c r="LZ19" s="193"/>
      <c r="MA19" s="193"/>
      <c r="MB19" s="193"/>
      <c r="MC19" s="193"/>
      <c r="MD19" s="193"/>
      <c r="ME19" s="193"/>
      <c r="MF19" s="193"/>
      <c r="MG19" s="193"/>
      <c r="MH19" s="193"/>
      <c r="MI19" s="193"/>
      <c r="MJ19" s="193"/>
      <c r="MK19" s="193"/>
      <c r="ML19" s="193"/>
      <c r="MM19" s="193"/>
      <c r="MN19" s="193"/>
      <c r="MO19" s="193"/>
      <c r="MP19" s="193"/>
      <c r="MQ19" s="193"/>
      <c r="MR19" s="193"/>
      <c r="MS19" s="193"/>
      <c r="MT19" s="193"/>
      <c r="MU19" s="193"/>
      <c r="MV19" s="193"/>
      <c r="MW19" s="193"/>
      <c r="MX19" s="193"/>
      <c r="MY19" s="193"/>
      <c r="MZ19" s="193"/>
      <c r="NA19" s="193"/>
      <c r="NB19" s="193"/>
      <c r="NC19" s="193"/>
      <c r="ND19" s="193"/>
      <c r="NE19" s="193"/>
      <c r="NF19" s="193"/>
      <c r="NG19" s="193"/>
      <c r="NH19" s="193"/>
      <c r="NI19" s="193"/>
      <c r="NJ19" s="193"/>
      <c r="NK19" s="193"/>
      <c r="NL19" s="193"/>
      <c r="NM19" s="193"/>
      <c r="NN19" s="193"/>
      <c r="NO19" s="193"/>
      <c r="NP19" s="193"/>
      <c r="NQ19" s="193"/>
      <c r="NR19" s="193"/>
      <c r="NS19" s="193"/>
      <c r="NT19" s="193"/>
      <c r="NU19" s="193"/>
      <c r="NV19" s="193"/>
      <c r="NW19" s="193"/>
      <c r="NX19" s="193"/>
      <c r="NY19" s="193"/>
      <c r="NZ19" s="193"/>
      <c r="OA19" s="193"/>
      <c r="OB19" s="193"/>
      <c r="OC19" s="193"/>
      <c r="OD19" s="193"/>
      <c r="OE19" s="193"/>
      <c r="OF19" s="193"/>
      <c r="OG19" s="193"/>
      <c r="OH19" s="193"/>
      <c r="OI19" s="193"/>
      <c r="OJ19" s="193"/>
      <c r="OK19" s="193"/>
      <c r="OL19" s="193"/>
      <c r="OM19" s="193"/>
      <c r="ON19" s="193"/>
      <c r="OO19" s="193"/>
      <c r="OP19" s="193"/>
      <c r="OQ19" s="193"/>
      <c r="OR19" s="193"/>
      <c r="OS19" s="193"/>
      <c r="OT19" s="193"/>
      <c r="OU19" s="193"/>
      <c r="OV19" s="193"/>
      <c r="OW19" s="193"/>
      <c r="OX19" s="193"/>
      <c r="OY19" s="193"/>
      <c r="OZ19" s="193"/>
      <c r="PA19" s="193"/>
      <c r="PB19" s="193"/>
      <c r="PC19" s="193"/>
      <c r="PD19" s="193"/>
      <c r="PE19" s="193"/>
      <c r="PF19" s="193"/>
      <c r="PG19" s="193"/>
      <c r="PH19" s="193"/>
      <c r="PI19" s="193"/>
      <c r="PJ19" s="193"/>
      <c r="PK19" s="193"/>
      <c r="PL19" s="193"/>
      <c r="PM19" s="193"/>
      <c r="PN19" s="193"/>
      <c r="PO19" s="193"/>
      <c r="PP19" s="193"/>
      <c r="PQ19" s="193"/>
      <c r="PR19" s="193"/>
      <c r="PS19" s="193"/>
      <c r="PT19" s="193"/>
      <c r="PU19" s="193"/>
      <c r="PV19" s="193"/>
      <c r="PW19" s="193"/>
      <c r="PX19" s="193"/>
      <c r="PY19" s="193"/>
      <c r="PZ19" s="193"/>
      <c r="QA19" s="193"/>
      <c r="QB19" s="193"/>
      <c r="QC19" s="193"/>
      <c r="QD19" s="193"/>
      <c r="QE19" s="193"/>
      <c r="QF19" s="193"/>
      <c r="QG19" s="193"/>
      <c r="QH19" s="193"/>
      <c r="QI19" s="193"/>
      <c r="QJ19" s="193"/>
      <c r="QK19" s="193"/>
      <c r="QL19" s="193"/>
      <c r="QM19" s="193"/>
      <c r="QN19" s="193"/>
      <c r="QO19" s="193"/>
      <c r="QP19" s="193"/>
      <c r="QQ19" s="193"/>
      <c r="QR19" s="193"/>
      <c r="QS19" s="193"/>
      <c r="QT19" s="193"/>
      <c r="QU19" s="193"/>
      <c r="QV19" s="193"/>
      <c r="QW19" s="193"/>
      <c r="QX19" s="193"/>
      <c r="QY19" s="193"/>
      <c r="QZ19" s="193"/>
      <c r="RA19" s="193"/>
      <c r="RB19" s="193"/>
      <c r="RC19" s="193"/>
      <c r="RD19" s="193"/>
      <c r="RE19" s="193"/>
      <c r="RF19" s="193"/>
      <c r="RG19" s="193"/>
      <c r="RH19" s="193"/>
      <c r="RI19" s="193"/>
      <c r="RJ19" s="193"/>
      <c r="RK19" s="193"/>
      <c r="RL19" s="193"/>
      <c r="RM19" s="193"/>
      <c r="RN19" s="193"/>
      <c r="RO19" s="193"/>
      <c r="RP19" s="193"/>
      <c r="RQ19" s="193"/>
      <c r="RR19" s="193"/>
      <c r="RS19" s="193"/>
      <c r="RT19" s="193"/>
      <c r="RU19" s="193"/>
      <c r="RV19" s="193"/>
      <c r="RW19" s="193"/>
      <c r="RX19" s="193"/>
      <c r="RY19" s="193"/>
      <c r="RZ19" s="193"/>
      <c r="SA19" s="193"/>
      <c r="SB19" s="193"/>
      <c r="SC19" s="193"/>
      <c r="SD19" s="193"/>
      <c r="SE19" s="193"/>
      <c r="SF19" s="193"/>
      <c r="SG19" s="193"/>
      <c r="SH19" s="193"/>
      <c r="SI19" s="193"/>
      <c r="SJ19" s="193"/>
      <c r="SK19" s="193"/>
      <c r="SL19" s="193"/>
      <c r="SM19" s="193"/>
      <c r="SN19" s="193"/>
      <c r="SO19" s="193"/>
      <c r="SP19" s="193"/>
      <c r="SQ19" s="193"/>
      <c r="SR19" s="193"/>
      <c r="SS19" s="193"/>
      <c r="ST19" s="193"/>
      <c r="SU19" s="193"/>
      <c r="SV19" s="193"/>
      <c r="SW19" s="193"/>
      <c r="SX19" s="193"/>
      <c r="SY19" s="193"/>
      <c r="SZ19" s="193"/>
      <c r="TA19" s="193"/>
      <c r="TB19" s="193"/>
      <c r="TC19" s="193"/>
      <c r="TD19" s="193"/>
      <c r="TE19" s="193"/>
      <c r="TF19" s="193"/>
      <c r="TG19" s="193"/>
      <c r="TH19" s="193"/>
      <c r="TI19" s="193"/>
      <c r="TJ19" s="193"/>
      <c r="TK19" s="193"/>
      <c r="TL19" s="193"/>
      <c r="TM19" s="193"/>
      <c r="TN19" s="193"/>
      <c r="TO19" s="193"/>
      <c r="TP19" s="193"/>
      <c r="TQ19" s="193"/>
      <c r="TR19" s="193"/>
      <c r="TS19" s="193"/>
      <c r="TT19" s="193"/>
      <c r="TU19" s="193"/>
      <c r="TV19" s="193"/>
      <c r="TW19" s="193"/>
      <c r="TX19" s="193"/>
      <c r="TY19" s="193"/>
      <c r="TZ19" s="193"/>
      <c r="UA19" s="193"/>
      <c r="UB19" s="193"/>
      <c r="UC19" s="193"/>
      <c r="UD19" s="193"/>
      <c r="UE19" s="193"/>
      <c r="UF19" s="193"/>
      <c r="UG19" s="193"/>
      <c r="UH19" s="193"/>
      <c r="UI19" s="197"/>
      <c r="UJ19" s="197"/>
      <c r="UK19" s="197"/>
      <c r="UL19" s="197"/>
      <c r="UM19" s="197"/>
      <c r="UN19" s="195"/>
      <c r="UO19" s="195"/>
      <c r="UP19" s="195"/>
      <c r="UQ19" s="195"/>
      <c r="YG19" s="199"/>
      <c r="YH19" s="199"/>
    </row>
    <row r="20" spans="1:658" ht="21" customHeight="1">
      <c r="A20" s="296">
        <v>13</v>
      </c>
      <c r="B20" s="292" t="str">
        <f>IF('1'!$A$1=1,D20,F20)</f>
        <v xml:space="preserve"> Словаччина</v>
      </c>
      <c r="C20" s="291"/>
      <c r="D20" s="353" t="s">
        <v>161</v>
      </c>
      <c r="E20" s="354"/>
      <c r="F20" s="354" t="s">
        <v>49</v>
      </c>
      <c r="G20" s="294">
        <v>335.82466500785534</v>
      </c>
      <c r="H20" s="118">
        <v>338.84835598657082</v>
      </c>
      <c r="I20" s="118">
        <v>488.54166887835936</v>
      </c>
      <c r="J20" s="118">
        <v>602.5525620075141</v>
      </c>
      <c r="K20" s="118">
        <v>491.91231771878097</v>
      </c>
      <c r="L20" s="118">
        <v>312.2547960049875</v>
      </c>
      <c r="M20" s="118">
        <v>781.36960151608309</v>
      </c>
      <c r="N20" s="118">
        <v>1363.4826876777072</v>
      </c>
      <c r="O20" s="118">
        <v>975.50744187560394</v>
      </c>
      <c r="P20" s="118">
        <v>829.72766456009413</v>
      </c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2"/>
      <c r="AM20" s="192"/>
      <c r="AN20" s="192"/>
      <c r="AO20" s="192"/>
      <c r="AP20" s="192"/>
      <c r="AQ20" s="192"/>
      <c r="AR20" s="192"/>
      <c r="AS20" s="192"/>
      <c r="AT20" s="192"/>
      <c r="AU20" s="191"/>
      <c r="AV20" s="191"/>
      <c r="AW20" s="191"/>
      <c r="AX20" s="191"/>
      <c r="AY20" s="191"/>
      <c r="AZ20" s="192"/>
      <c r="BA20" s="192"/>
      <c r="BB20" s="192"/>
      <c r="BI20" s="192"/>
      <c r="BJ20" s="192"/>
      <c r="BK20" s="192"/>
      <c r="BL20" s="192"/>
      <c r="BM20" s="192"/>
      <c r="BN20" s="192"/>
      <c r="BO20" s="192"/>
      <c r="BP20" s="192"/>
      <c r="BQ20" s="153"/>
      <c r="BR20" s="153"/>
      <c r="BS20" s="153"/>
      <c r="BT20" s="192"/>
      <c r="BU20" s="192"/>
      <c r="BV20" s="192"/>
      <c r="BW20" s="192"/>
      <c r="BX20" s="192"/>
      <c r="BY20" s="192"/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52"/>
      <c r="CX20" s="152"/>
      <c r="CY20" s="153"/>
      <c r="CZ20" s="337"/>
      <c r="DA20" s="337"/>
      <c r="DB20" s="154"/>
      <c r="DC20" s="154"/>
      <c r="DD20" s="154"/>
      <c r="DE20" s="154"/>
      <c r="DF20" s="193"/>
      <c r="DG20" s="193"/>
      <c r="DH20" s="195"/>
      <c r="DI20" s="195"/>
      <c r="DJ20" s="195"/>
      <c r="DK20" s="195"/>
      <c r="DL20" s="195"/>
      <c r="DM20" s="195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6"/>
      <c r="FP20" s="196"/>
      <c r="FQ20" s="196"/>
      <c r="FR20" s="196"/>
      <c r="FS20" s="195"/>
      <c r="FT20" s="195"/>
      <c r="FU20" s="195"/>
      <c r="FV20" s="195"/>
      <c r="FW20" s="195"/>
      <c r="FX20" s="195"/>
      <c r="FY20" s="195"/>
      <c r="FZ20" s="195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6"/>
      <c r="GO20" s="196"/>
      <c r="GP20" s="195"/>
      <c r="GQ20" s="195"/>
      <c r="GR20" s="195"/>
      <c r="GS20" s="195"/>
      <c r="GT20" s="195"/>
      <c r="GU20" s="195"/>
      <c r="GV20" s="195"/>
      <c r="GW20" s="193"/>
      <c r="GX20" s="196"/>
      <c r="GY20" s="196"/>
      <c r="GZ20" s="196"/>
      <c r="HA20" s="196"/>
      <c r="HB20" s="196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  <c r="IA20" s="193"/>
      <c r="IB20" s="193"/>
      <c r="IC20" s="193"/>
      <c r="ID20" s="193"/>
      <c r="IE20" s="193"/>
      <c r="IF20" s="193"/>
      <c r="IG20" s="193"/>
      <c r="IH20" s="193"/>
      <c r="II20" s="193"/>
      <c r="IJ20" s="193"/>
      <c r="IK20" s="193"/>
      <c r="IL20" s="193"/>
      <c r="IM20" s="193"/>
      <c r="IN20" s="193"/>
      <c r="IO20" s="193"/>
      <c r="IP20" s="193"/>
      <c r="IQ20" s="193"/>
      <c r="IR20" s="193"/>
      <c r="IS20" s="193"/>
      <c r="IT20" s="193"/>
      <c r="IU20" s="193"/>
      <c r="IV20" s="193"/>
      <c r="IW20" s="193"/>
      <c r="IX20" s="193"/>
      <c r="IY20" s="193"/>
      <c r="IZ20" s="193"/>
      <c r="JA20" s="193"/>
      <c r="JB20" s="193"/>
      <c r="JC20" s="193"/>
      <c r="JD20" s="193"/>
      <c r="JE20" s="193"/>
      <c r="JF20" s="193"/>
      <c r="JG20" s="193"/>
      <c r="JH20" s="193"/>
      <c r="JI20" s="193"/>
      <c r="JJ20" s="193"/>
      <c r="JK20" s="193"/>
      <c r="JL20" s="193"/>
      <c r="JM20" s="193"/>
      <c r="JN20" s="193"/>
      <c r="JO20" s="193"/>
      <c r="JP20" s="193"/>
      <c r="JQ20" s="193"/>
      <c r="JR20" s="193"/>
      <c r="JS20" s="193"/>
      <c r="JT20" s="193"/>
      <c r="JU20" s="193"/>
      <c r="JV20" s="193"/>
      <c r="JW20" s="193"/>
      <c r="JX20" s="193"/>
      <c r="JY20" s="193"/>
      <c r="JZ20" s="193"/>
      <c r="KA20" s="193"/>
      <c r="KB20" s="193"/>
      <c r="KC20" s="193"/>
      <c r="KD20" s="193"/>
      <c r="KE20" s="193"/>
      <c r="KF20" s="193"/>
      <c r="KG20" s="193"/>
      <c r="KH20" s="193"/>
      <c r="KI20" s="193"/>
      <c r="KJ20" s="193"/>
      <c r="KK20" s="193"/>
      <c r="KL20" s="193"/>
      <c r="KM20" s="193"/>
      <c r="KN20" s="193"/>
      <c r="KO20" s="193"/>
      <c r="KP20" s="193"/>
      <c r="KQ20" s="193"/>
      <c r="KR20" s="193"/>
      <c r="KS20" s="193"/>
      <c r="KT20" s="193"/>
      <c r="KU20" s="193"/>
      <c r="KV20" s="193"/>
      <c r="KW20" s="193"/>
      <c r="KX20" s="193"/>
      <c r="KY20" s="193"/>
      <c r="KZ20" s="193"/>
      <c r="LA20" s="193"/>
      <c r="LB20" s="193"/>
      <c r="LC20" s="193"/>
      <c r="LD20" s="193"/>
      <c r="LE20" s="193"/>
      <c r="LF20" s="193"/>
      <c r="LG20" s="193"/>
      <c r="LH20" s="193"/>
      <c r="LI20" s="193"/>
      <c r="LJ20" s="193"/>
      <c r="LK20" s="193"/>
      <c r="LL20" s="193"/>
      <c r="LM20" s="193"/>
      <c r="LN20" s="193"/>
      <c r="LO20" s="193"/>
      <c r="LP20" s="193"/>
      <c r="LQ20" s="193"/>
      <c r="LR20" s="193"/>
      <c r="LS20" s="193"/>
      <c r="LT20" s="193"/>
      <c r="LU20" s="193"/>
      <c r="LV20" s="193"/>
      <c r="LW20" s="193"/>
      <c r="LX20" s="193"/>
      <c r="LY20" s="193"/>
      <c r="LZ20" s="193"/>
      <c r="MA20" s="193"/>
      <c r="MB20" s="193"/>
      <c r="MC20" s="193"/>
      <c r="MD20" s="193"/>
      <c r="ME20" s="193"/>
      <c r="MF20" s="193"/>
      <c r="MG20" s="193"/>
      <c r="MH20" s="193"/>
      <c r="MI20" s="193"/>
      <c r="MJ20" s="193"/>
      <c r="MK20" s="193"/>
      <c r="ML20" s="193"/>
      <c r="MM20" s="193"/>
      <c r="MN20" s="193"/>
      <c r="MO20" s="193"/>
      <c r="MP20" s="193"/>
      <c r="MQ20" s="193"/>
      <c r="MR20" s="193"/>
      <c r="MS20" s="193"/>
      <c r="MT20" s="193"/>
      <c r="MU20" s="193"/>
      <c r="MV20" s="193"/>
      <c r="MW20" s="193"/>
      <c r="MX20" s="193"/>
      <c r="MY20" s="193"/>
      <c r="MZ20" s="193"/>
      <c r="NA20" s="193"/>
      <c r="NB20" s="193"/>
      <c r="NC20" s="193"/>
      <c r="ND20" s="193"/>
      <c r="NE20" s="193"/>
      <c r="NF20" s="193"/>
      <c r="NG20" s="193"/>
      <c r="NH20" s="193"/>
      <c r="NI20" s="193"/>
      <c r="NJ20" s="193"/>
      <c r="NK20" s="193"/>
      <c r="NL20" s="193"/>
      <c r="NM20" s="193"/>
      <c r="NN20" s="193"/>
      <c r="NO20" s="193"/>
      <c r="NP20" s="193"/>
      <c r="NQ20" s="193"/>
      <c r="NR20" s="193"/>
      <c r="NS20" s="193"/>
      <c r="NT20" s="193"/>
      <c r="NU20" s="193"/>
      <c r="NV20" s="193"/>
      <c r="NW20" s="193"/>
      <c r="NX20" s="193"/>
      <c r="NY20" s="193"/>
      <c r="NZ20" s="193"/>
      <c r="OA20" s="193"/>
      <c r="OB20" s="193"/>
      <c r="OC20" s="193"/>
      <c r="OD20" s="193"/>
      <c r="OE20" s="193"/>
      <c r="OF20" s="193"/>
      <c r="OG20" s="193"/>
      <c r="OH20" s="193"/>
      <c r="OI20" s="193"/>
      <c r="OJ20" s="193"/>
      <c r="OK20" s="193"/>
      <c r="OL20" s="193"/>
      <c r="OM20" s="193"/>
      <c r="ON20" s="193"/>
      <c r="OO20" s="193"/>
      <c r="OP20" s="193"/>
      <c r="OQ20" s="193"/>
      <c r="OR20" s="193"/>
      <c r="OS20" s="193"/>
      <c r="OT20" s="193"/>
      <c r="OU20" s="193"/>
      <c r="OV20" s="193"/>
      <c r="OW20" s="193"/>
      <c r="OX20" s="193"/>
      <c r="OY20" s="193"/>
      <c r="OZ20" s="193"/>
      <c r="PA20" s="193"/>
      <c r="PB20" s="193"/>
      <c r="PC20" s="193"/>
      <c r="PD20" s="193"/>
      <c r="PE20" s="193"/>
      <c r="PF20" s="193"/>
      <c r="PG20" s="193"/>
      <c r="PH20" s="193"/>
      <c r="PI20" s="193"/>
      <c r="PJ20" s="193"/>
      <c r="PK20" s="193"/>
      <c r="PL20" s="193"/>
      <c r="PM20" s="193"/>
      <c r="PN20" s="193"/>
      <c r="PO20" s="193"/>
      <c r="PP20" s="193"/>
      <c r="PQ20" s="193"/>
      <c r="PR20" s="193"/>
      <c r="PS20" s="193"/>
      <c r="PT20" s="193"/>
      <c r="PU20" s="193"/>
      <c r="PV20" s="193"/>
      <c r="PW20" s="193"/>
      <c r="PX20" s="193"/>
      <c r="PY20" s="193"/>
      <c r="PZ20" s="193"/>
      <c r="QA20" s="193"/>
      <c r="QB20" s="193"/>
      <c r="QC20" s="193"/>
      <c r="QD20" s="193"/>
      <c r="QE20" s="193"/>
      <c r="QF20" s="193"/>
      <c r="QG20" s="193"/>
      <c r="QH20" s="193"/>
      <c r="QI20" s="193"/>
      <c r="QJ20" s="193"/>
      <c r="QK20" s="193"/>
      <c r="QL20" s="193"/>
      <c r="QM20" s="193"/>
      <c r="QN20" s="193"/>
      <c r="QO20" s="193"/>
      <c r="QP20" s="193"/>
      <c r="QQ20" s="193"/>
      <c r="QR20" s="193"/>
      <c r="QS20" s="193"/>
      <c r="QT20" s="193"/>
      <c r="QU20" s="193"/>
      <c r="QV20" s="193"/>
      <c r="QW20" s="193"/>
      <c r="QX20" s="193"/>
      <c r="QY20" s="193"/>
      <c r="QZ20" s="193"/>
      <c r="RA20" s="193"/>
      <c r="RB20" s="193"/>
      <c r="RC20" s="193"/>
      <c r="RD20" s="193"/>
      <c r="RE20" s="193"/>
      <c r="RF20" s="193"/>
      <c r="RG20" s="193"/>
      <c r="RH20" s="193"/>
      <c r="RI20" s="193"/>
      <c r="RJ20" s="193"/>
      <c r="RK20" s="193"/>
      <c r="RL20" s="193"/>
      <c r="RM20" s="193"/>
      <c r="RN20" s="193"/>
      <c r="RO20" s="193"/>
      <c r="RP20" s="193"/>
      <c r="RQ20" s="193"/>
      <c r="RR20" s="193"/>
      <c r="RS20" s="193"/>
      <c r="RT20" s="193"/>
      <c r="RU20" s="193"/>
      <c r="RV20" s="193"/>
      <c r="RW20" s="193"/>
      <c r="RX20" s="193"/>
      <c r="RY20" s="193"/>
      <c r="RZ20" s="193"/>
      <c r="SA20" s="193"/>
      <c r="SB20" s="193"/>
      <c r="SC20" s="193"/>
      <c r="SD20" s="193"/>
      <c r="SE20" s="193"/>
      <c r="SF20" s="193"/>
      <c r="SG20" s="193"/>
      <c r="SH20" s="193"/>
      <c r="SI20" s="193"/>
      <c r="SJ20" s="193"/>
      <c r="SK20" s="193"/>
      <c r="SL20" s="193"/>
      <c r="SM20" s="193"/>
      <c r="SN20" s="193"/>
      <c r="SO20" s="193"/>
      <c r="SP20" s="193"/>
      <c r="SQ20" s="193"/>
      <c r="SR20" s="193"/>
      <c r="SS20" s="193"/>
      <c r="ST20" s="193"/>
      <c r="SU20" s="193"/>
      <c r="SV20" s="193"/>
      <c r="SW20" s="193"/>
      <c r="SX20" s="193"/>
      <c r="SY20" s="193"/>
      <c r="SZ20" s="193"/>
      <c r="TA20" s="193"/>
      <c r="TB20" s="193"/>
      <c r="TC20" s="193"/>
      <c r="TD20" s="193"/>
      <c r="TE20" s="193"/>
      <c r="TF20" s="193"/>
      <c r="TG20" s="193"/>
      <c r="TH20" s="193"/>
      <c r="TI20" s="193"/>
      <c r="TJ20" s="193"/>
      <c r="TK20" s="193"/>
      <c r="TL20" s="193"/>
      <c r="TM20" s="193"/>
      <c r="TN20" s="193"/>
      <c r="TO20" s="193"/>
      <c r="TP20" s="193"/>
      <c r="TQ20" s="193"/>
      <c r="TR20" s="193"/>
      <c r="TS20" s="193"/>
      <c r="TT20" s="193"/>
      <c r="TU20" s="193"/>
      <c r="TV20" s="193"/>
      <c r="TW20" s="193"/>
      <c r="TX20" s="193"/>
      <c r="TY20" s="193"/>
      <c r="TZ20" s="193"/>
      <c r="UA20" s="193"/>
      <c r="UB20" s="193"/>
      <c r="UC20" s="193"/>
      <c r="UD20" s="193"/>
      <c r="UE20" s="193"/>
      <c r="UF20" s="193"/>
      <c r="UG20" s="193"/>
      <c r="UH20" s="193"/>
      <c r="UI20" s="197"/>
      <c r="UJ20" s="197"/>
      <c r="UK20" s="197"/>
      <c r="UL20" s="197"/>
      <c r="UM20" s="197"/>
      <c r="UN20" s="195"/>
      <c r="UO20" s="195"/>
      <c r="UP20" s="195"/>
      <c r="UQ20" s="195"/>
      <c r="YG20" s="199"/>
      <c r="YH20" s="199"/>
    </row>
    <row r="21" spans="1:658" ht="21" customHeight="1">
      <c r="A21" s="296">
        <v>14</v>
      </c>
      <c r="B21" s="292" t="str">
        <f>IF('1'!$A$1=1,D21,F21)</f>
        <v xml:space="preserve"> Сполучені Штати Америки</v>
      </c>
      <c r="C21" s="291"/>
      <c r="D21" s="353" t="s">
        <v>160</v>
      </c>
      <c r="E21" s="354"/>
      <c r="F21" s="354" t="s">
        <v>46</v>
      </c>
      <c r="G21" s="294">
        <v>414.97937088629953</v>
      </c>
      <c r="H21" s="118">
        <v>376.45315882863997</v>
      </c>
      <c r="I21" s="118">
        <v>722.25829549771174</v>
      </c>
      <c r="J21" s="118">
        <v>928.58223585207702</v>
      </c>
      <c r="K21" s="118">
        <v>852.77238894616278</v>
      </c>
      <c r="L21" s="118">
        <v>844.83951736275174</v>
      </c>
      <c r="M21" s="118">
        <v>1354.1109915437785</v>
      </c>
      <c r="N21" s="118">
        <v>811.40701377003336</v>
      </c>
      <c r="O21" s="118">
        <v>478.99956191380824</v>
      </c>
      <c r="P21" s="118">
        <v>804.37385147828854</v>
      </c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2"/>
      <c r="AM21" s="192"/>
      <c r="AN21" s="192"/>
      <c r="AO21" s="192"/>
      <c r="AP21" s="192"/>
      <c r="AQ21" s="192"/>
      <c r="AR21" s="192"/>
      <c r="AS21" s="192"/>
      <c r="AT21" s="192"/>
      <c r="AU21" s="191"/>
      <c r="AV21" s="191"/>
      <c r="AW21" s="191"/>
      <c r="AX21" s="191"/>
      <c r="AY21" s="191"/>
      <c r="AZ21" s="192"/>
      <c r="BA21" s="192"/>
      <c r="BB21" s="192"/>
      <c r="BI21" s="192"/>
      <c r="BJ21" s="192"/>
      <c r="BK21" s="192"/>
      <c r="BL21" s="192"/>
      <c r="BM21" s="192"/>
      <c r="BN21" s="192"/>
      <c r="BO21" s="192"/>
      <c r="BP21" s="192"/>
      <c r="BQ21" s="153"/>
      <c r="BR21" s="153"/>
      <c r="BS21" s="153"/>
      <c r="BT21" s="192"/>
      <c r="BU21" s="192"/>
      <c r="BV21" s="192"/>
      <c r="BW21" s="192"/>
      <c r="BX21" s="192"/>
      <c r="BY21" s="192"/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52"/>
      <c r="CX21" s="152"/>
      <c r="CY21" s="153"/>
      <c r="CZ21" s="337"/>
      <c r="DA21" s="337"/>
      <c r="DB21" s="154"/>
      <c r="DC21" s="154"/>
      <c r="DD21" s="154"/>
      <c r="DE21" s="154"/>
      <c r="DF21" s="193"/>
      <c r="DG21" s="193"/>
      <c r="DH21" s="195"/>
      <c r="DI21" s="195"/>
      <c r="DJ21" s="195"/>
      <c r="DK21" s="195"/>
      <c r="DL21" s="195"/>
      <c r="DM21" s="195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6"/>
      <c r="FP21" s="196"/>
      <c r="FQ21" s="196"/>
      <c r="FR21" s="196"/>
      <c r="FS21" s="195"/>
      <c r="FT21" s="195"/>
      <c r="FU21" s="195"/>
      <c r="FV21" s="195"/>
      <c r="FW21" s="195"/>
      <c r="FX21" s="195"/>
      <c r="FY21" s="195"/>
      <c r="FZ21" s="195"/>
      <c r="GA21" s="193"/>
      <c r="GB21" s="193"/>
      <c r="GC21" s="193"/>
      <c r="GD21" s="193"/>
      <c r="GE21" s="193"/>
      <c r="GF21" s="193"/>
      <c r="GG21" s="193"/>
      <c r="GH21" s="193"/>
      <c r="GI21" s="193"/>
      <c r="GJ21" s="193"/>
      <c r="GK21" s="193"/>
      <c r="GL21" s="193"/>
      <c r="GM21" s="193"/>
      <c r="GN21" s="196"/>
      <c r="GO21" s="196"/>
      <c r="GP21" s="195"/>
      <c r="GQ21" s="195"/>
      <c r="GR21" s="195"/>
      <c r="GS21" s="195"/>
      <c r="GT21" s="195"/>
      <c r="GU21" s="195"/>
      <c r="GV21" s="195"/>
      <c r="GW21" s="193"/>
      <c r="GX21" s="196"/>
      <c r="GY21" s="196"/>
      <c r="GZ21" s="196"/>
      <c r="HA21" s="196"/>
      <c r="HB21" s="196"/>
      <c r="HC21" s="193"/>
      <c r="HD21" s="193"/>
      <c r="HE21" s="193"/>
      <c r="HF21" s="193"/>
      <c r="HG21" s="193"/>
      <c r="HH21" s="193"/>
      <c r="HI21" s="193"/>
      <c r="HJ21" s="193"/>
      <c r="HK21" s="193"/>
      <c r="HL21" s="193"/>
      <c r="HM21" s="193"/>
      <c r="HN21" s="193"/>
      <c r="HO21" s="193"/>
      <c r="HP21" s="193"/>
      <c r="HQ21" s="193"/>
      <c r="HR21" s="193"/>
      <c r="HS21" s="193"/>
      <c r="HT21" s="193"/>
      <c r="HU21" s="193"/>
      <c r="HV21" s="193"/>
      <c r="HW21" s="193"/>
      <c r="HX21" s="193"/>
      <c r="HY21" s="193"/>
      <c r="HZ21" s="193"/>
      <c r="IA21" s="193"/>
      <c r="IB21" s="193"/>
      <c r="IC21" s="193"/>
      <c r="ID21" s="193"/>
      <c r="IE21" s="193"/>
      <c r="IF21" s="193"/>
      <c r="IG21" s="193"/>
      <c r="IH21" s="193"/>
      <c r="II21" s="193"/>
      <c r="IJ21" s="193"/>
      <c r="IK21" s="193"/>
      <c r="IL21" s="193"/>
      <c r="IM21" s="193"/>
      <c r="IN21" s="193"/>
      <c r="IO21" s="193"/>
      <c r="IP21" s="193"/>
      <c r="IQ21" s="193"/>
      <c r="IR21" s="193"/>
      <c r="IS21" s="193"/>
      <c r="IT21" s="193"/>
      <c r="IU21" s="193"/>
      <c r="IV21" s="193"/>
      <c r="IW21" s="193"/>
      <c r="IX21" s="193"/>
      <c r="IY21" s="193"/>
      <c r="IZ21" s="193"/>
      <c r="JA21" s="193"/>
      <c r="JB21" s="193"/>
      <c r="JC21" s="193"/>
      <c r="JD21" s="193"/>
      <c r="JE21" s="193"/>
      <c r="JF21" s="193"/>
      <c r="JG21" s="193"/>
      <c r="JH21" s="193"/>
      <c r="JI21" s="193"/>
      <c r="JJ21" s="193"/>
      <c r="JK21" s="193"/>
      <c r="JL21" s="193"/>
      <c r="JM21" s="193"/>
      <c r="JN21" s="193"/>
      <c r="JO21" s="193"/>
      <c r="JP21" s="193"/>
      <c r="JQ21" s="193"/>
      <c r="JR21" s="193"/>
      <c r="JS21" s="193"/>
      <c r="JT21" s="193"/>
      <c r="JU21" s="193"/>
      <c r="JV21" s="193"/>
      <c r="JW21" s="193"/>
      <c r="JX21" s="193"/>
      <c r="JY21" s="193"/>
      <c r="JZ21" s="193"/>
      <c r="KA21" s="193"/>
      <c r="KB21" s="193"/>
      <c r="KC21" s="193"/>
      <c r="KD21" s="193"/>
      <c r="KE21" s="193"/>
      <c r="KF21" s="193"/>
      <c r="KG21" s="193"/>
      <c r="KH21" s="193"/>
      <c r="KI21" s="193"/>
      <c r="KJ21" s="193"/>
      <c r="KK21" s="193"/>
      <c r="KL21" s="193"/>
      <c r="KM21" s="193"/>
      <c r="KN21" s="193"/>
      <c r="KO21" s="193"/>
      <c r="KP21" s="193"/>
      <c r="KQ21" s="193"/>
      <c r="KR21" s="193"/>
      <c r="KS21" s="193"/>
      <c r="KT21" s="193"/>
      <c r="KU21" s="193"/>
      <c r="KV21" s="193"/>
      <c r="KW21" s="193"/>
      <c r="KX21" s="193"/>
      <c r="KY21" s="193"/>
      <c r="KZ21" s="193"/>
      <c r="LA21" s="193"/>
      <c r="LB21" s="193"/>
      <c r="LC21" s="193"/>
      <c r="LD21" s="193"/>
      <c r="LE21" s="193"/>
      <c r="LF21" s="193"/>
      <c r="LG21" s="193"/>
      <c r="LH21" s="193"/>
      <c r="LI21" s="193"/>
      <c r="LJ21" s="193"/>
      <c r="LK21" s="193"/>
      <c r="LL21" s="193"/>
      <c r="LM21" s="193"/>
      <c r="LN21" s="193"/>
      <c r="LO21" s="193"/>
      <c r="LP21" s="193"/>
      <c r="LQ21" s="193"/>
      <c r="LR21" s="193"/>
      <c r="LS21" s="193"/>
      <c r="LT21" s="193"/>
      <c r="LU21" s="193"/>
      <c r="LV21" s="193"/>
      <c r="LW21" s="193"/>
      <c r="LX21" s="193"/>
      <c r="LY21" s="193"/>
      <c r="LZ21" s="193"/>
      <c r="MA21" s="193"/>
      <c r="MB21" s="193"/>
      <c r="MC21" s="193"/>
      <c r="MD21" s="193"/>
      <c r="ME21" s="193"/>
      <c r="MF21" s="193"/>
      <c r="MG21" s="193"/>
      <c r="MH21" s="193"/>
      <c r="MI21" s="193"/>
      <c r="MJ21" s="193"/>
      <c r="MK21" s="193"/>
      <c r="ML21" s="193"/>
      <c r="MM21" s="193"/>
      <c r="MN21" s="193"/>
      <c r="MO21" s="193"/>
      <c r="MP21" s="193"/>
      <c r="MQ21" s="193"/>
      <c r="MR21" s="193"/>
      <c r="MS21" s="193"/>
      <c r="MT21" s="193"/>
      <c r="MU21" s="193"/>
      <c r="MV21" s="193"/>
      <c r="MW21" s="193"/>
      <c r="MX21" s="193"/>
      <c r="MY21" s="193"/>
      <c r="MZ21" s="193"/>
      <c r="NA21" s="193"/>
      <c r="NB21" s="193"/>
      <c r="NC21" s="193"/>
      <c r="ND21" s="193"/>
      <c r="NE21" s="193"/>
      <c r="NF21" s="193"/>
      <c r="NG21" s="193"/>
      <c r="NH21" s="193"/>
      <c r="NI21" s="193"/>
      <c r="NJ21" s="193"/>
      <c r="NK21" s="193"/>
      <c r="NL21" s="193"/>
      <c r="NM21" s="193"/>
      <c r="NN21" s="193"/>
      <c r="NO21" s="193"/>
      <c r="NP21" s="193"/>
      <c r="NQ21" s="193"/>
      <c r="NR21" s="193"/>
      <c r="NS21" s="193"/>
      <c r="NT21" s="193"/>
      <c r="NU21" s="193"/>
      <c r="NV21" s="193"/>
      <c r="NW21" s="193"/>
      <c r="NX21" s="193"/>
      <c r="NY21" s="193"/>
      <c r="NZ21" s="193"/>
      <c r="OA21" s="193"/>
      <c r="OB21" s="193"/>
      <c r="OC21" s="193"/>
      <c r="OD21" s="193"/>
      <c r="OE21" s="193"/>
      <c r="OF21" s="193"/>
      <c r="OG21" s="193"/>
      <c r="OH21" s="193"/>
      <c r="OI21" s="193"/>
      <c r="OJ21" s="193"/>
      <c r="OK21" s="193"/>
      <c r="OL21" s="193"/>
      <c r="OM21" s="193"/>
      <c r="ON21" s="193"/>
      <c r="OO21" s="193"/>
      <c r="OP21" s="193"/>
      <c r="OQ21" s="193"/>
      <c r="OR21" s="193"/>
      <c r="OS21" s="193"/>
      <c r="OT21" s="193"/>
      <c r="OU21" s="193"/>
      <c r="OV21" s="193"/>
      <c r="OW21" s="193"/>
      <c r="OX21" s="193"/>
      <c r="OY21" s="193"/>
      <c r="OZ21" s="193"/>
      <c r="PA21" s="193"/>
      <c r="PB21" s="193"/>
      <c r="PC21" s="193"/>
      <c r="PD21" s="193"/>
      <c r="PE21" s="193"/>
      <c r="PF21" s="193"/>
      <c r="PG21" s="193"/>
      <c r="PH21" s="193"/>
      <c r="PI21" s="193"/>
      <c r="PJ21" s="193"/>
      <c r="PK21" s="193"/>
      <c r="PL21" s="193"/>
      <c r="PM21" s="193"/>
      <c r="PN21" s="193"/>
      <c r="PO21" s="193"/>
      <c r="PP21" s="193"/>
      <c r="PQ21" s="193"/>
      <c r="PR21" s="193"/>
      <c r="PS21" s="193"/>
      <c r="PT21" s="193"/>
      <c r="PU21" s="193"/>
      <c r="PV21" s="193"/>
      <c r="PW21" s="193"/>
      <c r="PX21" s="193"/>
      <c r="PY21" s="193"/>
      <c r="PZ21" s="193"/>
      <c r="QA21" s="193"/>
      <c r="QB21" s="193"/>
      <c r="QC21" s="193"/>
      <c r="QD21" s="193"/>
      <c r="QE21" s="193"/>
      <c r="QF21" s="193"/>
      <c r="QG21" s="193"/>
      <c r="QH21" s="193"/>
      <c r="QI21" s="193"/>
      <c r="QJ21" s="193"/>
      <c r="QK21" s="193"/>
      <c r="QL21" s="193"/>
      <c r="QM21" s="193"/>
      <c r="QN21" s="193"/>
      <c r="QO21" s="193"/>
      <c r="QP21" s="193"/>
      <c r="QQ21" s="193"/>
      <c r="QR21" s="193"/>
      <c r="QS21" s="193"/>
      <c r="QT21" s="193"/>
      <c r="QU21" s="193"/>
      <c r="QV21" s="193"/>
      <c r="QW21" s="193"/>
      <c r="QX21" s="193"/>
      <c r="QY21" s="193"/>
      <c r="QZ21" s="193"/>
      <c r="RA21" s="193"/>
      <c r="RB21" s="193"/>
      <c r="RC21" s="193"/>
      <c r="RD21" s="193"/>
      <c r="RE21" s="193"/>
      <c r="RF21" s="193"/>
      <c r="RG21" s="193"/>
      <c r="RH21" s="193"/>
      <c r="RI21" s="193"/>
      <c r="RJ21" s="193"/>
      <c r="RK21" s="193"/>
      <c r="RL21" s="193"/>
      <c r="RM21" s="193"/>
      <c r="RN21" s="193"/>
      <c r="RO21" s="193"/>
      <c r="RP21" s="193"/>
      <c r="RQ21" s="193"/>
      <c r="RR21" s="193"/>
      <c r="RS21" s="193"/>
      <c r="RT21" s="193"/>
      <c r="RU21" s="193"/>
      <c r="RV21" s="193"/>
      <c r="RW21" s="193"/>
      <c r="RX21" s="193"/>
      <c r="RY21" s="193"/>
      <c r="RZ21" s="193"/>
      <c r="SA21" s="193"/>
      <c r="SB21" s="193"/>
      <c r="SC21" s="193"/>
      <c r="SD21" s="193"/>
      <c r="SE21" s="193"/>
      <c r="SF21" s="193"/>
      <c r="SG21" s="193"/>
      <c r="SH21" s="193"/>
      <c r="SI21" s="193"/>
      <c r="SJ21" s="193"/>
      <c r="SK21" s="193"/>
      <c r="SL21" s="193"/>
      <c r="SM21" s="193"/>
      <c r="SN21" s="193"/>
      <c r="SO21" s="193"/>
      <c r="SP21" s="193"/>
      <c r="SQ21" s="193"/>
      <c r="SR21" s="193"/>
      <c r="SS21" s="193"/>
      <c r="ST21" s="193"/>
      <c r="SU21" s="193"/>
      <c r="SV21" s="193"/>
      <c r="SW21" s="193"/>
      <c r="SX21" s="193"/>
      <c r="SY21" s="193"/>
      <c r="SZ21" s="193"/>
      <c r="TA21" s="193"/>
      <c r="TB21" s="193"/>
      <c r="TC21" s="193"/>
      <c r="TD21" s="193"/>
      <c r="TE21" s="193"/>
      <c r="TF21" s="193"/>
      <c r="TG21" s="193"/>
      <c r="TH21" s="193"/>
      <c r="TI21" s="193"/>
      <c r="TJ21" s="193"/>
      <c r="TK21" s="193"/>
      <c r="TL21" s="193"/>
      <c r="TM21" s="193"/>
      <c r="TN21" s="193"/>
      <c r="TO21" s="193"/>
      <c r="TP21" s="193"/>
      <c r="TQ21" s="193"/>
      <c r="TR21" s="193"/>
      <c r="TS21" s="193"/>
      <c r="TT21" s="193"/>
      <c r="TU21" s="193"/>
      <c r="TV21" s="193"/>
      <c r="TW21" s="193"/>
      <c r="TX21" s="193"/>
      <c r="TY21" s="193"/>
      <c r="TZ21" s="193"/>
      <c r="UA21" s="193"/>
      <c r="UB21" s="193"/>
      <c r="UC21" s="193"/>
      <c r="UD21" s="193"/>
      <c r="UE21" s="193"/>
      <c r="UF21" s="193"/>
      <c r="UG21" s="193"/>
      <c r="UH21" s="193"/>
      <c r="UI21" s="197"/>
      <c r="UJ21" s="197"/>
      <c r="UK21" s="197"/>
      <c r="UL21" s="197"/>
      <c r="UM21" s="197"/>
      <c r="UN21" s="195"/>
      <c r="UO21" s="195"/>
      <c r="UP21" s="195"/>
      <c r="UQ21" s="195"/>
      <c r="YG21" s="199"/>
      <c r="YH21" s="199"/>
    </row>
    <row r="22" spans="1:658" ht="21" customHeight="1">
      <c r="A22" s="296">
        <v>15</v>
      </c>
      <c r="B22" s="292" t="str">
        <f>IF('1'!$A$1=1,D22,F22)</f>
        <v xml:space="preserve"> Бельгія</v>
      </c>
      <c r="C22" s="291"/>
      <c r="D22" s="353" t="s">
        <v>149</v>
      </c>
      <c r="E22" s="354"/>
      <c r="F22" s="354" t="s">
        <v>53</v>
      </c>
      <c r="G22" s="294">
        <v>246.64884299225764</v>
      </c>
      <c r="H22" s="118">
        <v>201.38769403022062</v>
      </c>
      <c r="I22" s="118">
        <v>370.66255410778217</v>
      </c>
      <c r="J22" s="118">
        <v>488.9919104903862</v>
      </c>
      <c r="K22" s="118">
        <v>582.62056101571329</v>
      </c>
      <c r="L22" s="118">
        <v>454.10324546322914</v>
      </c>
      <c r="M22" s="118">
        <v>520.63678702261814</v>
      </c>
      <c r="N22" s="118">
        <v>426.77396918282511</v>
      </c>
      <c r="O22" s="118">
        <v>326.91116670567288</v>
      </c>
      <c r="P22" s="118">
        <v>764.93226331753522</v>
      </c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2"/>
      <c r="AM22" s="192"/>
      <c r="AN22" s="192"/>
      <c r="AO22" s="192"/>
      <c r="AP22" s="192"/>
      <c r="AQ22" s="192"/>
      <c r="AR22" s="192"/>
      <c r="AS22" s="192"/>
      <c r="AT22" s="192"/>
      <c r="AU22" s="191"/>
      <c r="AV22" s="191"/>
      <c r="AW22" s="191"/>
      <c r="AX22" s="191"/>
      <c r="AY22" s="191"/>
      <c r="AZ22" s="192"/>
      <c r="BA22" s="192"/>
      <c r="BB22" s="192"/>
      <c r="BI22" s="192"/>
      <c r="BJ22" s="192"/>
      <c r="BK22" s="192"/>
      <c r="BL22" s="192"/>
      <c r="BM22" s="192"/>
      <c r="BN22" s="192"/>
      <c r="BO22" s="192"/>
      <c r="BP22" s="192"/>
      <c r="BQ22" s="153"/>
      <c r="BR22" s="153"/>
      <c r="BS22" s="153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52"/>
      <c r="CX22" s="152"/>
      <c r="CY22" s="153"/>
      <c r="CZ22" s="337"/>
      <c r="DA22" s="337"/>
      <c r="DB22" s="154"/>
      <c r="DC22" s="154"/>
      <c r="DD22" s="154"/>
      <c r="DE22" s="154"/>
      <c r="DF22" s="193"/>
      <c r="DG22" s="193"/>
      <c r="DH22" s="195"/>
      <c r="DI22" s="195"/>
      <c r="DJ22" s="195"/>
      <c r="DK22" s="195"/>
      <c r="DL22" s="195"/>
      <c r="DM22" s="195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5"/>
      <c r="EA22" s="195"/>
      <c r="EB22" s="195"/>
      <c r="EC22" s="195"/>
      <c r="ED22" s="195"/>
      <c r="EE22" s="195"/>
      <c r="EF22" s="195"/>
      <c r="EG22" s="195"/>
      <c r="EH22" s="195"/>
      <c r="EI22" s="195"/>
      <c r="EJ22" s="195"/>
      <c r="EK22" s="195"/>
      <c r="EL22" s="195"/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5"/>
      <c r="FJ22" s="195"/>
      <c r="FK22" s="195"/>
      <c r="FL22" s="195"/>
      <c r="FM22" s="195"/>
      <c r="FN22" s="195"/>
      <c r="FO22" s="196"/>
      <c r="FP22" s="196"/>
      <c r="FQ22" s="196"/>
      <c r="FR22" s="196"/>
      <c r="FS22" s="195"/>
      <c r="FT22" s="195"/>
      <c r="FU22" s="195"/>
      <c r="FV22" s="195"/>
      <c r="FW22" s="195"/>
      <c r="FX22" s="195"/>
      <c r="FY22" s="195"/>
      <c r="FZ22" s="195"/>
      <c r="GA22" s="193"/>
      <c r="GB22" s="193"/>
      <c r="GC22" s="193"/>
      <c r="GD22" s="193"/>
      <c r="GE22" s="193"/>
      <c r="GF22" s="193"/>
      <c r="GG22" s="193"/>
      <c r="GH22" s="193"/>
      <c r="GI22" s="193"/>
      <c r="GJ22" s="193"/>
      <c r="GK22" s="193"/>
      <c r="GL22" s="193"/>
      <c r="GM22" s="193"/>
      <c r="GN22" s="196"/>
      <c r="GO22" s="196"/>
      <c r="GP22" s="195"/>
      <c r="GQ22" s="195"/>
      <c r="GR22" s="195"/>
      <c r="GS22" s="195"/>
      <c r="GT22" s="195"/>
      <c r="GU22" s="195"/>
      <c r="GV22" s="195"/>
      <c r="GW22" s="193"/>
      <c r="GX22" s="196"/>
      <c r="GY22" s="196"/>
      <c r="GZ22" s="196"/>
      <c r="HA22" s="196"/>
      <c r="HB22" s="196"/>
      <c r="HC22" s="193"/>
      <c r="HD22" s="193"/>
      <c r="HE22" s="193"/>
      <c r="HF22" s="193"/>
      <c r="HG22" s="193"/>
      <c r="HH22" s="193"/>
      <c r="HI22" s="193"/>
      <c r="HJ22" s="193"/>
      <c r="HK22" s="193"/>
      <c r="HL22" s="193"/>
      <c r="HM22" s="193"/>
      <c r="HN22" s="193"/>
      <c r="HO22" s="193"/>
      <c r="HP22" s="193"/>
      <c r="HQ22" s="193"/>
      <c r="HR22" s="193"/>
      <c r="HS22" s="193"/>
      <c r="HT22" s="193"/>
      <c r="HU22" s="193"/>
      <c r="HV22" s="193"/>
      <c r="HW22" s="193"/>
      <c r="HX22" s="193"/>
      <c r="HY22" s="193"/>
      <c r="HZ22" s="193"/>
      <c r="IA22" s="193"/>
      <c r="IB22" s="193"/>
      <c r="IC22" s="193"/>
      <c r="ID22" s="193"/>
      <c r="IE22" s="193"/>
      <c r="IF22" s="193"/>
      <c r="IG22" s="193"/>
      <c r="IH22" s="193"/>
      <c r="II22" s="193"/>
      <c r="IJ22" s="193"/>
      <c r="IK22" s="193"/>
      <c r="IL22" s="193"/>
      <c r="IM22" s="193"/>
      <c r="IN22" s="193"/>
      <c r="IO22" s="193"/>
      <c r="IP22" s="193"/>
      <c r="IQ22" s="193"/>
      <c r="IR22" s="193"/>
      <c r="IS22" s="193"/>
      <c r="IT22" s="193"/>
      <c r="IU22" s="193"/>
      <c r="IV22" s="193"/>
      <c r="IW22" s="193"/>
      <c r="IX22" s="193"/>
      <c r="IY22" s="193"/>
      <c r="IZ22" s="193"/>
      <c r="JA22" s="193"/>
      <c r="JB22" s="193"/>
      <c r="JC22" s="193"/>
      <c r="JD22" s="193"/>
      <c r="JE22" s="193"/>
      <c r="JF22" s="193"/>
      <c r="JG22" s="193"/>
      <c r="JH22" s="193"/>
      <c r="JI22" s="193"/>
      <c r="JJ22" s="193"/>
      <c r="JK22" s="193"/>
      <c r="JL22" s="193"/>
      <c r="JM22" s="193"/>
      <c r="JN22" s="193"/>
      <c r="JO22" s="193"/>
      <c r="JP22" s="193"/>
      <c r="JQ22" s="193"/>
      <c r="JR22" s="193"/>
      <c r="JS22" s="193"/>
      <c r="JT22" s="193"/>
      <c r="JU22" s="193"/>
      <c r="JV22" s="193"/>
      <c r="JW22" s="193"/>
      <c r="JX22" s="193"/>
      <c r="JY22" s="193"/>
      <c r="JZ22" s="193"/>
      <c r="KA22" s="193"/>
      <c r="KB22" s="193"/>
      <c r="KC22" s="193"/>
      <c r="KD22" s="193"/>
      <c r="KE22" s="193"/>
      <c r="KF22" s="193"/>
      <c r="KG22" s="193"/>
      <c r="KH22" s="193"/>
      <c r="KI22" s="193"/>
      <c r="KJ22" s="193"/>
      <c r="KK22" s="193"/>
      <c r="KL22" s="193"/>
      <c r="KM22" s="193"/>
      <c r="KN22" s="193"/>
      <c r="KO22" s="193"/>
      <c r="KP22" s="193"/>
      <c r="KQ22" s="193"/>
      <c r="KR22" s="193"/>
      <c r="KS22" s="193"/>
      <c r="KT22" s="193"/>
      <c r="KU22" s="193"/>
      <c r="KV22" s="193"/>
      <c r="KW22" s="193"/>
      <c r="KX22" s="193"/>
      <c r="KY22" s="193"/>
      <c r="KZ22" s="193"/>
      <c r="LA22" s="193"/>
      <c r="LB22" s="193"/>
      <c r="LC22" s="193"/>
      <c r="LD22" s="193"/>
      <c r="LE22" s="193"/>
      <c r="LF22" s="193"/>
      <c r="LG22" s="193"/>
      <c r="LH22" s="193"/>
      <c r="LI22" s="193"/>
      <c r="LJ22" s="193"/>
      <c r="LK22" s="193"/>
      <c r="LL22" s="193"/>
      <c r="LM22" s="193"/>
      <c r="LN22" s="193"/>
      <c r="LO22" s="193"/>
      <c r="LP22" s="193"/>
      <c r="LQ22" s="193"/>
      <c r="LR22" s="193"/>
      <c r="LS22" s="193"/>
      <c r="LT22" s="193"/>
      <c r="LU22" s="193"/>
      <c r="LV22" s="193"/>
      <c r="LW22" s="193"/>
      <c r="LX22" s="193"/>
      <c r="LY22" s="193"/>
      <c r="LZ22" s="193"/>
      <c r="MA22" s="193"/>
      <c r="MB22" s="193"/>
      <c r="MC22" s="193"/>
      <c r="MD22" s="193"/>
      <c r="ME22" s="193"/>
      <c r="MF22" s="193"/>
      <c r="MG22" s="193"/>
      <c r="MH22" s="193"/>
      <c r="MI22" s="193"/>
      <c r="MJ22" s="193"/>
      <c r="MK22" s="193"/>
      <c r="ML22" s="193"/>
      <c r="MM22" s="193"/>
      <c r="MN22" s="193"/>
      <c r="MO22" s="193"/>
      <c r="MP22" s="193"/>
      <c r="MQ22" s="193"/>
      <c r="MR22" s="193"/>
      <c r="MS22" s="193"/>
      <c r="MT22" s="193"/>
      <c r="MU22" s="193"/>
      <c r="MV22" s="193"/>
      <c r="MW22" s="193"/>
      <c r="MX22" s="193"/>
      <c r="MY22" s="193"/>
      <c r="MZ22" s="193"/>
      <c r="NA22" s="193"/>
      <c r="NB22" s="193"/>
      <c r="NC22" s="193"/>
      <c r="ND22" s="193"/>
      <c r="NE22" s="193"/>
      <c r="NF22" s="193"/>
      <c r="NG22" s="193"/>
      <c r="NH22" s="193"/>
      <c r="NI22" s="193"/>
      <c r="NJ22" s="193"/>
      <c r="NK22" s="193"/>
      <c r="NL22" s="193"/>
      <c r="NM22" s="193"/>
      <c r="NN22" s="193"/>
      <c r="NO22" s="193"/>
      <c r="NP22" s="193"/>
      <c r="NQ22" s="193"/>
      <c r="NR22" s="193"/>
      <c r="NS22" s="193"/>
      <c r="NT22" s="193"/>
      <c r="NU22" s="193"/>
      <c r="NV22" s="193"/>
      <c r="NW22" s="193"/>
      <c r="NX22" s="193"/>
      <c r="NY22" s="193"/>
      <c r="NZ22" s="193"/>
      <c r="OA22" s="193"/>
      <c r="OB22" s="193"/>
      <c r="OC22" s="193"/>
      <c r="OD22" s="193"/>
      <c r="OE22" s="193"/>
      <c r="OF22" s="193"/>
      <c r="OG22" s="193"/>
      <c r="OH22" s="193"/>
      <c r="OI22" s="193"/>
      <c r="OJ22" s="193"/>
      <c r="OK22" s="193"/>
      <c r="OL22" s="193"/>
      <c r="OM22" s="193"/>
      <c r="ON22" s="193"/>
      <c r="OO22" s="193"/>
      <c r="OP22" s="193"/>
      <c r="OQ22" s="193"/>
      <c r="OR22" s="193"/>
      <c r="OS22" s="193"/>
      <c r="OT22" s="193"/>
      <c r="OU22" s="193"/>
      <c r="OV22" s="193"/>
      <c r="OW22" s="193"/>
      <c r="OX22" s="193"/>
      <c r="OY22" s="193"/>
      <c r="OZ22" s="193"/>
      <c r="PA22" s="193"/>
      <c r="PB22" s="193"/>
      <c r="PC22" s="193"/>
      <c r="PD22" s="193"/>
      <c r="PE22" s="193"/>
      <c r="PF22" s="193"/>
      <c r="PG22" s="193"/>
      <c r="PH22" s="193"/>
      <c r="PI22" s="193"/>
      <c r="PJ22" s="193"/>
      <c r="PK22" s="193"/>
      <c r="PL22" s="193"/>
      <c r="PM22" s="193"/>
      <c r="PN22" s="193"/>
      <c r="PO22" s="193"/>
      <c r="PP22" s="193"/>
      <c r="PQ22" s="193"/>
      <c r="PR22" s="193"/>
      <c r="PS22" s="193"/>
      <c r="PT22" s="193"/>
      <c r="PU22" s="193"/>
      <c r="PV22" s="193"/>
      <c r="PW22" s="193"/>
      <c r="PX22" s="193"/>
      <c r="PY22" s="193"/>
      <c r="PZ22" s="193"/>
      <c r="QA22" s="193"/>
      <c r="QB22" s="193"/>
      <c r="QC22" s="193"/>
      <c r="QD22" s="193"/>
      <c r="QE22" s="193"/>
      <c r="QF22" s="193"/>
      <c r="QG22" s="193"/>
      <c r="QH22" s="193"/>
      <c r="QI22" s="193"/>
      <c r="QJ22" s="193"/>
      <c r="QK22" s="193"/>
      <c r="QL22" s="193"/>
      <c r="QM22" s="193"/>
      <c r="QN22" s="193"/>
      <c r="QO22" s="193"/>
      <c r="QP22" s="193"/>
      <c r="QQ22" s="193"/>
      <c r="QR22" s="193"/>
      <c r="QS22" s="193"/>
      <c r="QT22" s="193"/>
      <c r="QU22" s="193"/>
      <c r="QV22" s="193"/>
      <c r="QW22" s="193"/>
      <c r="QX22" s="193"/>
      <c r="QY22" s="193"/>
      <c r="QZ22" s="193"/>
      <c r="RA22" s="193"/>
      <c r="RB22" s="193"/>
      <c r="RC22" s="193"/>
      <c r="RD22" s="193"/>
      <c r="RE22" s="193"/>
      <c r="RF22" s="193"/>
      <c r="RG22" s="193"/>
      <c r="RH22" s="193"/>
      <c r="RI22" s="193"/>
      <c r="RJ22" s="193"/>
      <c r="RK22" s="193"/>
      <c r="RL22" s="193"/>
      <c r="RM22" s="193"/>
      <c r="RN22" s="193"/>
      <c r="RO22" s="193"/>
      <c r="RP22" s="193"/>
      <c r="RQ22" s="193"/>
      <c r="RR22" s="193"/>
      <c r="RS22" s="193"/>
      <c r="RT22" s="193"/>
      <c r="RU22" s="193"/>
      <c r="RV22" s="193"/>
      <c r="RW22" s="193"/>
      <c r="RX22" s="193"/>
      <c r="RY22" s="193"/>
      <c r="RZ22" s="193"/>
      <c r="SA22" s="193"/>
      <c r="SB22" s="193"/>
      <c r="SC22" s="193"/>
      <c r="SD22" s="193"/>
      <c r="SE22" s="193"/>
      <c r="SF22" s="193"/>
      <c r="SG22" s="193"/>
      <c r="SH22" s="193"/>
      <c r="SI22" s="193"/>
      <c r="SJ22" s="193"/>
      <c r="SK22" s="193"/>
      <c r="SL22" s="193"/>
      <c r="SM22" s="193"/>
      <c r="SN22" s="193"/>
      <c r="SO22" s="193"/>
      <c r="SP22" s="193"/>
      <c r="SQ22" s="193"/>
      <c r="SR22" s="193"/>
      <c r="SS22" s="193"/>
      <c r="ST22" s="193"/>
      <c r="SU22" s="193"/>
      <c r="SV22" s="193"/>
      <c r="SW22" s="193"/>
      <c r="SX22" s="193"/>
      <c r="SY22" s="193"/>
      <c r="SZ22" s="193"/>
      <c r="TA22" s="193"/>
      <c r="TB22" s="193"/>
      <c r="TC22" s="193"/>
      <c r="TD22" s="193"/>
      <c r="TE22" s="193"/>
      <c r="TF22" s="193"/>
      <c r="TG22" s="193"/>
      <c r="TH22" s="193"/>
      <c r="TI22" s="193"/>
      <c r="TJ22" s="193"/>
      <c r="TK22" s="193"/>
      <c r="TL22" s="193"/>
      <c r="TM22" s="193"/>
      <c r="TN22" s="193"/>
      <c r="TO22" s="193"/>
      <c r="TP22" s="193"/>
      <c r="TQ22" s="193"/>
      <c r="TR22" s="193"/>
      <c r="TS22" s="193"/>
      <c r="TT22" s="193"/>
      <c r="TU22" s="193"/>
      <c r="TV22" s="193"/>
      <c r="TW22" s="193"/>
      <c r="TX22" s="193"/>
      <c r="TY22" s="193"/>
      <c r="TZ22" s="193"/>
      <c r="UA22" s="193"/>
      <c r="UB22" s="193"/>
      <c r="UC22" s="193"/>
      <c r="UD22" s="193"/>
      <c r="UE22" s="193"/>
      <c r="UF22" s="193"/>
      <c r="UG22" s="193"/>
      <c r="UH22" s="193"/>
      <c r="UI22" s="197"/>
      <c r="UJ22" s="197"/>
      <c r="UK22" s="197"/>
      <c r="UL22" s="197"/>
      <c r="UM22" s="197"/>
      <c r="UN22" s="195"/>
      <c r="UO22" s="195"/>
      <c r="UP22" s="195"/>
      <c r="UQ22" s="195"/>
      <c r="YG22" s="199"/>
      <c r="YH22" s="199"/>
    </row>
    <row r="23" spans="1:658" ht="21" customHeight="1">
      <c r="A23" s="296">
        <v>16</v>
      </c>
      <c r="B23" s="292" t="str">
        <f>IF('1'!$A$1=1,D23,F23)</f>
        <v xml:space="preserve"> Чехія</v>
      </c>
      <c r="C23" s="291"/>
      <c r="D23" s="353" t="s">
        <v>162</v>
      </c>
      <c r="E23" s="354"/>
      <c r="F23" s="354" t="s">
        <v>50</v>
      </c>
      <c r="G23" s="294">
        <v>341.42901977894212</v>
      </c>
      <c r="H23" s="118">
        <v>367.59808314966511</v>
      </c>
      <c r="I23" s="118">
        <v>469.59875306572565</v>
      </c>
      <c r="J23" s="118">
        <v>543.28795923346229</v>
      </c>
      <c r="K23" s="118">
        <v>595.89450786252235</v>
      </c>
      <c r="L23" s="118">
        <v>529.71915221969994</v>
      </c>
      <c r="M23" s="118">
        <v>931.13110144976667</v>
      </c>
      <c r="N23" s="118">
        <v>982.83656725158369</v>
      </c>
      <c r="O23" s="118">
        <v>784.09065531904082</v>
      </c>
      <c r="P23" s="118">
        <v>682.04967204261266</v>
      </c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2"/>
      <c r="AM23" s="192"/>
      <c r="AN23" s="192"/>
      <c r="AO23" s="192"/>
      <c r="AP23" s="192"/>
      <c r="AQ23" s="192"/>
      <c r="AR23" s="192"/>
      <c r="AS23" s="192"/>
      <c r="AT23" s="192"/>
      <c r="AU23" s="191"/>
      <c r="AV23" s="191"/>
      <c r="AW23" s="191"/>
      <c r="AX23" s="191"/>
      <c r="AY23" s="191"/>
      <c r="AZ23" s="192"/>
      <c r="BA23" s="192"/>
      <c r="BB23" s="192"/>
      <c r="BI23" s="192"/>
      <c r="BJ23" s="192"/>
      <c r="BK23" s="192"/>
      <c r="BL23" s="192"/>
      <c r="BM23" s="192"/>
      <c r="BN23" s="192"/>
      <c r="BO23" s="192"/>
      <c r="BP23" s="192"/>
      <c r="BQ23" s="153"/>
      <c r="BR23" s="153"/>
      <c r="BS23" s="153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52"/>
      <c r="CX23" s="152"/>
      <c r="CY23" s="153"/>
      <c r="CZ23" s="337"/>
      <c r="DA23" s="337"/>
      <c r="DB23" s="154"/>
      <c r="DC23" s="154"/>
      <c r="DD23" s="154"/>
      <c r="DE23" s="154"/>
      <c r="DF23" s="193"/>
      <c r="DG23" s="193"/>
      <c r="DH23" s="195"/>
      <c r="DI23" s="195"/>
      <c r="DJ23" s="195"/>
      <c r="DK23" s="195"/>
      <c r="DL23" s="195"/>
      <c r="DM23" s="195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193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6"/>
      <c r="FP23" s="196"/>
      <c r="FQ23" s="196"/>
      <c r="FR23" s="196"/>
      <c r="FS23" s="195"/>
      <c r="FT23" s="195"/>
      <c r="FU23" s="195"/>
      <c r="FV23" s="195"/>
      <c r="FW23" s="195"/>
      <c r="FX23" s="195"/>
      <c r="FY23" s="195"/>
      <c r="FZ23" s="195"/>
      <c r="GA23" s="193"/>
      <c r="GB23" s="193"/>
      <c r="GC23" s="193"/>
      <c r="GD23" s="193"/>
      <c r="GE23" s="193"/>
      <c r="GF23" s="193"/>
      <c r="GG23" s="193"/>
      <c r="GH23" s="193"/>
      <c r="GI23" s="193"/>
      <c r="GJ23" s="193"/>
      <c r="GK23" s="193"/>
      <c r="GL23" s="193"/>
      <c r="GM23" s="193"/>
      <c r="GN23" s="196"/>
      <c r="GO23" s="196"/>
      <c r="GP23" s="195"/>
      <c r="GQ23" s="195"/>
      <c r="GR23" s="195"/>
      <c r="GS23" s="195"/>
      <c r="GT23" s="195"/>
      <c r="GU23" s="195"/>
      <c r="GV23" s="195"/>
      <c r="GW23" s="193"/>
      <c r="GX23" s="196"/>
      <c r="GY23" s="196"/>
      <c r="GZ23" s="196"/>
      <c r="HA23" s="196"/>
      <c r="HB23" s="196"/>
      <c r="HC23" s="193"/>
      <c r="HD23" s="193"/>
      <c r="HE23" s="193"/>
      <c r="HF23" s="193"/>
      <c r="HG23" s="193"/>
      <c r="HH23" s="193"/>
      <c r="HI23" s="193"/>
      <c r="HJ23" s="193"/>
      <c r="HK23" s="193"/>
      <c r="HL23" s="193"/>
      <c r="HM23" s="193"/>
      <c r="HN23" s="193"/>
      <c r="HO23" s="193"/>
      <c r="HP23" s="193"/>
      <c r="HQ23" s="193"/>
      <c r="HR23" s="193"/>
      <c r="HS23" s="193"/>
      <c r="HT23" s="193"/>
      <c r="HU23" s="193"/>
      <c r="HV23" s="193"/>
      <c r="HW23" s="193"/>
      <c r="HX23" s="193"/>
      <c r="HY23" s="193"/>
      <c r="HZ23" s="193"/>
      <c r="IA23" s="193"/>
      <c r="IB23" s="193"/>
      <c r="IC23" s="193"/>
      <c r="ID23" s="193"/>
      <c r="IE23" s="193"/>
      <c r="IF23" s="193"/>
      <c r="IG23" s="193"/>
      <c r="IH23" s="193"/>
      <c r="II23" s="193"/>
      <c r="IJ23" s="193"/>
      <c r="IK23" s="193"/>
      <c r="IL23" s="193"/>
      <c r="IM23" s="193"/>
      <c r="IN23" s="193"/>
      <c r="IO23" s="193"/>
      <c r="IP23" s="193"/>
      <c r="IQ23" s="193"/>
      <c r="IR23" s="193"/>
      <c r="IS23" s="193"/>
      <c r="IT23" s="193"/>
      <c r="IU23" s="193"/>
      <c r="IV23" s="193"/>
      <c r="IW23" s="193"/>
      <c r="IX23" s="193"/>
      <c r="IY23" s="193"/>
      <c r="IZ23" s="193"/>
      <c r="JA23" s="193"/>
      <c r="JB23" s="193"/>
      <c r="JC23" s="193"/>
      <c r="JD23" s="193"/>
      <c r="JE23" s="193"/>
      <c r="JF23" s="193"/>
      <c r="JG23" s="193"/>
      <c r="JH23" s="193"/>
      <c r="JI23" s="193"/>
      <c r="JJ23" s="193"/>
      <c r="JK23" s="193"/>
      <c r="JL23" s="193"/>
      <c r="JM23" s="193"/>
      <c r="JN23" s="193"/>
      <c r="JO23" s="193"/>
      <c r="JP23" s="193"/>
      <c r="JQ23" s="193"/>
      <c r="JR23" s="193"/>
      <c r="JS23" s="193"/>
      <c r="JT23" s="193"/>
      <c r="JU23" s="193"/>
      <c r="JV23" s="193"/>
      <c r="JW23" s="193"/>
      <c r="JX23" s="193"/>
      <c r="JY23" s="193"/>
      <c r="JZ23" s="193"/>
      <c r="KA23" s="193"/>
      <c r="KB23" s="193"/>
      <c r="KC23" s="193"/>
      <c r="KD23" s="193"/>
      <c r="KE23" s="193"/>
      <c r="KF23" s="193"/>
      <c r="KG23" s="193"/>
      <c r="KH23" s="193"/>
      <c r="KI23" s="193"/>
      <c r="KJ23" s="193"/>
      <c r="KK23" s="193"/>
      <c r="KL23" s="193"/>
      <c r="KM23" s="193"/>
      <c r="KN23" s="193"/>
      <c r="KO23" s="193"/>
      <c r="KP23" s="193"/>
      <c r="KQ23" s="193"/>
      <c r="KR23" s="193"/>
      <c r="KS23" s="193"/>
      <c r="KT23" s="193"/>
      <c r="KU23" s="193"/>
      <c r="KV23" s="193"/>
      <c r="KW23" s="193"/>
      <c r="KX23" s="193"/>
      <c r="KY23" s="193"/>
      <c r="KZ23" s="193"/>
      <c r="LA23" s="193"/>
      <c r="LB23" s="193"/>
      <c r="LC23" s="193"/>
      <c r="LD23" s="193"/>
      <c r="LE23" s="193"/>
      <c r="LF23" s="193"/>
      <c r="LG23" s="193"/>
      <c r="LH23" s="193"/>
      <c r="LI23" s="193"/>
      <c r="LJ23" s="193"/>
      <c r="LK23" s="193"/>
      <c r="LL23" s="193"/>
      <c r="LM23" s="193"/>
      <c r="LN23" s="193"/>
      <c r="LO23" s="193"/>
      <c r="LP23" s="193"/>
      <c r="LQ23" s="193"/>
      <c r="LR23" s="193"/>
      <c r="LS23" s="193"/>
      <c r="LT23" s="193"/>
      <c r="LU23" s="193"/>
      <c r="LV23" s="193"/>
      <c r="LW23" s="193"/>
      <c r="LX23" s="193"/>
      <c r="LY23" s="193"/>
      <c r="LZ23" s="193"/>
      <c r="MA23" s="193"/>
      <c r="MB23" s="193"/>
      <c r="MC23" s="193"/>
      <c r="MD23" s="193"/>
      <c r="ME23" s="193"/>
      <c r="MF23" s="193"/>
      <c r="MG23" s="193"/>
      <c r="MH23" s="193"/>
      <c r="MI23" s="193"/>
      <c r="MJ23" s="193"/>
      <c r="MK23" s="193"/>
      <c r="ML23" s="193"/>
      <c r="MM23" s="193"/>
      <c r="MN23" s="193"/>
      <c r="MO23" s="193"/>
      <c r="MP23" s="193"/>
      <c r="MQ23" s="193"/>
      <c r="MR23" s="193"/>
      <c r="MS23" s="193"/>
      <c r="MT23" s="193"/>
      <c r="MU23" s="193"/>
      <c r="MV23" s="193"/>
      <c r="MW23" s="193"/>
      <c r="MX23" s="193"/>
      <c r="MY23" s="193"/>
      <c r="MZ23" s="193"/>
      <c r="NA23" s="193"/>
      <c r="NB23" s="193"/>
      <c r="NC23" s="193"/>
      <c r="ND23" s="193"/>
      <c r="NE23" s="193"/>
      <c r="NF23" s="193"/>
      <c r="NG23" s="193"/>
      <c r="NH23" s="193"/>
      <c r="NI23" s="193"/>
      <c r="NJ23" s="193"/>
      <c r="NK23" s="193"/>
      <c r="NL23" s="193"/>
      <c r="NM23" s="193"/>
      <c r="NN23" s="193"/>
      <c r="NO23" s="193"/>
      <c r="NP23" s="193"/>
      <c r="NQ23" s="193"/>
      <c r="NR23" s="193"/>
      <c r="NS23" s="193"/>
      <c r="NT23" s="193"/>
      <c r="NU23" s="193"/>
      <c r="NV23" s="193"/>
      <c r="NW23" s="193"/>
      <c r="NX23" s="193"/>
      <c r="NY23" s="193"/>
      <c r="NZ23" s="193"/>
      <c r="OA23" s="193"/>
      <c r="OB23" s="193"/>
      <c r="OC23" s="193"/>
      <c r="OD23" s="193"/>
      <c r="OE23" s="193"/>
      <c r="OF23" s="193"/>
      <c r="OG23" s="193"/>
      <c r="OH23" s="193"/>
      <c r="OI23" s="193"/>
      <c r="OJ23" s="193"/>
      <c r="OK23" s="193"/>
      <c r="OL23" s="193"/>
      <c r="OM23" s="193"/>
      <c r="ON23" s="193"/>
      <c r="OO23" s="193"/>
      <c r="OP23" s="193"/>
      <c r="OQ23" s="193"/>
      <c r="OR23" s="193"/>
      <c r="OS23" s="193"/>
      <c r="OT23" s="193"/>
      <c r="OU23" s="193"/>
      <c r="OV23" s="193"/>
      <c r="OW23" s="193"/>
      <c r="OX23" s="193"/>
      <c r="OY23" s="193"/>
      <c r="OZ23" s="193"/>
      <c r="PA23" s="193"/>
      <c r="PB23" s="193"/>
      <c r="PC23" s="193"/>
      <c r="PD23" s="193"/>
      <c r="PE23" s="193"/>
      <c r="PF23" s="193"/>
      <c r="PG23" s="193"/>
      <c r="PH23" s="193"/>
      <c r="PI23" s="193"/>
      <c r="PJ23" s="193"/>
      <c r="PK23" s="193"/>
      <c r="PL23" s="193"/>
      <c r="PM23" s="193"/>
      <c r="PN23" s="193"/>
      <c r="PO23" s="193"/>
      <c r="PP23" s="193"/>
      <c r="PQ23" s="193"/>
      <c r="PR23" s="193"/>
      <c r="PS23" s="193"/>
      <c r="PT23" s="193"/>
      <c r="PU23" s="193"/>
      <c r="PV23" s="193"/>
      <c r="PW23" s="193"/>
      <c r="PX23" s="193"/>
      <c r="PY23" s="193"/>
      <c r="PZ23" s="193"/>
      <c r="QA23" s="193"/>
      <c r="QB23" s="193"/>
      <c r="QC23" s="193"/>
      <c r="QD23" s="193"/>
      <c r="QE23" s="193"/>
      <c r="QF23" s="193"/>
      <c r="QG23" s="193"/>
      <c r="QH23" s="193"/>
      <c r="QI23" s="193"/>
      <c r="QJ23" s="193"/>
      <c r="QK23" s="193"/>
      <c r="QL23" s="193"/>
      <c r="QM23" s="193"/>
      <c r="QN23" s="193"/>
      <c r="QO23" s="193"/>
      <c r="QP23" s="193"/>
      <c r="QQ23" s="193"/>
      <c r="QR23" s="193"/>
      <c r="QS23" s="193"/>
      <c r="QT23" s="193"/>
      <c r="QU23" s="193"/>
      <c r="QV23" s="193"/>
      <c r="QW23" s="193"/>
      <c r="QX23" s="193"/>
      <c r="QY23" s="193"/>
      <c r="QZ23" s="193"/>
      <c r="RA23" s="193"/>
      <c r="RB23" s="193"/>
      <c r="RC23" s="193"/>
      <c r="RD23" s="193"/>
      <c r="RE23" s="193"/>
      <c r="RF23" s="193"/>
      <c r="RG23" s="193"/>
      <c r="RH23" s="193"/>
      <c r="RI23" s="193"/>
      <c r="RJ23" s="193"/>
      <c r="RK23" s="193"/>
      <c r="RL23" s="193"/>
      <c r="RM23" s="193"/>
      <c r="RN23" s="193"/>
      <c r="RO23" s="193"/>
      <c r="RP23" s="193"/>
      <c r="RQ23" s="193"/>
      <c r="RR23" s="193"/>
      <c r="RS23" s="193"/>
      <c r="RT23" s="193"/>
      <c r="RU23" s="193"/>
      <c r="RV23" s="193"/>
      <c r="RW23" s="193"/>
      <c r="RX23" s="193"/>
      <c r="RY23" s="193"/>
      <c r="RZ23" s="193"/>
      <c r="SA23" s="193"/>
      <c r="SB23" s="193"/>
      <c r="SC23" s="193"/>
      <c r="SD23" s="193"/>
      <c r="SE23" s="193"/>
      <c r="SF23" s="193"/>
      <c r="SG23" s="193"/>
      <c r="SH23" s="193"/>
      <c r="SI23" s="193"/>
      <c r="SJ23" s="193"/>
      <c r="SK23" s="193"/>
      <c r="SL23" s="193"/>
      <c r="SM23" s="193"/>
      <c r="SN23" s="193"/>
      <c r="SO23" s="193"/>
      <c r="SP23" s="193"/>
      <c r="SQ23" s="193"/>
      <c r="SR23" s="193"/>
      <c r="SS23" s="193"/>
      <c r="ST23" s="193"/>
      <c r="SU23" s="193"/>
      <c r="SV23" s="193"/>
      <c r="SW23" s="193"/>
      <c r="SX23" s="193"/>
      <c r="SY23" s="193"/>
      <c r="SZ23" s="193"/>
      <c r="TA23" s="193"/>
      <c r="TB23" s="193"/>
      <c r="TC23" s="193"/>
      <c r="TD23" s="193"/>
      <c r="TE23" s="193"/>
      <c r="TF23" s="193"/>
      <c r="TG23" s="193"/>
      <c r="TH23" s="193"/>
      <c r="TI23" s="193"/>
      <c r="TJ23" s="193"/>
      <c r="TK23" s="193"/>
      <c r="TL23" s="193"/>
      <c r="TM23" s="193"/>
      <c r="TN23" s="193"/>
      <c r="TO23" s="193"/>
      <c r="TP23" s="193"/>
      <c r="TQ23" s="193"/>
      <c r="TR23" s="193"/>
      <c r="TS23" s="193"/>
      <c r="TT23" s="193"/>
      <c r="TU23" s="193"/>
      <c r="TV23" s="193"/>
      <c r="TW23" s="193"/>
      <c r="TX23" s="193"/>
      <c r="TY23" s="193"/>
      <c r="TZ23" s="193"/>
      <c r="UA23" s="193"/>
      <c r="UB23" s="193"/>
      <c r="UC23" s="193"/>
      <c r="UD23" s="193"/>
      <c r="UE23" s="193"/>
      <c r="UF23" s="193"/>
      <c r="UG23" s="193"/>
      <c r="UH23" s="193"/>
      <c r="UI23" s="197"/>
      <c r="UJ23" s="197"/>
      <c r="UK23" s="197"/>
      <c r="UL23" s="197"/>
      <c r="UM23" s="197"/>
      <c r="UN23" s="195"/>
      <c r="UO23" s="195"/>
      <c r="UP23" s="195"/>
      <c r="UQ23" s="195"/>
      <c r="YG23" s="199"/>
      <c r="YH23" s="199"/>
    </row>
    <row r="24" spans="1:658" ht="21" customHeight="1">
      <c r="A24" s="296">
        <v>17</v>
      </c>
      <c r="B24" s="292" t="str">
        <f>IF('1'!$A$1=1,D24,F24)</f>
        <v xml:space="preserve"> Франція</v>
      </c>
      <c r="C24" s="291"/>
      <c r="D24" s="353" t="s">
        <v>163</v>
      </c>
      <c r="E24" s="354"/>
      <c r="F24" s="354" t="s">
        <v>51</v>
      </c>
      <c r="G24" s="294">
        <v>421.10846250800967</v>
      </c>
      <c r="H24" s="118">
        <v>377.80003457947311</v>
      </c>
      <c r="I24" s="118">
        <v>332.22058202789435</v>
      </c>
      <c r="J24" s="118">
        <v>416.44455346472984</v>
      </c>
      <c r="K24" s="118">
        <v>491.60212410438061</v>
      </c>
      <c r="L24" s="118">
        <v>467.24156122576494</v>
      </c>
      <c r="M24" s="118">
        <v>718.61117349070037</v>
      </c>
      <c r="N24" s="118">
        <v>531.87342883305519</v>
      </c>
      <c r="O24" s="118">
        <v>435.79953746417948</v>
      </c>
      <c r="P24" s="118">
        <v>661.28533032613723</v>
      </c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2"/>
      <c r="AM24" s="192"/>
      <c r="AN24" s="192"/>
      <c r="AO24" s="192"/>
      <c r="AP24" s="192"/>
      <c r="AQ24" s="192"/>
      <c r="AR24" s="192"/>
      <c r="AS24" s="192"/>
      <c r="AT24" s="192"/>
      <c r="AU24" s="191"/>
      <c r="AV24" s="191"/>
      <c r="AW24" s="191"/>
      <c r="AX24" s="191"/>
      <c r="AY24" s="191"/>
      <c r="AZ24" s="192"/>
      <c r="BA24" s="192"/>
      <c r="BB24" s="192"/>
      <c r="BI24" s="192"/>
      <c r="BJ24" s="192"/>
      <c r="BK24" s="192"/>
      <c r="BL24" s="192"/>
      <c r="BM24" s="192"/>
      <c r="BN24" s="192"/>
      <c r="BO24" s="192"/>
      <c r="BP24" s="192"/>
      <c r="BQ24" s="153"/>
      <c r="BR24" s="153"/>
      <c r="BS24" s="153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52"/>
      <c r="CX24" s="152"/>
      <c r="CY24" s="153"/>
      <c r="CZ24" s="337"/>
      <c r="DA24" s="337"/>
      <c r="DB24" s="154"/>
      <c r="DC24" s="154"/>
      <c r="DD24" s="154"/>
      <c r="DE24" s="154"/>
      <c r="DF24" s="193"/>
      <c r="DG24" s="193"/>
      <c r="DH24" s="195"/>
      <c r="DI24" s="195"/>
      <c r="DJ24" s="195"/>
      <c r="DK24" s="195"/>
      <c r="DL24" s="195"/>
      <c r="DM24" s="195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6"/>
      <c r="FP24" s="196"/>
      <c r="FQ24" s="196"/>
      <c r="FR24" s="196"/>
      <c r="FS24" s="195"/>
      <c r="FT24" s="195"/>
      <c r="FU24" s="195"/>
      <c r="FV24" s="195"/>
      <c r="FW24" s="195"/>
      <c r="FX24" s="195"/>
      <c r="FY24" s="195"/>
      <c r="FZ24" s="195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6"/>
      <c r="GO24" s="196"/>
      <c r="GP24" s="195"/>
      <c r="GQ24" s="195"/>
      <c r="GR24" s="195"/>
      <c r="GS24" s="195"/>
      <c r="GT24" s="195"/>
      <c r="GU24" s="195"/>
      <c r="GV24" s="195"/>
      <c r="GW24" s="193"/>
      <c r="GX24" s="196"/>
      <c r="GY24" s="196"/>
      <c r="GZ24" s="196"/>
      <c r="HA24" s="196"/>
      <c r="HB24" s="196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  <c r="HP24" s="193"/>
      <c r="HQ24" s="193"/>
      <c r="HR24" s="193"/>
      <c r="HS24" s="193"/>
      <c r="HT24" s="193"/>
      <c r="HU24" s="193"/>
      <c r="HV24" s="193"/>
      <c r="HW24" s="193"/>
      <c r="HX24" s="193"/>
      <c r="HY24" s="193"/>
      <c r="HZ24" s="193"/>
      <c r="IA24" s="193"/>
      <c r="IB24" s="193"/>
      <c r="IC24" s="193"/>
      <c r="ID24" s="193"/>
      <c r="IE24" s="193"/>
      <c r="IF24" s="193"/>
      <c r="IG24" s="193"/>
      <c r="IH24" s="193"/>
      <c r="II24" s="193"/>
      <c r="IJ24" s="193"/>
      <c r="IK24" s="193"/>
      <c r="IL24" s="193"/>
      <c r="IM24" s="193"/>
      <c r="IN24" s="193"/>
      <c r="IO24" s="193"/>
      <c r="IP24" s="193"/>
      <c r="IQ24" s="193"/>
      <c r="IR24" s="193"/>
      <c r="IS24" s="193"/>
      <c r="IT24" s="193"/>
      <c r="IU24" s="193"/>
      <c r="IV24" s="193"/>
      <c r="IW24" s="193"/>
      <c r="IX24" s="193"/>
      <c r="IY24" s="193"/>
      <c r="IZ24" s="193"/>
      <c r="JA24" s="193"/>
      <c r="JB24" s="193"/>
      <c r="JC24" s="193"/>
      <c r="JD24" s="193"/>
      <c r="JE24" s="193"/>
      <c r="JF24" s="193"/>
      <c r="JG24" s="193"/>
      <c r="JH24" s="193"/>
      <c r="JI24" s="193"/>
      <c r="JJ24" s="193"/>
      <c r="JK24" s="193"/>
      <c r="JL24" s="193"/>
      <c r="JM24" s="193"/>
      <c r="JN24" s="193"/>
      <c r="JO24" s="193"/>
      <c r="JP24" s="193"/>
      <c r="JQ24" s="193"/>
      <c r="JR24" s="193"/>
      <c r="JS24" s="193"/>
      <c r="JT24" s="193"/>
      <c r="JU24" s="193"/>
      <c r="JV24" s="193"/>
      <c r="JW24" s="193"/>
      <c r="JX24" s="193"/>
      <c r="JY24" s="193"/>
      <c r="JZ24" s="193"/>
      <c r="KA24" s="193"/>
      <c r="KB24" s="193"/>
      <c r="KC24" s="193"/>
      <c r="KD24" s="193"/>
      <c r="KE24" s="193"/>
      <c r="KF24" s="193"/>
      <c r="KG24" s="193"/>
      <c r="KH24" s="193"/>
      <c r="KI24" s="193"/>
      <c r="KJ24" s="193"/>
      <c r="KK24" s="193"/>
      <c r="KL24" s="193"/>
      <c r="KM24" s="193"/>
      <c r="KN24" s="193"/>
      <c r="KO24" s="193"/>
      <c r="KP24" s="193"/>
      <c r="KQ24" s="193"/>
      <c r="KR24" s="193"/>
      <c r="KS24" s="193"/>
      <c r="KT24" s="193"/>
      <c r="KU24" s="193"/>
      <c r="KV24" s="193"/>
      <c r="KW24" s="193"/>
      <c r="KX24" s="193"/>
      <c r="KY24" s="193"/>
      <c r="KZ24" s="193"/>
      <c r="LA24" s="193"/>
      <c r="LB24" s="193"/>
      <c r="LC24" s="193"/>
      <c r="LD24" s="193"/>
      <c r="LE24" s="193"/>
      <c r="LF24" s="193"/>
      <c r="LG24" s="193"/>
      <c r="LH24" s="193"/>
      <c r="LI24" s="193"/>
      <c r="LJ24" s="193"/>
      <c r="LK24" s="193"/>
      <c r="LL24" s="193"/>
      <c r="LM24" s="193"/>
      <c r="LN24" s="193"/>
      <c r="LO24" s="193"/>
      <c r="LP24" s="193"/>
      <c r="LQ24" s="193"/>
      <c r="LR24" s="193"/>
      <c r="LS24" s="193"/>
      <c r="LT24" s="193"/>
      <c r="LU24" s="193"/>
      <c r="LV24" s="193"/>
      <c r="LW24" s="193"/>
      <c r="LX24" s="193"/>
      <c r="LY24" s="193"/>
      <c r="LZ24" s="193"/>
      <c r="MA24" s="193"/>
      <c r="MB24" s="193"/>
      <c r="MC24" s="193"/>
      <c r="MD24" s="193"/>
      <c r="ME24" s="193"/>
      <c r="MF24" s="193"/>
      <c r="MG24" s="193"/>
      <c r="MH24" s="193"/>
      <c r="MI24" s="193"/>
      <c r="MJ24" s="193"/>
      <c r="MK24" s="193"/>
      <c r="ML24" s="193"/>
      <c r="MM24" s="193"/>
      <c r="MN24" s="193"/>
      <c r="MO24" s="193"/>
      <c r="MP24" s="193"/>
      <c r="MQ24" s="193"/>
      <c r="MR24" s="193"/>
      <c r="MS24" s="193"/>
      <c r="MT24" s="193"/>
      <c r="MU24" s="193"/>
      <c r="MV24" s="193"/>
      <c r="MW24" s="193"/>
      <c r="MX24" s="193"/>
      <c r="MY24" s="193"/>
      <c r="MZ24" s="193"/>
      <c r="NA24" s="193"/>
      <c r="NB24" s="193"/>
      <c r="NC24" s="193"/>
      <c r="ND24" s="193"/>
      <c r="NE24" s="193"/>
      <c r="NF24" s="193"/>
      <c r="NG24" s="193"/>
      <c r="NH24" s="193"/>
      <c r="NI24" s="193"/>
      <c r="NJ24" s="193"/>
      <c r="NK24" s="193"/>
      <c r="NL24" s="193"/>
      <c r="NM24" s="193"/>
      <c r="NN24" s="193"/>
      <c r="NO24" s="193"/>
      <c r="NP24" s="193"/>
      <c r="NQ24" s="193"/>
      <c r="NR24" s="193"/>
      <c r="NS24" s="193"/>
      <c r="NT24" s="193"/>
      <c r="NU24" s="193"/>
      <c r="NV24" s="193"/>
      <c r="NW24" s="193"/>
      <c r="NX24" s="193"/>
      <c r="NY24" s="193"/>
      <c r="NZ24" s="193"/>
      <c r="OA24" s="193"/>
      <c r="OB24" s="193"/>
      <c r="OC24" s="193"/>
      <c r="OD24" s="193"/>
      <c r="OE24" s="193"/>
      <c r="OF24" s="193"/>
      <c r="OG24" s="193"/>
      <c r="OH24" s="193"/>
      <c r="OI24" s="193"/>
      <c r="OJ24" s="193"/>
      <c r="OK24" s="193"/>
      <c r="OL24" s="193"/>
      <c r="OM24" s="193"/>
      <c r="ON24" s="193"/>
      <c r="OO24" s="193"/>
      <c r="OP24" s="193"/>
      <c r="OQ24" s="193"/>
      <c r="OR24" s="193"/>
      <c r="OS24" s="193"/>
      <c r="OT24" s="193"/>
      <c r="OU24" s="193"/>
      <c r="OV24" s="193"/>
      <c r="OW24" s="193"/>
      <c r="OX24" s="193"/>
      <c r="OY24" s="193"/>
      <c r="OZ24" s="193"/>
      <c r="PA24" s="193"/>
      <c r="PB24" s="193"/>
      <c r="PC24" s="193"/>
      <c r="PD24" s="193"/>
      <c r="PE24" s="193"/>
      <c r="PF24" s="193"/>
      <c r="PG24" s="193"/>
      <c r="PH24" s="193"/>
      <c r="PI24" s="193"/>
      <c r="PJ24" s="193"/>
      <c r="PK24" s="193"/>
      <c r="PL24" s="193"/>
      <c r="PM24" s="193"/>
      <c r="PN24" s="193"/>
      <c r="PO24" s="193"/>
      <c r="PP24" s="193"/>
      <c r="PQ24" s="193"/>
      <c r="PR24" s="193"/>
      <c r="PS24" s="193"/>
      <c r="PT24" s="193"/>
      <c r="PU24" s="193"/>
      <c r="PV24" s="193"/>
      <c r="PW24" s="193"/>
      <c r="PX24" s="193"/>
      <c r="PY24" s="193"/>
      <c r="PZ24" s="193"/>
      <c r="QA24" s="193"/>
      <c r="QB24" s="193"/>
      <c r="QC24" s="193"/>
      <c r="QD24" s="193"/>
      <c r="QE24" s="193"/>
      <c r="QF24" s="193"/>
      <c r="QG24" s="193"/>
      <c r="QH24" s="193"/>
      <c r="QI24" s="193"/>
      <c r="QJ24" s="193"/>
      <c r="QK24" s="193"/>
      <c r="QL24" s="193"/>
      <c r="QM24" s="193"/>
      <c r="QN24" s="193"/>
      <c r="QO24" s="193"/>
      <c r="QP24" s="193"/>
      <c r="QQ24" s="193"/>
      <c r="QR24" s="193"/>
      <c r="QS24" s="193"/>
      <c r="QT24" s="193"/>
      <c r="QU24" s="193"/>
      <c r="QV24" s="193"/>
      <c r="QW24" s="193"/>
      <c r="QX24" s="193"/>
      <c r="QY24" s="193"/>
      <c r="QZ24" s="193"/>
      <c r="RA24" s="193"/>
      <c r="RB24" s="193"/>
      <c r="RC24" s="193"/>
      <c r="RD24" s="193"/>
      <c r="RE24" s="193"/>
      <c r="RF24" s="193"/>
      <c r="RG24" s="193"/>
      <c r="RH24" s="193"/>
      <c r="RI24" s="193"/>
      <c r="RJ24" s="193"/>
      <c r="RK24" s="193"/>
      <c r="RL24" s="193"/>
      <c r="RM24" s="193"/>
      <c r="RN24" s="193"/>
      <c r="RO24" s="193"/>
      <c r="RP24" s="193"/>
      <c r="RQ24" s="193"/>
      <c r="RR24" s="193"/>
      <c r="RS24" s="193"/>
      <c r="RT24" s="193"/>
      <c r="RU24" s="193"/>
      <c r="RV24" s="193"/>
      <c r="RW24" s="193"/>
      <c r="RX24" s="193"/>
      <c r="RY24" s="193"/>
      <c r="RZ24" s="193"/>
      <c r="SA24" s="193"/>
      <c r="SB24" s="193"/>
      <c r="SC24" s="193"/>
      <c r="SD24" s="193"/>
      <c r="SE24" s="193"/>
      <c r="SF24" s="193"/>
      <c r="SG24" s="193"/>
      <c r="SH24" s="193"/>
      <c r="SI24" s="193"/>
      <c r="SJ24" s="193"/>
      <c r="SK24" s="193"/>
      <c r="SL24" s="193"/>
      <c r="SM24" s="193"/>
      <c r="SN24" s="193"/>
      <c r="SO24" s="193"/>
      <c r="SP24" s="193"/>
      <c r="SQ24" s="193"/>
      <c r="SR24" s="193"/>
      <c r="SS24" s="193"/>
      <c r="ST24" s="193"/>
      <c r="SU24" s="193"/>
      <c r="SV24" s="193"/>
      <c r="SW24" s="193"/>
      <c r="SX24" s="193"/>
      <c r="SY24" s="193"/>
      <c r="SZ24" s="193"/>
      <c r="TA24" s="193"/>
      <c r="TB24" s="193"/>
      <c r="TC24" s="193"/>
      <c r="TD24" s="193"/>
      <c r="TE24" s="193"/>
      <c r="TF24" s="193"/>
      <c r="TG24" s="193"/>
      <c r="TH24" s="193"/>
      <c r="TI24" s="193"/>
      <c r="TJ24" s="193"/>
      <c r="TK24" s="193"/>
      <c r="TL24" s="193"/>
      <c r="TM24" s="193"/>
      <c r="TN24" s="193"/>
      <c r="TO24" s="193"/>
      <c r="TP24" s="193"/>
      <c r="TQ24" s="193"/>
      <c r="TR24" s="193"/>
      <c r="TS24" s="193"/>
      <c r="TT24" s="193"/>
      <c r="TU24" s="193"/>
      <c r="TV24" s="193"/>
      <c r="TW24" s="193"/>
      <c r="TX24" s="193"/>
      <c r="TY24" s="193"/>
      <c r="TZ24" s="193"/>
      <c r="UA24" s="193"/>
      <c r="UB24" s="193"/>
      <c r="UC24" s="193"/>
      <c r="UD24" s="193"/>
      <c r="UE24" s="193"/>
      <c r="UF24" s="193"/>
      <c r="UG24" s="193"/>
      <c r="UH24" s="193"/>
      <c r="UI24" s="197"/>
      <c r="UJ24" s="197"/>
      <c r="UK24" s="197"/>
      <c r="UL24" s="197"/>
      <c r="UM24" s="197"/>
      <c r="UN24" s="195"/>
      <c r="UO24" s="195"/>
      <c r="UP24" s="195"/>
      <c r="UQ24" s="195"/>
      <c r="YG24" s="199"/>
      <c r="YH24" s="199"/>
    </row>
    <row r="25" spans="1:658" ht="21" customHeight="1">
      <c r="A25" s="296">
        <v>18</v>
      </c>
      <c r="B25" s="292" t="str">
        <f>IF('1'!$A$1=1,D25,F25)</f>
        <v xml:space="preserve"> Литва</v>
      </c>
      <c r="C25" s="291"/>
      <c r="D25" s="353" t="s">
        <v>164</v>
      </c>
      <c r="E25" s="354"/>
      <c r="F25" s="354" t="s">
        <v>45</v>
      </c>
      <c r="G25" s="294">
        <v>199.84256345225117</v>
      </c>
      <c r="H25" s="118">
        <v>217.54174432540901</v>
      </c>
      <c r="I25" s="118">
        <v>317.990115018361</v>
      </c>
      <c r="J25" s="118">
        <v>280.04650800609272</v>
      </c>
      <c r="K25" s="118">
        <v>353.17208689119786</v>
      </c>
      <c r="L25" s="118">
        <v>367.68421554506517</v>
      </c>
      <c r="M25" s="118">
        <v>461.07170627023669</v>
      </c>
      <c r="N25" s="118">
        <v>609.3315145547831</v>
      </c>
      <c r="O25" s="118">
        <v>579.240444389299</v>
      </c>
      <c r="P25" s="118">
        <v>526.57322493743754</v>
      </c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2"/>
      <c r="AM25" s="192"/>
      <c r="AN25" s="192"/>
      <c r="AO25" s="192"/>
      <c r="AP25" s="192"/>
      <c r="AQ25" s="192"/>
      <c r="AR25" s="192"/>
      <c r="AS25" s="192"/>
      <c r="AT25" s="192"/>
      <c r="AU25" s="191"/>
      <c r="AV25" s="191"/>
      <c r="AW25" s="191"/>
      <c r="AX25" s="191"/>
      <c r="AY25" s="191"/>
      <c r="AZ25" s="192"/>
      <c r="BA25" s="192"/>
      <c r="BB25" s="192"/>
      <c r="BI25" s="192"/>
      <c r="BJ25" s="192"/>
      <c r="BK25" s="192"/>
      <c r="BL25" s="192"/>
      <c r="BM25" s="192"/>
      <c r="BN25" s="192"/>
      <c r="BO25" s="192"/>
      <c r="BP25" s="192"/>
      <c r="BQ25" s="153"/>
      <c r="BR25" s="153"/>
      <c r="BS25" s="153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52"/>
      <c r="CX25" s="152"/>
      <c r="CY25" s="153"/>
      <c r="CZ25" s="337"/>
      <c r="DA25" s="337"/>
      <c r="DB25" s="154"/>
      <c r="DC25" s="154"/>
      <c r="DD25" s="154"/>
      <c r="DE25" s="154"/>
      <c r="DF25" s="193"/>
      <c r="DG25" s="193"/>
      <c r="DH25" s="195"/>
      <c r="DI25" s="195"/>
      <c r="DJ25" s="195"/>
      <c r="DK25" s="195"/>
      <c r="DL25" s="195"/>
      <c r="DM25" s="195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6"/>
      <c r="FP25" s="196"/>
      <c r="FQ25" s="196"/>
      <c r="FR25" s="196"/>
      <c r="FS25" s="195"/>
      <c r="FT25" s="195"/>
      <c r="FU25" s="195"/>
      <c r="FV25" s="195"/>
      <c r="FW25" s="195"/>
      <c r="FX25" s="195"/>
      <c r="FY25" s="195"/>
      <c r="FZ25" s="195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6"/>
      <c r="GO25" s="196"/>
      <c r="GP25" s="195"/>
      <c r="GQ25" s="195"/>
      <c r="GR25" s="195"/>
      <c r="GS25" s="195"/>
      <c r="GT25" s="195"/>
      <c r="GU25" s="195"/>
      <c r="GV25" s="195"/>
      <c r="GW25" s="193"/>
      <c r="GX25" s="196"/>
      <c r="GY25" s="196"/>
      <c r="GZ25" s="196"/>
      <c r="HA25" s="196"/>
      <c r="HB25" s="196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  <c r="IA25" s="193"/>
      <c r="IB25" s="193"/>
      <c r="IC25" s="193"/>
      <c r="ID25" s="193"/>
      <c r="IE25" s="193"/>
      <c r="IF25" s="193"/>
      <c r="IG25" s="193"/>
      <c r="IH25" s="193"/>
      <c r="II25" s="193"/>
      <c r="IJ25" s="193"/>
      <c r="IK25" s="193"/>
      <c r="IL25" s="193"/>
      <c r="IM25" s="193"/>
      <c r="IN25" s="193"/>
      <c r="IO25" s="193"/>
      <c r="IP25" s="193"/>
      <c r="IQ25" s="193"/>
      <c r="IR25" s="193"/>
      <c r="IS25" s="193"/>
      <c r="IT25" s="193"/>
      <c r="IU25" s="193"/>
      <c r="IV25" s="193"/>
      <c r="IW25" s="193"/>
      <c r="IX25" s="193"/>
      <c r="IY25" s="193"/>
      <c r="IZ25" s="193"/>
      <c r="JA25" s="193"/>
      <c r="JB25" s="193"/>
      <c r="JC25" s="193"/>
      <c r="JD25" s="193"/>
      <c r="JE25" s="193"/>
      <c r="JF25" s="193"/>
      <c r="JG25" s="193"/>
      <c r="JH25" s="193"/>
      <c r="JI25" s="193"/>
      <c r="JJ25" s="193"/>
      <c r="JK25" s="193"/>
      <c r="JL25" s="193"/>
      <c r="JM25" s="193"/>
      <c r="JN25" s="193"/>
      <c r="JO25" s="193"/>
      <c r="JP25" s="193"/>
      <c r="JQ25" s="193"/>
      <c r="JR25" s="193"/>
      <c r="JS25" s="193"/>
      <c r="JT25" s="193"/>
      <c r="JU25" s="193"/>
      <c r="JV25" s="193"/>
      <c r="JW25" s="193"/>
      <c r="JX25" s="193"/>
      <c r="JY25" s="193"/>
      <c r="JZ25" s="193"/>
      <c r="KA25" s="193"/>
      <c r="KB25" s="193"/>
      <c r="KC25" s="193"/>
      <c r="KD25" s="193"/>
      <c r="KE25" s="193"/>
      <c r="KF25" s="193"/>
      <c r="KG25" s="193"/>
      <c r="KH25" s="193"/>
      <c r="KI25" s="193"/>
      <c r="KJ25" s="193"/>
      <c r="KK25" s="193"/>
      <c r="KL25" s="193"/>
      <c r="KM25" s="193"/>
      <c r="KN25" s="193"/>
      <c r="KO25" s="193"/>
      <c r="KP25" s="193"/>
      <c r="KQ25" s="193"/>
      <c r="KR25" s="193"/>
      <c r="KS25" s="193"/>
      <c r="KT25" s="193"/>
      <c r="KU25" s="193"/>
      <c r="KV25" s="193"/>
      <c r="KW25" s="193"/>
      <c r="KX25" s="193"/>
      <c r="KY25" s="193"/>
      <c r="KZ25" s="193"/>
      <c r="LA25" s="193"/>
      <c r="LB25" s="193"/>
      <c r="LC25" s="193"/>
      <c r="LD25" s="193"/>
      <c r="LE25" s="193"/>
      <c r="LF25" s="193"/>
      <c r="LG25" s="193"/>
      <c r="LH25" s="193"/>
      <c r="LI25" s="193"/>
      <c r="LJ25" s="193"/>
      <c r="LK25" s="193"/>
      <c r="LL25" s="193"/>
      <c r="LM25" s="193"/>
      <c r="LN25" s="193"/>
      <c r="LO25" s="193"/>
      <c r="LP25" s="193"/>
      <c r="LQ25" s="193"/>
      <c r="LR25" s="193"/>
      <c r="LS25" s="193"/>
      <c r="LT25" s="193"/>
      <c r="LU25" s="193"/>
      <c r="LV25" s="193"/>
      <c r="LW25" s="193"/>
      <c r="LX25" s="193"/>
      <c r="LY25" s="193"/>
      <c r="LZ25" s="193"/>
      <c r="MA25" s="193"/>
      <c r="MB25" s="193"/>
      <c r="MC25" s="193"/>
      <c r="MD25" s="193"/>
      <c r="ME25" s="193"/>
      <c r="MF25" s="193"/>
      <c r="MG25" s="193"/>
      <c r="MH25" s="193"/>
      <c r="MI25" s="193"/>
      <c r="MJ25" s="193"/>
      <c r="MK25" s="193"/>
      <c r="ML25" s="193"/>
      <c r="MM25" s="193"/>
      <c r="MN25" s="193"/>
      <c r="MO25" s="193"/>
      <c r="MP25" s="193"/>
      <c r="MQ25" s="193"/>
      <c r="MR25" s="193"/>
      <c r="MS25" s="193"/>
      <c r="MT25" s="193"/>
      <c r="MU25" s="193"/>
      <c r="MV25" s="193"/>
      <c r="MW25" s="193"/>
      <c r="MX25" s="193"/>
      <c r="MY25" s="193"/>
      <c r="MZ25" s="193"/>
      <c r="NA25" s="193"/>
      <c r="NB25" s="193"/>
      <c r="NC25" s="193"/>
      <c r="ND25" s="193"/>
      <c r="NE25" s="193"/>
      <c r="NF25" s="193"/>
      <c r="NG25" s="193"/>
      <c r="NH25" s="193"/>
      <c r="NI25" s="193"/>
      <c r="NJ25" s="193"/>
      <c r="NK25" s="193"/>
      <c r="NL25" s="193"/>
      <c r="NM25" s="193"/>
      <c r="NN25" s="193"/>
      <c r="NO25" s="193"/>
      <c r="NP25" s="193"/>
      <c r="NQ25" s="193"/>
      <c r="NR25" s="193"/>
      <c r="NS25" s="193"/>
      <c r="NT25" s="193"/>
      <c r="NU25" s="193"/>
      <c r="NV25" s="193"/>
      <c r="NW25" s="193"/>
      <c r="NX25" s="193"/>
      <c r="NY25" s="193"/>
      <c r="NZ25" s="193"/>
      <c r="OA25" s="193"/>
      <c r="OB25" s="193"/>
      <c r="OC25" s="193"/>
      <c r="OD25" s="193"/>
      <c r="OE25" s="193"/>
      <c r="OF25" s="193"/>
      <c r="OG25" s="193"/>
      <c r="OH25" s="193"/>
      <c r="OI25" s="193"/>
      <c r="OJ25" s="193"/>
      <c r="OK25" s="193"/>
      <c r="OL25" s="193"/>
      <c r="OM25" s="193"/>
      <c r="ON25" s="193"/>
      <c r="OO25" s="193"/>
      <c r="OP25" s="193"/>
      <c r="OQ25" s="193"/>
      <c r="OR25" s="193"/>
      <c r="OS25" s="193"/>
      <c r="OT25" s="193"/>
      <c r="OU25" s="193"/>
      <c r="OV25" s="193"/>
      <c r="OW25" s="193"/>
      <c r="OX25" s="193"/>
      <c r="OY25" s="193"/>
      <c r="OZ25" s="193"/>
      <c r="PA25" s="193"/>
      <c r="PB25" s="193"/>
      <c r="PC25" s="193"/>
      <c r="PD25" s="193"/>
      <c r="PE25" s="193"/>
      <c r="PF25" s="193"/>
      <c r="PG25" s="193"/>
      <c r="PH25" s="193"/>
      <c r="PI25" s="193"/>
      <c r="PJ25" s="193"/>
      <c r="PK25" s="193"/>
      <c r="PL25" s="193"/>
      <c r="PM25" s="193"/>
      <c r="PN25" s="193"/>
      <c r="PO25" s="193"/>
      <c r="PP25" s="193"/>
      <c r="PQ25" s="193"/>
      <c r="PR25" s="193"/>
      <c r="PS25" s="193"/>
      <c r="PT25" s="193"/>
      <c r="PU25" s="193"/>
      <c r="PV25" s="193"/>
      <c r="PW25" s="193"/>
      <c r="PX25" s="193"/>
      <c r="PY25" s="193"/>
      <c r="PZ25" s="193"/>
      <c r="QA25" s="193"/>
      <c r="QB25" s="193"/>
      <c r="QC25" s="193"/>
      <c r="QD25" s="193"/>
      <c r="QE25" s="193"/>
      <c r="QF25" s="193"/>
      <c r="QG25" s="193"/>
      <c r="QH25" s="193"/>
      <c r="QI25" s="193"/>
      <c r="QJ25" s="193"/>
      <c r="QK25" s="193"/>
      <c r="QL25" s="193"/>
      <c r="QM25" s="193"/>
      <c r="QN25" s="193"/>
      <c r="QO25" s="193"/>
      <c r="QP25" s="193"/>
      <c r="QQ25" s="193"/>
      <c r="QR25" s="193"/>
      <c r="QS25" s="193"/>
      <c r="QT25" s="193"/>
      <c r="QU25" s="193"/>
      <c r="QV25" s="193"/>
      <c r="QW25" s="193"/>
      <c r="QX25" s="193"/>
      <c r="QY25" s="193"/>
      <c r="QZ25" s="193"/>
      <c r="RA25" s="193"/>
      <c r="RB25" s="193"/>
      <c r="RC25" s="193"/>
      <c r="RD25" s="193"/>
      <c r="RE25" s="193"/>
      <c r="RF25" s="193"/>
      <c r="RG25" s="193"/>
      <c r="RH25" s="193"/>
      <c r="RI25" s="193"/>
      <c r="RJ25" s="193"/>
      <c r="RK25" s="193"/>
      <c r="RL25" s="193"/>
      <c r="RM25" s="193"/>
      <c r="RN25" s="193"/>
      <c r="RO25" s="193"/>
      <c r="RP25" s="193"/>
      <c r="RQ25" s="193"/>
      <c r="RR25" s="193"/>
      <c r="RS25" s="193"/>
      <c r="RT25" s="193"/>
      <c r="RU25" s="193"/>
      <c r="RV25" s="193"/>
      <c r="RW25" s="193"/>
      <c r="RX25" s="193"/>
      <c r="RY25" s="193"/>
      <c r="RZ25" s="193"/>
      <c r="SA25" s="193"/>
      <c r="SB25" s="193"/>
      <c r="SC25" s="193"/>
      <c r="SD25" s="193"/>
      <c r="SE25" s="193"/>
      <c r="SF25" s="193"/>
      <c r="SG25" s="193"/>
      <c r="SH25" s="193"/>
      <c r="SI25" s="193"/>
      <c r="SJ25" s="193"/>
      <c r="SK25" s="193"/>
      <c r="SL25" s="193"/>
      <c r="SM25" s="193"/>
      <c r="SN25" s="193"/>
      <c r="SO25" s="193"/>
      <c r="SP25" s="193"/>
      <c r="SQ25" s="193"/>
      <c r="SR25" s="193"/>
      <c r="SS25" s="193"/>
      <c r="ST25" s="193"/>
      <c r="SU25" s="193"/>
      <c r="SV25" s="193"/>
      <c r="SW25" s="193"/>
      <c r="SX25" s="193"/>
      <c r="SY25" s="193"/>
      <c r="SZ25" s="193"/>
      <c r="TA25" s="193"/>
      <c r="TB25" s="193"/>
      <c r="TC25" s="193"/>
      <c r="TD25" s="193"/>
      <c r="TE25" s="193"/>
      <c r="TF25" s="193"/>
      <c r="TG25" s="193"/>
      <c r="TH25" s="193"/>
      <c r="TI25" s="193"/>
      <c r="TJ25" s="193"/>
      <c r="TK25" s="193"/>
      <c r="TL25" s="193"/>
      <c r="TM25" s="193"/>
      <c r="TN25" s="193"/>
      <c r="TO25" s="193"/>
      <c r="TP25" s="193"/>
      <c r="TQ25" s="193"/>
      <c r="TR25" s="193"/>
      <c r="TS25" s="193"/>
      <c r="TT25" s="193"/>
      <c r="TU25" s="193"/>
      <c r="TV25" s="193"/>
      <c r="TW25" s="193"/>
      <c r="TX25" s="193"/>
      <c r="TY25" s="193"/>
      <c r="TZ25" s="193"/>
      <c r="UA25" s="193"/>
      <c r="UB25" s="193"/>
      <c r="UC25" s="193"/>
      <c r="UD25" s="193"/>
      <c r="UE25" s="193"/>
      <c r="UF25" s="193"/>
      <c r="UG25" s="193"/>
      <c r="UH25" s="193"/>
      <c r="UI25" s="197"/>
      <c r="UJ25" s="197"/>
      <c r="UK25" s="197"/>
      <c r="UL25" s="197"/>
      <c r="UM25" s="197"/>
      <c r="UN25" s="195"/>
      <c r="UO25" s="195"/>
      <c r="UP25" s="195"/>
      <c r="UQ25" s="195"/>
      <c r="YG25" s="199"/>
      <c r="YH25" s="199"/>
    </row>
    <row r="26" spans="1:658" ht="36.65" customHeight="1">
      <c r="A26" s="296">
        <v>19</v>
      </c>
      <c r="B26" s="298" t="str">
        <f>IF('1'!$A$1=1,D26,F26)</f>
        <v xml:space="preserve"> Сполучене Королівство Великої Британії та Північної Ірландії</v>
      </c>
      <c r="C26" s="291"/>
      <c r="D26" s="353" t="s">
        <v>167</v>
      </c>
      <c r="E26" s="354"/>
      <c r="F26" s="354" t="s">
        <v>52</v>
      </c>
      <c r="G26" s="294">
        <v>288.88854198961832</v>
      </c>
      <c r="H26" s="118">
        <v>256.16933293724242</v>
      </c>
      <c r="I26" s="118">
        <v>391.74881670564821</v>
      </c>
      <c r="J26" s="118">
        <v>455.15793165861095</v>
      </c>
      <c r="K26" s="118">
        <v>510.16738234700563</v>
      </c>
      <c r="L26" s="118">
        <v>510.76068532337433</v>
      </c>
      <c r="M26" s="118">
        <v>833.18691903267552</v>
      </c>
      <c r="N26" s="118">
        <v>342.40521279710953</v>
      </c>
      <c r="O26" s="118">
        <v>329.69809291599694</v>
      </c>
      <c r="P26" s="118">
        <v>525.35944956658511</v>
      </c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2"/>
      <c r="AM26" s="192"/>
      <c r="AN26" s="192"/>
      <c r="AO26" s="192"/>
      <c r="AP26" s="192"/>
      <c r="AQ26" s="192"/>
      <c r="AR26" s="192"/>
      <c r="AS26" s="192"/>
      <c r="AT26" s="192"/>
      <c r="AU26" s="191"/>
      <c r="AV26" s="191"/>
      <c r="AW26" s="191"/>
      <c r="AX26" s="191"/>
      <c r="AY26" s="191"/>
      <c r="AZ26" s="192"/>
      <c r="BA26" s="192"/>
      <c r="BB26" s="192"/>
      <c r="BI26" s="192"/>
      <c r="BJ26" s="192"/>
      <c r="BK26" s="192"/>
      <c r="BL26" s="192"/>
      <c r="BM26" s="192"/>
      <c r="BN26" s="192"/>
      <c r="BO26" s="192"/>
      <c r="BP26" s="192"/>
      <c r="BQ26" s="153"/>
      <c r="BR26" s="153"/>
      <c r="BS26" s="153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52"/>
      <c r="CX26" s="152"/>
      <c r="CY26" s="153"/>
      <c r="CZ26" s="337"/>
      <c r="DA26" s="337"/>
      <c r="DB26" s="154"/>
      <c r="DC26" s="154"/>
      <c r="DD26" s="154"/>
      <c r="DE26" s="154"/>
      <c r="DF26" s="193"/>
      <c r="DG26" s="193"/>
      <c r="DH26" s="195"/>
      <c r="DI26" s="195"/>
      <c r="DJ26" s="195"/>
      <c r="DK26" s="195"/>
      <c r="DL26" s="195"/>
      <c r="DM26" s="195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6"/>
      <c r="FP26" s="196"/>
      <c r="FQ26" s="196"/>
      <c r="FR26" s="196"/>
      <c r="FS26" s="195"/>
      <c r="FT26" s="195"/>
      <c r="FU26" s="195"/>
      <c r="FV26" s="195"/>
      <c r="FW26" s="195"/>
      <c r="FX26" s="195"/>
      <c r="FY26" s="195"/>
      <c r="FZ26" s="195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6"/>
      <c r="GO26" s="196"/>
      <c r="GP26" s="195"/>
      <c r="GQ26" s="195"/>
      <c r="GR26" s="195"/>
      <c r="GS26" s="195"/>
      <c r="GT26" s="195"/>
      <c r="GU26" s="195"/>
      <c r="GV26" s="195"/>
      <c r="GW26" s="193"/>
      <c r="GX26" s="196"/>
      <c r="GY26" s="196"/>
      <c r="GZ26" s="196"/>
      <c r="HA26" s="196"/>
      <c r="HB26" s="196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  <c r="IW26" s="193"/>
      <c r="IX26" s="193"/>
      <c r="IY26" s="193"/>
      <c r="IZ26" s="193"/>
      <c r="JA26" s="193"/>
      <c r="JB26" s="193"/>
      <c r="JC26" s="193"/>
      <c r="JD26" s="193"/>
      <c r="JE26" s="193"/>
      <c r="JF26" s="193"/>
      <c r="JG26" s="193"/>
      <c r="JH26" s="193"/>
      <c r="JI26" s="193"/>
      <c r="JJ26" s="193"/>
      <c r="JK26" s="193"/>
      <c r="JL26" s="193"/>
      <c r="JM26" s="193"/>
      <c r="JN26" s="193"/>
      <c r="JO26" s="193"/>
      <c r="JP26" s="193"/>
      <c r="JQ26" s="193"/>
      <c r="JR26" s="193"/>
      <c r="JS26" s="193"/>
      <c r="JT26" s="193"/>
      <c r="JU26" s="193"/>
      <c r="JV26" s="193"/>
      <c r="JW26" s="193"/>
      <c r="JX26" s="193"/>
      <c r="JY26" s="193"/>
      <c r="JZ26" s="193"/>
      <c r="KA26" s="193"/>
      <c r="KB26" s="193"/>
      <c r="KC26" s="193"/>
      <c r="KD26" s="193"/>
      <c r="KE26" s="193"/>
      <c r="KF26" s="193"/>
      <c r="KG26" s="193"/>
      <c r="KH26" s="193"/>
      <c r="KI26" s="193"/>
      <c r="KJ26" s="193"/>
      <c r="KK26" s="193"/>
      <c r="KL26" s="193"/>
      <c r="KM26" s="193"/>
      <c r="KN26" s="193"/>
      <c r="KO26" s="193"/>
      <c r="KP26" s="193"/>
      <c r="KQ26" s="193"/>
      <c r="KR26" s="193"/>
      <c r="KS26" s="193"/>
      <c r="KT26" s="193"/>
      <c r="KU26" s="193"/>
      <c r="KV26" s="193"/>
      <c r="KW26" s="193"/>
      <c r="KX26" s="193"/>
      <c r="KY26" s="193"/>
      <c r="KZ26" s="193"/>
      <c r="LA26" s="193"/>
      <c r="LB26" s="193"/>
      <c r="LC26" s="193"/>
      <c r="LD26" s="193"/>
      <c r="LE26" s="193"/>
      <c r="LF26" s="193"/>
      <c r="LG26" s="193"/>
      <c r="LH26" s="193"/>
      <c r="LI26" s="193"/>
      <c r="LJ26" s="193"/>
      <c r="LK26" s="193"/>
      <c r="LL26" s="193"/>
      <c r="LM26" s="193"/>
      <c r="LN26" s="193"/>
      <c r="LO26" s="193"/>
      <c r="LP26" s="193"/>
      <c r="LQ26" s="193"/>
      <c r="LR26" s="193"/>
      <c r="LS26" s="193"/>
      <c r="LT26" s="193"/>
      <c r="LU26" s="193"/>
      <c r="LV26" s="193"/>
      <c r="LW26" s="193"/>
      <c r="LX26" s="193"/>
      <c r="LY26" s="193"/>
      <c r="LZ26" s="193"/>
      <c r="MA26" s="193"/>
      <c r="MB26" s="193"/>
      <c r="MC26" s="193"/>
      <c r="MD26" s="193"/>
      <c r="ME26" s="193"/>
      <c r="MF26" s="193"/>
      <c r="MG26" s="193"/>
      <c r="MH26" s="193"/>
      <c r="MI26" s="193"/>
      <c r="MJ26" s="193"/>
      <c r="MK26" s="193"/>
      <c r="ML26" s="193"/>
      <c r="MM26" s="193"/>
      <c r="MN26" s="193"/>
      <c r="MO26" s="193"/>
      <c r="MP26" s="193"/>
      <c r="MQ26" s="193"/>
      <c r="MR26" s="193"/>
      <c r="MS26" s="193"/>
      <c r="MT26" s="193"/>
      <c r="MU26" s="193"/>
      <c r="MV26" s="193"/>
      <c r="MW26" s="193"/>
      <c r="MX26" s="193"/>
      <c r="MY26" s="193"/>
      <c r="MZ26" s="193"/>
      <c r="NA26" s="193"/>
      <c r="NB26" s="193"/>
      <c r="NC26" s="193"/>
      <c r="ND26" s="193"/>
      <c r="NE26" s="193"/>
      <c r="NF26" s="193"/>
      <c r="NG26" s="193"/>
      <c r="NH26" s="193"/>
      <c r="NI26" s="193"/>
      <c r="NJ26" s="193"/>
      <c r="NK26" s="193"/>
      <c r="NL26" s="193"/>
      <c r="NM26" s="193"/>
      <c r="NN26" s="193"/>
      <c r="NO26" s="193"/>
      <c r="NP26" s="193"/>
      <c r="NQ26" s="193"/>
      <c r="NR26" s="193"/>
      <c r="NS26" s="193"/>
      <c r="NT26" s="193"/>
      <c r="NU26" s="193"/>
      <c r="NV26" s="193"/>
      <c r="NW26" s="193"/>
      <c r="NX26" s="193"/>
      <c r="NY26" s="193"/>
      <c r="NZ26" s="193"/>
      <c r="OA26" s="193"/>
      <c r="OB26" s="193"/>
      <c r="OC26" s="193"/>
      <c r="OD26" s="193"/>
      <c r="OE26" s="193"/>
      <c r="OF26" s="193"/>
      <c r="OG26" s="193"/>
      <c r="OH26" s="193"/>
      <c r="OI26" s="193"/>
      <c r="OJ26" s="193"/>
      <c r="OK26" s="193"/>
      <c r="OL26" s="193"/>
      <c r="OM26" s="193"/>
      <c r="ON26" s="193"/>
      <c r="OO26" s="193"/>
      <c r="OP26" s="193"/>
      <c r="OQ26" s="193"/>
      <c r="OR26" s="193"/>
      <c r="OS26" s="193"/>
      <c r="OT26" s="193"/>
      <c r="OU26" s="193"/>
      <c r="OV26" s="193"/>
      <c r="OW26" s="193"/>
      <c r="OX26" s="193"/>
      <c r="OY26" s="193"/>
      <c r="OZ26" s="193"/>
      <c r="PA26" s="193"/>
      <c r="PB26" s="193"/>
      <c r="PC26" s="193"/>
      <c r="PD26" s="193"/>
      <c r="PE26" s="193"/>
      <c r="PF26" s="193"/>
      <c r="PG26" s="193"/>
      <c r="PH26" s="193"/>
      <c r="PI26" s="193"/>
      <c r="PJ26" s="193"/>
      <c r="PK26" s="193"/>
      <c r="PL26" s="193"/>
      <c r="PM26" s="193"/>
      <c r="PN26" s="193"/>
      <c r="PO26" s="193"/>
      <c r="PP26" s="193"/>
      <c r="PQ26" s="193"/>
      <c r="PR26" s="193"/>
      <c r="PS26" s="193"/>
      <c r="PT26" s="193"/>
      <c r="PU26" s="193"/>
      <c r="PV26" s="193"/>
      <c r="PW26" s="193"/>
      <c r="PX26" s="193"/>
      <c r="PY26" s="193"/>
      <c r="PZ26" s="193"/>
      <c r="QA26" s="193"/>
      <c r="QB26" s="193"/>
      <c r="QC26" s="193"/>
      <c r="QD26" s="193"/>
      <c r="QE26" s="193"/>
      <c r="QF26" s="193"/>
      <c r="QG26" s="193"/>
      <c r="QH26" s="193"/>
      <c r="QI26" s="193"/>
      <c r="QJ26" s="193"/>
      <c r="QK26" s="193"/>
      <c r="QL26" s="193"/>
      <c r="QM26" s="193"/>
      <c r="QN26" s="193"/>
      <c r="QO26" s="193"/>
      <c r="QP26" s="193"/>
      <c r="QQ26" s="193"/>
      <c r="QR26" s="193"/>
      <c r="QS26" s="193"/>
      <c r="QT26" s="193"/>
      <c r="QU26" s="193"/>
      <c r="QV26" s="193"/>
      <c r="QW26" s="193"/>
      <c r="QX26" s="193"/>
      <c r="QY26" s="193"/>
      <c r="QZ26" s="193"/>
      <c r="RA26" s="193"/>
      <c r="RB26" s="193"/>
      <c r="RC26" s="193"/>
      <c r="RD26" s="193"/>
      <c r="RE26" s="193"/>
      <c r="RF26" s="193"/>
      <c r="RG26" s="193"/>
      <c r="RH26" s="193"/>
      <c r="RI26" s="193"/>
      <c r="RJ26" s="193"/>
      <c r="RK26" s="193"/>
      <c r="RL26" s="193"/>
      <c r="RM26" s="193"/>
      <c r="RN26" s="193"/>
      <c r="RO26" s="193"/>
      <c r="RP26" s="193"/>
      <c r="RQ26" s="193"/>
      <c r="RR26" s="193"/>
      <c r="RS26" s="193"/>
      <c r="RT26" s="193"/>
      <c r="RU26" s="193"/>
      <c r="RV26" s="193"/>
      <c r="RW26" s="193"/>
      <c r="RX26" s="193"/>
      <c r="RY26" s="193"/>
      <c r="RZ26" s="193"/>
      <c r="SA26" s="193"/>
      <c r="SB26" s="193"/>
      <c r="SC26" s="193"/>
      <c r="SD26" s="193"/>
      <c r="SE26" s="193"/>
      <c r="SF26" s="193"/>
      <c r="SG26" s="193"/>
      <c r="SH26" s="193"/>
      <c r="SI26" s="193"/>
      <c r="SJ26" s="193"/>
      <c r="SK26" s="193"/>
      <c r="SL26" s="193"/>
      <c r="SM26" s="193"/>
      <c r="SN26" s="193"/>
      <c r="SO26" s="193"/>
      <c r="SP26" s="193"/>
      <c r="SQ26" s="193"/>
      <c r="SR26" s="193"/>
      <c r="SS26" s="193"/>
      <c r="ST26" s="193"/>
      <c r="SU26" s="193"/>
      <c r="SV26" s="193"/>
      <c r="SW26" s="193"/>
      <c r="SX26" s="193"/>
      <c r="SY26" s="193"/>
      <c r="SZ26" s="193"/>
      <c r="TA26" s="193"/>
      <c r="TB26" s="193"/>
      <c r="TC26" s="193"/>
      <c r="TD26" s="193"/>
      <c r="TE26" s="193"/>
      <c r="TF26" s="193"/>
      <c r="TG26" s="193"/>
      <c r="TH26" s="193"/>
      <c r="TI26" s="193"/>
      <c r="TJ26" s="193"/>
      <c r="TK26" s="193"/>
      <c r="TL26" s="193"/>
      <c r="TM26" s="193"/>
      <c r="TN26" s="193"/>
      <c r="TO26" s="193"/>
      <c r="TP26" s="193"/>
      <c r="TQ26" s="193"/>
      <c r="TR26" s="193"/>
      <c r="TS26" s="193"/>
      <c r="TT26" s="193"/>
      <c r="TU26" s="193"/>
      <c r="TV26" s="193"/>
      <c r="TW26" s="193"/>
      <c r="TX26" s="193"/>
      <c r="TY26" s="193"/>
      <c r="TZ26" s="193"/>
      <c r="UA26" s="193"/>
      <c r="UB26" s="193"/>
      <c r="UC26" s="193"/>
      <c r="UD26" s="193"/>
      <c r="UE26" s="193"/>
      <c r="UF26" s="193"/>
      <c r="UG26" s="193"/>
      <c r="UH26" s="193"/>
      <c r="UI26" s="197"/>
      <c r="UJ26" s="197"/>
      <c r="UK26" s="197"/>
      <c r="UL26" s="197"/>
      <c r="UM26" s="197"/>
      <c r="UN26" s="195"/>
      <c r="UO26" s="195"/>
      <c r="UP26" s="195"/>
      <c r="UQ26" s="195"/>
      <c r="YG26" s="199"/>
      <c r="YH26" s="199"/>
    </row>
    <row r="27" spans="1:658" ht="21" customHeight="1">
      <c r="A27" s="296">
        <v>20</v>
      </c>
      <c r="B27" s="292" t="str">
        <f>IF('1'!$A$1=1,D27,F27)</f>
        <v xml:space="preserve"> Австрія</v>
      </c>
      <c r="C27" s="291"/>
      <c r="D27" s="353" t="s">
        <v>169</v>
      </c>
      <c r="E27" s="354"/>
      <c r="F27" s="354" t="s">
        <v>57</v>
      </c>
      <c r="G27" s="294">
        <v>262.20781279744699</v>
      </c>
      <c r="H27" s="118">
        <v>271.0120206155168</v>
      </c>
      <c r="I27" s="118">
        <v>407.38174373014783</v>
      </c>
      <c r="J27" s="118">
        <v>398.67387453705931</v>
      </c>
      <c r="K27" s="118">
        <v>459.1924302574065</v>
      </c>
      <c r="L27" s="118">
        <v>452.31274142863242</v>
      </c>
      <c r="M27" s="118">
        <v>734.00542356148458</v>
      </c>
      <c r="N27" s="118">
        <v>718.38869116308911</v>
      </c>
      <c r="O27" s="118">
        <v>511.82455999239073</v>
      </c>
      <c r="P27" s="118">
        <v>519.91168614776825</v>
      </c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  <c r="AM27" s="192"/>
      <c r="AN27" s="192"/>
      <c r="AO27" s="192"/>
      <c r="AP27" s="192"/>
      <c r="AQ27" s="192"/>
      <c r="AR27" s="192"/>
      <c r="AS27" s="192"/>
      <c r="AT27" s="192"/>
      <c r="AU27" s="191"/>
      <c r="AV27" s="191"/>
      <c r="AW27" s="191"/>
      <c r="AX27" s="191"/>
      <c r="AY27" s="191"/>
      <c r="AZ27" s="192"/>
      <c r="BA27" s="192"/>
      <c r="BB27" s="192"/>
      <c r="BI27" s="192"/>
      <c r="BJ27" s="192"/>
      <c r="BK27" s="192"/>
      <c r="BL27" s="192"/>
      <c r="BM27" s="192"/>
      <c r="BN27" s="192"/>
      <c r="BO27" s="192"/>
      <c r="BP27" s="192"/>
      <c r="BQ27" s="153"/>
      <c r="BR27" s="153"/>
      <c r="BS27" s="153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52"/>
      <c r="CX27" s="152"/>
      <c r="CY27" s="153"/>
      <c r="CZ27" s="337"/>
      <c r="DA27" s="337"/>
      <c r="DB27" s="154"/>
      <c r="DC27" s="154"/>
      <c r="DD27" s="154"/>
      <c r="DE27" s="154"/>
      <c r="DF27" s="193"/>
      <c r="DG27" s="193"/>
      <c r="DH27" s="195"/>
      <c r="DI27" s="195"/>
      <c r="DJ27" s="195"/>
      <c r="DK27" s="195"/>
      <c r="DL27" s="195"/>
      <c r="DM27" s="195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6"/>
      <c r="FP27" s="196"/>
      <c r="FQ27" s="196"/>
      <c r="FR27" s="196"/>
      <c r="FS27" s="195"/>
      <c r="FT27" s="195"/>
      <c r="FU27" s="195"/>
      <c r="FV27" s="195"/>
      <c r="FW27" s="195"/>
      <c r="FX27" s="195"/>
      <c r="FY27" s="195"/>
      <c r="FZ27" s="195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6"/>
      <c r="GO27" s="196"/>
      <c r="GP27" s="195"/>
      <c r="GQ27" s="195"/>
      <c r="GR27" s="195"/>
      <c r="GS27" s="195"/>
      <c r="GT27" s="195"/>
      <c r="GU27" s="195"/>
      <c r="GV27" s="195"/>
      <c r="GW27" s="193"/>
      <c r="GX27" s="196"/>
      <c r="GY27" s="196"/>
      <c r="GZ27" s="196"/>
      <c r="HA27" s="196"/>
      <c r="HB27" s="196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  <c r="IA27" s="193"/>
      <c r="IB27" s="193"/>
      <c r="IC27" s="193"/>
      <c r="ID27" s="193"/>
      <c r="IE27" s="193"/>
      <c r="IF27" s="193"/>
      <c r="IG27" s="193"/>
      <c r="IH27" s="193"/>
      <c r="II27" s="193"/>
      <c r="IJ27" s="193"/>
      <c r="IK27" s="193"/>
      <c r="IL27" s="193"/>
      <c r="IM27" s="193"/>
      <c r="IN27" s="193"/>
      <c r="IO27" s="193"/>
      <c r="IP27" s="193"/>
      <c r="IQ27" s="193"/>
      <c r="IR27" s="193"/>
      <c r="IS27" s="193"/>
      <c r="IT27" s="193"/>
      <c r="IU27" s="193"/>
      <c r="IV27" s="193"/>
      <c r="IW27" s="193"/>
      <c r="IX27" s="193"/>
      <c r="IY27" s="193"/>
      <c r="IZ27" s="193"/>
      <c r="JA27" s="193"/>
      <c r="JB27" s="193"/>
      <c r="JC27" s="193"/>
      <c r="JD27" s="193"/>
      <c r="JE27" s="193"/>
      <c r="JF27" s="193"/>
      <c r="JG27" s="193"/>
      <c r="JH27" s="193"/>
      <c r="JI27" s="193"/>
      <c r="JJ27" s="193"/>
      <c r="JK27" s="193"/>
      <c r="JL27" s="193"/>
      <c r="JM27" s="193"/>
      <c r="JN27" s="193"/>
      <c r="JO27" s="193"/>
      <c r="JP27" s="193"/>
      <c r="JQ27" s="193"/>
      <c r="JR27" s="193"/>
      <c r="JS27" s="193"/>
      <c r="JT27" s="193"/>
      <c r="JU27" s="193"/>
      <c r="JV27" s="193"/>
      <c r="JW27" s="193"/>
      <c r="JX27" s="193"/>
      <c r="JY27" s="193"/>
      <c r="JZ27" s="193"/>
      <c r="KA27" s="193"/>
      <c r="KB27" s="193"/>
      <c r="KC27" s="193"/>
      <c r="KD27" s="193"/>
      <c r="KE27" s="193"/>
      <c r="KF27" s="193"/>
      <c r="KG27" s="193"/>
      <c r="KH27" s="193"/>
      <c r="KI27" s="193"/>
      <c r="KJ27" s="193"/>
      <c r="KK27" s="193"/>
      <c r="KL27" s="193"/>
      <c r="KM27" s="193"/>
      <c r="KN27" s="193"/>
      <c r="KO27" s="193"/>
      <c r="KP27" s="193"/>
      <c r="KQ27" s="193"/>
      <c r="KR27" s="193"/>
      <c r="KS27" s="193"/>
      <c r="KT27" s="193"/>
      <c r="KU27" s="193"/>
      <c r="KV27" s="193"/>
      <c r="KW27" s="193"/>
      <c r="KX27" s="193"/>
      <c r="KY27" s="193"/>
      <c r="KZ27" s="193"/>
      <c r="LA27" s="193"/>
      <c r="LB27" s="193"/>
      <c r="LC27" s="193"/>
      <c r="LD27" s="193"/>
      <c r="LE27" s="193"/>
      <c r="LF27" s="193"/>
      <c r="LG27" s="193"/>
      <c r="LH27" s="193"/>
      <c r="LI27" s="193"/>
      <c r="LJ27" s="193"/>
      <c r="LK27" s="193"/>
      <c r="LL27" s="193"/>
      <c r="LM27" s="193"/>
      <c r="LN27" s="193"/>
      <c r="LO27" s="193"/>
      <c r="LP27" s="193"/>
      <c r="LQ27" s="193"/>
      <c r="LR27" s="193"/>
      <c r="LS27" s="193"/>
      <c r="LT27" s="193"/>
      <c r="LU27" s="193"/>
      <c r="LV27" s="193"/>
      <c r="LW27" s="193"/>
      <c r="LX27" s="193"/>
      <c r="LY27" s="193"/>
      <c r="LZ27" s="193"/>
      <c r="MA27" s="193"/>
      <c r="MB27" s="193"/>
      <c r="MC27" s="193"/>
      <c r="MD27" s="193"/>
      <c r="ME27" s="193"/>
      <c r="MF27" s="193"/>
      <c r="MG27" s="193"/>
      <c r="MH27" s="193"/>
      <c r="MI27" s="193"/>
      <c r="MJ27" s="193"/>
      <c r="MK27" s="193"/>
      <c r="ML27" s="193"/>
      <c r="MM27" s="193"/>
      <c r="MN27" s="193"/>
      <c r="MO27" s="193"/>
      <c r="MP27" s="193"/>
      <c r="MQ27" s="193"/>
      <c r="MR27" s="193"/>
      <c r="MS27" s="193"/>
      <c r="MT27" s="193"/>
      <c r="MU27" s="193"/>
      <c r="MV27" s="193"/>
      <c r="MW27" s="193"/>
      <c r="MX27" s="193"/>
      <c r="MY27" s="193"/>
      <c r="MZ27" s="193"/>
      <c r="NA27" s="193"/>
      <c r="NB27" s="193"/>
      <c r="NC27" s="193"/>
      <c r="ND27" s="193"/>
      <c r="NE27" s="193"/>
      <c r="NF27" s="193"/>
      <c r="NG27" s="193"/>
      <c r="NH27" s="193"/>
      <c r="NI27" s="193"/>
      <c r="NJ27" s="193"/>
      <c r="NK27" s="193"/>
      <c r="NL27" s="193"/>
      <c r="NM27" s="193"/>
      <c r="NN27" s="193"/>
      <c r="NO27" s="193"/>
      <c r="NP27" s="193"/>
      <c r="NQ27" s="193"/>
      <c r="NR27" s="193"/>
      <c r="NS27" s="193"/>
      <c r="NT27" s="193"/>
      <c r="NU27" s="193"/>
      <c r="NV27" s="193"/>
      <c r="NW27" s="193"/>
      <c r="NX27" s="193"/>
      <c r="NY27" s="193"/>
      <c r="NZ27" s="193"/>
      <c r="OA27" s="193"/>
      <c r="OB27" s="193"/>
      <c r="OC27" s="193"/>
      <c r="OD27" s="193"/>
      <c r="OE27" s="193"/>
      <c r="OF27" s="193"/>
      <c r="OG27" s="193"/>
      <c r="OH27" s="193"/>
      <c r="OI27" s="193"/>
      <c r="OJ27" s="193"/>
      <c r="OK27" s="193"/>
      <c r="OL27" s="193"/>
      <c r="OM27" s="193"/>
      <c r="ON27" s="193"/>
      <c r="OO27" s="193"/>
      <c r="OP27" s="193"/>
      <c r="OQ27" s="193"/>
      <c r="OR27" s="193"/>
      <c r="OS27" s="193"/>
      <c r="OT27" s="193"/>
      <c r="OU27" s="193"/>
      <c r="OV27" s="193"/>
      <c r="OW27" s="193"/>
      <c r="OX27" s="193"/>
      <c r="OY27" s="193"/>
      <c r="OZ27" s="193"/>
      <c r="PA27" s="193"/>
      <c r="PB27" s="193"/>
      <c r="PC27" s="193"/>
      <c r="PD27" s="193"/>
      <c r="PE27" s="193"/>
      <c r="PF27" s="193"/>
      <c r="PG27" s="193"/>
      <c r="PH27" s="193"/>
      <c r="PI27" s="193"/>
      <c r="PJ27" s="193"/>
      <c r="PK27" s="193"/>
      <c r="PL27" s="193"/>
      <c r="PM27" s="193"/>
      <c r="PN27" s="193"/>
      <c r="PO27" s="193"/>
      <c r="PP27" s="193"/>
      <c r="PQ27" s="193"/>
      <c r="PR27" s="193"/>
      <c r="PS27" s="193"/>
      <c r="PT27" s="193"/>
      <c r="PU27" s="193"/>
      <c r="PV27" s="193"/>
      <c r="PW27" s="193"/>
      <c r="PX27" s="193"/>
      <c r="PY27" s="193"/>
      <c r="PZ27" s="193"/>
      <c r="QA27" s="193"/>
      <c r="QB27" s="193"/>
      <c r="QC27" s="193"/>
      <c r="QD27" s="193"/>
      <c r="QE27" s="193"/>
      <c r="QF27" s="193"/>
      <c r="QG27" s="193"/>
      <c r="QH27" s="193"/>
      <c r="QI27" s="193"/>
      <c r="QJ27" s="193"/>
      <c r="QK27" s="193"/>
      <c r="QL27" s="193"/>
      <c r="QM27" s="193"/>
      <c r="QN27" s="193"/>
      <c r="QO27" s="193"/>
      <c r="QP27" s="193"/>
      <c r="QQ27" s="193"/>
      <c r="QR27" s="193"/>
      <c r="QS27" s="193"/>
      <c r="QT27" s="193"/>
      <c r="QU27" s="193"/>
      <c r="QV27" s="193"/>
      <c r="QW27" s="193"/>
      <c r="QX27" s="193"/>
      <c r="QY27" s="193"/>
      <c r="QZ27" s="193"/>
      <c r="RA27" s="193"/>
      <c r="RB27" s="193"/>
      <c r="RC27" s="193"/>
      <c r="RD27" s="193"/>
      <c r="RE27" s="193"/>
      <c r="RF27" s="193"/>
      <c r="RG27" s="193"/>
      <c r="RH27" s="193"/>
      <c r="RI27" s="193"/>
      <c r="RJ27" s="193"/>
      <c r="RK27" s="193"/>
      <c r="RL27" s="193"/>
      <c r="RM27" s="193"/>
      <c r="RN27" s="193"/>
      <c r="RO27" s="193"/>
      <c r="RP27" s="193"/>
      <c r="RQ27" s="193"/>
      <c r="RR27" s="193"/>
      <c r="RS27" s="193"/>
      <c r="RT27" s="193"/>
      <c r="RU27" s="193"/>
      <c r="RV27" s="193"/>
      <c r="RW27" s="193"/>
      <c r="RX27" s="193"/>
      <c r="RY27" s="193"/>
      <c r="RZ27" s="193"/>
      <c r="SA27" s="193"/>
      <c r="SB27" s="193"/>
      <c r="SC27" s="193"/>
      <c r="SD27" s="193"/>
      <c r="SE27" s="193"/>
      <c r="SF27" s="193"/>
      <c r="SG27" s="193"/>
      <c r="SH27" s="193"/>
      <c r="SI27" s="193"/>
      <c r="SJ27" s="193"/>
      <c r="SK27" s="193"/>
      <c r="SL27" s="193"/>
      <c r="SM27" s="193"/>
      <c r="SN27" s="193"/>
      <c r="SO27" s="193"/>
      <c r="SP27" s="193"/>
      <c r="SQ27" s="193"/>
      <c r="SR27" s="193"/>
      <c r="SS27" s="193"/>
      <c r="ST27" s="193"/>
      <c r="SU27" s="193"/>
      <c r="SV27" s="193"/>
      <c r="SW27" s="193"/>
      <c r="SX27" s="193"/>
      <c r="SY27" s="193"/>
      <c r="SZ27" s="193"/>
      <c r="TA27" s="193"/>
      <c r="TB27" s="193"/>
      <c r="TC27" s="193"/>
      <c r="TD27" s="193"/>
      <c r="TE27" s="193"/>
      <c r="TF27" s="193"/>
      <c r="TG27" s="193"/>
      <c r="TH27" s="193"/>
      <c r="TI27" s="193"/>
      <c r="TJ27" s="193"/>
      <c r="TK27" s="193"/>
      <c r="TL27" s="193"/>
      <c r="TM27" s="193"/>
      <c r="TN27" s="193"/>
      <c r="TO27" s="193"/>
      <c r="TP27" s="193"/>
      <c r="TQ27" s="193"/>
      <c r="TR27" s="193"/>
      <c r="TS27" s="193"/>
      <c r="TT27" s="193"/>
      <c r="TU27" s="193"/>
      <c r="TV27" s="193"/>
      <c r="TW27" s="193"/>
      <c r="TX27" s="193"/>
      <c r="TY27" s="193"/>
      <c r="TZ27" s="193"/>
      <c r="UA27" s="193"/>
      <c r="UB27" s="193"/>
      <c r="UC27" s="193"/>
      <c r="UD27" s="193"/>
      <c r="UE27" s="193"/>
      <c r="UF27" s="193"/>
      <c r="UG27" s="193"/>
      <c r="UH27" s="193"/>
      <c r="UI27" s="197"/>
      <c r="UJ27" s="197"/>
      <c r="UK27" s="197"/>
      <c r="UL27" s="197"/>
      <c r="UM27" s="197"/>
      <c r="UN27" s="195"/>
      <c r="UO27" s="195"/>
      <c r="UP27" s="195"/>
      <c r="UQ27" s="195"/>
      <c r="YG27" s="199"/>
      <c r="YH27" s="199"/>
    </row>
    <row r="28" spans="1:658" ht="21" customHeight="1">
      <c r="A28" s="296">
        <v>21</v>
      </c>
      <c r="B28" s="292" t="str">
        <f>IF('1'!$A$1=1,D28,F28)</f>
        <v xml:space="preserve"> Індонезія</v>
      </c>
      <c r="C28" s="291"/>
      <c r="D28" s="355" t="s">
        <v>199</v>
      </c>
      <c r="E28" s="354"/>
      <c r="F28" s="354" t="s">
        <v>196</v>
      </c>
      <c r="G28" s="294">
        <v>167.75938986260979</v>
      </c>
      <c r="H28" s="118">
        <v>329.41658569829417</v>
      </c>
      <c r="I28" s="118">
        <v>342.208367947478</v>
      </c>
      <c r="J28" s="118">
        <v>531.50037623283924</v>
      </c>
      <c r="K28" s="118">
        <v>659.27560424367232</v>
      </c>
      <c r="L28" s="118">
        <v>634.06838479832516</v>
      </c>
      <c r="M28" s="118">
        <v>686.26056493124713</v>
      </c>
      <c r="N28" s="118">
        <v>94.921747293074532</v>
      </c>
      <c r="O28" s="118">
        <v>119.20786097155934</v>
      </c>
      <c r="P28" s="118">
        <v>478.84377347011548</v>
      </c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  <c r="AM28" s="192"/>
      <c r="AN28" s="192"/>
      <c r="AO28" s="192"/>
      <c r="AP28" s="192"/>
      <c r="AQ28" s="192"/>
      <c r="AR28" s="192"/>
      <c r="AS28" s="192"/>
      <c r="AT28" s="192"/>
      <c r="AU28" s="191"/>
      <c r="AV28" s="191"/>
      <c r="AW28" s="191"/>
      <c r="AX28" s="191"/>
      <c r="AY28" s="191"/>
      <c r="AZ28" s="192"/>
      <c r="BA28" s="192"/>
      <c r="BB28" s="192"/>
      <c r="BI28" s="192"/>
      <c r="BJ28" s="192"/>
      <c r="BK28" s="192"/>
      <c r="BL28" s="192"/>
      <c r="BM28" s="192"/>
      <c r="BN28" s="192"/>
      <c r="BO28" s="192"/>
      <c r="BP28" s="192"/>
      <c r="BQ28" s="153"/>
      <c r="BR28" s="153"/>
      <c r="BS28" s="153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52"/>
      <c r="CX28" s="152"/>
      <c r="CY28" s="153"/>
      <c r="CZ28" s="337"/>
      <c r="DA28" s="337"/>
      <c r="DB28" s="154"/>
      <c r="DC28" s="154"/>
      <c r="DD28" s="154"/>
      <c r="DE28" s="154"/>
      <c r="DF28" s="193"/>
      <c r="DG28" s="193"/>
      <c r="DH28" s="195"/>
      <c r="DI28" s="195"/>
      <c r="DJ28" s="195"/>
      <c r="DK28" s="195"/>
      <c r="DL28" s="195"/>
      <c r="DM28" s="195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6"/>
      <c r="FP28" s="196"/>
      <c r="FQ28" s="196"/>
      <c r="FR28" s="196"/>
      <c r="FS28" s="195"/>
      <c r="FT28" s="195"/>
      <c r="FU28" s="195"/>
      <c r="FV28" s="195"/>
      <c r="FW28" s="195"/>
      <c r="FX28" s="195"/>
      <c r="FY28" s="195"/>
      <c r="FZ28" s="195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6"/>
      <c r="GO28" s="196"/>
      <c r="GP28" s="195"/>
      <c r="GQ28" s="195"/>
      <c r="GR28" s="195"/>
      <c r="GS28" s="195"/>
      <c r="GT28" s="195"/>
      <c r="GU28" s="195"/>
      <c r="GV28" s="195"/>
      <c r="GW28" s="193"/>
      <c r="GX28" s="196"/>
      <c r="GY28" s="196"/>
      <c r="GZ28" s="196"/>
      <c r="HA28" s="196"/>
      <c r="HB28" s="196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  <c r="IA28" s="193"/>
      <c r="IB28" s="193"/>
      <c r="IC28" s="193"/>
      <c r="ID28" s="193"/>
      <c r="IE28" s="193"/>
      <c r="IF28" s="193"/>
      <c r="IG28" s="193"/>
      <c r="IH28" s="193"/>
      <c r="II28" s="193"/>
      <c r="IJ28" s="193"/>
      <c r="IK28" s="193"/>
      <c r="IL28" s="193"/>
      <c r="IM28" s="193"/>
      <c r="IN28" s="193"/>
      <c r="IO28" s="193"/>
      <c r="IP28" s="193"/>
      <c r="IQ28" s="193"/>
      <c r="IR28" s="193"/>
      <c r="IS28" s="193"/>
      <c r="IT28" s="193"/>
      <c r="IU28" s="193"/>
      <c r="IV28" s="193"/>
      <c r="IW28" s="193"/>
      <c r="IX28" s="193"/>
      <c r="IY28" s="193"/>
      <c r="IZ28" s="193"/>
      <c r="JA28" s="193"/>
      <c r="JB28" s="193"/>
      <c r="JC28" s="193"/>
      <c r="JD28" s="193"/>
      <c r="JE28" s="193"/>
      <c r="JF28" s="193"/>
      <c r="JG28" s="193"/>
      <c r="JH28" s="193"/>
      <c r="JI28" s="193"/>
      <c r="JJ28" s="193"/>
      <c r="JK28" s="193"/>
      <c r="JL28" s="193"/>
      <c r="JM28" s="193"/>
      <c r="JN28" s="193"/>
      <c r="JO28" s="193"/>
      <c r="JP28" s="193"/>
      <c r="JQ28" s="193"/>
      <c r="JR28" s="193"/>
      <c r="JS28" s="193"/>
      <c r="JT28" s="193"/>
      <c r="JU28" s="193"/>
      <c r="JV28" s="193"/>
      <c r="JW28" s="193"/>
      <c r="JX28" s="193"/>
      <c r="JY28" s="193"/>
      <c r="JZ28" s="193"/>
      <c r="KA28" s="193"/>
      <c r="KB28" s="193"/>
      <c r="KC28" s="193"/>
      <c r="KD28" s="193"/>
      <c r="KE28" s="193"/>
      <c r="KF28" s="193"/>
      <c r="KG28" s="193"/>
      <c r="KH28" s="193"/>
      <c r="KI28" s="193"/>
      <c r="KJ28" s="193"/>
      <c r="KK28" s="193"/>
      <c r="KL28" s="193"/>
      <c r="KM28" s="193"/>
      <c r="KN28" s="193"/>
      <c r="KO28" s="193"/>
      <c r="KP28" s="193"/>
      <c r="KQ28" s="193"/>
      <c r="KR28" s="193"/>
      <c r="KS28" s="193"/>
      <c r="KT28" s="193"/>
      <c r="KU28" s="193"/>
      <c r="KV28" s="193"/>
      <c r="KW28" s="193"/>
      <c r="KX28" s="193"/>
      <c r="KY28" s="193"/>
      <c r="KZ28" s="193"/>
      <c r="LA28" s="193"/>
      <c r="LB28" s="193"/>
      <c r="LC28" s="193"/>
      <c r="LD28" s="193"/>
      <c r="LE28" s="193"/>
      <c r="LF28" s="193"/>
      <c r="LG28" s="193"/>
      <c r="LH28" s="193"/>
      <c r="LI28" s="193"/>
      <c r="LJ28" s="193"/>
      <c r="LK28" s="193"/>
      <c r="LL28" s="193"/>
      <c r="LM28" s="193"/>
      <c r="LN28" s="193"/>
      <c r="LO28" s="193"/>
      <c r="LP28" s="193"/>
      <c r="LQ28" s="193"/>
      <c r="LR28" s="193"/>
      <c r="LS28" s="193"/>
      <c r="LT28" s="193"/>
      <c r="LU28" s="193"/>
      <c r="LV28" s="193"/>
      <c r="LW28" s="193"/>
      <c r="LX28" s="193"/>
      <c r="LY28" s="193"/>
      <c r="LZ28" s="193"/>
      <c r="MA28" s="193"/>
      <c r="MB28" s="193"/>
      <c r="MC28" s="193"/>
      <c r="MD28" s="193"/>
      <c r="ME28" s="193"/>
      <c r="MF28" s="193"/>
      <c r="MG28" s="193"/>
      <c r="MH28" s="193"/>
      <c r="MI28" s="193"/>
      <c r="MJ28" s="193"/>
      <c r="MK28" s="193"/>
      <c r="ML28" s="193"/>
      <c r="MM28" s="193"/>
      <c r="MN28" s="193"/>
      <c r="MO28" s="193"/>
      <c r="MP28" s="193"/>
      <c r="MQ28" s="193"/>
      <c r="MR28" s="193"/>
      <c r="MS28" s="193"/>
      <c r="MT28" s="193"/>
      <c r="MU28" s="193"/>
      <c r="MV28" s="193"/>
      <c r="MW28" s="193"/>
      <c r="MX28" s="193"/>
      <c r="MY28" s="193"/>
      <c r="MZ28" s="193"/>
      <c r="NA28" s="193"/>
      <c r="NB28" s="193"/>
      <c r="NC28" s="193"/>
      <c r="ND28" s="193"/>
      <c r="NE28" s="193"/>
      <c r="NF28" s="193"/>
      <c r="NG28" s="193"/>
      <c r="NH28" s="193"/>
      <c r="NI28" s="193"/>
      <c r="NJ28" s="193"/>
      <c r="NK28" s="193"/>
      <c r="NL28" s="193"/>
      <c r="NM28" s="193"/>
      <c r="NN28" s="193"/>
      <c r="NO28" s="193"/>
      <c r="NP28" s="193"/>
      <c r="NQ28" s="193"/>
      <c r="NR28" s="193"/>
      <c r="NS28" s="193"/>
      <c r="NT28" s="193"/>
      <c r="NU28" s="193"/>
      <c r="NV28" s="193"/>
      <c r="NW28" s="193"/>
      <c r="NX28" s="193"/>
      <c r="NY28" s="193"/>
      <c r="NZ28" s="193"/>
      <c r="OA28" s="193"/>
      <c r="OB28" s="193"/>
      <c r="OC28" s="193"/>
      <c r="OD28" s="193"/>
      <c r="OE28" s="193"/>
      <c r="OF28" s="193"/>
      <c r="OG28" s="193"/>
      <c r="OH28" s="193"/>
      <c r="OI28" s="193"/>
      <c r="OJ28" s="193"/>
      <c r="OK28" s="193"/>
      <c r="OL28" s="193"/>
      <c r="OM28" s="193"/>
      <c r="ON28" s="193"/>
      <c r="OO28" s="193"/>
      <c r="OP28" s="193"/>
      <c r="OQ28" s="193"/>
      <c r="OR28" s="193"/>
      <c r="OS28" s="193"/>
      <c r="OT28" s="193"/>
      <c r="OU28" s="193"/>
      <c r="OV28" s="193"/>
      <c r="OW28" s="193"/>
      <c r="OX28" s="193"/>
      <c r="OY28" s="193"/>
      <c r="OZ28" s="193"/>
      <c r="PA28" s="193"/>
      <c r="PB28" s="193"/>
      <c r="PC28" s="193"/>
      <c r="PD28" s="193"/>
      <c r="PE28" s="193"/>
      <c r="PF28" s="193"/>
      <c r="PG28" s="193"/>
      <c r="PH28" s="193"/>
      <c r="PI28" s="193"/>
      <c r="PJ28" s="193"/>
      <c r="PK28" s="193"/>
      <c r="PL28" s="193"/>
      <c r="PM28" s="193"/>
      <c r="PN28" s="193"/>
      <c r="PO28" s="193"/>
      <c r="PP28" s="193"/>
      <c r="PQ28" s="193"/>
      <c r="PR28" s="193"/>
      <c r="PS28" s="193"/>
      <c r="PT28" s="193"/>
      <c r="PU28" s="193"/>
      <c r="PV28" s="193"/>
      <c r="PW28" s="193"/>
      <c r="PX28" s="193"/>
      <c r="PY28" s="193"/>
      <c r="PZ28" s="193"/>
      <c r="QA28" s="193"/>
      <c r="QB28" s="193"/>
      <c r="QC28" s="193"/>
      <c r="QD28" s="193"/>
      <c r="QE28" s="193"/>
      <c r="QF28" s="193"/>
      <c r="QG28" s="193"/>
      <c r="QH28" s="193"/>
      <c r="QI28" s="193"/>
      <c r="QJ28" s="193"/>
      <c r="QK28" s="193"/>
      <c r="QL28" s="193"/>
      <c r="QM28" s="193"/>
      <c r="QN28" s="193"/>
      <c r="QO28" s="193"/>
      <c r="QP28" s="193"/>
      <c r="QQ28" s="193"/>
      <c r="QR28" s="193"/>
      <c r="QS28" s="193"/>
      <c r="QT28" s="193"/>
      <c r="QU28" s="193"/>
      <c r="QV28" s="193"/>
      <c r="QW28" s="193"/>
      <c r="QX28" s="193"/>
      <c r="QY28" s="193"/>
      <c r="QZ28" s="193"/>
      <c r="RA28" s="193"/>
      <c r="RB28" s="193"/>
      <c r="RC28" s="193"/>
      <c r="RD28" s="193"/>
      <c r="RE28" s="193"/>
      <c r="RF28" s="193"/>
      <c r="RG28" s="193"/>
      <c r="RH28" s="193"/>
      <c r="RI28" s="193"/>
      <c r="RJ28" s="193"/>
      <c r="RK28" s="193"/>
      <c r="RL28" s="193"/>
      <c r="RM28" s="193"/>
      <c r="RN28" s="193"/>
      <c r="RO28" s="193"/>
      <c r="RP28" s="193"/>
      <c r="RQ28" s="193"/>
      <c r="RR28" s="193"/>
      <c r="RS28" s="193"/>
      <c r="RT28" s="193"/>
      <c r="RU28" s="193"/>
      <c r="RV28" s="193"/>
      <c r="RW28" s="193"/>
      <c r="RX28" s="193"/>
      <c r="RY28" s="193"/>
      <c r="RZ28" s="193"/>
      <c r="SA28" s="193"/>
      <c r="SB28" s="193"/>
      <c r="SC28" s="193"/>
      <c r="SD28" s="193"/>
      <c r="SE28" s="193"/>
      <c r="SF28" s="193"/>
      <c r="SG28" s="193"/>
      <c r="SH28" s="193"/>
      <c r="SI28" s="193"/>
      <c r="SJ28" s="193"/>
      <c r="SK28" s="193"/>
      <c r="SL28" s="193"/>
      <c r="SM28" s="193"/>
      <c r="SN28" s="193"/>
      <c r="SO28" s="193"/>
      <c r="SP28" s="193"/>
      <c r="SQ28" s="193"/>
      <c r="SR28" s="193"/>
      <c r="SS28" s="193"/>
      <c r="ST28" s="193"/>
      <c r="SU28" s="193"/>
      <c r="SV28" s="193"/>
      <c r="SW28" s="193"/>
      <c r="SX28" s="193"/>
      <c r="SY28" s="193"/>
      <c r="SZ28" s="193"/>
      <c r="TA28" s="193"/>
      <c r="TB28" s="193"/>
      <c r="TC28" s="193"/>
      <c r="TD28" s="193"/>
      <c r="TE28" s="193"/>
      <c r="TF28" s="193"/>
      <c r="TG28" s="193"/>
      <c r="TH28" s="193"/>
      <c r="TI28" s="193"/>
      <c r="TJ28" s="193"/>
      <c r="TK28" s="193"/>
      <c r="TL28" s="193"/>
      <c r="TM28" s="193"/>
      <c r="TN28" s="193"/>
      <c r="TO28" s="193"/>
      <c r="TP28" s="193"/>
      <c r="TQ28" s="193"/>
      <c r="TR28" s="193"/>
      <c r="TS28" s="193"/>
      <c r="TT28" s="193"/>
      <c r="TU28" s="193"/>
      <c r="TV28" s="193"/>
      <c r="TW28" s="193"/>
      <c r="TX28" s="193"/>
      <c r="TY28" s="193"/>
      <c r="TZ28" s="193"/>
      <c r="UA28" s="193"/>
      <c r="UB28" s="193"/>
      <c r="UC28" s="193"/>
      <c r="UD28" s="193"/>
      <c r="UE28" s="193"/>
      <c r="UF28" s="193"/>
      <c r="UG28" s="193"/>
      <c r="UH28" s="193"/>
      <c r="UI28" s="197"/>
      <c r="UJ28" s="197"/>
      <c r="UK28" s="197"/>
      <c r="UL28" s="197"/>
      <c r="UM28" s="197"/>
      <c r="UN28" s="195"/>
      <c r="UO28" s="195"/>
      <c r="UP28" s="195"/>
      <c r="UQ28" s="195"/>
      <c r="YG28" s="199"/>
      <c r="YH28" s="199"/>
    </row>
    <row r="29" spans="1:658" ht="21" customHeight="1">
      <c r="A29" s="296">
        <v>22</v>
      </c>
      <c r="B29" s="292" t="str">
        <f>IF('1'!$A$1=1,D29,F29)</f>
        <v xml:space="preserve"> Угорщина</v>
      </c>
      <c r="C29" s="291"/>
      <c r="D29" s="353" t="s">
        <v>166</v>
      </c>
      <c r="E29" s="354"/>
      <c r="F29" s="354" t="s">
        <v>48</v>
      </c>
      <c r="G29" s="294">
        <v>343.51233284341617</v>
      </c>
      <c r="H29" s="118">
        <v>397.59772615373367</v>
      </c>
      <c r="I29" s="118">
        <v>486.80992253542098</v>
      </c>
      <c r="J29" s="118">
        <v>616.44227383410919</v>
      </c>
      <c r="K29" s="118">
        <v>671.86367985209279</v>
      </c>
      <c r="L29" s="118">
        <v>431.22942394669292</v>
      </c>
      <c r="M29" s="118">
        <v>515.18223796150278</v>
      </c>
      <c r="N29" s="118">
        <v>1298.6456708441808</v>
      </c>
      <c r="O29" s="118">
        <v>670.79488392493465</v>
      </c>
      <c r="P29" s="118">
        <v>436.54028927509245</v>
      </c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  <c r="AM29" s="192"/>
      <c r="AN29" s="192"/>
      <c r="AO29" s="192"/>
      <c r="AP29" s="192"/>
      <c r="AQ29" s="192"/>
      <c r="AR29" s="192"/>
      <c r="AS29" s="192"/>
      <c r="AT29" s="192"/>
      <c r="AU29" s="191"/>
      <c r="AV29" s="191"/>
      <c r="AW29" s="191"/>
      <c r="AX29" s="191"/>
      <c r="AY29" s="191"/>
      <c r="AZ29" s="192"/>
      <c r="BA29" s="192"/>
      <c r="BB29" s="192"/>
      <c r="BI29" s="192"/>
      <c r="BJ29" s="192"/>
      <c r="BK29" s="192"/>
      <c r="BL29" s="192"/>
      <c r="BM29" s="192"/>
      <c r="BN29" s="192"/>
      <c r="BO29" s="192"/>
      <c r="BP29" s="192"/>
      <c r="BQ29" s="153"/>
      <c r="BR29" s="153"/>
      <c r="BS29" s="153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52"/>
      <c r="CX29" s="152"/>
      <c r="CY29" s="153"/>
      <c r="CZ29" s="337"/>
      <c r="DA29" s="337"/>
      <c r="DB29" s="154"/>
      <c r="DC29" s="154"/>
      <c r="DD29" s="154"/>
      <c r="DE29" s="154"/>
      <c r="DF29" s="193"/>
      <c r="DG29" s="193"/>
      <c r="DH29" s="195"/>
      <c r="DI29" s="195"/>
      <c r="DJ29" s="195"/>
      <c r="DK29" s="195"/>
      <c r="DL29" s="195"/>
      <c r="DM29" s="195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6"/>
      <c r="FP29" s="196"/>
      <c r="FQ29" s="196"/>
      <c r="FR29" s="196"/>
      <c r="FS29" s="195"/>
      <c r="FT29" s="195"/>
      <c r="FU29" s="195"/>
      <c r="FV29" s="195"/>
      <c r="FW29" s="195"/>
      <c r="FX29" s="195"/>
      <c r="FY29" s="195"/>
      <c r="FZ29" s="195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6"/>
      <c r="GO29" s="196"/>
      <c r="GP29" s="195"/>
      <c r="GQ29" s="195"/>
      <c r="GR29" s="195"/>
      <c r="GS29" s="195"/>
      <c r="GT29" s="195"/>
      <c r="GU29" s="195"/>
      <c r="GV29" s="195"/>
      <c r="GW29" s="193"/>
      <c r="GX29" s="196"/>
      <c r="GY29" s="196"/>
      <c r="GZ29" s="196"/>
      <c r="HA29" s="196"/>
      <c r="HB29" s="196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3"/>
      <c r="II29" s="193"/>
      <c r="IJ29" s="193"/>
      <c r="IK29" s="193"/>
      <c r="IL29" s="193"/>
      <c r="IM29" s="193"/>
      <c r="IN29" s="193"/>
      <c r="IO29" s="193"/>
      <c r="IP29" s="193"/>
      <c r="IQ29" s="193"/>
      <c r="IR29" s="193"/>
      <c r="IS29" s="193"/>
      <c r="IT29" s="193"/>
      <c r="IU29" s="193"/>
      <c r="IV29" s="193"/>
      <c r="IW29" s="193"/>
      <c r="IX29" s="193"/>
      <c r="IY29" s="193"/>
      <c r="IZ29" s="193"/>
      <c r="JA29" s="193"/>
      <c r="JB29" s="193"/>
      <c r="JC29" s="193"/>
      <c r="JD29" s="193"/>
      <c r="JE29" s="193"/>
      <c r="JF29" s="193"/>
      <c r="JG29" s="193"/>
      <c r="JH29" s="193"/>
      <c r="JI29" s="193"/>
      <c r="JJ29" s="193"/>
      <c r="JK29" s="193"/>
      <c r="JL29" s="193"/>
      <c r="JM29" s="193"/>
      <c r="JN29" s="193"/>
      <c r="JO29" s="193"/>
      <c r="JP29" s="193"/>
      <c r="JQ29" s="193"/>
      <c r="JR29" s="193"/>
      <c r="JS29" s="193"/>
      <c r="JT29" s="193"/>
      <c r="JU29" s="193"/>
      <c r="JV29" s="193"/>
      <c r="JW29" s="193"/>
      <c r="JX29" s="193"/>
      <c r="JY29" s="193"/>
      <c r="JZ29" s="193"/>
      <c r="KA29" s="193"/>
      <c r="KB29" s="193"/>
      <c r="KC29" s="193"/>
      <c r="KD29" s="193"/>
      <c r="KE29" s="193"/>
      <c r="KF29" s="193"/>
      <c r="KG29" s="193"/>
      <c r="KH29" s="193"/>
      <c r="KI29" s="193"/>
      <c r="KJ29" s="193"/>
      <c r="KK29" s="193"/>
      <c r="KL29" s="193"/>
      <c r="KM29" s="193"/>
      <c r="KN29" s="193"/>
      <c r="KO29" s="193"/>
      <c r="KP29" s="193"/>
      <c r="KQ29" s="193"/>
      <c r="KR29" s="193"/>
      <c r="KS29" s="193"/>
      <c r="KT29" s="193"/>
      <c r="KU29" s="193"/>
      <c r="KV29" s="193"/>
      <c r="KW29" s="193"/>
      <c r="KX29" s="193"/>
      <c r="KY29" s="193"/>
      <c r="KZ29" s="193"/>
      <c r="LA29" s="193"/>
      <c r="LB29" s="193"/>
      <c r="LC29" s="193"/>
      <c r="LD29" s="193"/>
      <c r="LE29" s="193"/>
      <c r="LF29" s="193"/>
      <c r="LG29" s="193"/>
      <c r="LH29" s="193"/>
      <c r="LI29" s="193"/>
      <c r="LJ29" s="193"/>
      <c r="LK29" s="193"/>
      <c r="LL29" s="193"/>
      <c r="LM29" s="193"/>
      <c r="LN29" s="193"/>
      <c r="LO29" s="193"/>
      <c r="LP29" s="193"/>
      <c r="LQ29" s="193"/>
      <c r="LR29" s="193"/>
      <c r="LS29" s="193"/>
      <c r="LT29" s="193"/>
      <c r="LU29" s="193"/>
      <c r="LV29" s="193"/>
      <c r="LW29" s="193"/>
      <c r="LX29" s="193"/>
      <c r="LY29" s="193"/>
      <c r="LZ29" s="193"/>
      <c r="MA29" s="193"/>
      <c r="MB29" s="193"/>
      <c r="MC29" s="193"/>
      <c r="MD29" s="193"/>
      <c r="ME29" s="193"/>
      <c r="MF29" s="193"/>
      <c r="MG29" s="193"/>
      <c r="MH29" s="193"/>
      <c r="MI29" s="193"/>
      <c r="MJ29" s="193"/>
      <c r="MK29" s="193"/>
      <c r="ML29" s="193"/>
      <c r="MM29" s="193"/>
      <c r="MN29" s="193"/>
      <c r="MO29" s="193"/>
      <c r="MP29" s="193"/>
      <c r="MQ29" s="193"/>
      <c r="MR29" s="193"/>
      <c r="MS29" s="193"/>
      <c r="MT29" s="193"/>
      <c r="MU29" s="193"/>
      <c r="MV29" s="193"/>
      <c r="MW29" s="193"/>
      <c r="MX29" s="193"/>
      <c r="MY29" s="193"/>
      <c r="MZ29" s="193"/>
      <c r="NA29" s="193"/>
      <c r="NB29" s="193"/>
      <c r="NC29" s="193"/>
      <c r="ND29" s="193"/>
      <c r="NE29" s="193"/>
      <c r="NF29" s="193"/>
      <c r="NG29" s="193"/>
      <c r="NH29" s="193"/>
      <c r="NI29" s="193"/>
      <c r="NJ29" s="193"/>
      <c r="NK29" s="193"/>
      <c r="NL29" s="193"/>
      <c r="NM29" s="193"/>
      <c r="NN29" s="193"/>
      <c r="NO29" s="193"/>
      <c r="NP29" s="193"/>
      <c r="NQ29" s="193"/>
      <c r="NR29" s="193"/>
      <c r="NS29" s="193"/>
      <c r="NT29" s="193"/>
      <c r="NU29" s="193"/>
      <c r="NV29" s="193"/>
      <c r="NW29" s="193"/>
      <c r="NX29" s="193"/>
      <c r="NY29" s="193"/>
      <c r="NZ29" s="193"/>
      <c r="OA29" s="193"/>
      <c r="OB29" s="193"/>
      <c r="OC29" s="193"/>
      <c r="OD29" s="193"/>
      <c r="OE29" s="193"/>
      <c r="OF29" s="193"/>
      <c r="OG29" s="193"/>
      <c r="OH29" s="193"/>
      <c r="OI29" s="193"/>
      <c r="OJ29" s="193"/>
      <c r="OK29" s="193"/>
      <c r="OL29" s="193"/>
      <c r="OM29" s="193"/>
      <c r="ON29" s="193"/>
      <c r="OO29" s="193"/>
      <c r="OP29" s="193"/>
      <c r="OQ29" s="193"/>
      <c r="OR29" s="193"/>
      <c r="OS29" s="193"/>
      <c r="OT29" s="193"/>
      <c r="OU29" s="193"/>
      <c r="OV29" s="193"/>
      <c r="OW29" s="193"/>
      <c r="OX29" s="193"/>
      <c r="OY29" s="193"/>
      <c r="OZ29" s="193"/>
      <c r="PA29" s="193"/>
      <c r="PB29" s="193"/>
      <c r="PC29" s="193"/>
      <c r="PD29" s="193"/>
      <c r="PE29" s="193"/>
      <c r="PF29" s="193"/>
      <c r="PG29" s="193"/>
      <c r="PH29" s="193"/>
      <c r="PI29" s="193"/>
      <c r="PJ29" s="193"/>
      <c r="PK29" s="193"/>
      <c r="PL29" s="193"/>
      <c r="PM29" s="193"/>
      <c r="PN29" s="193"/>
      <c r="PO29" s="193"/>
      <c r="PP29" s="193"/>
      <c r="PQ29" s="193"/>
      <c r="PR29" s="193"/>
      <c r="PS29" s="193"/>
      <c r="PT29" s="193"/>
      <c r="PU29" s="193"/>
      <c r="PV29" s="193"/>
      <c r="PW29" s="193"/>
      <c r="PX29" s="193"/>
      <c r="PY29" s="193"/>
      <c r="PZ29" s="193"/>
      <c r="QA29" s="193"/>
      <c r="QB29" s="193"/>
      <c r="QC29" s="193"/>
      <c r="QD29" s="193"/>
      <c r="QE29" s="193"/>
      <c r="QF29" s="193"/>
      <c r="QG29" s="193"/>
      <c r="QH29" s="193"/>
      <c r="QI29" s="193"/>
      <c r="QJ29" s="193"/>
      <c r="QK29" s="193"/>
      <c r="QL29" s="193"/>
      <c r="QM29" s="193"/>
      <c r="QN29" s="193"/>
      <c r="QO29" s="193"/>
      <c r="QP29" s="193"/>
      <c r="QQ29" s="193"/>
      <c r="QR29" s="193"/>
      <c r="QS29" s="193"/>
      <c r="QT29" s="193"/>
      <c r="QU29" s="193"/>
      <c r="QV29" s="193"/>
      <c r="QW29" s="193"/>
      <c r="QX29" s="193"/>
      <c r="QY29" s="193"/>
      <c r="QZ29" s="193"/>
      <c r="RA29" s="193"/>
      <c r="RB29" s="193"/>
      <c r="RC29" s="193"/>
      <c r="RD29" s="193"/>
      <c r="RE29" s="193"/>
      <c r="RF29" s="193"/>
      <c r="RG29" s="193"/>
      <c r="RH29" s="193"/>
      <c r="RI29" s="193"/>
      <c r="RJ29" s="193"/>
      <c r="RK29" s="193"/>
      <c r="RL29" s="193"/>
      <c r="RM29" s="193"/>
      <c r="RN29" s="193"/>
      <c r="RO29" s="193"/>
      <c r="RP29" s="193"/>
      <c r="RQ29" s="193"/>
      <c r="RR29" s="193"/>
      <c r="RS29" s="193"/>
      <c r="RT29" s="193"/>
      <c r="RU29" s="193"/>
      <c r="RV29" s="193"/>
      <c r="RW29" s="193"/>
      <c r="RX29" s="193"/>
      <c r="RY29" s="193"/>
      <c r="RZ29" s="193"/>
      <c r="SA29" s="193"/>
      <c r="SB29" s="193"/>
      <c r="SC29" s="193"/>
      <c r="SD29" s="193"/>
      <c r="SE29" s="193"/>
      <c r="SF29" s="193"/>
      <c r="SG29" s="193"/>
      <c r="SH29" s="193"/>
      <c r="SI29" s="193"/>
      <c r="SJ29" s="193"/>
      <c r="SK29" s="193"/>
      <c r="SL29" s="193"/>
      <c r="SM29" s="193"/>
      <c r="SN29" s="193"/>
      <c r="SO29" s="193"/>
      <c r="SP29" s="193"/>
      <c r="SQ29" s="193"/>
      <c r="SR29" s="193"/>
      <c r="SS29" s="193"/>
      <c r="ST29" s="193"/>
      <c r="SU29" s="193"/>
      <c r="SV29" s="193"/>
      <c r="SW29" s="193"/>
      <c r="SX29" s="193"/>
      <c r="SY29" s="193"/>
      <c r="SZ29" s="193"/>
      <c r="TA29" s="193"/>
      <c r="TB29" s="193"/>
      <c r="TC29" s="193"/>
      <c r="TD29" s="193"/>
      <c r="TE29" s="193"/>
      <c r="TF29" s="193"/>
      <c r="TG29" s="193"/>
      <c r="TH29" s="193"/>
      <c r="TI29" s="193"/>
      <c r="TJ29" s="193"/>
      <c r="TK29" s="193"/>
      <c r="TL29" s="193"/>
      <c r="TM29" s="193"/>
      <c r="TN29" s="193"/>
      <c r="TO29" s="193"/>
      <c r="TP29" s="193"/>
      <c r="TQ29" s="193"/>
      <c r="TR29" s="193"/>
      <c r="TS29" s="193"/>
      <c r="TT29" s="193"/>
      <c r="TU29" s="193"/>
      <c r="TV29" s="193"/>
      <c r="TW29" s="193"/>
      <c r="TX29" s="193"/>
      <c r="TY29" s="193"/>
      <c r="TZ29" s="193"/>
      <c r="UA29" s="193"/>
      <c r="UB29" s="193"/>
      <c r="UC29" s="193"/>
      <c r="UD29" s="193"/>
      <c r="UE29" s="193"/>
      <c r="UF29" s="193"/>
      <c r="UG29" s="193"/>
      <c r="UH29" s="193"/>
      <c r="UI29" s="197"/>
      <c r="UJ29" s="197"/>
      <c r="UK29" s="197"/>
      <c r="UL29" s="197"/>
      <c r="UM29" s="197"/>
      <c r="UN29" s="195"/>
      <c r="UO29" s="195"/>
      <c r="UP29" s="195"/>
      <c r="UQ29" s="195"/>
      <c r="YG29" s="199"/>
      <c r="YH29" s="199"/>
    </row>
    <row r="30" spans="1:658" ht="21" customHeight="1">
      <c r="A30" s="296">
        <v>23</v>
      </c>
      <c r="B30" s="292" t="str">
        <f>IF('1'!$A$1=1,D30,F30)</f>
        <v xml:space="preserve"> Ізраїль</v>
      </c>
      <c r="C30" s="291"/>
      <c r="D30" s="353" t="s">
        <v>154</v>
      </c>
      <c r="E30" s="354"/>
      <c r="F30" s="354" t="s">
        <v>65</v>
      </c>
      <c r="G30" s="294">
        <v>530.9168535880583</v>
      </c>
      <c r="H30" s="118">
        <v>434.27105800508929</v>
      </c>
      <c r="I30" s="118">
        <v>535.63515936288024</v>
      </c>
      <c r="J30" s="118">
        <v>486.29892958408743</v>
      </c>
      <c r="K30" s="118">
        <v>550.93212868505623</v>
      </c>
      <c r="L30" s="118">
        <v>486.72723092363293</v>
      </c>
      <c r="M30" s="118">
        <v>615.69137286213731</v>
      </c>
      <c r="N30" s="118">
        <v>308.36149868499399</v>
      </c>
      <c r="O30" s="118">
        <v>282.3389945599065</v>
      </c>
      <c r="P30" s="118">
        <v>422.33652721113594</v>
      </c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  <c r="AM30" s="192"/>
      <c r="AN30" s="192"/>
      <c r="AO30" s="192"/>
      <c r="AP30" s="192"/>
      <c r="AQ30" s="192"/>
      <c r="AR30" s="192"/>
      <c r="AS30" s="192"/>
      <c r="AT30" s="192"/>
      <c r="AU30" s="191"/>
      <c r="AV30" s="191"/>
      <c r="AW30" s="191"/>
      <c r="AX30" s="191"/>
      <c r="AY30" s="191"/>
      <c r="AZ30" s="192"/>
      <c r="BA30" s="192"/>
      <c r="BB30" s="192"/>
      <c r="BI30" s="192"/>
      <c r="BJ30" s="192"/>
      <c r="BK30" s="192"/>
      <c r="BL30" s="192"/>
      <c r="BM30" s="192"/>
      <c r="BN30" s="192"/>
      <c r="BO30" s="192"/>
      <c r="BP30" s="192"/>
      <c r="BQ30" s="153"/>
      <c r="BR30" s="153"/>
      <c r="BS30" s="153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52"/>
      <c r="CX30" s="152"/>
      <c r="CY30" s="153"/>
      <c r="CZ30" s="337"/>
      <c r="DA30" s="337"/>
      <c r="DB30" s="154"/>
      <c r="DC30" s="154"/>
      <c r="DD30" s="154"/>
      <c r="DE30" s="154"/>
      <c r="DF30" s="193"/>
      <c r="DG30" s="193"/>
      <c r="DH30" s="195"/>
      <c r="DI30" s="195"/>
      <c r="DJ30" s="195"/>
      <c r="DK30" s="195"/>
      <c r="DL30" s="195"/>
      <c r="DM30" s="195"/>
      <c r="DN30" s="193"/>
      <c r="DO30" s="193"/>
      <c r="DP30" s="193"/>
      <c r="DQ30" s="193"/>
      <c r="DR30" s="193"/>
      <c r="DS30" s="193"/>
      <c r="DT30" s="193"/>
      <c r="DU30" s="193"/>
      <c r="DV30" s="193"/>
      <c r="DW30" s="193"/>
      <c r="DX30" s="193"/>
      <c r="DY30" s="193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6"/>
      <c r="FP30" s="196"/>
      <c r="FQ30" s="196"/>
      <c r="FR30" s="196"/>
      <c r="FS30" s="195"/>
      <c r="FT30" s="195"/>
      <c r="FU30" s="195"/>
      <c r="FV30" s="195"/>
      <c r="FW30" s="195"/>
      <c r="FX30" s="195"/>
      <c r="FY30" s="195"/>
      <c r="FZ30" s="195"/>
      <c r="GA30" s="193"/>
      <c r="GB30" s="193"/>
      <c r="GC30" s="193"/>
      <c r="GD30" s="193"/>
      <c r="GE30" s="193"/>
      <c r="GF30" s="193"/>
      <c r="GG30" s="193"/>
      <c r="GH30" s="193"/>
      <c r="GI30" s="193"/>
      <c r="GJ30" s="193"/>
      <c r="GK30" s="193"/>
      <c r="GL30" s="193"/>
      <c r="GM30" s="193"/>
      <c r="GN30" s="196"/>
      <c r="GO30" s="196"/>
      <c r="GP30" s="195"/>
      <c r="GQ30" s="195"/>
      <c r="GR30" s="195"/>
      <c r="GS30" s="195"/>
      <c r="GT30" s="195"/>
      <c r="GU30" s="195"/>
      <c r="GV30" s="195"/>
      <c r="GW30" s="193"/>
      <c r="GX30" s="196"/>
      <c r="GY30" s="196"/>
      <c r="GZ30" s="196"/>
      <c r="HA30" s="196"/>
      <c r="HB30" s="196"/>
      <c r="HC30" s="193"/>
      <c r="HD30" s="193"/>
      <c r="HE30" s="193"/>
      <c r="HF30" s="193"/>
      <c r="HG30" s="193"/>
      <c r="HH30" s="193"/>
      <c r="HI30" s="193"/>
      <c r="HJ30" s="193"/>
      <c r="HK30" s="193"/>
      <c r="HL30" s="193"/>
      <c r="HM30" s="193"/>
      <c r="HN30" s="193"/>
      <c r="HO30" s="193"/>
      <c r="HP30" s="193"/>
      <c r="HQ30" s="193"/>
      <c r="HR30" s="193"/>
      <c r="HS30" s="193"/>
      <c r="HT30" s="193"/>
      <c r="HU30" s="193"/>
      <c r="HV30" s="193"/>
      <c r="HW30" s="193"/>
      <c r="HX30" s="193"/>
      <c r="HY30" s="193"/>
      <c r="HZ30" s="193"/>
      <c r="IA30" s="193"/>
      <c r="IB30" s="193"/>
      <c r="IC30" s="193"/>
      <c r="ID30" s="193"/>
      <c r="IE30" s="193"/>
      <c r="IF30" s="193"/>
      <c r="IG30" s="193"/>
      <c r="IH30" s="193"/>
      <c r="II30" s="193"/>
      <c r="IJ30" s="193"/>
      <c r="IK30" s="193"/>
      <c r="IL30" s="193"/>
      <c r="IM30" s="193"/>
      <c r="IN30" s="193"/>
      <c r="IO30" s="193"/>
      <c r="IP30" s="193"/>
      <c r="IQ30" s="193"/>
      <c r="IR30" s="193"/>
      <c r="IS30" s="193"/>
      <c r="IT30" s="193"/>
      <c r="IU30" s="193"/>
      <c r="IV30" s="193"/>
      <c r="IW30" s="193"/>
      <c r="IX30" s="193"/>
      <c r="IY30" s="193"/>
      <c r="IZ30" s="193"/>
      <c r="JA30" s="193"/>
      <c r="JB30" s="193"/>
      <c r="JC30" s="193"/>
      <c r="JD30" s="193"/>
      <c r="JE30" s="193"/>
      <c r="JF30" s="193"/>
      <c r="JG30" s="193"/>
      <c r="JH30" s="193"/>
      <c r="JI30" s="193"/>
      <c r="JJ30" s="193"/>
      <c r="JK30" s="193"/>
      <c r="JL30" s="193"/>
      <c r="JM30" s="193"/>
      <c r="JN30" s="193"/>
      <c r="JO30" s="193"/>
      <c r="JP30" s="193"/>
      <c r="JQ30" s="193"/>
      <c r="JR30" s="193"/>
      <c r="JS30" s="193"/>
      <c r="JT30" s="193"/>
      <c r="JU30" s="193"/>
      <c r="JV30" s="193"/>
      <c r="JW30" s="193"/>
      <c r="JX30" s="193"/>
      <c r="JY30" s="193"/>
      <c r="JZ30" s="193"/>
      <c r="KA30" s="193"/>
      <c r="KB30" s="193"/>
      <c r="KC30" s="193"/>
      <c r="KD30" s="193"/>
      <c r="KE30" s="193"/>
      <c r="KF30" s="193"/>
      <c r="KG30" s="193"/>
      <c r="KH30" s="193"/>
      <c r="KI30" s="193"/>
      <c r="KJ30" s="193"/>
      <c r="KK30" s="193"/>
      <c r="KL30" s="193"/>
      <c r="KM30" s="193"/>
      <c r="KN30" s="193"/>
      <c r="KO30" s="193"/>
      <c r="KP30" s="193"/>
      <c r="KQ30" s="193"/>
      <c r="KR30" s="193"/>
      <c r="KS30" s="193"/>
      <c r="KT30" s="193"/>
      <c r="KU30" s="193"/>
      <c r="KV30" s="193"/>
      <c r="KW30" s="193"/>
      <c r="KX30" s="193"/>
      <c r="KY30" s="193"/>
      <c r="KZ30" s="193"/>
      <c r="LA30" s="193"/>
      <c r="LB30" s="193"/>
      <c r="LC30" s="193"/>
      <c r="LD30" s="193"/>
      <c r="LE30" s="193"/>
      <c r="LF30" s="193"/>
      <c r="LG30" s="193"/>
      <c r="LH30" s="193"/>
      <c r="LI30" s="193"/>
      <c r="LJ30" s="193"/>
      <c r="LK30" s="193"/>
      <c r="LL30" s="193"/>
      <c r="LM30" s="193"/>
      <c r="LN30" s="193"/>
      <c r="LO30" s="193"/>
      <c r="LP30" s="193"/>
      <c r="LQ30" s="193"/>
      <c r="LR30" s="193"/>
      <c r="LS30" s="193"/>
      <c r="LT30" s="193"/>
      <c r="LU30" s="193"/>
      <c r="LV30" s="193"/>
      <c r="LW30" s="193"/>
      <c r="LX30" s="193"/>
      <c r="LY30" s="193"/>
      <c r="LZ30" s="193"/>
      <c r="MA30" s="193"/>
      <c r="MB30" s="193"/>
      <c r="MC30" s="193"/>
      <c r="MD30" s="193"/>
      <c r="ME30" s="193"/>
      <c r="MF30" s="193"/>
      <c r="MG30" s="193"/>
      <c r="MH30" s="193"/>
      <c r="MI30" s="193"/>
      <c r="MJ30" s="193"/>
      <c r="MK30" s="193"/>
      <c r="ML30" s="193"/>
      <c r="MM30" s="193"/>
      <c r="MN30" s="193"/>
      <c r="MO30" s="193"/>
      <c r="MP30" s="193"/>
      <c r="MQ30" s="193"/>
      <c r="MR30" s="193"/>
      <c r="MS30" s="193"/>
      <c r="MT30" s="193"/>
      <c r="MU30" s="193"/>
      <c r="MV30" s="193"/>
      <c r="MW30" s="193"/>
      <c r="MX30" s="193"/>
      <c r="MY30" s="193"/>
      <c r="MZ30" s="193"/>
      <c r="NA30" s="193"/>
      <c r="NB30" s="193"/>
      <c r="NC30" s="193"/>
      <c r="ND30" s="193"/>
      <c r="NE30" s="193"/>
      <c r="NF30" s="193"/>
      <c r="NG30" s="193"/>
      <c r="NH30" s="193"/>
      <c r="NI30" s="193"/>
      <c r="NJ30" s="193"/>
      <c r="NK30" s="193"/>
      <c r="NL30" s="193"/>
      <c r="NM30" s="193"/>
      <c r="NN30" s="193"/>
      <c r="NO30" s="193"/>
      <c r="NP30" s="193"/>
      <c r="NQ30" s="193"/>
      <c r="NR30" s="193"/>
      <c r="NS30" s="193"/>
      <c r="NT30" s="193"/>
      <c r="NU30" s="193"/>
      <c r="NV30" s="193"/>
      <c r="NW30" s="193"/>
      <c r="NX30" s="193"/>
      <c r="NY30" s="193"/>
      <c r="NZ30" s="193"/>
      <c r="OA30" s="193"/>
      <c r="OB30" s="193"/>
      <c r="OC30" s="193"/>
      <c r="OD30" s="193"/>
      <c r="OE30" s="193"/>
      <c r="OF30" s="193"/>
      <c r="OG30" s="193"/>
      <c r="OH30" s="193"/>
      <c r="OI30" s="193"/>
      <c r="OJ30" s="193"/>
      <c r="OK30" s="193"/>
      <c r="OL30" s="193"/>
      <c r="OM30" s="193"/>
      <c r="ON30" s="193"/>
      <c r="OO30" s="193"/>
      <c r="OP30" s="193"/>
      <c r="OQ30" s="193"/>
      <c r="OR30" s="193"/>
      <c r="OS30" s="193"/>
      <c r="OT30" s="193"/>
      <c r="OU30" s="193"/>
      <c r="OV30" s="193"/>
      <c r="OW30" s="193"/>
      <c r="OX30" s="193"/>
      <c r="OY30" s="193"/>
      <c r="OZ30" s="193"/>
      <c r="PA30" s="193"/>
      <c r="PB30" s="193"/>
      <c r="PC30" s="193"/>
      <c r="PD30" s="193"/>
      <c r="PE30" s="193"/>
      <c r="PF30" s="193"/>
      <c r="PG30" s="193"/>
      <c r="PH30" s="193"/>
      <c r="PI30" s="193"/>
      <c r="PJ30" s="193"/>
      <c r="PK30" s="193"/>
      <c r="PL30" s="193"/>
      <c r="PM30" s="193"/>
      <c r="PN30" s="193"/>
      <c r="PO30" s="193"/>
      <c r="PP30" s="193"/>
      <c r="PQ30" s="193"/>
      <c r="PR30" s="193"/>
      <c r="PS30" s="193"/>
      <c r="PT30" s="193"/>
      <c r="PU30" s="193"/>
      <c r="PV30" s="193"/>
      <c r="PW30" s="193"/>
      <c r="PX30" s="193"/>
      <c r="PY30" s="193"/>
      <c r="PZ30" s="193"/>
      <c r="QA30" s="193"/>
      <c r="QB30" s="193"/>
      <c r="QC30" s="193"/>
      <c r="QD30" s="193"/>
      <c r="QE30" s="193"/>
      <c r="QF30" s="193"/>
      <c r="QG30" s="193"/>
      <c r="QH30" s="193"/>
      <c r="QI30" s="193"/>
      <c r="QJ30" s="193"/>
      <c r="QK30" s="193"/>
      <c r="QL30" s="193"/>
      <c r="QM30" s="193"/>
      <c r="QN30" s="193"/>
      <c r="QO30" s="193"/>
      <c r="QP30" s="193"/>
      <c r="QQ30" s="193"/>
      <c r="QR30" s="193"/>
      <c r="QS30" s="193"/>
      <c r="QT30" s="193"/>
      <c r="QU30" s="193"/>
      <c r="QV30" s="193"/>
      <c r="QW30" s="193"/>
      <c r="QX30" s="193"/>
      <c r="QY30" s="193"/>
      <c r="QZ30" s="193"/>
      <c r="RA30" s="193"/>
      <c r="RB30" s="193"/>
      <c r="RC30" s="193"/>
      <c r="RD30" s="193"/>
      <c r="RE30" s="193"/>
      <c r="RF30" s="193"/>
      <c r="RG30" s="193"/>
      <c r="RH30" s="193"/>
      <c r="RI30" s="193"/>
      <c r="RJ30" s="193"/>
      <c r="RK30" s="193"/>
      <c r="RL30" s="193"/>
      <c r="RM30" s="193"/>
      <c r="RN30" s="193"/>
      <c r="RO30" s="193"/>
      <c r="RP30" s="193"/>
      <c r="RQ30" s="193"/>
      <c r="RR30" s="193"/>
      <c r="RS30" s="193"/>
      <c r="RT30" s="193"/>
      <c r="RU30" s="193"/>
      <c r="RV30" s="193"/>
      <c r="RW30" s="193"/>
      <c r="RX30" s="193"/>
      <c r="RY30" s="193"/>
      <c r="RZ30" s="193"/>
      <c r="SA30" s="193"/>
      <c r="SB30" s="193"/>
      <c r="SC30" s="193"/>
      <c r="SD30" s="193"/>
      <c r="SE30" s="193"/>
      <c r="SF30" s="193"/>
      <c r="SG30" s="193"/>
      <c r="SH30" s="193"/>
      <c r="SI30" s="193"/>
      <c r="SJ30" s="193"/>
      <c r="SK30" s="193"/>
      <c r="SL30" s="193"/>
      <c r="SM30" s="193"/>
      <c r="SN30" s="193"/>
      <c r="SO30" s="193"/>
      <c r="SP30" s="193"/>
      <c r="SQ30" s="193"/>
      <c r="SR30" s="193"/>
      <c r="SS30" s="193"/>
      <c r="ST30" s="193"/>
      <c r="SU30" s="193"/>
      <c r="SV30" s="193"/>
      <c r="SW30" s="193"/>
      <c r="SX30" s="193"/>
      <c r="SY30" s="193"/>
      <c r="SZ30" s="193"/>
      <c r="TA30" s="193"/>
      <c r="TB30" s="193"/>
      <c r="TC30" s="193"/>
      <c r="TD30" s="193"/>
      <c r="TE30" s="193"/>
      <c r="TF30" s="193"/>
      <c r="TG30" s="193"/>
      <c r="TH30" s="193"/>
      <c r="TI30" s="193"/>
      <c r="TJ30" s="193"/>
      <c r="TK30" s="193"/>
      <c r="TL30" s="193"/>
      <c r="TM30" s="193"/>
      <c r="TN30" s="193"/>
      <c r="TO30" s="193"/>
      <c r="TP30" s="193"/>
      <c r="TQ30" s="193"/>
      <c r="TR30" s="193"/>
      <c r="TS30" s="193"/>
      <c r="TT30" s="193"/>
      <c r="TU30" s="193"/>
      <c r="TV30" s="193"/>
      <c r="TW30" s="193"/>
      <c r="TX30" s="193"/>
      <c r="TY30" s="193"/>
      <c r="TZ30" s="193"/>
      <c r="UA30" s="193"/>
      <c r="UB30" s="193"/>
      <c r="UC30" s="193"/>
      <c r="UD30" s="193"/>
      <c r="UE30" s="193"/>
      <c r="UF30" s="193"/>
      <c r="UG30" s="193"/>
      <c r="UH30" s="193"/>
      <c r="UI30" s="197"/>
      <c r="UJ30" s="197"/>
      <c r="UK30" s="197"/>
      <c r="UL30" s="197"/>
      <c r="UM30" s="197"/>
      <c r="UN30" s="195"/>
      <c r="UO30" s="195"/>
      <c r="UP30" s="195"/>
      <c r="UQ30" s="195"/>
      <c r="YG30" s="199"/>
      <c r="YH30" s="199"/>
    </row>
    <row r="31" spans="1:658" ht="21" customHeight="1">
      <c r="A31" s="296">
        <v>24</v>
      </c>
      <c r="B31" s="292" t="str">
        <f>IF('1'!$A$1=1,D31,F31)</f>
        <v xml:space="preserve"> Ліван</v>
      </c>
      <c r="C31" s="291"/>
      <c r="D31" s="353" t="s">
        <v>176</v>
      </c>
      <c r="E31" s="354"/>
      <c r="F31" s="354" t="s">
        <v>102</v>
      </c>
      <c r="G31" s="294">
        <v>270.45296541381407</v>
      </c>
      <c r="H31" s="118">
        <v>303.1675657629487</v>
      </c>
      <c r="I31" s="118">
        <v>378.07100852395877</v>
      </c>
      <c r="J31" s="118">
        <v>342.35872263143551</v>
      </c>
      <c r="K31" s="118">
        <v>331.89873516643928</v>
      </c>
      <c r="L31" s="118">
        <v>283.98806658501996</v>
      </c>
      <c r="M31" s="118">
        <v>329.5205247946808</v>
      </c>
      <c r="N31" s="118">
        <v>213.58566961132317</v>
      </c>
      <c r="O31" s="118">
        <v>221.11056022478289</v>
      </c>
      <c r="P31" s="118">
        <v>381.11281835315776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  <c r="AM31" s="192"/>
      <c r="AN31" s="192"/>
      <c r="AO31" s="192"/>
      <c r="AP31" s="192"/>
      <c r="AQ31" s="192"/>
      <c r="AR31" s="192"/>
      <c r="AS31" s="192"/>
      <c r="AT31" s="192"/>
      <c r="AU31" s="191"/>
      <c r="AV31" s="191"/>
      <c r="AW31" s="191"/>
      <c r="AX31" s="191"/>
      <c r="AY31" s="191"/>
      <c r="AZ31" s="192"/>
      <c r="BA31" s="192"/>
      <c r="BB31" s="192"/>
      <c r="BI31" s="192"/>
      <c r="BJ31" s="192"/>
      <c r="BK31" s="192"/>
      <c r="BL31" s="192"/>
      <c r="BM31" s="192"/>
      <c r="BN31" s="192"/>
      <c r="BO31" s="192"/>
      <c r="BP31" s="192"/>
      <c r="BQ31" s="153"/>
      <c r="BR31" s="153"/>
      <c r="BS31" s="153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52"/>
      <c r="CX31" s="152"/>
      <c r="CY31" s="153"/>
      <c r="CZ31" s="337"/>
      <c r="DA31" s="337"/>
      <c r="DB31" s="154"/>
      <c r="DC31" s="154"/>
      <c r="DD31" s="154"/>
      <c r="DE31" s="154"/>
      <c r="DF31" s="193"/>
      <c r="DG31" s="193"/>
      <c r="DH31" s="195"/>
      <c r="DI31" s="195"/>
      <c r="DJ31" s="195"/>
      <c r="DK31" s="195"/>
      <c r="DL31" s="195"/>
      <c r="DM31" s="195"/>
      <c r="DN31" s="193"/>
      <c r="DO31" s="193"/>
      <c r="DP31" s="193"/>
      <c r="DQ31" s="193"/>
      <c r="DR31" s="193"/>
      <c r="DS31" s="193"/>
      <c r="DT31" s="193"/>
      <c r="DU31" s="193"/>
      <c r="DV31" s="193"/>
      <c r="DW31" s="193"/>
      <c r="DX31" s="193"/>
      <c r="DY31" s="193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6"/>
      <c r="FP31" s="196"/>
      <c r="FQ31" s="196"/>
      <c r="FR31" s="196"/>
      <c r="FS31" s="195"/>
      <c r="FT31" s="195"/>
      <c r="FU31" s="195"/>
      <c r="FV31" s="195"/>
      <c r="FW31" s="195"/>
      <c r="FX31" s="195"/>
      <c r="FY31" s="195"/>
      <c r="FZ31" s="195"/>
      <c r="GA31" s="193"/>
      <c r="GB31" s="193"/>
      <c r="GC31" s="193"/>
      <c r="GD31" s="193"/>
      <c r="GE31" s="193"/>
      <c r="GF31" s="193"/>
      <c r="GG31" s="193"/>
      <c r="GH31" s="193"/>
      <c r="GI31" s="193"/>
      <c r="GJ31" s="193"/>
      <c r="GK31" s="193"/>
      <c r="GL31" s="193"/>
      <c r="GM31" s="193"/>
      <c r="GN31" s="196"/>
      <c r="GO31" s="196"/>
      <c r="GP31" s="195"/>
      <c r="GQ31" s="195"/>
      <c r="GR31" s="195"/>
      <c r="GS31" s="195"/>
      <c r="GT31" s="195"/>
      <c r="GU31" s="195"/>
      <c r="GV31" s="195"/>
      <c r="GW31" s="193"/>
      <c r="GX31" s="196"/>
      <c r="GY31" s="196"/>
      <c r="GZ31" s="196"/>
      <c r="HA31" s="196"/>
      <c r="HB31" s="196"/>
      <c r="HC31" s="193"/>
      <c r="HD31" s="193"/>
      <c r="HE31" s="193"/>
      <c r="HF31" s="193"/>
      <c r="HG31" s="193"/>
      <c r="HH31" s="193"/>
      <c r="HI31" s="193"/>
      <c r="HJ31" s="193"/>
      <c r="HK31" s="193"/>
      <c r="HL31" s="193"/>
      <c r="HM31" s="193"/>
      <c r="HN31" s="193"/>
      <c r="HO31" s="193"/>
      <c r="HP31" s="193"/>
      <c r="HQ31" s="193"/>
      <c r="HR31" s="193"/>
      <c r="HS31" s="193"/>
      <c r="HT31" s="193"/>
      <c r="HU31" s="193"/>
      <c r="HV31" s="193"/>
      <c r="HW31" s="193"/>
      <c r="HX31" s="193"/>
      <c r="HY31" s="193"/>
      <c r="HZ31" s="193"/>
      <c r="IA31" s="193"/>
      <c r="IB31" s="193"/>
      <c r="IC31" s="193"/>
      <c r="ID31" s="193"/>
      <c r="IE31" s="193"/>
      <c r="IF31" s="193"/>
      <c r="IG31" s="193"/>
      <c r="IH31" s="193"/>
      <c r="II31" s="193"/>
      <c r="IJ31" s="193"/>
      <c r="IK31" s="193"/>
      <c r="IL31" s="193"/>
      <c r="IM31" s="193"/>
      <c r="IN31" s="193"/>
      <c r="IO31" s="193"/>
      <c r="IP31" s="193"/>
      <c r="IQ31" s="193"/>
      <c r="IR31" s="193"/>
      <c r="IS31" s="193"/>
      <c r="IT31" s="193"/>
      <c r="IU31" s="193"/>
      <c r="IV31" s="193"/>
      <c r="IW31" s="193"/>
      <c r="IX31" s="193"/>
      <c r="IY31" s="193"/>
      <c r="IZ31" s="193"/>
      <c r="JA31" s="193"/>
      <c r="JB31" s="193"/>
      <c r="JC31" s="193"/>
      <c r="JD31" s="193"/>
      <c r="JE31" s="193"/>
      <c r="JF31" s="193"/>
      <c r="JG31" s="193"/>
      <c r="JH31" s="193"/>
      <c r="JI31" s="193"/>
      <c r="JJ31" s="193"/>
      <c r="JK31" s="193"/>
      <c r="JL31" s="193"/>
      <c r="JM31" s="193"/>
      <c r="JN31" s="193"/>
      <c r="JO31" s="193"/>
      <c r="JP31" s="193"/>
      <c r="JQ31" s="193"/>
      <c r="JR31" s="193"/>
      <c r="JS31" s="193"/>
      <c r="JT31" s="193"/>
      <c r="JU31" s="193"/>
      <c r="JV31" s="193"/>
      <c r="JW31" s="193"/>
      <c r="JX31" s="193"/>
      <c r="JY31" s="193"/>
      <c r="JZ31" s="193"/>
      <c r="KA31" s="193"/>
      <c r="KB31" s="193"/>
      <c r="KC31" s="193"/>
      <c r="KD31" s="193"/>
      <c r="KE31" s="193"/>
      <c r="KF31" s="193"/>
      <c r="KG31" s="193"/>
      <c r="KH31" s="193"/>
      <c r="KI31" s="193"/>
      <c r="KJ31" s="193"/>
      <c r="KK31" s="193"/>
      <c r="KL31" s="193"/>
      <c r="KM31" s="193"/>
      <c r="KN31" s="193"/>
      <c r="KO31" s="193"/>
      <c r="KP31" s="193"/>
      <c r="KQ31" s="193"/>
      <c r="KR31" s="193"/>
      <c r="KS31" s="193"/>
      <c r="KT31" s="193"/>
      <c r="KU31" s="193"/>
      <c r="KV31" s="193"/>
      <c r="KW31" s="193"/>
      <c r="KX31" s="193"/>
      <c r="KY31" s="193"/>
      <c r="KZ31" s="193"/>
      <c r="LA31" s="193"/>
      <c r="LB31" s="193"/>
      <c r="LC31" s="193"/>
      <c r="LD31" s="193"/>
      <c r="LE31" s="193"/>
      <c r="LF31" s="193"/>
      <c r="LG31" s="193"/>
      <c r="LH31" s="193"/>
      <c r="LI31" s="193"/>
      <c r="LJ31" s="193"/>
      <c r="LK31" s="193"/>
      <c r="LL31" s="193"/>
      <c r="LM31" s="193"/>
      <c r="LN31" s="193"/>
      <c r="LO31" s="193"/>
      <c r="LP31" s="193"/>
      <c r="LQ31" s="193"/>
      <c r="LR31" s="193"/>
      <c r="LS31" s="193"/>
      <c r="LT31" s="193"/>
      <c r="LU31" s="193"/>
      <c r="LV31" s="193"/>
      <c r="LW31" s="193"/>
      <c r="LX31" s="193"/>
      <c r="LY31" s="193"/>
      <c r="LZ31" s="193"/>
      <c r="MA31" s="193"/>
      <c r="MB31" s="193"/>
      <c r="MC31" s="193"/>
      <c r="MD31" s="193"/>
      <c r="ME31" s="193"/>
      <c r="MF31" s="193"/>
      <c r="MG31" s="193"/>
      <c r="MH31" s="193"/>
      <c r="MI31" s="193"/>
      <c r="MJ31" s="193"/>
      <c r="MK31" s="193"/>
      <c r="ML31" s="193"/>
      <c r="MM31" s="193"/>
      <c r="MN31" s="193"/>
      <c r="MO31" s="193"/>
      <c r="MP31" s="193"/>
      <c r="MQ31" s="193"/>
      <c r="MR31" s="193"/>
      <c r="MS31" s="193"/>
      <c r="MT31" s="193"/>
      <c r="MU31" s="193"/>
      <c r="MV31" s="193"/>
      <c r="MW31" s="193"/>
      <c r="MX31" s="193"/>
      <c r="MY31" s="193"/>
      <c r="MZ31" s="193"/>
      <c r="NA31" s="193"/>
      <c r="NB31" s="193"/>
      <c r="NC31" s="193"/>
      <c r="ND31" s="193"/>
      <c r="NE31" s="193"/>
      <c r="NF31" s="193"/>
      <c r="NG31" s="193"/>
      <c r="NH31" s="193"/>
      <c r="NI31" s="193"/>
      <c r="NJ31" s="193"/>
      <c r="NK31" s="193"/>
      <c r="NL31" s="193"/>
      <c r="NM31" s="193"/>
      <c r="NN31" s="193"/>
      <c r="NO31" s="193"/>
      <c r="NP31" s="193"/>
      <c r="NQ31" s="193"/>
      <c r="NR31" s="193"/>
      <c r="NS31" s="193"/>
      <c r="NT31" s="193"/>
      <c r="NU31" s="193"/>
      <c r="NV31" s="193"/>
      <c r="NW31" s="193"/>
      <c r="NX31" s="193"/>
      <c r="NY31" s="193"/>
      <c r="NZ31" s="193"/>
      <c r="OA31" s="193"/>
      <c r="OB31" s="193"/>
      <c r="OC31" s="193"/>
      <c r="OD31" s="193"/>
      <c r="OE31" s="193"/>
      <c r="OF31" s="193"/>
      <c r="OG31" s="193"/>
      <c r="OH31" s="193"/>
      <c r="OI31" s="193"/>
      <c r="OJ31" s="193"/>
      <c r="OK31" s="193"/>
      <c r="OL31" s="193"/>
      <c r="OM31" s="193"/>
      <c r="ON31" s="193"/>
      <c r="OO31" s="193"/>
      <c r="OP31" s="193"/>
      <c r="OQ31" s="193"/>
      <c r="OR31" s="193"/>
      <c r="OS31" s="193"/>
      <c r="OT31" s="193"/>
      <c r="OU31" s="193"/>
      <c r="OV31" s="193"/>
      <c r="OW31" s="193"/>
      <c r="OX31" s="193"/>
      <c r="OY31" s="193"/>
      <c r="OZ31" s="193"/>
      <c r="PA31" s="193"/>
      <c r="PB31" s="193"/>
      <c r="PC31" s="193"/>
      <c r="PD31" s="193"/>
      <c r="PE31" s="193"/>
      <c r="PF31" s="193"/>
      <c r="PG31" s="193"/>
      <c r="PH31" s="193"/>
      <c r="PI31" s="193"/>
      <c r="PJ31" s="193"/>
      <c r="PK31" s="193"/>
      <c r="PL31" s="193"/>
      <c r="PM31" s="193"/>
      <c r="PN31" s="193"/>
      <c r="PO31" s="193"/>
      <c r="PP31" s="193"/>
      <c r="PQ31" s="193"/>
      <c r="PR31" s="193"/>
      <c r="PS31" s="193"/>
      <c r="PT31" s="193"/>
      <c r="PU31" s="193"/>
      <c r="PV31" s="193"/>
      <c r="PW31" s="193"/>
      <c r="PX31" s="193"/>
      <c r="PY31" s="193"/>
      <c r="PZ31" s="193"/>
      <c r="QA31" s="193"/>
      <c r="QB31" s="193"/>
      <c r="QC31" s="193"/>
      <c r="QD31" s="193"/>
      <c r="QE31" s="193"/>
      <c r="QF31" s="193"/>
      <c r="QG31" s="193"/>
      <c r="QH31" s="193"/>
      <c r="QI31" s="193"/>
      <c r="QJ31" s="193"/>
      <c r="QK31" s="193"/>
      <c r="QL31" s="193"/>
      <c r="QM31" s="193"/>
      <c r="QN31" s="193"/>
      <c r="QO31" s="193"/>
      <c r="QP31" s="193"/>
      <c r="QQ31" s="193"/>
      <c r="QR31" s="193"/>
      <c r="QS31" s="193"/>
      <c r="QT31" s="193"/>
      <c r="QU31" s="193"/>
      <c r="QV31" s="193"/>
      <c r="QW31" s="193"/>
      <c r="QX31" s="193"/>
      <c r="QY31" s="193"/>
      <c r="QZ31" s="193"/>
      <c r="RA31" s="193"/>
      <c r="RB31" s="193"/>
      <c r="RC31" s="193"/>
      <c r="RD31" s="193"/>
      <c r="RE31" s="193"/>
      <c r="RF31" s="193"/>
      <c r="RG31" s="193"/>
      <c r="RH31" s="193"/>
      <c r="RI31" s="193"/>
      <c r="RJ31" s="193"/>
      <c r="RK31" s="193"/>
      <c r="RL31" s="193"/>
      <c r="RM31" s="193"/>
      <c r="RN31" s="193"/>
      <c r="RO31" s="193"/>
      <c r="RP31" s="193"/>
      <c r="RQ31" s="193"/>
      <c r="RR31" s="193"/>
      <c r="RS31" s="193"/>
      <c r="RT31" s="193"/>
      <c r="RU31" s="193"/>
      <c r="RV31" s="193"/>
      <c r="RW31" s="193"/>
      <c r="RX31" s="193"/>
      <c r="RY31" s="193"/>
      <c r="RZ31" s="193"/>
      <c r="SA31" s="193"/>
      <c r="SB31" s="193"/>
      <c r="SC31" s="193"/>
      <c r="SD31" s="193"/>
      <c r="SE31" s="193"/>
      <c r="SF31" s="193"/>
      <c r="SG31" s="193"/>
      <c r="SH31" s="193"/>
      <c r="SI31" s="193"/>
      <c r="SJ31" s="193"/>
      <c r="SK31" s="193"/>
      <c r="SL31" s="193"/>
      <c r="SM31" s="193"/>
      <c r="SN31" s="193"/>
      <c r="SO31" s="193"/>
      <c r="SP31" s="193"/>
      <c r="SQ31" s="193"/>
      <c r="SR31" s="193"/>
      <c r="SS31" s="193"/>
      <c r="ST31" s="193"/>
      <c r="SU31" s="193"/>
      <c r="SV31" s="193"/>
      <c r="SW31" s="193"/>
      <c r="SX31" s="193"/>
      <c r="SY31" s="193"/>
      <c r="SZ31" s="193"/>
      <c r="TA31" s="193"/>
      <c r="TB31" s="193"/>
      <c r="TC31" s="193"/>
      <c r="TD31" s="193"/>
      <c r="TE31" s="193"/>
      <c r="TF31" s="193"/>
      <c r="TG31" s="193"/>
      <c r="TH31" s="193"/>
      <c r="TI31" s="193"/>
      <c r="TJ31" s="193"/>
      <c r="TK31" s="193"/>
      <c r="TL31" s="193"/>
      <c r="TM31" s="193"/>
      <c r="TN31" s="193"/>
      <c r="TO31" s="193"/>
      <c r="TP31" s="193"/>
      <c r="TQ31" s="193"/>
      <c r="TR31" s="193"/>
      <c r="TS31" s="193"/>
      <c r="TT31" s="193"/>
      <c r="TU31" s="193"/>
      <c r="TV31" s="193"/>
      <c r="TW31" s="193"/>
      <c r="TX31" s="193"/>
      <c r="TY31" s="193"/>
      <c r="TZ31" s="193"/>
      <c r="UA31" s="193"/>
      <c r="UB31" s="193"/>
      <c r="UC31" s="193"/>
      <c r="UD31" s="193"/>
      <c r="UE31" s="193"/>
      <c r="UF31" s="193"/>
      <c r="UG31" s="193"/>
      <c r="UH31" s="193"/>
      <c r="UI31" s="197"/>
      <c r="UJ31" s="197"/>
      <c r="UK31" s="197"/>
      <c r="UL31" s="197"/>
      <c r="UM31" s="197"/>
      <c r="UN31" s="195"/>
      <c r="UO31" s="195"/>
      <c r="UP31" s="195"/>
      <c r="UQ31" s="195"/>
      <c r="YG31" s="199"/>
      <c r="YH31" s="199"/>
    </row>
    <row r="32" spans="1:658" ht="21" customHeight="1">
      <c r="A32" s="296">
        <v>25</v>
      </c>
      <c r="B32" s="292" t="str">
        <f>IF('1'!$A$1=1,D32,F32)</f>
        <v xml:space="preserve"> Греція</v>
      </c>
      <c r="C32" s="291"/>
      <c r="D32" s="353" t="s">
        <v>165</v>
      </c>
      <c r="E32" s="354"/>
      <c r="F32" s="354" t="s">
        <v>54</v>
      </c>
      <c r="G32" s="294">
        <v>137.62511990773959</v>
      </c>
      <c r="H32" s="118">
        <v>143.56998430249436</v>
      </c>
      <c r="I32" s="118">
        <v>173.29475713637305</v>
      </c>
      <c r="J32" s="118">
        <v>235.96572736850527</v>
      </c>
      <c r="K32" s="118">
        <v>243.59002414531318</v>
      </c>
      <c r="L32" s="118">
        <v>155.46423407980896</v>
      </c>
      <c r="M32" s="118">
        <v>178.18677730442829</v>
      </c>
      <c r="N32" s="118">
        <v>173.5234255693436</v>
      </c>
      <c r="O32" s="118">
        <v>238.34793586124533</v>
      </c>
      <c r="P32" s="118">
        <v>376.90066722168729</v>
      </c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  <c r="AM32" s="192"/>
      <c r="AN32" s="192"/>
      <c r="AO32" s="192"/>
      <c r="AP32" s="192"/>
      <c r="AQ32" s="192"/>
      <c r="AR32" s="192"/>
      <c r="AS32" s="192"/>
      <c r="AT32" s="192"/>
      <c r="AU32" s="191"/>
      <c r="AV32" s="191"/>
      <c r="AW32" s="191"/>
      <c r="AX32" s="191"/>
      <c r="AY32" s="191"/>
      <c r="AZ32" s="192"/>
      <c r="BA32" s="192"/>
      <c r="BB32" s="192"/>
      <c r="BI32" s="192"/>
      <c r="BJ32" s="192"/>
      <c r="BK32" s="192"/>
      <c r="BL32" s="192"/>
      <c r="BM32" s="192"/>
      <c r="BN32" s="192"/>
      <c r="BO32" s="192"/>
      <c r="BP32" s="192"/>
      <c r="BQ32" s="153"/>
      <c r="BR32" s="153"/>
      <c r="BS32" s="153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52"/>
      <c r="CX32" s="152"/>
      <c r="CY32" s="153"/>
      <c r="CZ32" s="337"/>
      <c r="DA32" s="337"/>
      <c r="DB32" s="154"/>
      <c r="DC32" s="154"/>
      <c r="DD32" s="154"/>
      <c r="DE32" s="154"/>
      <c r="DF32" s="193"/>
      <c r="DG32" s="193"/>
      <c r="DH32" s="195"/>
      <c r="DI32" s="195"/>
      <c r="DJ32" s="195"/>
      <c r="DK32" s="195"/>
      <c r="DL32" s="195"/>
      <c r="DM32" s="195"/>
      <c r="DN32" s="193"/>
      <c r="DO32" s="193"/>
      <c r="DP32" s="193"/>
      <c r="DQ32" s="193"/>
      <c r="DR32" s="193"/>
      <c r="DS32" s="193"/>
      <c r="DT32" s="193"/>
      <c r="DU32" s="193"/>
      <c r="DV32" s="193"/>
      <c r="DW32" s="193"/>
      <c r="DX32" s="193"/>
      <c r="DY32" s="193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6"/>
      <c r="FP32" s="196"/>
      <c r="FQ32" s="196"/>
      <c r="FR32" s="196"/>
      <c r="FS32" s="195"/>
      <c r="FT32" s="195"/>
      <c r="FU32" s="195"/>
      <c r="FV32" s="195"/>
      <c r="FW32" s="195"/>
      <c r="FX32" s="195"/>
      <c r="FY32" s="195"/>
      <c r="FZ32" s="195"/>
      <c r="GA32" s="193"/>
      <c r="GB32" s="193"/>
      <c r="GC32" s="193"/>
      <c r="GD32" s="193"/>
      <c r="GE32" s="193"/>
      <c r="GF32" s="193"/>
      <c r="GG32" s="193"/>
      <c r="GH32" s="193"/>
      <c r="GI32" s="193"/>
      <c r="GJ32" s="193"/>
      <c r="GK32" s="193"/>
      <c r="GL32" s="193"/>
      <c r="GM32" s="193"/>
      <c r="GN32" s="196"/>
      <c r="GO32" s="196"/>
      <c r="GP32" s="195"/>
      <c r="GQ32" s="195"/>
      <c r="GR32" s="195"/>
      <c r="GS32" s="195"/>
      <c r="GT32" s="195"/>
      <c r="GU32" s="195"/>
      <c r="GV32" s="195"/>
      <c r="GW32" s="193"/>
      <c r="GX32" s="196"/>
      <c r="GY32" s="196"/>
      <c r="GZ32" s="196"/>
      <c r="HA32" s="196"/>
      <c r="HB32" s="196"/>
      <c r="HC32" s="193"/>
      <c r="HD32" s="193"/>
      <c r="HE32" s="193"/>
      <c r="HF32" s="193"/>
      <c r="HG32" s="193"/>
      <c r="HH32" s="193"/>
      <c r="HI32" s="193"/>
      <c r="HJ32" s="193"/>
      <c r="HK32" s="193"/>
      <c r="HL32" s="193"/>
      <c r="HM32" s="193"/>
      <c r="HN32" s="193"/>
      <c r="HO32" s="193"/>
      <c r="HP32" s="193"/>
      <c r="HQ32" s="193"/>
      <c r="HR32" s="193"/>
      <c r="HS32" s="193"/>
      <c r="HT32" s="193"/>
      <c r="HU32" s="193"/>
      <c r="HV32" s="193"/>
      <c r="HW32" s="193"/>
      <c r="HX32" s="193"/>
      <c r="HY32" s="193"/>
      <c r="HZ32" s="193"/>
      <c r="IA32" s="193"/>
      <c r="IB32" s="193"/>
      <c r="IC32" s="193"/>
      <c r="ID32" s="193"/>
      <c r="IE32" s="193"/>
      <c r="IF32" s="193"/>
      <c r="IG32" s="193"/>
      <c r="IH32" s="193"/>
      <c r="II32" s="193"/>
      <c r="IJ32" s="193"/>
      <c r="IK32" s="193"/>
      <c r="IL32" s="193"/>
      <c r="IM32" s="193"/>
      <c r="IN32" s="193"/>
      <c r="IO32" s="193"/>
      <c r="IP32" s="193"/>
      <c r="IQ32" s="193"/>
      <c r="IR32" s="193"/>
      <c r="IS32" s="193"/>
      <c r="IT32" s="193"/>
      <c r="IU32" s="193"/>
      <c r="IV32" s="193"/>
      <c r="IW32" s="193"/>
      <c r="IX32" s="193"/>
      <c r="IY32" s="193"/>
      <c r="IZ32" s="193"/>
      <c r="JA32" s="193"/>
      <c r="JB32" s="193"/>
      <c r="JC32" s="193"/>
      <c r="JD32" s="193"/>
      <c r="JE32" s="193"/>
      <c r="JF32" s="193"/>
      <c r="JG32" s="193"/>
      <c r="JH32" s="193"/>
      <c r="JI32" s="193"/>
      <c r="JJ32" s="193"/>
      <c r="JK32" s="193"/>
      <c r="JL32" s="193"/>
      <c r="JM32" s="193"/>
      <c r="JN32" s="193"/>
      <c r="JO32" s="193"/>
      <c r="JP32" s="193"/>
      <c r="JQ32" s="193"/>
      <c r="JR32" s="193"/>
      <c r="JS32" s="193"/>
      <c r="JT32" s="193"/>
      <c r="JU32" s="193"/>
      <c r="JV32" s="193"/>
      <c r="JW32" s="193"/>
      <c r="JX32" s="193"/>
      <c r="JY32" s="193"/>
      <c r="JZ32" s="193"/>
      <c r="KA32" s="193"/>
      <c r="KB32" s="193"/>
      <c r="KC32" s="193"/>
      <c r="KD32" s="193"/>
      <c r="KE32" s="193"/>
      <c r="KF32" s="193"/>
      <c r="KG32" s="193"/>
      <c r="KH32" s="193"/>
      <c r="KI32" s="193"/>
      <c r="KJ32" s="193"/>
      <c r="KK32" s="193"/>
      <c r="KL32" s="193"/>
      <c r="KM32" s="193"/>
      <c r="KN32" s="193"/>
      <c r="KO32" s="193"/>
      <c r="KP32" s="193"/>
      <c r="KQ32" s="193"/>
      <c r="KR32" s="193"/>
      <c r="KS32" s="193"/>
      <c r="KT32" s="193"/>
      <c r="KU32" s="193"/>
      <c r="KV32" s="193"/>
      <c r="KW32" s="193"/>
      <c r="KX32" s="193"/>
      <c r="KY32" s="193"/>
      <c r="KZ32" s="193"/>
      <c r="LA32" s="193"/>
      <c r="LB32" s="193"/>
      <c r="LC32" s="193"/>
      <c r="LD32" s="193"/>
      <c r="LE32" s="193"/>
      <c r="LF32" s="193"/>
      <c r="LG32" s="193"/>
      <c r="LH32" s="193"/>
      <c r="LI32" s="193"/>
      <c r="LJ32" s="193"/>
      <c r="LK32" s="193"/>
      <c r="LL32" s="193"/>
      <c r="LM32" s="193"/>
      <c r="LN32" s="193"/>
      <c r="LO32" s="193"/>
      <c r="LP32" s="193"/>
      <c r="LQ32" s="193"/>
      <c r="LR32" s="193"/>
      <c r="LS32" s="193"/>
      <c r="LT32" s="193"/>
      <c r="LU32" s="193"/>
      <c r="LV32" s="193"/>
      <c r="LW32" s="193"/>
      <c r="LX32" s="193"/>
      <c r="LY32" s="193"/>
      <c r="LZ32" s="193"/>
      <c r="MA32" s="193"/>
      <c r="MB32" s="193"/>
      <c r="MC32" s="193"/>
      <c r="MD32" s="193"/>
      <c r="ME32" s="193"/>
      <c r="MF32" s="193"/>
      <c r="MG32" s="193"/>
      <c r="MH32" s="193"/>
      <c r="MI32" s="193"/>
      <c r="MJ32" s="193"/>
      <c r="MK32" s="193"/>
      <c r="ML32" s="193"/>
      <c r="MM32" s="193"/>
      <c r="MN32" s="193"/>
      <c r="MO32" s="193"/>
      <c r="MP32" s="193"/>
      <c r="MQ32" s="193"/>
      <c r="MR32" s="193"/>
      <c r="MS32" s="193"/>
      <c r="MT32" s="193"/>
      <c r="MU32" s="193"/>
      <c r="MV32" s="193"/>
      <c r="MW32" s="193"/>
      <c r="MX32" s="193"/>
      <c r="MY32" s="193"/>
      <c r="MZ32" s="193"/>
      <c r="NA32" s="193"/>
      <c r="NB32" s="193"/>
      <c r="NC32" s="193"/>
      <c r="ND32" s="193"/>
      <c r="NE32" s="193"/>
      <c r="NF32" s="193"/>
      <c r="NG32" s="193"/>
      <c r="NH32" s="193"/>
      <c r="NI32" s="193"/>
      <c r="NJ32" s="193"/>
      <c r="NK32" s="193"/>
      <c r="NL32" s="193"/>
      <c r="NM32" s="193"/>
      <c r="NN32" s="193"/>
      <c r="NO32" s="193"/>
      <c r="NP32" s="193"/>
      <c r="NQ32" s="193"/>
      <c r="NR32" s="193"/>
      <c r="NS32" s="193"/>
      <c r="NT32" s="193"/>
      <c r="NU32" s="193"/>
      <c r="NV32" s="193"/>
      <c r="NW32" s="193"/>
      <c r="NX32" s="193"/>
      <c r="NY32" s="193"/>
      <c r="NZ32" s="193"/>
      <c r="OA32" s="193"/>
      <c r="OB32" s="193"/>
      <c r="OC32" s="193"/>
      <c r="OD32" s="193"/>
      <c r="OE32" s="193"/>
      <c r="OF32" s="193"/>
      <c r="OG32" s="193"/>
      <c r="OH32" s="193"/>
      <c r="OI32" s="193"/>
      <c r="OJ32" s="193"/>
      <c r="OK32" s="193"/>
      <c r="OL32" s="193"/>
      <c r="OM32" s="193"/>
      <c r="ON32" s="193"/>
      <c r="OO32" s="193"/>
      <c r="OP32" s="193"/>
      <c r="OQ32" s="193"/>
      <c r="OR32" s="193"/>
      <c r="OS32" s="193"/>
      <c r="OT32" s="193"/>
      <c r="OU32" s="193"/>
      <c r="OV32" s="193"/>
      <c r="OW32" s="193"/>
      <c r="OX32" s="193"/>
      <c r="OY32" s="193"/>
      <c r="OZ32" s="193"/>
      <c r="PA32" s="193"/>
      <c r="PB32" s="193"/>
      <c r="PC32" s="193"/>
      <c r="PD32" s="193"/>
      <c r="PE32" s="193"/>
      <c r="PF32" s="193"/>
      <c r="PG32" s="193"/>
      <c r="PH32" s="193"/>
      <c r="PI32" s="193"/>
      <c r="PJ32" s="193"/>
      <c r="PK32" s="193"/>
      <c r="PL32" s="193"/>
      <c r="PM32" s="193"/>
      <c r="PN32" s="193"/>
      <c r="PO32" s="193"/>
      <c r="PP32" s="193"/>
      <c r="PQ32" s="193"/>
      <c r="PR32" s="193"/>
      <c r="PS32" s="193"/>
      <c r="PT32" s="193"/>
      <c r="PU32" s="193"/>
      <c r="PV32" s="193"/>
      <c r="PW32" s="193"/>
      <c r="PX32" s="193"/>
      <c r="PY32" s="193"/>
      <c r="PZ32" s="193"/>
      <c r="QA32" s="193"/>
      <c r="QB32" s="193"/>
      <c r="QC32" s="193"/>
      <c r="QD32" s="193"/>
      <c r="QE32" s="193"/>
      <c r="QF32" s="193"/>
      <c r="QG32" s="193"/>
      <c r="QH32" s="193"/>
      <c r="QI32" s="193"/>
      <c r="QJ32" s="193"/>
      <c r="QK32" s="193"/>
      <c r="QL32" s="193"/>
      <c r="QM32" s="193"/>
      <c r="QN32" s="193"/>
      <c r="QO32" s="193"/>
      <c r="QP32" s="193"/>
      <c r="QQ32" s="193"/>
      <c r="QR32" s="193"/>
      <c r="QS32" s="193"/>
      <c r="QT32" s="193"/>
      <c r="QU32" s="193"/>
      <c r="QV32" s="193"/>
      <c r="QW32" s="193"/>
      <c r="QX32" s="193"/>
      <c r="QY32" s="193"/>
      <c r="QZ32" s="193"/>
      <c r="RA32" s="193"/>
      <c r="RB32" s="193"/>
      <c r="RC32" s="193"/>
      <c r="RD32" s="193"/>
      <c r="RE32" s="193"/>
      <c r="RF32" s="193"/>
      <c r="RG32" s="193"/>
      <c r="RH32" s="193"/>
      <c r="RI32" s="193"/>
      <c r="RJ32" s="193"/>
      <c r="RK32" s="193"/>
      <c r="RL32" s="193"/>
      <c r="RM32" s="193"/>
      <c r="RN32" s="193"/>
      <c r="RO32" s="193"/>
      <c r="RP32" s="193"/>
      <c r="RQ32" s="193"/>
      <c r="RR32" s="193"/>
      <c r="RS32" s="193"/>
      <c r="RT32" s="193"/>
      <c r="RU32" s="193"/>
      <c r="RV32" s="193"/>
      <c r="RW32" s="193"/>
      <c r="RX32" s="193"/>
      <c r="RY32" s="193"/>
      <c r="RZ32" s="193"/>
      <c r="SA32" s="193"/>
      <c r="SB32" s="193"/>
      <c r="SC32" s="193"/>
      <c r="SD32" s="193"/>
      <c r="SE32" s="193"/>
      <c r="SF32" s="193"/>
      <c r="SG32" s="193"/>
      <c r="SH32" s="193"/>
      <c r="SI32" s="193"/>
      <c r="SJ32" s="193"/>
      <c r="SK32" s="193"/>
      <c r="SL32" s="193"/>
      <c r="SM32" s="193"/>
      <c r="SN32" s="193"/>
      <c r="SO32" s="193"/>
      <c r="SP32" s="193"/>
      <c r="SQ32" s="193"/>
      <c r="SR32" s="193"/>
      <c r="SS32" s="193"/>
      <c r="ST32" s="193"/>
      <c r="SU32" s="193"/>
      <c r="SV32" s="193"/>
      <c r="SW32" s="193"/>
      <c r="SX32" s="193"/>
      <c r="SY32" s="193"/>
      <c r="SZ32" s="193"/>
      <c r="TA32" s="193"/>
      <c r="TB32" s="193"/>
      <c r="TC32" s="193"/>
      <c r="TD32" s="193"/>
      <c r="TE32" s="193"/>
      <c r="TF32" s="193"/>
      <c r="TG32" s="193"/>
      <c r="TH32" s="193"/>
      <c r="TI32" s="193"/>
      <c r="TJ32" s="193"/>
      <c r="TK32" s="193"/>
      <c r="TL32" s="193"/>
      <c r="TM32" s="193"/>
      <c r="TN32" s="193"/>
      <c r="TO32" s="193"/>
      <c r="TP32" s="193"/>
      <c r="TQ32" s="193"/>
      <c r="TR32" s="193"/>
      <c r="TS32" s="193"/>
      <c r="TT32" s="193"/>
      <c r="TU32" s="193"/>
      <c r="TV32" s="193"/>
      <c r="TW32" s="193"/>
      <c r="TX32" s="193"/>
      <c r="TY32" s="193"/>
      <c r="TZ32" s="193"/>
      <c r="UA32" s="193"/>
      <c r="UB32" s="193"/>
      <c r="UC32" s="193"/>
      <c r="UD32" s="193"/>
      <c r="UE32" s="193"/>
      <c r="UF32" s="193"/>
      <c r="UG32" s="193"/>
      <c r="UH32" s="193"/>
      <c r="UI32" s="197"/>
      <c r="UJ32" s="197"/>
      <c r="UK32" s="197"/>
      <c r="UL32" s="197"/>
      <c r="UM32" s="197"/>
      <c r="UN32" s="195"/>
      <c r="UO32" s="195"/>
      <c r="UP32" s="195"/>
      <c r="UQ32" s="195"/>
      <c r="YG32" s="199"/>
      <c r="YH32" s="199"/>
    </row>
    <row r="33" spans="1:658" ht="21" customHeight="1">
      <c r="A33" s="296">
        <v>26</v>
      </c>
      <c r="B33" s="292" t="str">
        <f>IF('1'!$A$1=1,D33,F33)</f>
        <v xml:space="preserve"> Саудівська Аравія</v>
      </c>
      <c r="C33" s="291"/>
      <c r="D33" s="353" t="s">
        <v>152</v>
      </c>
      <c r="E33" s="354"/>
      <c r="F33" s="354" t="s">
        <v>64</v>
      </c>
      <c r="G33" s="294">
        <v>685.39532243766371</v>
      </c>
      <c r="H33" s="118">
        <v>533.86616579736699</v>
      </c>
      <c r="I33" s="118">
        <v>454.91418654157155</v>
      </c>
      <c r="J33" s="118">
        <v>641.85801963615313</v>
      </c>
      <c r="K33" s="118">
        <v>664.61636994183596</v>
      </c>
      <c r="L33" s="118">
        <v>631.85073113484509</v>
      </c>
      <c r="M33" s="118">
        <v>640.16396175028046</v>
      </c>
      <c r="N33" s="118">
        <v>411.14198903662805</v>
      </c>
      <c r="O33" s="118">
        <v>269.28137034364516</v>
      </c>
      <c r="P33" s="118">
        <v>340.21519150812435</v>
      </c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  <c r="AM33" s="192"/>
      <c r="AN33" s="192"/>
      <c r="AO33" s="192"/>
      <c r="AP33" s="192"/>
      <c r="AQ33" s="192"/>
      <c r="AR33" s="192"/>
      <c r="AS33" s="192"/>
      <c r="AT33" s="192"/>
      <c r="AU33" s="191"/>
      <c r="AV33" s="191"/>
      <c r="AW33" s="191"/>
      <c r="AX33" s="191"/>
      <c r="AY33" s="191"/>
      <c r="AZ33" s="192"/>
      <c r="BA33" s="192"/>
      <c r="BB33" s="192"/>
      <c r="BI33" s="192"/>
      <c r="BJ33" s="192"/>
      <c r="BK33" s="192"/>
      <c r="BL33" s="192"/>
      <c r="BM33" s="192"/>
      <c r="BN33" s="192"/>
      <c r="BO33" s="192"/>
      <c r="BP33" s="192"/>
      <c r="BQ33" s="153"/>
      <c r="BR33" s="153"/>
      <c r="BS33" s="153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52"/>
      <c r="CX33" s="152"/>
      <c r="CY33" s="153"/>
      <c r="CZ33" s="337"/>
      <c r="DA33" s="337"/>
      <c r="DB33" s="154"/>
      <c r="DC33" s="154"/>
      <c r="DD33" s="154"/>
      <c r="DE33" s="154"/>
      <c r="DF33" s="193"/>
      <c r="DG33" s="193"/>
      <c r="DH33" s="195"/>
      <c r="DI33" s="195"/>
      <c r="DJ33" s="195"/>
      <c r="DK33" s="195"/>
      <c r="DL33" s="195"/>
      <c r="DM33" s="195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6"/>
      <c r="FP33" s="196"/>
      <c r="FQ33" s="196"/>
      <c r="FR33" s="196"/>
      <c r="FS33" s="195"/>
      <c r="FT33" s="195"/>
      <c r="FU33" s="195"/>
      <c r="FV33" s="195"/>
      <c r="FW33" s="195"/>
      <c r="FX33" s="195"/>
      <c r="FY33" s="195"/>
      <c r="FZ33" s="195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6"/>
      <c r="GO33" s="196"/>
      <c r="GP33" s="195"/>
      <c r="GQ33" s="195"/>
      <c r="GR33" s="195"/>
      <c r="GS33" s="195"/>
      <c r="GT33" s="195"/>
      <c r="GU33" s="195"/>
      <c r="GV33" s="195"/>
      <c r="GW33" s="193"/>
      <c r="GX33" s="196"/>
      <c r="GY33" s="196"/>
      <c r="GZ33" s="196"/>
      <c r="HA33" s="196"/>
      <c r="HB33" s="196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  <c r="IA33" s="193"/>
      <c r="IB33" s="193"/>
      <c r="IC33" s="193"/>
      <c r="ID33" s="193"/>
      <c r="IE33" s="193"/>
      <c r="IF33" s="193"/>
      <c r="IG33" s="193"/>
      <c r="IH33" s="193"/>
      <c r="II33" s="193"/>
      <c r="IJ33" s="193"/>
      <c r="IK33" s="193"/>
      <c r="IL33" s="193"/>
      <c r="IM33" s="193"/>
      <c r="IN33" s="193"/>
      <c r="IO33" s="193"/>
      <c r="IP33" s="193"/>
      <c r="IQ33" s="193"/>
      <c r="IR33" s="193"/>
      <c r="IS33" s="193"/>
      <c r="IT33" s="193"/>
      <c r="IU33" s="193"/>
      <c r="IV33" s="193"/>
      <c r="IW33" s="193"/>
      <c r="IX33" s="193"/>
      <c r="IY33" s="193"/>
      <c r="IZ33" s="193"/>
      <c r="JA33" s="193"/>
      <c r="JB33" s="193"/>
      <c r="JC33" s="193"/>
      <c r="JD33" s="193"/>
      <c r="JE33" s="193"/>
      <c r="JF33" s="193"/>
      <c r="JG33" s="193"/>
      <c r="JH33" s="193"/>
      <c r="JI33" s="193"/>
      <c r="JJ33" s="193"/>
      <c r="JK33" s="193"/>
      <c r="JL33" s="193"/>
      <c r="JM33" s="193"/>
      <c r="JN33" s="193"/>
      <c r="JO33" s="193"/>
      <c r="JP33" s="193"/>
      <c r="JQ33" s="193"/>
      <c r="JR33" s="193"/>
      <c r="JS33" s="193"/>
      <c r="JT33" s="193"/>
      <c r="JU33" s="193"/>
      <c r="JV33" s="193"/>
      <c r="JW33" s="193"/>
      <c r="JX33" s="193"/>
      <c r="JY33" s="193"/>
      <c r="JZ33" s="193"/>
      <c r="KA33" s="193"/>
      <c r="KB33" s="193"/>
      <c r="KC33" s="193"/>
      <c r="KD33" s="193"/>
      <c r="KE33" s="193"/>
      <c r="KF33" s="193"/>
      <c r="KG33" s="193"/>
      <c r="KH33" s="193"/>
      <c r="KI33" s="193"/>
      <c r="KJ33" s="193"/>
      <c r="KK33" s="193"/>
      <c r="KL33" s="193"/>
      <c r="KM33" s="193"/>
      <c r="KN33" s="193"/>
      <c r="KO33" s="193"/>
      <c r="KP33" s="193"/>
      <c r="KQ33" s="193"/>
      <c r="KR33" s="193"/>
      <c r="KS33" s="193"/>
      <c r="KT33" s="193"/>
      <c r="KU33" s="193"/>
      <c r="KV33" s="193"/>
      <c r="KW33" s="193"/>
      <c r="KX33" s="193"/>
      <c r="KY33" s="193"/>
      <c r="KZ33" s="193"/>
      <c r="LA33" s="193"/>
      <c r="LB33" s="193"/>
      <c r="LC33" s="193"/>
      <c r="LD33" s="193"/>
      <c r="LE33" s="193"/>
      <c r="LF33" s="193"/>
      <c r="LG33" s="193"/>
      <c r="LH33" s="193"/>
      <c r="LI33" s="193"/>
      <c r="LJ33" s="193"/>
      <c r="LK33" s="193"/>
      <c r="LL33" s="193"/>
      <c r="LM33" s="193"/>
      <c r="LN33" s="193"/>
      <c r="LO33" s="193"/>
      <c r="LP33" s="193"/>
      <c r="LQ33" s="193"/>
      <c r="LR33" s="193"/>
      <c r="LS33" s="193"/>
      <c r="LT33" s="193"/>
      <c r="LU33" s="193"/>
      <c r="LV33" s="193"/>
      <c r="LW33" s="193"/>
      <c r="LX33" s="193"/>
      <c r="LY33" s="193"/>
      <c r="LZ33" s="193"/>
      <c r="MA33" s="193"/>
      <c r="MB33" s="193"/>
      <c r="MC33" s="193"/>
      <c r="MD33" s="193"/>
      <c r="ME33" s="193"/>
      <c r="MF33" s="193"/>
      <c r="MG33" s="193"/>
      <c r="MH33" s="193"/>
      <c r="MI33" s="193"/>
      <c r="MJ33" s="193"/>
      <c r="MK33" s="193"/>
      <c r="ML33" s="193"/>
      <c r="MM33" s="193"/>
      <c r="MN33" s="193"/>
      <c r="MO33" s="193"/>
      <c r="MP33" s="193"/>
      <c r="MQ33" s="193"/>
      <c r="MR33" s="193"/>
      <c r="MS33" s="193"/>
      <c r="MT33" s="193"/>
      <c r="MU33" s="193"/>
      <c r="MV33" s="193"/>
      <c r="MW33" s="193"/>
      <c r="MX33" s="193"/>
      <c r="MY33" s="193"/>
      <c r="MZ33" s="193"/>
      <c r="NA33" s="193"/>
      <c r="NB33" s="193"/>
      <c r="NC33" s="193"/>
      <c r="ND33" s="193"/>
      <c r="NE33" s="193"/>
      <c r="NF33" s="193"/>
      <c r="NG33" s="193"/>
      <c r="NH33" s="193"/>
      <c r="NI33" s="193"/>
      <c r="NJ33" s="193"/>
      <c r="NK33" s="193"/>
      <c r="NL33" s="193"/>
      <c r="NM33" s="193"/>
      <c r="NN33" s="193"/>
      <c r="NO33" s="193"/>
      <c r="NP33" s="193"/>
      <c r="NQ33" s="193"/>
      <c r="NR33" s="193"/>
      <c r="NS33" s="193"/>
      <c r="NT33" s="193"/>
      <c r="NU33" s="193"/>
      <c r="NV33" s="193"/>
      <c r="NW33" s="193"/>
      <c r="NX33" s="193"/>
      <c r="NY33" s="193"/>
      <c r="NZ33" s="193"/>
      <c r="OA33" s="193"/>
      <c r="OB33" s="193"/>
      <c r="OC33" s="193"/>
      <c r="OD33" s="193"/>
      <c r="OE33" s="193"/>
      <c r="OF33" s="193"/>
      <c r="OG33" s="193"/>
      <c r="OH33" s="193"/>
      <c r="OI33" s="193"/>
      <c r="OJ33" s="193"/>
      <c r="OK33" s="193"/>
      <c r="OL33" s="193"/>
      <c r="OM33" s="193"/>
      <c r="ON33" s="193"/>
      <c r="OO33" s="193"/>
      <c r="OP33" s="193"/>
      <c r="OQ33" s="193"/>
      <c r="OR33" s="193"/>
      <c r="OS33" s="193"/>
      <c r="OT33" s="193"/>
      <c r="OU33" s="193"/>
      <c r="OV33" s="193"/>
      <c r="OW33" s="193"/>
      <c r="OX33" s="193"/>
      <c r="OY33" s="193"/>
      <c r="OZ33" s="193"/>
      <c r="PA33" s="193"/>
      <c r="PB33" s="193"/>
      <c r="PC33" s="193"/>
      <c r="PD33" s="193"/>
      <c r="PE33" s="193"/>
      <c r="PF33" s="193"/>
      <c r="PG33" s="193"/>
      <c r="PH33" s="193"/>
      <c r="PI33" s="193"/>
      <c r="PJ33" s="193"/>
      <c r="PK33" s="193"/>
      <c r="PL33" s="193"/>
      <c r="PM33" s="193"/>
      <c r="PN33" s="193"/>
      <c r="PO33" s="193"/>
      <c r="PP33" s="193"/>
      <c r="PQ33" s="193"/>
      <c r="PR33" s="193"/>
      <c r="PS33" s="193"/>
      <c r="PT33" s="193"/>
      <c r="PU33" s="193"/>
      <c r="PV33" s="193"/>
      <c r="PW33" s="193"/>
      <c r="PX33" s="193"/>
      <c r="PY33" s="193"/>
      <c r="PZ33" s="193"/>
      <c r="QA33" s="193"/>
      <c r="QB33" s="193"/>
      <c r="QC33" s="193"/>
      <c r="QD33" s="193"/>
      <c r="QE33" s="193"/>
      <c r="QF33" s="193"/>
      <c r="QG33" s="193"/>
      <c r="QH33" s="193"/>
      <c r="QI33" s="193"/>
      <c r="QJ33" s="193"/>
      <c r="QK33" s="193"/>
      <c r="QL33" s="193"/>
      <c r="QM33" s="193"/>
      <c r="QN33" s="193"/>
      <c r="QO33" s="193"/>
      <c r="QP33" s="193"/>
      <c r="QQ33" s="193"/>
      <c r="QR33" s="193"/>
      <c r="QS33" s="193"/>
      <c r="QT33" s="193"/>
      <c r="QU33" s="193"/>
      <c r="QV33" s="193"/>
      <c r="QW33" s="193"/>
      <c r="QX33" s="193"/>
      <c r="QY33" s="193"/>
      <c r="QZ33" s="193"/>
      <c r="RA33" s="193"/>
      <c r="RB33" s="193"/>
      <c r="RC33" s="193"/>
      <c r="RD33" s="193"/>
      <c r="RE33" s="193"/>
      <c r="RF33" s="193"/>
      <c r="RG33" s="193"/>
      <c r="RH33" s="193"/>
      <c r="RI33" s="193"/>
      <c r="RJ33" s="193"/>
      <c r="RK33" s="193"/>
      <c r="RL33" s="193"/>
      <c r="RM33" s="193"/>
      <c r="RN33" s="193"/>
      <c r="RO33" s="193"/>
      <c r="RP33" s="193"/>
      <c r="RQ33" s="193"/>
      <c r="RR33" s="193"/>
      <c r="RS33" s="193"/>
      <c r="RT33" s="193"/>
      <c r="RU33" s="193"/>
      <c r="RV33" s="193"/>
      <c r="RW33" s="193"/>
      <c r="RX33" s="193"/>
      <c r="RY33" s="193"/>
      <c r="RZ33" s="193"/>
      <c r="SA33" s="193"/>
      <c r="SB33" s="193"/>
      <c r="SC33" s="193"/>
      <c r="SD33" s="193"/>
      <c r="SE33" s="193"/>
      <c r="SF33" s="193"/>
      <c r="SG33" s="193"/>
      <c r="SH33" s="193"/>
      <c r="SI33" s="193"/>
      <c r="SJ33" s="193"/>
      <c r="SK33" s="193"/>
      <c r="SL33" s="193"/>
      <c r="SM33" s="193"/>
      <c r="SN33" s="193"/>
      <c r="SO33" s="193"/>
      <c r="SP33" s="193"/>
      <c r="SQ33" s="193"/>
      <c r="SR33" s="193"/>
      <c r="SS33" s="193"/>
      <c r="ST33" s="193"/>
      <c r="SU33" s="193"/>
      <c r="SV33" s="193"/>
      <c r="SW33" s="193"/>
      <c r="SX33" s="193"/>
      <c r="SY33" s="193"/>
      <c r="SZ33" s="193"/>
      <c r="TA33" s="193"/>
      <c r="TB33" s="193"/>
      <c r="TC33" s="193"/>
      <c r="TD33" s="193"/>
      <c r="TE33" s="193"/>
      <c r="TF33" s="193"/>
      <c r="TG33" s="193"/>
      <c r="TH33" s="193"/>
      <c r="TI33" s="193"/>
      <c r="TJ33" s="193"/>
      <c r="TK33" s="193"/>
      <c r="TL33" s="193"/>
      <c r="TM33" s="193"/>
      <c r="TN33" s="193"/>
      <c r="TO33" s="193"/>
      <c r="TP33" s="193"/>
      <c r="TQ33" s="193"/>
      <c r="TR33" s="193"/>
      <c r="TS33" s="193"/>
      <c r="TT33" s="193"/>
      <c r="TU33" s="193"/>
      <c r="TV33" s="193"/>
      <c r="TW33" s="193"/>
      <c r="TX33" s="193"/>
      <c r="TY33" s="193"/>
      <c r="TZ33" s="193"/>
      <c r="UA33" s="193"/>
      <c r="UB33" s="193"/>
      <c r="UC33" s="193"/>
      <c r="UD33" s="193"/>
      <c r="UE33" s="193"/>
      <c r="UF33" s="193"/>
      <c r="UG33" s="193"/>
      <c r="UH33" s="193"/>
      <c r="UI33" s="197"/>
      <c r="UJ33" s="197"/>
      <c r="UK33" s="197"/>
      <c r="UL33" s="197"/>
      <c r="UM33" s="197"/>
      <c r="UN33" s="195"/>
      <c r="UO33" s="195"/>
      <c r="UP33" s="195"/>
      <c r="UQ33" s="195"/>
      <c r="YG33" s="199"/>
      <c r="YH33" s="199"/>
    </row>
    <row r="34" spans="1:658" ht="21" customHeight="1">
      <c r="A34" s="296">
        <v>27</v>
      </c>
      <c r="B34" s="292" t="str">
        <f>IF('1'!$A$1=1,D34,F34)</f>
        <v xml:space="preserve"> Туніс</v>
      </c>
      <c r="C34" s="291"/>
      <c r="D34" s="353" t="s">
        <v>178</v>
      </c>
      <c r="E34" s="354"/>
      <c r="F34" s="354" t="s">
        <v>137</v>
      </c>
      <c r="G34" s="294">
        <v>297.83105835752627</v>
      </c>
      <c r="H34" s="118">
        <v>213.36728339496335</v>
      </c>
      <c r="I34" s="118">
        <v>258.17317778074857</v>
      </c>
      <c r="J34" s="118">
        <v>330.5594268851936</v>
      </c>
      <c r="K34" s="118">
        <v>323.37644224237647</v>
      </c>
      <c r="L34" s="118">
        <v>364.36021924938706</v>
      </c>
      <c r="M34" s="118">
        <v>346.21087804491322</v>
      </c>
      <c r="N34" s="118">
        <v>177.93644918411331</v>
      </c>
      <c r="O34" s="118">
        <v>138.58000967351205</v>
      </c>
      <c r="P34" s="118">
        <v>307.22658694969988</v>
      </c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  <c r="AM34" s="192"/>
      <c r="AN34" s="192"/>
      <c r="AO34" s="192"/>
      <c r="AP34" s="192"/>
      <c r="AQ34" s="192"/>
      <c r="AR34" s="192"/>
      <c r="AS34" s="192"/>
      <c r="AT34" s="192"/>
      <c r="AU34" s="191"/>
      <c r="AV34" s="191"/>
      <c r="AW34" s="191"/>
      <c r="AX34" s="191"/>
      <c r="AY34" s="191"/>
      <c r="AZ34" s="192"/>
      <c r="BA34" s="192"/>
      <c r="BB34" s="192"/>
      <c r="BI34" s="192"/>
      <c r="BJ34" s="192"/>
      <c r="BK34" s="192"/>
      <c r="BL34" s="192"/>
      <c r="BM34" s="192"/>
      <c r="BN34" s="192"/>
      <c r="BO34" s="192"/>
      <c r="BP34" s="192"/>
      <c r="BQ34" s="153"/>
      <c r="BR34" s="153"/>
      <c r="BS34" s="153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52"/>
      <c r="CX34" s="152"/>
      <c r="CY34" s="153"/>
      <c r="CZ34" s="337"/>
      <c r="DA34" s="337"/>
      <c r="DB34" s="154"/>
      <c r="DC34" s="154"/>
      <c r="DD34" s="154"/>
      <c r="DE34" s="154"/>
      <c r="DF34" s="193"/>
      <c r="DG34" s="193"/>
      <c r="DH34" s="195"/>
      <c r="DI34" s="195"/>
      <c r="DJ34" s="195"/>
      <c r="DK34" s="195"/>
      <c r="DL34" s="195"/>
      <c r="DM34" s="195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6"/>
      <c r="FP34" s="196"/>
      <c r="FQ34" s="196"/>
      <c r="FR34" s="196"/>
      <c r="FS34" s="195"/>
      <c r="FT34" s="195"/>
      <c r="FU34" s="195"/>
      <c r="FV34" s="195"/>
      <c r="FW34" s="195"/>
      <c r="FX34" s="195"/>
      <c r="FY34" s="195"/>
      <c r="FZ34" s="195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6"/>
      <c r="GO34" s="196"/>
      <c r="GP34" s="195"/>
      <c r="GQ34" s="195"/>
      <c r="GR34" s="195"/>
      <c r="GS34" s="195"/>
      <c r="GT34" s="195"/>
      <c r="GU34" s="195"/>
      <c r="GV34" s="195"/>
      <c r="GW34" s="193"/>
      <c r="GX34" s="196"/>
      <c r="GY34" s="196"/>
      <c r="GZ34" s="196"/>
      <c r="HA34" s="196"/>
      <c r="HB34" s="196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  <c r="IA34" s="193"/>
      <c r="IB34" s="193"/>
      <c r="IC34" s="193"/>
      <c r="ID34" s="193"/>
      <c r="IE34" s="193"/>
      <c r="IF34" s="193"/>
      <c r="IG34" s="193"/>
      <c r="IH34" s="193"/>
      <c r="II34" s="193"/>
      <c r="IJ34" s="193"/>
      <c r="IK34" s="193"/>
      <c r="IL34" s="193"/>
      <c r="IM34" s="193"/>
      <c r="IN34" s="193"/>
      <c r="IO34" s="193"/>
      <c r="IP34" s="193"/>
      <c r="IQ34" s="193"/>
      <c r="IR34" s="193"/>
      <c r="IS34" s="193"/>
      <c r="IT34" s="193"/>
      <c r="IU34" s="193"/>
      <c r="IV34" s="193"/>
      <c r="IW34" s="193"/>
      <c r="IX34" s="193"/>
      <c r="IY34" s="193"/>
      <c r="IZ34" s="193"/>
      <c r="JA34" s="193"/>
      <c r="JB34" s="193"/>
      <c r="JC34" s="193"/>
      <c r="JD34" s="193"/>
      <c r="JE34" s="193"/>
      <c r="JF34" s="193"/>
      <c r="JG34" s="193"/>
      <c r="JH34" s="193"/>
      <c r="JI34" s="193"/>
      <c r="JJ34" s="193"/>
      <c r="JK34" s="193"/>
      <c r="JL34" s="193"/>
      <c r="JM34" s="193"/>
      <c r="JN34" s="193"/>
      <c r="JO34" s="193"/>
      <c r="JP34" s="193"/>
      <c r="JQ34" s="193"/>
      <c r="JR34" s="193"/>
      <c r="JS34" s="193"/>
      <c r="JT34" s="193"/>
      <c r="JU34" s="193"/>
      <c r="JV34" s="193"/>
      <c r="JW34" s="193"/>
      <c r="JX34" s="193"/>
      <c r="JY34" s="193"/>
      <c r="JZ34" s="193"/>
      <c r="KA34" s="193"/>
      <c r="KB34" s="193"/>
      <c r="KC34" s="193"/>
      <c r="KD34" s="193"/>
      <c r="KE34" s="193"/>
      <c r="KF34" s="193"/>
      <c r="KG34" s="193"/>
      <c r="KH34" s="193"/>
      <c r="KI34" s="193"/>
      <c r="KJ34" s="193"/>
      <c r="KK34" s="193"/>
      <c r="KL34" s="193"/>
      <c r="KM34" s="193"/>
      <c r="KN34" s="193"/>
      <c r="KO34" s="193"/>
      <c r="KP34" s="193"/>
      <c r="KQ34" s="193"/>
      <c r="KR34" s="193"/>
      <c r="KS34" s="193"/>
      <c r="KT34" s="193"/>
      <c r="KU34" s="193"/>
      <c r="KV34" s="193"/>
      <c r="KW34" s="193"/>
      <c r="KX34" s="193"/>
      <c r="KY34" s="193"/>
      <c r="KZ34" s="193"/>
      <c r="LA34" s="193"/>
      <c r="LB34" s="193"/>
      <c r="LC34" s="193"/>
      <c r="LD34" s="193"/>
      <c r="LE34" s="193"/>
      <c r="LF34" s="193"/>
      <c r="LG34" s="193"/>
      <c r="LH34" s="193"/>
      <c r="LI34" s="193"/>
      <c r="LJ34" s="193"/>
      <c r="LK34" s="193"/>
      <c r="LL34" s="193"/>
      <c r="LM34" s="193"/>
      <c r="LN34" s="193"/>
      <c r="LO34" s="193"/>
      <c r="LP34" s="193"/>
      <c r="LQ34" s="193"/>
      <c r="LR34" s="193"/>
      <c r="LS34" s="193"/>
      <c r="LT34" s="193"/>
      <c r="LU34" s="193"/>
      <c r="LV34" s="193"/>
      <c r="LW34" s="193"/>
      <c r="LX34" s="193"/>
      <c r="LY34" s="193"/>
      <c r="LZ34" s="193"/>
      <c r="MA34" s="193"/>
      <c r="MB34" s="193"/>
      <c r="MC34" s="193"/>
      <c r="MD34" s="193"/>
      <c r="ME34" s="193"/>
      <c r="MF34" s="193"/>
      <c r="MG34" s="193"/>
      <c r="MH34" s="193"/>
      <c r="MI34" s="193"/>
      <c r="MJ34" s="193"/>
      <c r="MK34" s="193"/>
      <c r="ML34" s="193"/>
      <c r="MM34" s="193"/>
      <c r="MN34" s="193"/>
      <c r="MO34" s="193"/>
      <c r="MP34" s="193"/>
      <c r="MQ34" s="193"/>
      <c r="MR34" s="193"/>
      <c r="MS34" s="193"/>
      <c r="MT34" s="193"/>
      <c r="MU34" s="193"/>
      <c r="MV34" s="193"/>
      <c r="MW34" s="193"/>
      <c r="MX34" s="193"/>
      <c r="MY34" s="193"/>
      <c r="MZ34" s="193"/>
      <c r="NA34" s="193"/>
      <c r="NB34" s="193"/>
      <c r="NC34" s="193"/>
      <c r="ND34" s="193"/>
      <c r="NE34" s="193"/>
      <c r="NF34" s="193"/>
      <c r="NG34" s="193"/>
      <c r="NH34" s="193"/>
      <c r="NI34" s="193"/>
      <c r="NJ34" s="193"/>
      <c r="NK34" s="193"/>
      <c r="NL34" s="193"/>
      <c r="NM34" s="193"/>
      <c r="NN34" s="193"/>
      <c r="NO34" s="193"/>
      <c r="NP34" s="193"/>
      <c r="NQ34" s="193"/>
      <c r="NR34" s="193"/>
      <c r="NS34" s="193"/>
      <c r="NT34" s="193"/>
      <c r="NU34" s="193"/>
      <c r="NV34" s="193"/>
      <c r="NW34" s="193"/>
      <c r="NX34" s="193"/>
      <c r="NY34" s="193"/>
      <c r="NZ34" s="193"/>
      <c r="OA34" s="193"/>
      <c r="OB34" s="193"/>
      <c r="OC34" s="193"/>
      <c r="OD34" s="193"/>
      <c r="OE34" s="193"/>
      <c r="OF34" s="193"/>
      <c r="OG34" s="193"/>
      <c r="OH34" s="193"/>
      <c r="OI34" s="193"/>
      <c r="OJ34" s="193"/>
      <c r="OK34" s="193"/>
      <c r="OL34" s="193"/>
      <c r="OM34" s="193"/>
      <c r="ON34" s="193"/>
      <c r="OO34" s="193"/>
      <c r="OP34" s="193"/>
      <c r="OQ34" s="193"/>
      <c r="OR34" s="193"/>
      <c r="OS34" s="193"/>
      <c r="OT34" s="193"/>
      <c r="OU34" s="193"/>
      <c r="OV34" s="193"/>
      <c r="OW34" s="193"/>
      <c r="OX34" s="193"/>
      <c r="OY34" s="193"/>
      <c r="OZ34" s="193"/>
      <c r="PA34" s="193"/>
      <c r="PB34" s="193"/>
      <c r="PC34" s="193"/>
      <c r="PD34" s="193"/>
      <c r="PE34" s="193"/>
      <c r="PF34" s="193"/>
      <c r="PG34" s="193"/>
      <c r="PH34" s="193"/>
      <c r="PI34" s="193"/>
      <c r="PJ34" s="193"/>
      <c r="PK34" s="193"/>
      <c r="PL34" s="193"/>
      <c r="PM34" s="193"/>
      <c r="PN34" s="193"/>
      <c r="PO34" s="193"/>
      <c r="PP34" s="193"/>
      <c r="PQ34" s="193"/>
      <c r="PR34" s="193"/>
      <c r="PS34" s="193"/>
      <c r="PT34" s="193"/>
      <c r="PU34" s="193"/>
      <c r="PV34" s="193"/>
      <c r="PW34" s="193"/>
      <c r="PX34" s="193"/>
      <c r="PY34" s="193"/>
      <c r="PZ34" s="193"/>
      <c r="QA34" s="193"/>
      <c r="QB34" s="193"/>
      <c r="QC34" s="193"/>
      <c r="QD34" s="193"/>
      <c r="QE34" s="193"/>
      <c r="QF34" s="193"/>
      <c r="QG34" s="193"/>
      <c r="QH34" s="193"/>
      <c r="QI34" s="193"/>
      <c r="QJ34" s="193"/>
      <c r="QK34" s="193"/>
      <c r="QL34" s="193"/>
      <c r="QM34" s="193"/>
      <c r="QN34" s="193"/>
      <c r="QO34" s="193"/>
      <c r="QP34" s="193"/>
      <c r="QQ34" s="193"/>
      <c r="QR34" s="193"/>
      <c r="QS34" s="193"/>
      <c r="QT34" s="193"/>
      <c r="QU34" s="193"/>
      <c r="QV34" s="193"/>
      <c r="QW34" s="193"/>
      <c r="QX34" s="193"/>
      <c r="QY34" s="193"/>
      <c r="QZ34" s="193"/>
      <c r="RA34" s="193"/>
      <c r="RB34" s="193"/>
      <c r="RC34" s="193"/>
      <c r="RD34" s="193"/>
      <c r="RE34" s="193"/>
      <c r="RF34" s="193"/>
      <c r="RG34" s="193"/>
      <c r="RH34" s="193"/>
      <c r="RI34" s="193"/>
      <c r="RJ34" s="193"/>
      <c r="RK34" s="193"/>
      <c r="RL34" s="193"/>
      <c r="RM34" s="193"/>
      <c r="RN34" s="193"/>
      <c r="RO34" s="193"/>
      <c r="RP34" s="193"/>
      <c r="RQ34" s="193"/>
      <c r="RR34" s="193"/>
      <c r="RS34" s="193"/>
      <c r="RT34" s="193"/>
      <c r="RU34" s="193"/>
      <c r="RV34" s="193"/>
      <c r="RW34" s="193"/>
      <c r="RX34" s="193"/>
      <c r="RY34" s="193"/>
      <c r="RZ34" s="193"/>
      <c r="SA34" s="193"/>
      <c r="SB34" s="193"/>
      <c r="SC34" s="193"/>
      <c r="SD34" s="193"/>
      <c r="SE34" s="193"/>
      <c r="SF34" s="193"/>
      <c r="SG34" s="193"/>
      <c r="SH34" s="193"/>
      <c r="SI34" s="193"/>
      <c r="SJ34" s="193"/>
      <c r="SK34" s="193"/>
      <c r="SL34" s="193"/>
      <c r="SM34" s="193"/>
      <c r="SN34" s="193"/>
      <c r="SO34" s="193"/>
      <c r="SP34" s="193"/>
      <c r="SQ34" s="193"/>
      <c r="SR34" s="193"/>
      <c r="SS34" s="193"/>
      <c r="ST34" s="193"/>
      <c r="SU34" s="193"/>
      <c r="SV34" s="193"/>
      <c r="SW34" s="193"/>
      <c r="SX34" s="193"/>
      <c r="SY34" s="193"/>
      <c r="SZ34" s="193"/>
      <c r="TA34" s="193"/>
      <c r="TB34" s="193"/>
      <c r="TC34" s="193"/>
      <c r="TD34" s="193"/>
      <c r="TE34" s="193"/>
      <c r="TF34" s="193"/>
      <c r="TG34" s="193"/>
      <c r="TH34" s="193"/>
      <c r="TI34" s="193"/>
      <c r="TJ34" s="193"/>
      <c r="TK34" s="193"/>
      <c r="TL34" s="193"/>
      <c r="TM34" s="193"/>
      <c r="TN34" s="193"/>
      <c r="TO34" s="193"/>
      <c r="TP34" s="193"/>
      <c r="TQ34" s="193"/>
      <c r="TR34" s="193"/>
      <c r="TS34" s="193"/>
      <c r="TT34" s="193"/>
      <c r="TU34" s="193"/>
      <c r="TV34" s="193"/>
      <c r="TW34" s="193"/>
      <c r="TX34" s="193"/>
      <c r="TY34" s="193"/>
      <c r="TZ34" s="193"/>
      <c r="UA34" s="193"/>
      <c r="UB34" s="193"/>
      <c r="UC34" s="193"/>
      <c r="UD34" s="193"/>
      <c r="UE34" s="193"/>
      <c r="UF34" s="193"/>
      <c r="UG34" s="193"/>
      <c r="UH34" s="193"/>
      <c r="UI34" s="197"/>
      <c r="UJ34" s="197"/>
      <c r="UK34" s="197"/>
      <c r="UL34" s="197"/>
      <c r="UM34" s="197"/>
      <c r="UN34" s="195"/>
      <c r="UO34" s="195"/>
      <c r="UP34" s="195"/>
      <c r="UQ34" s="195"/>
      <c r="YG34" s="199"/>
      <c r="YH34" s="199"/>
    </row>
    <row r="35" spans="1:658" ht="21" customHeight="1">
      <c r="A35" s="296">
        <v>28</v>
      </c>
      <c r="B35" s="292" t="str">
        <f>IF('1'!$A$1=1,D35,F35)</f>
        <v xml:space="preserve"> Алжир</v>
      </c>
      <c r="C35" s="291"/>
      <c r="D35" s="353" t="s">
        <v>201</v>
      </c>
      <c r="E35" s="354"/>
      <c r="F35" s="354" t="s">
        <v>198</v>
      </c>
      <c r="G35" s="294">
        <v>184.21953123132607</v>
      </c>
      <c r="H35" s="118">
        <v>214.47849730802724</v>
      </c>
      <c r="I35" s="118">
        <v>470.46064930918669</v>
      </c>
      <c r="J35" s="118">
        <v>329.24448461545228</v>
      </c>
      <c r="K35" s="118">
        <v>519.80317675498452</v>
      </c>
      <c r="L35" s="118">
        <v>315.76213550672867</v>
      </c>
      <c r="M35" s="118">
        <v>380.49438654157228</v>
      </c>
      <c r="N35" s="118">
        <v>232.22565060578827</v>
      </c>
      <c r="O35" s="118">
        <v>31.211491528041648</v>
      </c>
      <c r="P35" s="118">
        <v>294.74269435711574</v>
      </c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  <c r="AM35" s="192"/>
      <c r="AN35" s="192"/>
      <c r="AO35" s="192"/>
      <c r="AP35" s="192"/>
      <c r="AQ35" s="192"/>
      <c r="AR35" s="192"/>
      <c r="AS35" s="192"/>
      <c r="AT35" s="192"/>
      <c r="AU35" s="191"/>
      <c r="AV35" s="191"/>
      <c r="AW35" s="191"/>
      <c r="AX35" s="191"/>
      <c r="AY35" s="191"/>
      <c r="AZ35" s="192"/>
      <c r="BA35" s="192"/>
      <c r="BB35" s="192"/>
      <c r="BI35" s="192"/>
      <c r="BJ35" s="192"/>
      <c r="BK35" s="192"/>
      <c r="BL35" s="192"/>
      <c r="BM35" s="192"/>
      <c r="BN35" s="192"/>
      <c r="BO35" s="192"/>
      <c r="BP35" s="192"/>
      <c r="BQ35" s="153"/>
      <c r="BR35" s="153"/>
      <c r="BS35" s="153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52"/>
      <c r="CX35" s="152"/>
      <c r="CY35" s="153"/>
      <c r="CZ35" s="337"/>
      <c r="DA35" s="337"/>
      <c r="DB35" s="154"/>
      <c r="DC35" s="154"/>
      <c r="DD35" s="154"/>
      <c r="DE35" s="154"/>
      <c r="DF35" s="193"/>
      <c r="DG35" s="193"/>
      <c r="DH35" s="195"/>
      <c r="DI35" s="195"/>
      <c r="DJ35" s="195"/>
      <c r="DK35" s="195"/>
      <c r="DL35" s="195"/>
      <c r="DM35" s="195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6"/>
      <c r="FP35" s="196"/>
      <c r="FQ35" s="196"/>
      <c r="FR35" s="196"/>
      <c r="FS35" s="195"/>
      <c r="FT35" s="195"/>
      <c r="FU35" s="195"/>
      <c r="FV35" s="195"/>
      <c r="FW35" s="195"/>
      <c r="FX35" s="195"/>
      <c r="FY35" s="195"/>
      <c r="FZ35" s="195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6"/>
      <c r="GO35" s="196"/>
      <c r="GP35" s="195"/>
      <c r="GQ35" s="195"/>
      <c r="GR35" s="195"/>
      <c r="GS35" s="195"/>
      <c r="GT35" s="195"/>
      <c r="GU35" s="195"/>
      <c r="GV35" s="195"/>
      <c r="GW35" s="193"/>
      <c r="GX35" s="196"/>
      <c r="GY35" s="196"/>
      <c r="GZ35" s="196"/>
      <c r="HA35" s="196"/>
      <c r="HB35" s="196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  <c r="IA35" s="193"/>
      <c r="IB35" s="193"/>
      <c r="IC35" s="193"/>
      <c r="ID35" s="193"/>
      <c r="IE35" s="193"/>
      <c r="IF35" s="193"/>
      <c r="IG35" s="193"/>
      <c r="IH35" s="193"/>
      <c r="II35" s="193"/>
      <c r="IJ35" s="193"/>
      <c r="IK35" s="193"/>
      <c r="IL35" s="193"/>
      <c r="IM35" s="193"/>
      <c r="IN35" s="193"/>
      <c r="IO35" s="193"/>
      <c r="IP35" s="193"/>
      <c r="IQ35" s="193"/>
      <c r="IR35" s="193"/>
      <c r="IS35" s="193"/>
      <c r="IT35" s="193"/>
      <c r="IU35" s="193"/>
      <c r="IV35" s="193"/>
      <c r="IW35" s="193"/>
      <c r="IX35" s="193"/>
      <c r="IY35" s="193"/>
      <c r="IZ35" s="193"/>
      <c r="JA35" s="193"/>
      <c r="JB35" s="193"/>
      <c r="JC35" s="193"/>
      <c r="JD35" s="193"/>
      <c r="JE35" s="193"/>
      <c r="JF35" s="193"/>
      <c r="JG35" s="193"/>
      <c r="JH35" s="193"/>
      <c r="JI35" s="193"/>
      <c r="JJ35" s="193"/>
      <c r="JK35" s="193"/>
      <c r="JL35" s="193"/>
      <c r="JM35" s="193"/>
      <c r="JN35" s="193"/>
      <c r="JO35" s="193"/>
      <c r="JP35" s="193"/>
      <c r="JQ35" s="193"/>
      <c r="JR35" s="193"/>
      <c r="JS35" s="193"/>
      <c r="JT35" s="193"/>
      <c r="JU35" s="193"/>
      <c r="JV35" s="193"/>
      <c r="JW35" s="193"/>
      <c r="JX35" s="193"/>
      <c r="JY35" s="193"/>
      <c r="JZ35" s="193"/>
      <c r="KA35" s="193"/>
      <c r="KB35" s="193"/>
      <c r="KC35" s="193"/>
      <c r="KD35" s="193"/>
      <c r="KE35" s="193"/>
      <c r="KF35" s="193"/>
      <c r="KG35" s="193"/>
      <c r="KH35" s="193"/>
      <c r="KI35" s="193"/>
      <c r="KJ35" s="193"/>
      <c r="KK35" s="193"/>
      <c r="KL35" s="193"/>
      <c r="KM35" s="193"/>
      <c r="KN35" s="193"/>
      <c r="KO35" s="193"/>
      <c r="KP35" s="193"/>
      <c r="KQ35" s="193"/>
      <c r="KR35" s="193"/>
      <c r="KS35" s="193"/>
      <c r="KT35" s="193"/>
      <c r="KU35" s="193"/>
      <c r="KV35" s="193"/>
      <c r="KW35" s="193"/>
      <c r="KX35" s="193"/>
      <c r="KY35" s="193"/>
      <c r="KZ35" s="193"/>
      <c r="LA35" s="193"/>
      <c r="LB35" s="193"/>
      <c r="LC35" s="193"/>
      <c r="LD35" s="193"/>
      <c r="LE35" s="193"/>
      <c r="LF35" s="193"/>
      <c r="LG35" s="193"/>
      <c r="LH35" s="193"/>
      <c r="LI35" s="193"/>
      <c r="LJ35" s="193"/>
      <c r="LK35" s="193"/>
      <c r="LL35" s="193"/>
      <c r="LM35" s="193"/>
      <c r="LN35" s="193"/>
      <c r="LO35" s="193"/>
      <c r="LP35" s="193"/>
      <c r="LQ35" s="193"/>
      <c r="LR35" s="193"/>
      <c r="LS35" s="193"/>
      <c r="LT35" s="193"/>
      <c r="LU35" s="193"/>
      <c r="LV35" s="193"/>
      <c r="LW35" s="193"/>
      <c r="LX35" s="193"/>
      <c r="LY35" s="193"/>
      <c r="LZ35" s="193"/>
      <c r="MA35" s="193"/>
      <c r="MB35" s="193"/>
      <c r="MC35" s="193"/>
      <c r="MD35" s="193"/>
      <c r="ME35" s="193"/>
      <c r="MF35" s="193"/>
      <c r="MG35" s="193"/>
      <c r="MH35" s="193"/>
      <c r="MI35" s="193"/>
      <c r="MJ35" s="193"/>
      <c r="MK35" s="193"/>
      <c r="ML35" s="193"/>
      <c r="MM35" s="193"/>
      <c r="MN35" s="193"/>
      <c r="MO35" s="193"/>
      <c r="MP35" s="193"/>
      <c r="MQ35" s="193"/>
      <c r="MR35" s="193"/>
      <c r="MS35" s="193"/>
      <c r="MT35" s="193"/>
      <c r="MU35" s="193"/>
      <c r="MV35" s="193"/>
      <c r="MW35" s="193"/>
      <c r="MX35" s="193"/>
      <c r="MY35" s="193"/>
      <c r="MZ35" s="193"/>
      <c r="NA35" s="193"/>
      <c r="NB35" s="193"/>
      <c r="NC35" s="193"/>
      <c r="ND35" s="193"/>
      <c r="NE35" s="193"/>
      <c r="NF35" s="193"/>
      <c r="NG35" s="193"/>
      <c r="NH35" s="193"/>
      <c r="NI35" s="193"/>
      <c r="NJ35" s="193"/>
      <c r="NK35" s="193"/>
      <c r="NL35" s="193"/>
      <c r="NM35" s="193"/>
      <c r="NN35" s="193"/>
      <c r="NO35" s="193"/>
      <c r="NP35" s="193"/>
      <c r="NQ35" s="193"/>
      <c r="NR35" s="193"/>
      <c r="NS35" s="193"/>
      <c r="NT35" s="193"/>
      <c r="NU35" s="193"/>
      <c r="NV35" s="193"/>
      <c r="NW35" s="193"/>
      <c r="NX35" s="193"/>
      <c r="NY35" s="193"/>
      <c r="NZ35" s="193"/>
      <c r="OA35" s="193"/>
      <c r="OB35" s="193"/>
      <c r="OC35" s="193"/>
      <c r="OD35" s="193"/>
      <c r="OE35" s="193"/>
      <c r="OF35" s="193"/>
      <c r="OG35" s="193"/>
      <c r="OH35" s="193"/>
      <c r="OI35" s="193"/>
      <c r="OJ35" s="193"/>
      <c r="OK35" s="193"/>
      <c r="OL35" s="193"/>
      <c r="OM35" s="193"/>
      <c r="ON35" s="193"/>
      <c r="OO35" s="193"/>
      <c r="OP35" s="193"/>
      <c r="OQ35" s="193"/>
      <c r="OR35" s="193"/>
      <c r="OS35" s="193"/>
      <c r="OT35" s="193"/>
      <c r="OU35" s="193"/>
      <c r="OV35" s="193"/>
      <c r="OW35" s="193"/>
      <c r="OX35" s="193"/>
      <c r="OY35" s="193"/>
      <c r="OZ35" s="193"/>
      <c r="PA35" s="193"/>
      <c r="PB35" s="193"/>
      <c r="PC35" s="193"/>
      <c r="PD35" s="193"/>
      <c r="PE35" s="193"/>
      <c r="PF35" s="193"/>
      <c r="PG35" s="193"/>
      <c r="PH35" s="193"/>
      <c r="PI35" s="193"/>
      <c r="PJ35" s="193"/>
      <c r="PK35" s="193"/>
      <c r="PL35" s="193"/>
      <c r="PM35" s="193"/>
      <c r="PN35" s="193"/>
      <c r="PO35" s="193"/>
      <c r="PP35" s="193"/>
      <c r="PQ35" s="193"/>
      <c r="PR35" s="193"/>
      <c r="PS35" s="193"/>
      <c r="PT35" s="193"/>
      <c r="PU35" s="193"/>
      <c r="PV35" s="193"/>
      <c r="PW35" s="193"/>
      <c r="PX35" s="193"/>
      <c r="PY35" s="193"/>
      <c r="PZ35" s="193"/>
      <c r="QA35" s="193"/>
      <c r="QB35" s="193"/>
      <c r="QC35" s="193"/>
      <c r="QD35" s="193"/>
      <c r="QE35" s="193"/>
      <c r="QF35" s="193"/>
      <c r="QG35" s="193"/>
      <c r="QH35" s="193"/>
      <c r="QI35" s="193"/>
      <c r="QJ35" s="193"/>
      <c r="QK35" s="193"/>
      <c r="QL35" s="193"/>
      <c r="QM35" s="193"/>
      <c r="QN35" s="193"/>
      <c r="QO35" s="193"/>
      <c r="QP35" s="193"/>
      <c r="QQ35" s="193"/>
      <c r="QR35" s="193"/>
      <c r="QS35" s="193"/>
      <c r="QT35" s="193"/>
      <c r="QU35" s="193"/>
      <c r="QV35" s="193"/>
      <c r="QW35" s="193"/>
      <c r="QX35" s="193"/>
      <c r="QY35" s="193"/>
      <c r="QZ35" s="193"/>
      <c r="RA35" s="193"/>
      <c r="RB35" s="193"/>
      <c r="RC35" s="193"/>
      <c r="RD35" s="193"/>
      <c r="RE35" s="193"/>
      <c r="RF35" s="193"/>
      <c r="RG35" s="193"/>
      <c r="RH35" s="193"/>
      <c r="RI35" s="193"/>
      <c r="RJ35" s="193"/>
      <c r="RK35" s="193"/>
      <c r="RL35" s="193"/>
      <c r="RM35" s="193"/>
      <c r="RN35" s="193"/>
      <c r="RO35" s="193"/>
      <c r="RP35" s="193"/>
      <c r="RQ35" s="193"/>
      <c r="RR35" s="193"/>
      <c r="RS35" s="193"/>
      <c r="RT35" s="193"/>
      <c r="RU35" s="193"/>
      <c r="RV35" s="193"/>
      <c r="RW35" s="193"/>
      <c r="RX35" s="193"/>
      <c r="RY35" s="193"/>
      <c r="RZ35" s="193"/>
      <c r="SA35" s="193"/>
      <c r="SB35" s="193"/>
      <c r="SC35" s="193"/>
      <c r="SD35" s="193"/>
      <c r="SE35" s="193"/>
      <c r="SF35" s="193"/>
      <c r="SG35" s="193"/>
      <c r="SH35" s="193"/>
      <c r="SI35" s="193"/>
      <c r="SJ35" s="193"/>
      <c r="SK35" s="193"/>
      <c r="SL35" s="193"/>
      <c r="SM35" s="193"/>
      <c r="SN35" s="193"/>
      <c r="SO35" s="193"/>
      <c r="SP35" s="193"/>
      <c r="SQ35" s="193"/>
      <c r="SR35" s="193"/>
      <c r="SS35" s="193"/>
      <c r="ST35" s="193"/>
      <c r="SU35" s="193"/>
      <c r="SV35" s="193"/>
      <c r="SW35" s="193"/>
      <c r="SX35" s="193"/>
      <c r="SY35" s="193"/>
      <c r="SZ35" s="193"/>
      <c r="TA35" s="193"/>
      <c r="TB35" s="193"/>
      <c r="TC35" s="193"/>
      <c r="TD35" s="193"/>
      <c r="TE35" s="193"/>
      <c r="TF35" s="193"/>
      <c r="TG35" s="193"/>
      <c r="TH35" s="193"/>
      <c r="TI35" s="193"/>
      <c r="TJ35" s="193"/>
      <c r="TK35" s="193"/>
      <c r="TL35" s="193"/>
      <c r="TM35" s="193"/>
      <c r="TN35" s="193"/>
      <c r="TO35" s="193"/>
      <c r="TP35" s="193"/>
      <c r="TQ35" s="193"/>
      <c r="TR35" s="193"/>
      <c r="TS35" s="193"/>
      <c r="TT35" s="193"/>
      <c r="TU35" s="193"/>
      <c r="TV35" s="193"/>
      <c r="TW35" s="193"/>
      <c r="TX35" s="193"/>
      <c r="TY35" s="193"/>
      <c r="TZ35" s="193"/>
      <c r="UA35" s="193"/>
      <c r="UB35" s="193"/>
      <c r="UC35" s="193"/>
      <c r="UD35" s="193"/>
      <c r="UE35" s="193"/>
      <c r="UF35" s="193"/>
      <c r="UG35" s="193"/>
      <c r="UH35" s="193"/>
      <c r="UI35" s="197"/>
      <c r="UJ35" s="197"/>
      <c r="UK35" s="197"/>
      <c r="UL35" s="197"/>
      <c r="UM35" s="197"/>
      <c r="UN35" s="195"/>
      <c r="UO35" s="195"/>
      <c r="UP35" s="195"/>
      <c r="UQ35" s="195"/>
      <c r="YG35" s="199"/>
      <c r="YH35" s="199"/>
    </row>
    <row r="36" spans="1:658" ht="21" customHeight="1">
      <c r="A36" s="296">
        <v>29</v>
      </c>
      <c r="B36" s="292" t="str">
        <f>IF('1'!$A$1=1,D36,F36)</f>
        <v xml:space="preserve"> Ірак</v>
      </c>
      <c r="C36" s="291"/>
      <c r="D36" s="353" t="s">
        <v>174</v>
      </c>
      <c r="E36" s="354"/>
      <c r="F36" s="354" t="s">
        <v>101</v>
      </c>
      <c r="G36" s="294">
        <v>426.49869753762556</v>
      </c>
      <c r="H36" s="118">
        <v>337.30194266975559</v>
      </c>
      <c r="I36" s="118">
        <v>421.93130801626091</v>
      </c>
      <c r="J36" s="118">
        <v>542.84433222150517</v>
      </c>
      <c r="K36" s="118">
        <v>520.92227232628966</v>
      </c>
      <c r="L36" s="118">
        <v>529.28118732650989</v>
      </c>
      <c r="M36" s="118">
        <v>586.42373805581872</v>
      </c>
      <c r="N36" s="118">
        <v>271.66002364328983</v>
      </c>
      <c r="O36" s="203">
        <v>178.81134557644418</v>
      </c>
      <c r="P36" s="118">
        <v>281.60925124524988</v>
      </c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  <c r="AM36" s="192"/>
      <c r="AN36" s="192"/>
      <c r="AO36" s="192"/>
      <c r="AP36" s="192"/>
      <c r="AQ36" s="192"/>
      <c r="AR36" s="192"/>
      <c r="AS36" s="192"/>
      <c r="AT36" s="192"/>
      <c r="AU36" s="191"/>
      <c r="AV36" s="191"/>
      <c r="AW36" s="191"/>
      <c r="AX36" s="191"/>
      <c r="AY36" s="191"/>
      <c r="AZ36" s="192"/>
      <c r="BA36" s="192"/>
      <c r="BB36" s="192"/>
      <c r="BI36" s="192"/>
      <c r="BJ36" s="192"/>
      <c r="BK36" s="192"/>
      <c r="BL36" s="192"/>
      <c r="BM36" s="192"/>
      <c r="BN36" s="192"/>
      <c r="BO36" s="192"/>
      <c r="BP36" s="192"/>
      <c r="BQ36" s="153"/>
      <c r="BR36" s="153"/>
      <c r="BS36" s="153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52"/>
      <c r="CX36" s="152"/>
      <c r="CY36" s="153"/>
      <c r="CZ36" s="337"/>
      <c r="DA36" s="337"/>
      <c r="DB36" s="154"/>
      <c r="DC36" s="154"/>
      <c r="DD36" s="154"/>
      <c r="DE36" s="154"/>
      <c r="DF36" s="193"/>
      <c r="DG36" s="193"/>
      <c r="DH36" s="195"/>
      <c r="DI36" s="195"/>
      <c r="DJ36" s="195"/>
      <c r="DK36" s="195"/>
      <c r="DL36" s="195"/>
      <c r="DM36" s="195"/>
      <c r="DN36" s="193"/>
      <c r="DO36" s="193"/>
      <c r="DP36" s="193"/>
      <c r="DQ36" s="193"/>
      <c r="DR36" s="193"/>
      <c r="DS36" s="193"/>
      <c r="DT36" s="193"/>
      <c r="DU36" s="193"/>
      <c r="DV36" s="193"/>
      <c r="DW36" s="193"/>
      <c r="DX36" s="193"/>
      <c r="DY36" s="193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6"/>
      <c r="FP36" s="196"/>
      <c r="FQ36" s="196"/>
      <c r="FR36" s="196"/>
      <c r="FS36" s="195"/>
      <c r="FT36" s="195"/>
      <c r="FU36" s="195"/>
      <c r="FV36" s="195"/>
      <c r="FW36" s="195"/>
      <c r="FX36" s="195"/>
      <c r="FY36" s="195"/>
      <c r="FZ36" s="195"/>
      <c r="GA36" s="193"/>
      <c r="GB36" s="193"/>
      <c r="GC36" s="193"/>
      <c r="GD36" s="193"/>
      <c r="GE36" s="193"/>
      <c r="GF36" s="193"/>
      <c r="GG36" s="193"/>
      <c r="GH36" s="193"/>
      <c r="GI36" s="193"/>
      <c r="GJ36" s="193"/>
      <c r="GK36" s="193"/>
      <c r="GL36" s="193"/>
      <c r="GM36" s="193"/>
      <c r="GN36" s="196"/>
      <c r="GO36" s="196"/>
      <c r="GP36" s="195"/>
      <c r="GQ36" s="195"/>
      <c r="GR36" s="195"/>
      <c r="GS36" s="195"/>
      <c r="GT36" s="195"/>
      <c r="GU36" s="195"/>
      <c r="GV36" s="195"/>
      <c r="GW36" s="193"/>
      <c r="GX36" s="196"/>
      <c r="GY36" s="196"/>
      <c r="GZ36" s="196"/>
      <c r="HA36" s="196"/>
      <c r="HB36" s="196"/>
      <c r="HC36" s="193"/>
      <c r="HD36" s="193"/>
      <c r="HE36" s="193"/>
      <c r="HF36" s="193"/>
      <c r="HG36" s="193"/>
      <c r="HH36" s="193"/>
      <c r="HI36" s="193"/>
      <c r="HJ36" s="193"/>
      <c r="HK36" s="193"/>
      <c r="HL36" s="193"/>
      <c r="HM36" s="193"/>
      <c r="HN36" s="193"/>
      <c r="HO36" s="193"/>
      <c r="HP36" s="193"/>
      <c r="HQ36" s="193"/>
      <c r="HR36" s="193"/>
      <c r="HS36" s="193"/>
      <c r="HT36" s="193"/>
      <c r="HU36" s="193"/>
      <c r="HV36" s="193"/>
      <c r="HW36" s="193"/>
      <c r="HX36" s="193"/>
      <c r="HY36" s="193"/>
      <c r="HZ36" s="193"/>
      <c r="IA36" s="193"/>
      <c r="IB36" s="193"/>
      <c r="IC36" s="193"/>
      <c r="ID36" s="193"/>
      <c r="IE36" s="193"/>
      <c r="IF36" s="193"/>
      <c r="IG36" s="193"/>
      <c r="IH36" s="193"/>
      <c r="II36" s="193"/>
      <c r="IJ36" s="193"/>
      <c r="IK36" s="193"/>
      <c r="IL36" s="193"/>
      <c r="IM36" s="193"/>
      <c r="IN36" s="193"/>
      <c r="IO36" s="193"/>
      <c r="IP36" s="193"/>
      <c r="IQ36" s="193"/>
      <c r="IR36" s="193"/>
      <c r="IS36" s="193"/>
      <c r="IT36" s="193"/>
      <c r="IU36" s="193"/>
      <c r="IV36" s="193"/>
      <c r="IW36" s="193"/>
      <c r="IX36" s="193"/>
      <c r="IY36" s="193"/>
      <c r="IZ36" s="193"/>
      <c r="JA36" s="193"/>
      <c r="JB36" s="193"/>
      <c r="JC36" s="193"/>
      <c r="JD36" s="193"/>
      <c r="JE36" s="193"/>
      <c r="JF36" s="193"/>
      <c r="JG36" s="193"/>
      <c r="JH36" s="193"/>
      <c r="JI36" s="193"/>
      <c r="JJ36" s="193"/>
      <c r="JK36" s="193"/>
      <c r="JL36" s="193"/>
      <c r="JM36" s="193"/>
      <c r="JN36" s="193"/>
      <c r="JO36" s="193"/>
      <c r="JP36" s="193"/>
      <c r="JQ36" s="193"/>
      <c r="JR36" s="193"/>
      <c r="JS36" s="193"/>
      <c r="JT36" s="193"/>
      <c r="JU36" s="193"/>
      <c r="JV36" s="193"/>
      <c r="JW36" s="193"/>
      <c r="JX36" s="193"/>
      <c r="JY36" s="193"/>
      <c r="JZ36" s="193"/>
      <c r="KA36" s="193"/>
      <c r="KB36" s="193"/>
      <c r="KC36" s="193"/>
      <c r="KD36" s="193"/>
      <c r="KE36" s="193"/>
      <c r="KF36" s="193"/>
      <c r="KG36" s="193"/>
      <c r="KH36" s="193"/>
      <c r="KI36" s="193"/>
      <c r="KJ36" s="193"/>
      <c r="KK36" s="193"/>
      <c r="KL36" s="193"/>
      <c r="KM36" s="193"/>
      <c r="KN36" s="193"/>
      <c r="KO36" s="193"/>
      <c r="KP36" s="193"/>
      <c r="KQ36" s="193"/>
      <c r="KR36" s="193"/>
      <c r="KS36" s="193"/>
      <c r="KT36" s="193"/>
      <c r="KU36" s="193"/>
      <c r="KV36" s="193"/>
      <c r="KW36" s="193"/>
      <c r="KX36" s="193"/>
      <c r="KY36" s="193"/>
      <c r="KZ36" s="193"/>
      <c r="LA36" s="193"/>
      <c r="LB36" s="193"/>
      <c r="LC36" s="193"/>
      <c r="LD36" s="193"/>
      <c r="LE36" s="193"/>
      <c r="LF36" s="193"/>
      <c r="LG36" s="193"/>
      <c r="LH36" s="193"/>
      <c r="LI36" s="193"/>
      <c r="LJ36" s="193"/>
      <c r="LK36" s="193"/>
      <c r="LL36" s="193"/>
      <c r="LM36" s="193"/>
      <c r="LN36" s="193"/>
      <c r="LO36" s="193"/>
      <c r="LP36" s="193"/>
      <c r="LQ36" s="193"/>
      <c r="LR36" s="193"/>
      <c r="LS36" s="193"/>
      <c r="LT36" s="193"/>
      <c r="LU36" s="193"/>
      <c r="LV36" s="193"/>
      <c r="LW36" s="193"/>
      <c r="LX36" s="193"/>
      <c r="LY36" s="193"/>
      <c r="LZ36" s="193"/>
      <c r="MA36" s="193"/>
      <c r="MB36" s="193"/>
      <c r="MC36" s="193"/>
      <c r="MD36" s="193"/>
      <c r="ME36" s="193"/>
      <c r="MF36" s="193"/>
      <c r="MG36" s="193"/>
      <c r="MH36" s="193"/>
      <c r="MI36" s="193"/>
      <c r="MJ36" s="193"/>
      <c r="MK36" s="193"/>
      <c r="ML36" s="193"/>
      <c r="MM36" s="193"/>
      <c r="MN36" s="193"/>
      <c r="MO36" s="193"/>
      <c r="MP36" s="193"/>
      <c r="MQ36" s="193"/>
      <c r="MR36" s="193"/>
      <c r="MS36" s="193"/>
      <c r="MT36" s="193"/>
      <c r="MU36" s="193"/>
      <c r="MV36" s="193"/>
      <c r="MW36" s="193"/>
      <c r="MX36" s="193"/>
      <c r="MY36" s="193"/>
      <c r="MZ36" s="193"/>
      <c r="NA36" s="193"/>
      <c r="NB36" s="193"/>
      <c r="NC36" s="193"/>
      <c r="ND36" s="193"/>
      <c r="NE36" s="193"/>
      <c r="NF36" s="193"/>
      <c r="NG36" s="193"/>
      <c r="NH36" s="193"/>
      <c r="NI36" s="193"/>
      <c r="NJ36" s="193"/>
      <c r="NK36" s="193"/>
      <c r="NL36" s="193"/>
      <c r="NM36" s="193"/>
      <c r="NN36" s="193"/>
      <c r="NO36" s="193"/>
      <c r="NP36" s="193"/>
      <c r="NQ36" s="193"/>
      <c r="NR36" s="193"/>
      <c r="NS36" s="193"/>
      <c r="NT36" s="193"/>
      <c r="NU36" s="193"/>
      <c r="NV36" s="193"/>
      <c r="NW36" s="193"/>
      <c r="NX36" s="193"/>
      <c r="NY36" s="193"/>
      <c r="NZ36" s="193"/>
      <c r="OA36" s="193"/>
      <c r="OB36" s="193"/>
      <c r="OC36" s="193"/>
      <c r="OD36" s="193"/>
      <c r="OE36" s="193"/>
      <c r="OF36" s="193"/>
      <c r="OG36" s="193"/>
      <c r="OH36" s="193"/>
      <c r="OI36" s="193"/>
      <c r="OJ36" s="193"/>
      <c r="OK36" s="193"/>
      <c r="OL36" s="193"/>
      <c r="OM36" s="193"/>
      <c r="ON36" s="193"/>
      <c r="OO36" s="193"/>
      <c r="OP36" s="193"/>
      <c r="OQ36" s="193"/>
      <c r="OR36" s="193"/>
      <c r="OS36" s="193"/>
      <c r="OT36" s="193"/>
      <c r="OU36" s="193"/>
      <c r="OV36" s="193"/>
      <c r="OW36" s="193"/>
      <c r="OX36" s="193"/>
      <c r="OY36" s="193"/>
      <c r="OZ36" s="193"/>
      <c r="PA36" s="193"/>
      <c r="PB36" s="193"/>
      <c r="PC36" s="193"/>
      <c r="PD36" s="193"/>
      <c r="PE36" s="193"/>
      <c r="PF36" s="193"/>
      <c r="PG36" s="193"/>
      <c r="PH36" s="193"/>
      <c r="PI36" s="193"/>
      <c r="PJ36" s="193"/>
      <c r="PK36" s="193"/>
      <c r="PL36" s="193"/>
      <c r="PM36" s="193"/>
      <c r="PN36" s="193"/>
      <c r="PO36" s="193"/>
      <c r="PP36" s="193"/>
      <c r="PQ36" s="193"/>
      <c r="PR36" s="193"/>
      <c r="PS36" s="193"/>
      <c r="PT36" s="193"/>
      <c r="PU36" s="193"/>
      <c r="PV36" s="193"/>
      <c r="PW36" s="193"/>
      <c r="PX36" s="193"/>
      <c r="PY36" s="193"/>
      <c r="PZ36" s="193"/>
      <c r="QA36" s="193"/>
      <c r="QB36" s="193"/>
      <c r="QC36" s="193"/>
      <c r="QD36" s="193"/>
      <c r="QE36" s="193"/>
      <c r="QF36" s="193"/>
      <c r="QG36" s="193"/>
      <c r="QH36" s="193"/>
      <c r="QI36" s="193"/>
      <c r="QJ36" s="193"/>
      <c r="QK36" s="193"/>
      <c r="QL36" s="193"/>
      <c r="QM36" s="193"/>
      <c r="QN36" s="193"/>
      <c r="QO36" s="193"/>
      <c r="QP36" s="193"/>
      <c r="QQ36" s="193"/>
      <c r="QR36" s="193"/>
      <c r="QS36" s="193"/>
      <c r="QT36" s="193"/>
      <c r="QU36" s="193"/>
      <c r="QV36" s="193"/>
      <c r="QW36" s="193"/>
      <c r="QX36" s="193"/>
      <c r="QY36" s="193"/>
      <c r="QZ36" s="193"/>
      <c r="RA36" s="193"/>
      <c r="RB36" s="193"/>
      <c r="RC36" s="193"/>
      <c r="RD36" s="193"/>
      <c r="RE36" s="193"/>
      <c r="RF36" s="193"/>
      <c r="RG36" s="193"/>
      <c r="RH36" s="193"/>
      <c r="RI36" s="193"/>
      <c r="RJ36" s="193"/>
      <c r="RK36" s="193"/>
      <c r="RL36" s="193"/>
      <c r="RM36" s="193"/>
      <c r="RN36" s="193"/>
      <c r="RO36" s="193"/>
      <c r="RP36" s="193"/>
      <c r="RQ36" s="193"/>
      <c r="RR36" s="193"/>
      <c r="RS36" s="193"/>
      <c r="RT36" s="193"/>
      <c r="RU36" s="193"/>
      <c r="RV36" s="193"/>
      <c r="RW36" s="193"/>
      <c r="RX36" s="193"/>
      <c r="RY36" s="193"/>
      <c r="RZ36" s="193"/>
      <c r="SA36" s="193"/>
      <c r="SB36" s="193"/>
      <c r="SC36" s="193"/>
      <c r="SD36" s="193"/>
      <c r="SE36" s="193"/>
      <c r="SF36" s="193"/>
      <c r="SG36" s="193"/>
      <c r="SH36" s="193"/>
      <c r="SI36" s="193"/>
      <c r="SJ36" s="193"/>
      <c r="SK36" s="193"/>
      <c r="SL36" s="193"/>
      <c r="SM36" s="193"/>
      <c r="SN36" s="193"/>
      <c r="SO36" s="193"/>
      <c r="SP36" s="193"/>
      <c r="SQ36" s="193"/>
      <c r="SR36" s="193"/>
      <c r="SS36" s="193"/>
      <c r="ST36" s="193"/>
      <c r="SU36" s="193"/>
      <c r="SV36" s="193"/>
      <c r="SW36" s="193"/>
      <c r="SX36" s="193"/>
      <c r="SY36" s="193"/>
      <c r="SZ36" s="193"/>
      <c r="TA36" s="193"/>
      <c r="TB36" s="193"/>
      <c r="TC36" s="193"/>
      <c r="TD36" s="193"/>
      <c r="TE36" s="193"/>
      <c r="TF36" s="193"/>
      <c r="TG36" s="193"/>
      <c r="TH36" s="193"/>
      <c r="TI36" s="193"/>
      <c r="TJ36" s="193"/>
      <c r="TK36" s="193"/>
      <c r="TL36" s="193"/>
      <c r="TM36" s="193"/>
      <c r="TN36" s="193"/>
      <c r="TO36" s="193"/>
      <c r="TP36" s="193"/>
      <c r="TQ36" s="193"/>
      <c r="TR36" s="193"/>
      <c r="TS36" s="193"/>
      <c r="TT36" s="193"/>
      <c r="TU36" s="193"/>
      <c r="TV36" s="193"/>
      <c r="TW36" s="193"/>
      <c r="TX36" s="193"/>
      <c r="TY36" s="193"/>
      <c r="TZ36" s="193"/>
      <c r="UA36" s="193"/>
      <c r="UB36" s="193"/>
      <c r="UC36" s="193"/>
      <c r="UD36" s="193"/>
      <c r="UE36" s="193"/>
      <c r="UF36" s="193"/>
      <c r="UG36" s="193"/>
      <c r="UH36" s="193"/>
      <c r="UI36" s="197"/>
      <c r="UJ36" s="197"/>
      <c r="UK36" s="197"/>
      <c r="UL36" s="197"/>
      <c r="UM36" s="197"/>
      <c r="UN36" s="195"/>
      <c r="UO36" s="195"/>
      <c r="UP36" s="195"/>
      <c r="UQ36" s="195"/>
      <c r="YG36" s="199"/>
      <c r="YH36" s="199"/>
    </row>
    <row r="37" spans="1:658" ht="21" customHeight="1">
      <c r="A37" s="296">
        <v>30</v>
      </c>
      <c r="B37" s="292" t="str">
        <f>IF('1'!$A$1=1,D37,F37)</f>
        <v xml:space="preserve"> Казахстан</v>
      </c>
      <c r="C37" s="291"/>
      <c r="D37" s="353" t="s">
        <v>155</v>
      </c>
      <c r="E37" s="354"/>
      <c r="F37" s="354" t="s">
        <v>62</v>
      </c>
      <c r="G37" s="294">
        <v>634.49437668949486</v>
      </c>
      <c r="H37" s="118">
        <v>347.07482607228349</v>
      </c>
      <c r="I37" s="118">
        <v>328.34022325582009</v>
      </c>
      <c r="J37" s="118">
        <v>318.70543095562334</v>
      </c>
      <c r="K37" s="118">
        <v>327.6050138030302</v>
      </c>
      <c r="L37" s="118">
        <v>285.58633493831906</v>
      </c>
      <c r="M37" s="118">
        <v>370.1981322217801</v>
      </c>
      <c r="N37" s="118">
        <v>279.67193888029215</v>
      </c>
      <c r="O37" s="118">
        <v>245.34245447958239</v>
      </c>
      <c r="P37" s="118">
        <v>269.0799261191363</v>
      </c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2"/>
      <c r="AM37" s="192"/>
      <c r="AN37" s="192"/>
      <c r="AO37" s="192"/>
      <c r="AP37" s="192"/>
      <c r="AQ37" s="192"/>
      <c r="AR37" s="192"/>
      <c r="AS37" s="192"/>
      <c r="AT37" s="192"/>
      <c r="AU37" s="191"/>
      <c r="AV37" s="191"/>
      <c r="AW37" s="191"/>
      <c r="AX37" s="191"/>
      <c r="AY37" s="191"/>
      <c r="AZ37" s="192"/>
      <c r="BA37" s="192"/>
      <c r="BB37" s="192"/>
      <c r="BI37" s="192"/>
      <c r="BJ37" s="192"/>
      <c r="BK37" s="192"/>
      <c r="BL37" s="192"/>
      <c r="BM37" s="192"/>
      <c r="BN37" s="192"/>
      <c r="BO37" s="192"/>
      <c r="BP37" s="192"/>
      <c r="BQ37" s="153"/>
      <c r="BR37" s="153"/>
      <c r="BS37" s="153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52"/>
      <c r="CX37" s="152"/>
      <c r="CY37" s="153"/>
      <c r="CZ37" s="337"/>
      <c r="DA37" s="337"/>
      <c r="DB37" s="154"/>
      <c r="DC37" s="154"/>
      <c r="DD37" s="154"/>
      <c r="DE37" s="154"/>
      <c r="DF37" s="193"/>
      <c r="DG37" s="193"/>
      <c r="DH37" s="195"/>
      <c r="DI37" s="195"/>
      <c r="DJ37" s="195"/>
      <c r="DK37" s="195"/>
      <c r="DL37" s="195"/>
      <c r="DM37" s="195"/>
      <c r="DN37" s="193"/>
      <c r="DO37" s="193"/>
      <c r="DP37" s="193"/>
      <c r="DQ37" s="193"/>
      <c r="DR37" s="193"/>
      <c r="DS37" s="193"/>
      <c r="DT37" s="193"/>
      <c r="DU37" s="193"/>
      <c r="DV37" s="193"/>
      <c r="DW37" s="193"/>
      <c r="DX37" s="193"/>
      <c r="DY37" s="193"/>
      <c r="DZ37" s="195"/>
      <c r="EA37" s="195"/>
      <c r="EB37" s="195"/>
      <c r="EC37" s="195"/>
      <c r="ED37" s="195"/>
      <c r="EE37" s="195"/>
      <c r="EF37" s="195"/>
      <c r="EG37" s="195"/>
      <c r="EH37" s="195"/>
      <c r="EI37" s="195"/>
      <c r="EJ37" s="195"/>
      <c r="EK37" s="195"/>
      <c r="EL37" s="195"/>
      <c r="EM37" s="195"/>
      <c r="EN37" s="195"/>
      <c r="EO37" s="195"/>
      <c r="EP37" s="195"/>
      <c r="EQ37" s="195"/>
      <c r="ER37" s="195"/>
      <c r="ES37" s="195"/>
      <c r="ET37" s="195"/>
      <c r="EU37" s="195"/>
      <c r="EV37" s="195"/>
      <c r="EW37" s="195"/>
      <c r="EX37" s="195"/>
      <c r="EY37" s="195"/>
      <c r="EZ37" s="195"/>
      <c r="FA37" s="195"/>
      <c r="FB37" s="195"/>
      <c r="FC37" s="195"/>
      <c r="FD37" s="195"/>
      <c r="FE37" s="195"/>
      <c r="FF37" s="195"/>
      <c r="FG37" s="195"/>
      <c r="FH37" s="195"/>
      <c r="FI37" s="195"/>
      <c r="FJ37" s="195"/>
      <c r="FK37" s="195"/>
      <c r="FL37" s="195"/>
      <c r="FM37" s="195"/>
      <c r="FN37" s="195"/>
      <c r="FO37" s="196"/>
      <c r="FP37" s="196"/>
      <c r="FQ37" s="196"/>
      <c r="FR37" s="196"/>
      <c r="FS37" s="195"/>
      <c r="FT37" s="195"/>
      <c r="FU37" s="195"/>
      <c r="FV37" s="195"/>
      <c r="FW37" s="195"/>
      <c r="FX37" s="195"/>
      <c r="FY37" s="195"/>
      <c r="FZ37" s="195"/>
      <c r="GA37" s="193"/>
      <c r="GB37" s="193"/>
      <c r="GC37" s="193"/>
      <c r="GD37" s="193"/>
      <c r="GE37" s="193"/>
      <c r="GF37" s="193"/>
      <c r="GG37" s="193"/>
      <c r="GH37" s="193"/>
      <c r="GI37" s="193"/>
      <c r="GJ37" s="193"/>
      <c r="GK37" s="193"/>
      <c r="GL37" s="193"/>
      <c r="GM37" s="193"/>
      <c r="GN37" s="196"/>
      <c r="GO37" s="196"/>
      <c r="GP37" s="195"/>
      <c r="GQ37" s="195"/>
      <c r="GR37" s="195"/>
      <c r="GS37" s="195"/>
      <c r="GT37" s="195"/>
      <c r="GU37" s="195"/>
      <c r="GV37" s="195"/>
      <c r="GW37" s="193"/>
      <c r="GX37" s="196"/>
      <c r="GY37" s="196"/>
      <c r="GZ37" s="196"/>
      <c r="HA37" s="196"/>
      <c r="HB37" s="196"/>
      <c r="HC37" s="193"/>
      <c r="HD37" s="193"/>
      <c r="HE37" s="193"/>
      <c r="HF37" s="193"/>
      <c r="HG37" s="193"/>
      <c r="HH37" s="193"/>
      <c r="HI37" s="193"/>
      <c r="HJ37" s="193"/>
      <c r="HK37" s="193"/>
      <c r="HL37" s="193"/>
      <c r="HM37" s="193"/>
      <c r="HN37" s="193"/>
      <c r="HO37" s="193"/>
      <c r="HP37" s="193"/>
      <c r="HQ37" s="193"/>
      <c r="HR37" s="193"/>
      <c r="HS37" s="193"/>
      <c r="HT37" s="193"/>
      <c r="HU37" s="193"/>
      <c r="HV37" s="193"/>
      <c r="HW37" s="193"/>
      <c r="HX37" s="193"/>
      <c r="HY37" s="193"/>
      <c r="HZ37" s="193"/>
      <c r="IA37" s="193"/>
      <c r="IB37" s="193"/>
      <c r="IC37" s="193"/>
      <c r="ID37" s="193"/>
      <c r="IE37" s="193"/>
      <c r="IF37" s="193"/>
      <c r="IG37" s="193"/>
      <c r="IH37" s="193"/>
      <c r="II37" s="193"/>
      <c r="IJ37" s="193"/>
      <c r="IK37" s="193"/>
      <c r="IL37" s="193"/>
      <c r="IM37" s="193"/>
      <c r="IN37" s="193"/>
      <c r="IO37" s="193"/>
      <c r="IP37" s="193"/>
      <c r="IQ37" s="193"/>
      <c r="IR37" s="193"/>
      <c r="IS37" s="193"/>
      <c r="IT37" s="193"/>
      <c r="IU37" s="193"/>
      <c r="IV37" s="193"/>
      <c r="IW37" s="193"/>
      <c r="IX37" s="193"/>
      <c r="IY37" s="193"/>
      <c r="IZ37" s="193"/>
      <c r="JA37" s="193"/>
      <c r="JB37" s="193"/>
      <c r="JC37" s="193"/>
      <c r="JD37" s="193"/>
      <c r="JE37" s="193"/>
      <c r="JF37" s="193"/>
      <c r="JG37" s="193"/>
      <c r="JH37" s="193"/>
      <c r="JI37" s="193"/>
      <c r="JJ37" s="193"/>
      <c r="JK37" s="193"/>
      <c r="JL37" s="193"/>
      <c r="JM37" s="193"/>
      <c r="JN37" s="193"/>
      <c r="JO37" s="193"/>
      <c r="JP37" s="193"/>
      <c r="JQ37" s="193"/>
      <c r="JR37" s="193"/>
      <c r="JS37" s="193"/>
      <c r="JT37" s="193"/>
      <c r="JU37" s="193"/>
      <c r="JV37" s="193"/>
      <c r="JW37" s="193"/>
      <c r="JX37" s="193"/>
      <c r="JY37" s="193"/>
      <c r="JZ37" s="193"/>
      <c r="KA37" s="193"/>
      <c r="KB37" s="193"/>
      <c r="KC37" s="193"/>
      <c r="KD37" s="193"/>
      <c r="KE37" s="193"/>
      <c r="KF37" s="193"/>
      <c r="KG37" s="193"/>
      <c r="KH37" s="193"/>
      <c r="KI37" s="193"/>
      <c r="KJ37" s="193"/>
      <c r="KK37" s="193"/>
      <c r="KL37" s="193"/>
      <c r="KM37" s="193"/>
      <c r="KN37" s="193"/>
      <c r="KO37" s="193"/>
      <c r="KP37" s="193"/>
      <c r="KQ37" s="193"/>
      <c r="KR37" s="193"/>
      <c r="KS37" s="193"/>
      <c r="KT37" s="193"/>
      <c r="KU37" s="193"/>
      <c r="KV37" s="193"/>
      <c r="KW37" s="193"/>
      <c r="KX37" s="193"/>
      <c r="KY37" s="193"/>
      <c r="KZ37" s="193"/>
      <c r="LA37" s="193"/>
      <c r="LB37" s="193"/>
      <c r="LC37" s="193"/>
      <c r="LD37" s="193"/>
      <c r="LE37" s="193"/>
      <c r="LF37" s="193"/>
      <c r="LG37" s="193"/>
      <c r="LH37" s="193"/>
      <c r="LI37" s="193"/>
      <c r="LJ37" s="193"/>
      <c r="LK37" s="193"/>
      <c r="LL37" s="193"/>
      <c r="LM37" s="193"/>
      <c r="LN37" s="193"/>
      <c r="LO37" s="193"/>
      <c r="LP37" s="193"/>
      <c r="LQ37" s="193"/>
      <c r="LR37" s="193"/>
      <c r="LS37" s="193"/>
      <c r="LT37" s="193"/>
      <c r="LU37" s="193"/>
      <c r="LV37" s="193"/>
      <c r="LW37" s="193"/>
      <c r="LX37" s="193"/>
      <c r="LY37" s="193"/>
      <c r="LZ37" s="193"/>
      <c r="MA37" s="193"/>
      <c r="MB37" s="193"/>
      <c r="MC37" s="193"/>
      <c r="MD37" s="193"/>
      <c r="ME37" s="193"/>
      <c r="MF37" s="193"/>
      <c r="MG37" s="193"/>
      <c r="MH37" s="193"/>
      <c r="MI37" s="193"/>
      <c r="MJ37" s="193"/>
      <c r="MK37" s="193"/>
      <c r="ML37" s="193"/>
      <c r="MM37" s="193"/>
      <c r="MN37" s="193"/>
      <c r="MO37" s="193"/>
      <c r="MP37" s="193"/>
      <c r="MQ37" s="193"/>
      <c r="MR37" s="193"/>
      <c r="MS37" s="193"/>
      <c r="MT37" s="193"/>
      <c r="MU37" s="193"/>
      <c r="MV37" s="193"/>
      <c r="MW37" s="193"/>
      <c r="MX37" s="193"/>
      <c r="MY37" s="193"/>
      <c r="MZ37" s="193"/>
      <c r="NA37" s="193"/>
      <c r="NB37" s="193"/>
      <c r="NC37" s="193"/>
      <c r="ND37" s="193"/>
      <c r="NE37" s="193"/>
      <c r="NF37" s="193"/>
      <c r="NG37" s="193"/>
      <c r="NH37" s="193"/>
      <c r="NI37" s="193"/>
      <c r="NJ37" s="193"/>
      <c r="NK37" s="193"/>
      <c r="NL37" s="193"/>
      <c r="NM37" s="193"/>
      <c r="NN37" s="193"/>
      <c r="NO37" s="193"/>
      <c r="NP37" s="193"/>
      <c r="NQ37" s="193"/>
      <c r="NR37" s="193"/>
      <c r="NS37" s="193"/>
      <c r="NT37" s="193"/>
      <c r="NU37" s="193"/>
      <c r="NV37" s="193"/>
      <c r="NW37" s="193"/>
      <c r="NX37" s="193"/>
      <c r="NY37" s="193"/>
      <c r="NZ37" s="193"/>
      <c r="OA37" s="193"/>
      <c r="OB37" s="193"/>
      <c r="OC37" s="193"/>
      <c r="OD37" s="193"/>
      <c r="OE37" s="193"/>
      <c r="OF37" s="193"/>
      <c r="OG37" s="193"/>
      <c r="OH37" s="193"/>
      <c r="OI37" s="193"/>
      <c r="OJ37" s="193"/>
      <c r="OK37" s="193"/>
      <c r="OL37" s="193"/>
      <c r="OM37" s="193"/>
      <c r="ON37" s="193"/>
      <c r="OO37" s="193"/>
      <c r="OP37" s="193"/>
      <c r="OQ37" s="193"/>
      <c r="OR37" s="193"/>
      <c r="OS37" s="193"/>
      <c r="OT37" s="193"/>
      <c r="OU37" s="193"/>
      <c r="OV37" s="193"/>
      <c r="OW37" s="193"/>
      <c r="OX37" s="193"/>
      <c r="OY37" s="193"/>
      <c r="OZ37" s="193"/>
      <c r="PA37" s="193"/>
      <c r="PB37" s="193"/>
      <c r="PC37" s="193"/>
      <c r="PD37" s="193"/>
      <c r="PE37" s="193"/>
      <c r="PF37" s="193"/>
      <c r="PG37" s="193"/>
      <c r="PH37" s="193"/>
      <c r="PI37" s="193"/>
      <c r="PJ37" s="193"/>
      <c r="PK37" s="193"/>
      <c r="PL37" s="193"/>
      <c r="PM37" s="193"/>
      <c r="PN37" s="193"/>
      <c r="PO37" s="193"/>
      <c r="PP37" s="193"/>
      <c r="PQ37" s="193"/>
      <c r="PR37" s="193"/>
      <c r="PS37" s="193"/>
      <c r="PT37" s="193"/>
      <c r="PU37" s="193"/>
      <c r="PV37" s="193"/>
      <c r="PW37" s="193"/>
      <c r="PX37" s="193"/>
      <c r="PY37" s="193"/>
      <c r="PZ37" s="193"/>
      <c r="QA37" s="193"/>
      <c r="QB37" s="193"/>
      <c r="QC37" s="193"/>
      <c r="QD37" s="193"/>
      <c r="QE37" s="193"/>
      <c r="QF37" s="193"/>
      <c r="QG37" s="193"/>
      <c r="QH37" s="193"/>
      <c r="QI37" s="193"/>
      <c r="QJ37" s="193"/>
      <c r="QK37" s="193"/>
      <c r="QL37" s="193"/>
      <c r="QM37" s="193"/>
      <c r="QN37" s="193"/>
      <c r="QO37" s="193"/>
      <c r="QP37" s="193"/>
      <c r="QQ37" s="193"/>
      <c r="QR37" s="193"/>
      <c r="QS37" s="193"/>
      <c r="QT37" s="193"/>
      <c r="QU37" s="193"/>
      <c r="QV37" s="193"/>
      <c r="QW37" s="193"/>
      <c r="QX37" s="193"/>
      <c r="QY37" s="193"/>
      <c r="QZ37" s="193"/>
      <c r="RA37" s="193"/>
      <c r="RB37" s="193"/>
      <c r="RC37" s="193"/>
      <c r="RD37" s="193"/>
      <c r="RE37" s="193"/>
      <c r="RF37" s="193"/>
      <c r="RG37" s="193"/>
      <c r="RH37" s="193"/>
      <c r="RI37" s="193"/>
      <c r="RJ37" s="193"/>
      <c r="RK37" s="193"/>
      <c r="RL37" s="193"/>
      <c r="RM37" s="193"/>
      <c r="RN37" s="193"/>
      <c r="RO37" s="193"/>
      <c r="RP37" s="193"/>
      <c r="RQ37" s="193"/>
      <c r="RR37" s="193"/>
      <c r="RS37" s="193"/>
      <c r="RT37" s="193"/>
      <c r="RU37" s="193"/>
      <c r="RV37" s="193"/>
      <c r="RW37" s="193"/>
      <c r="RX37" s="193"/>
      <c r="RY37" s="193"/>
      <c r="RZ37" s="193"/>
      <c r="SA37" s="193"/>
      <c r="SB37" s="193"/>
      <c r="SC37" s="193"/>
      <c r="SD37" s="193"/>
      <c r="SE37" s="193"/>
      <c r="SF37" s="193"/>
      <c r="SG37" s="193"/>
      <c r="SH37" s="193"/>
      <c r="SI37" s="193"/>
      <c r="SJ37" s="193"/>
      <c r="SK37" s="193"/>
      <c r="SL37" s="193"/>
      <c r="SM37" s="193"/>
      <c r="SN37" s="193"/>
      <c r="SO37" s="193"/>
      <c r="SP37" s="193"/>
      <c r="SQ37" s="193"/>
      <c r="SR37" s="193"/>
      <c r="SS37" s="193"/>
      <c r="ST37" s="193"/>
      <c r="SU37" s="193"/>
      <c r="SV37" s="193"/>
      <c r="SW37" s="193"/>
      <c r="SX37" s="193"/>
      <c r="SY37" s="193"/>
      <c r="SZ37" s="193"/>
      <c r="TA37" s="193"/>
      <c r="TB37" s="193"/>
      <c r="TC37" s="193"/>
      <c r="TD37" s="193"/>
      <c r="TE37" s="193"/>
      <c r="TF37" s="193"/>
      <c r="TG37" s="193"/>
      <c r="TH37" s="193"/>
      <c r="TI37" s="193"/>
      <c r="TJ37" s="193"/>
      <c r="TK37" s="193"/>
      <c r="TL37" s="193"/>
      <c r="TM37" s="193"/>
      <c r="TN37" s="193"/>
      <c r="TO37" s="193"/>
      <c r="TP37" s="193"/>
      <c r="TQ37" s="193"/>
      <c r="TR37" s="193"/>
      <c r="TS37" s="193"/>
      <c r="TT37" s="193"/>
      <c r="TU37" s="193"/>
      <c r="TV37" s="193"/>
      <c r="TW37" s="193"/>
      <c r="TX37" s="193"/>
      <c r="TY37" s="193"/>
      <c r="TZ37" s="193"/>
      <c r="UA37" s="193"/>
      <c r="UB37" s="193"/>
      <c r="UC37" s="193"/>
      <c r="UD37" s="193"/>
      <c r="UE37" s="193"/>
      <c r="UF37" s="193"/>
      <c r="UG37" s="193"/>
      <c r="UH37" s="193"/>
      <c r="UI37" s="197"/>
      <c r="UJ37" s="197"/>
      <c r="UK37" s="197"/>
      <c r="UL37" s="197"/>
      <c r="UM37" s="197"/>
      <c r="UN37" s="195"/>
      <c r="UO37" s="195"/>
      <c r="UP37" s="195"/>
      <c r="UQ37" s="195"/>
      <c r="YG37" s="199"/>
      <c r="YH37" s="199"/>
    </row>
    <row r="38" spans="1:658" ht="21" customHeight="1">
      <c r="A38" s="296">
        <v>31</v>
      </c>
      <c r="B38" s="292" t="str">
        <f>IF('1'!$A$1=1,D38,F38)</f>
        <v xml:space="preserve"> Латвія</v>
      </c>
      <c r="C38" s="291"/>
      <c r="D38" s="353" t="s">
        <v>171</v>
      </c>
      <c r="E38" s="354"/>
      <c r="F38" s="354" t="s">
        <v>63</v>
      </c>
      <c r="G38" s="294">
        <v>121.49936428566943</v>
      </c>
      <c r="H38" s="118">
        <v>113.08062810519499</v>
      </c>
      <c r="I38" s="118">
        <v>176.81118801613377</v>
      </c>
      <c r="J38" s="118">
        <v>239.2310865124353</v>
      </c>
      <c r="K38" s="118">
        <v>250.60040374676709</v>
      </c>
      <c r="L38" s="118">
        <v>194.47608898125591</v>
      </c>
      <c r="M38" s="118">
        <v>229.45906898232397</v>
      </c>
      <c r="N38" s="118">
        <v>267.00861744861925</v>
      </c>
      <c r="O38" s="118">
        <v>297.56272593898711</v>
      </c>
      <c r="P38" s="118">
        <v>268.59807398631659</v>
      </c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2"/>
      <c r="AM38" s="192"/>
      <c r="AN38" s="192"/>
      <c r="AO38" s="192"/>
      <c r="AP38" s="192"/>
      <c r="AQ38" s="192"/>
      <c r="AR38" s="192"/>
      <c r="AS38" s="192"/>
      <c r="AT38" s="192"/>
      <c r="AU38" s="191"/>
      <c r="AV38" s="191"/>
      <c r="AW38" s="191"/>
      <c r="AX38" s="191"/>
      <c r="AY38" s="191"/>
      <c r="AZ38" s="192"/>
      <c r="BA38" s="192"/>
      <c r="BB38" s="192"/>
      <c r="BI38" s="192"/>
      <c r="BJ38" s="192"/>
      <c r="BK38" s="192"/>
      <c r="BL38" s="192"/>
      <c r="BM38" s="192"/>
      <c r="BN38" s="192"/>
      <c r="BO38" s="192"/>
      <c r="BP38" s="192"/>
      <c r="BQ38" s="153"/>
      <c r="BR38" s="153"/>
      <c r="BS38" s="153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3"/>
      <c r="CV38" s="193"/>
      <c r="CW38" s="152"/>
      <c r="CX38" s="152"/>
      <c r="CY38" s="153"/>
      <c r="CZ38" s="337"/>
      <c r="DA38" s="337"/>
      <c r="DB38" s="154"/>
      <c r="DC38" s="154"/>
      <c r="DD38" s="154"/>
      <c r="DE38" s="154"/>
      <c r="DF38" s="193"/>
      <c r="DG38" s="193"/>
      <c r="DH38" s="195"/>
      <c r="DI38" s="195"/>
      <c r="DJ38" s="195"/>
      <c r="DK38" s="195"/>
      <c r="DL38" s="195"/>
      <c r="DM38" s="195"/>
      <c r="DN38" s="193"/>
      <c r="DO38" s="193"/>
      <c r="DP38" s="193"/>
      <c r="DQ38" s="193"/>
      <c r="DR38" s="193"/>
      <c r="DS38" s="193"/>
      <c r="DT38" s="193"/>
      <c r="DU38" s="193"/>
      <c r="DV38" s="193"/>
      <c r="DW38" s="193"/>
      <c r="DX38" s="193"/>
      <c r="DY38" s="193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5"/>
      <c r="FG38" s="195"/>
      <c r="FH38" s="195"/>
      <c r="FI38" s="195"/>
      <c r="FJ38" s="195"/>
      <c r="FK38" s="195"/>
      <c r="FL38" s="195"/>
      <c r="FM38" s="195"/>
      <c r="FN38" s="195"/>
      <c r="FO38" s="196"/>
      <c r="FP38" s="196"/>
      <c r="FQ38" s="196"/>
      <c r="FR38" s="196"/>
      <c r="FS38" s="195"/>
      <c r="FT38" s="195"/>
      <c r="FU38" s="195"/>
      <c r="FV38" s="195"/>
      <c r="FW38" s="195"/>
      <c r="FX38" s="195"/>
      <c r="FY38" s="195"/>
      <c r="FZ38" s="195"/>
      <c r="GA38" s="193"/>
      <c r="GB38" s="193"/>
      <c r="GC38" s="193"/>
      <c r="GD38" s="193"/>
      <c r="GE38" s="193"/>
      <c r="GF38" s="193"/>
      <c r="GG38" s="193"/>
      <c r="GH38" s="193"/>
      <c r="GI38" s="193"/>
      <c r="GJ38" s="193"/>
      <c r="GK38" s="193"/>
      <c r="GL38" s="193"/>
      <c r="GM38" s="193"/>
      <c r="GN38" s="196"/>
      <c r="GO38" s="196"/>
      <c r="GP38" s="195"/>
      <c r="GQ38" s="195"/>
      <c r="GR38" s="195"/>
      <c r="GS38" s="195"/>
      <c r="GT38" s="195"/>
      <c r="GU38" s="195"/>
      <c r="GV38" s="195"/>
      <c r="GW38" s="193"/>
      <c r="GX38" s="196"/>
      <c r="GY38" s="196"/>
      <c r="GZ38" s="196"/>
      <c r="HA38" s="196"/>
      <c r="HB38" s="196"/>
      <c r="HC38" s="193"/>
      <c r="HD38" s="193"/>
      <c r="HE38" s="193"/>
      <c r="HF38" s="193"/>
      <c r="HG38" s="193"/>
      <c r="HH38" s="193"/>
      <c r="HI38" s="193"/>
      <c r="HJ38" s="193"/>
      <c r="HK38" s="193"/>
      <c r="HL38" s="193"/>
      <c r="HM38" s="193"/>
      <c r="HN38" s="193"/>
      <c r="HO38" s="193"/>
      <c r="HP38" s="193"/>
      <c r="HQ38" s="193"/>
      <c r="HR38" s="193"/>
      <c r="HS38" s="193"/>
      <c r="HT38" s="193"/>
      <c r="HU38" s="193"/>
      <c r="HV38" s="193"/>
      <c r="HW38" s="193"/>
      <c r="HX38" s="193"/>
      <c r="HY38" s="193"/>
      <c r="HZ38" s="193"/>
      <c r="IA38" s="193"/>
      <c r="IB38" s="193"/>
      <c r="IC38" s="193"/>
      <c r="ID38" s="193"/>
      <c r="IE38" s="193"/>
      <c r="IF38" s="193"/>
      <c r="IG38" s="193"/>
      <c r="IH38" s="193"/>
      <c r="II38" s="193"/>
      <c r="IJ38" s="193"/>
      <c r="IK38" s="193"/>
      <c r="IL38" s="193"/>
      <c r="IM38" s="193"/>
      <c r="IN38" s="193"/>
      <c r="IO38" s="193"/>
      <c r="IP38" s="193"/>
      <c r="IQ38" s="193"/>
      <c r="IR38" s="193"/>
      <c r="IS38" s="193"/>
      <c r="IT38" s="193"/>
      <c r="IU38" s="193"/>
      <c r="IV38" s="193"/>
      <c r="IW38" s="193"/>
      <c r="IX38" s="193"/>
      <c r="IY38" s="193"/>
      <c r="IZ38" s="193"/>
      <c r="JA38" s="193"/>
      <c r="JB38" s="193"/>
      <c r="JC38" s="193"/>
      <c r="JD38" s="193"/>
      <c r="JE38" s="193"/>
      <c r="JF38" s="193"/>
      <c r="JG38" s="193"/>
      <c r="JH38" s="193"/>
      <c r="JI38" s="193"/>
      <c r="JJ38" s="193"/>
      <c r="JK38" s="193"/>
      <c r="JL38" s="193"/>
      <c r="JM38" s="193"/>
      <c r="JN38" s="193"/>
      <c r="JO38" s="193"/>
      <c r="JP38" s="193"/>
      <c r="JQ38" s="193"/>
      <c r="JR38" s="193"/>
      <c r="JS38" s="193"/>
      <c r="JT38" s="193"/>
      <c r="JU38" s="193"/>
      <c r="JV38" s="193"/>
      <c r="JW38" s="193"/>
      <c r="JX38" s="193"/>
      <c r="JY38" s="193"/>
      <c r="JZ38" s="193"/>
      <c r="KA38" s="193"/>
      <c r="KB38" s="193"/>
      <c r="KC38" s="193"/>
      <c r="KD38" s="193"/>
      <c r="KE38" s="193"/>
      <c r="KF38" s="193"/>
      <c r="KG38" s="193"/>
      <c r="KH38" s="193"/>
      <c r="KI38" s="193"/>
      <c r="KJ38" s="193"/>
      <c r="KK38" s="193"/>
      <c r="KL38" s="193"/>
      <c r="KM38" s="193"/>
      <c r="KN38" s="193"/>
      <c r="KO38" s="193"/>
      <c r="KP38" s="193"/>
      <c r="KQ38" s="193"/>
      <c r="KR38" s="193"/>
      <c r="KS38" s="193"/>
      <c r="KT38" s="193"/>
      <c r="KU38" s="193"/>
      <c r="KV38" s="193"/>
      <c r="KW38" s="193"/>
      <c r="KX38" s="193"/>
      <c r="KY38" s="193"/>
      <c r="KZ38" s="193"/>
      <c r="LA38" s="193"/>
      <c r="LB38" s="193"/>
      <c r="LC38" s="193"/>
      <c r="LD38" s="193"/>
      <c r="LE38" s="193"/>
      <c r="LF38" s="193"/>
      <c r="LG38" s="193"/>
      <c r="LH38" s="193"/>
      <c r="LI38" s="193"/>
      <c r="LJ38" s="193"/>
      <c r="LK38" s="193"/>
      <c r="LL38" s="193"/>
      <c r="LM38" s="193"/>
      <c r="LN38" s="193"/>
      <c r="LO38" s="193"/>
      <c r="LP38" s="193"/>
      <c r="LQ38" s="193"/>
      <c r="LR38" s="193"/>
      <c r="LS38" s="193"/>
      <c r="LT38" s="193"/>
      <c r="LU38" s="193"/>
      <c r="LV38" s="193"/>
      <c r="LW38" s="193"/>
      <c r="LX38" s="193"/>
      <c r="LY38" s="193"/>
      <c r="LZ38" s="193"/>
      <c r="MA38" s="193"/>
      <c r="MB38" s="193"/>
      <c r="MC38" s="193"/>
      <c r="MD38" s="193"/>
      <c r="ME38" s="193"/>
      <c r="MF38" s="193"/>
      <c r="MG38" s="193"/>
      <c r="MH38" s="193"/>
      <c r="MI38" s="193"/>
      <c r="MJ38" s="193"/>
      <c r="MK38" s="193"/>
      <c r="ML38" s="193"/>
      <c r="MM38" s="193"/>
      <c r="MN38" s="193"/>
      <c r="MO38" s="193"/>
      <c r="MP38" s="193"/>
      <c r="MQ38" s="193"/>
      <c r="MR38" s="193"/>
      <c r="MS38" s="193"/>
      <c r="MT38" s="193"/>
      <c r="MU38" s="193"/>
      <c r="MV38" s="193"/>
      <c r="MW38" s="193"/>
      <c r="MX38" s="193"/>
      <c r="MY38" s="193"/>
      <c r="MZ38" s="193"/>
      <c r="NA38" s="193"/>
      <c r="NB38" s="193"/>
      <c r="NC38" s="193"/>
      <c r="ND38" s="193"/>
      <c r="NE38" s="193"/>
      <c r="NF38" s="193"/>
      <c r="NG38" s="193"/>
      <c r="NH38" s="193"/>
      <c r="NI38" s="193"/>
      <c r="NJ38" s="193"/>
      <c r="NK38" s="193"/>
      <c r="NL38" s="193"/>
      <c r="NM38" s="193"/>
      <c r="NN38" s="193"/>
      <c r="NO38" s="193"/>
      <c r="NP38" s="193"/>
      <c r="NQ38" s="193"/>
      <c r="NR38" s="193"/>
      <c r="NS38" s="193"/>
      <c r="NT38" s="193"/>
      <c r="NU38" s="193"/>
      <c r="NV38" s="193"/>
      <c r="NW38" s="193"/>
      <c r="NX38" s="193"/>
      <c r="NY38" s="193"/>
      <c r="NZ38" s="193"/>
      <c r="OA38" s="193"/>
      <c r="OB38" s="193"/>
      <c r="OC38" s="193"/>
      <c r="OD38" s="193"/>
      <c r="OE38" s="193"/>
      <c r="OF38" s="193"/>
      <c r="OG38" s="193"/>
      <c r="OH38" s="193"/>
      <c r="OI38" s="193"/>
      <c r="OJ38" s="193"/>
      <c r="OK38" s="193"/>
      <c r="OL38" s="193"/>
      <c r="OM38" s="193"/>
      <c r="ON38" s="193"/>
      <c r="OO38" s="193"/>
      <c r="OP38" s="193"/>
      <c r="OQ38" s="193"/>
      <c r="OR38" s="193"/>
      <c r="OS38" s="193"/>
      <c r="OT38" s="193"/>
      <c r="OU38" s="193"/>
      <c r="OV38" s="193"/>
      <c r="OW38" s="193"/>
      <c r="OX38" s="193"/>
      <c r="OY38" s="193"/>
      <c r="OZ38" s="193"/>
      <c r="PA38" s="193"/>
      <c r="PB38" s="193"/>
      <c r="PC38" s="193"/>
      <c r="PD38" s="193"/>
      <c r="PE38" s="193"/>
      <c r="PF38" s="193"/>
      <c r="PG38" s="193"/>
      <c r="PH38" s="193"/>
      <c r="PI38" s="193"/>
      <c r="PJ38" s="193"/>
      <c r="PK38" s="193"/>
      <c r="PL38" s="193"/>
      <c r="PM38" s="193"/>
      <c r="PN38" s="193"/>
      <c r="PO38" s="193"/>
      <c r="PP38" s="193"/>
      <c r="PQ38" s="193"/>
      <c r="PR38" s="193"/>
      <c r="PS38" s="193"/>
      <c r="PT38" s="193"/>
      <c r="PU38" s="193"/>
      <c r="PV38" s="193"/>
      <c r="PW38" s="193"/>
      <c r="PX38" s="193"/>
      <c r="PY38" s="193"/>
      <c r="PZ38" s="193"/>
      <c r="QA38" s="193"/>
      <c r="QB38" s="193"/>
      <c r="QC38" s="193"/>
      <c r="QD38" s="193"/>
      <c r="QE38" s="193"/>
      <c r="QF38" s="193"/>
      <c r="QG38" s="193"/>
      <c r="QH38" s="193"/>
      <c r="QI38" s="193"/>
      <c r="QJ38" s="193"/>
      <c r="QK38" s="193"/>
      <c r="QL38" s="193"/>
      <c r="QM38" s="193"/>
      <c r="QN38" s="193"/>
      <c r="QO38" s="193"/>
      <c r="QP38" s="193"/>
      <c r="QQ38" s="193"/>
      <c r="QR38" s="193"/>
      <c r="QS38" s="193"/>
      <c r="QT38" s="193"/>
      <c r="QU38" s="193"/>
      <c r="QV38" s="193"/>
      <c r="QW38" s="193"/>
      <c r="QX38" s="193"/>
      <c r="QY38" s="193"/>
      <c r="QZ38" s="193"/>
      <c r="RA38" s="193"/>
      <c r="RB38" s="193"/>
      <c r="RC38" s="193"/>
      <c r="RD38" s="193"/>
      <c r="RE38" s="193"/>
      <c r="RF38" s="193"/>
      <c r="RG38" s="193"/>
      <c r="RH38" s="193"/>
      <c r="RI38" s="193"/>
      <c r="RJ38" s="193"/>
      <c r="RK38" s="193"/>
      <c r="RL38" s="193"/>
      <c r="RM38" s="193"/>
      <c r="RN38" s="193"/>
      <c r="RO38" s="193"/>
      <c r="RP38" s="193"/>
      <c r="RQ38" s="193"/>
      <c r="RR38" s="193"/>
      <c r="RS38" s="193"/>
      <c r="RT38" s="193"/>
      <c r="RU38" s="193"/>
      <c r="RV38" s="193"/>
      <c r="RW38" s="193"/>
      <c r="RX38" s="193"/>
      <c r="RY38" s="193"/>
      <c r="RZ38" s="193"/>
      <c r="SA38" s="193"/>
      <c r="SB38" s="193"/>
      <c r="SC38" s="193"/>
      <c r="SD38" s="193"/>
      <c r="SE38" s="193"/>
      <c r="SF38" s="193"/>
      <c r="SG38" s="193"/>
      <c r="SH38" s="193"/>
      <c r="SI38" s="193"/>
      <c r="SJ38" s="193"/>
      <c r="SK38" s="193"/>
      <c r="SL38" s="193"/>
      <c r="SM38" s="193"/>
      <c r="SN38" s="193"/>
      <c r="SO38" s="193"/>
      <c r="SP38" s="193"/>
      <c r="SQ38" s="193"/>
      <c r="SR38" s="193"/>
      <c r="SS38" s="193"/>
      <c r="ST38" s="193"/>
      <c r="SU38" s="193"/>
      <c r="SV38" s="193"/>
      <c r="SW38" s="193"/>
      <c r="SX38" s="193"/>
      <c r="SY38" s="193"/>
      <c r="SZ38" s="193"/>
      <c r="TA38" s="193"/>
      <c r="TB38" s="193"/>
      <c r="TC38" s="193"/>
      <c r="TD38" s="193"/>
      <c r="TE38" s="193"/>
      <c r="TF38" s="193"/>
      <c r="TG38" s="193"/>
      <c r="TH38" s="193"/>
      <c r="TI38" s="193"/>
      <c r="TJ38" s="193"/>
      <c r="TK38" s="193"/>
      <c r="TL38" s="193"/>
      <c r="TM38" s="193"/>
      <c r="TN38" s="193"/>
      <c r="TO38" s="193"/>
      <c r="TP38" s="193"/>
      <c r="TQ38" s="193"/>
      <c r="TR38" s="193"/>
      <c r="TS38" s="193"/>
      <c r="TT38" s="193"/>
      <c r="TU38" s="193"/>
      <c r="TV38" s="193"/>
      <c r="TW38" s="193"/>
      <c r="TX38" s="193"/>
      <c r="TY38" s="193"/>
      <c r="TZ38" s="193"/>
      <c r="UA38" s="193"/>
      <c r="UB38" s="193"/>
      <c r="UC38" s="193"/>
      <c r="UD38" s="193"/>
      <c r="UE38" s="193"/>
      <c r="UF38" s="193"/>
      <c r="UG38" s="193"/>
      <c r="UH38" s="193"/>
      <c r="UI38" s="197"/>
      <c r="UJ38" s="197"/>
      <c r="UK38" s="197"/>
      <c r="UL38" s="197"/>
      <c r="UM38" s="197"/>
      <c r="UN38" s="195"/>
      <c r="UO38" s="195"/>
      <c r="UP38" s="195"/>
      <c r="UQ38" s="195"/>
      <c r="YG38" s="199"/>
      <c r="YH38" s="199"/>
    </row>
    <row r="39" spans="1:658" ht="15.65" customHeight="1">
      <c r="A39" s="296">
        <v>32</v>
      </c>
      <c r="B39" s="292" t="str">
        <f>IF('1'!$A$1=1,D39,F39)</f>
        <v xml:space="preserve"> Лівія</v>
      </c>
      <c r="C39" s="358"/>
      <c r="D39" s="359" t="s">
        <v>202</v>
      </c>
      <c r="E39" s="359"/>
      <c r="F39" s="359" t="s">
        <v>203</v>
      </c>
      <c r="G39" s="294">
        <v>164.87190937928756</v>
      </c>
      <c r="H39" s="118">
        <v>223.78906671706318</v>
      </c>
      <c r="I39" s="118">
        <v>184.41966486011276</v>
      </c>
      <c r="J39" s="118">
        <v>276.89350872178102</v>
      </c>
      <c r="K39" s="118">
        <v>283.71521771405617</v>
      </c>
      <c r="L39" s="118">
        <v>286.56877578835179</v>
      </c>
      <c r="M39" s="118">
        <v>398.76216860106751</v>
      </c>
      <c r="N39" s="118">
        <v>234.54908209710675</v>
      </c>
      <c r="O39" s="118">
        <v>98.929788867561768</v>
      </c>
      <c r="P39" s="118">
        <v>257.1158449581747</v>
      </c>
    </row>
    <row r="40" spans="1:658" ht="21" customHeight="1">
      <c r="A40" s="296">
        <v>33</v>
      </c>
      <c r="B40" s="292" t="str">
        <f>IF('1'!$A$1=1,D40,F40)</f>
        <v xml:space="preserve"> Об'єднані Арабські Емірати</v>
      </c>
      <c r="C40" s="291"/>
      <c r="D40" s="353" t="s">
        <v>177</v>
      </c>
      <c r="E40" s="354"/>
      <c r="F40" s="354" t="s">
        <v>103</v>
      </c>
      <c r="G40" s="294">
        <v>270.73312498911321</v>
      </c>
      <c r="H40" s="118">
        <v>246.14783580424481</v>
      </c>
      <c r="I40" s="118">
        <v>339.18877144737598</v>
      </c>
      <c r="J40" s="118">
        <v>410.72038619653893</v>
      </c>
      <c r="K40" s="118">
        <v>465.64265687692631</v>
      </c>
      <c r="L40" s="118">
        <v>386.16061517771175</v>
      </c>
      <c r="M40" s="118">
        <v>448.29882410863047</v>
      </c>
      <c r="N40" s="118">
        <v>191.76378820172417</v>
      </c>
      <c r="O40" s="118">
        <v>199.20122324792541</v>
      </c>
      <c r="P40" s="118">
        <v>246.2542894869103</v>
      </c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2"/>
      <c r="AM40" s="192"/>
      <c r="AN40" s="192"/>
      <c r="AO40" s="192"/>
      <c r="AP40" s="192"/>
      <c r="AQ40" s="192"/>
      <c r="AR40" s="192"/>
      <c r="AS40" s="192"/>
      <c r="AT40" s="192"/>
      <c r="AU40" s="191"/>
      <c r="AV40" s="191"/>
      <c r="AW40" s="191"/>
      <c r="AX40" s="191"/>
      <c r="AY40" s="191"/>
      <c r="AZ40" s="192"/>
      <c r="BA40" s="192"/>
      <c r="BB40" s="192"/>
      <c r="BI40" s="192"/>
      <c r="BJ40" s="192"/>
      <c r="BK40" s="192"/>
      <c r="BL40" s="192"/>
      <c r="BM40" s="192"/>
      <c r="BN40" s="192"/>
      <c r="BO40" s="192"/>
      <c r="BP40" s="192"/>
      <c r="BQ40" s="153"/>
      <c r="BR40" s="153"/>
      <c r="BS40" s="153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3"/>
      <c r="CK40" s="193"/>
      <c r="CL40" s="193"/>
      <c r="CM40" s="193"/>
      <c r="CN40" s="193"/>
      <c r="CO40" s="193"/>
      <c r="CP40" s="193"/>
      <c r="CQ40" s="193"/>
      <c r="CR40" s="193"/>
      <c r="CS40" s="193"/>
      <c r="CT40" s="193"/>
      <c r="CU40" s="193"/>
      <c r="CV40" s="193"/>
      <c r="CW40" s="152"/>
      <c r="CX40" s="152"/>
      <c r="CY40" s="153"/>
      <c r="CZ40" s="337"/>
      <c r="DA40" s="337"/>
      <c r="DB40" s="154"/>
      <c r="DC40" s="154"/>
      <c r="DD40" s="154"/>
      <c r="DE40" s="154"/>
      <c r="DF40" s="193"/>
      <c r="DG40" s="193"/>
      <c r="DH40" s="195"/>
      <c r="DI40" s="195"/>
      <c r="DJ40" s="195"/>
      <c r="DK40" s="195"/>
      <c r="DL40" s="195"/>
      <c r="DM40" s="195"/>
      <c r="DN40" s="193"/>
      <c r="DO40" s="193"/>
      <c r="DP40" s="193"/>
      <c r="DQ40" s="193"/>
      <c r="DR40" s="193"/>
      <c r="DS40" s="193"/>
      <c r="DT40" s="193"/>
      <c r="DU40" s="193"/>
      <c r="DV40" s="193"/>
      <c r="DW40" s="193"/>
      <c r="DX40" s="193"/>
      <c r="DY40" s="193"/>
      <c r="DZ40" s="195"/>
      <c r="EA40" s="195"/>
      <c r="EB40" s="195"/>
      <c r="EC40" s="195"/>
      <c r="ED40" s="195"/>
      <c r="EE40" s="195"/>
      <c r="EF40" s="195"/>
      <c r="EG40" s="195"/>
      <c r="EH40" s="195"/>
      <c r="EI40" s="195"/>
      <c r="EJ40" s="195"/>
      <c r="EK40" s="195"/>
      <c r="EL40" s="195"/>
      <c r="EM40" s="195"/>
      <c r="EN40" s="195"/>
      <c r="EO40" s="195"/>
      <c r="EP40" s="195"/>
      <c r="EQ40" s="195"/>
      <c r="ER40" s="195"/>
      <c r="ES40" s="195"/>
      <c r="ET40" s="195"/>
      <c r="EU40" s="195"/>
      <c r="EV40" s="195"/>
      <c r="EW40" s="195"/>
      <c r="EX40" s="195"/>
      <c r="EY40" s="195"/>
      <c r="EZ40" s="195"/>
      <c r="FA40" s="195"/>
      <c r="FB40" s="195"/>
      <c r="FC40" s="195"/>
      <c r="FD40" s="195"/>
      <c r="FE40" s="195"/>
      <c r="FF40" s="195"/>
      <c r="FG40" s="195"/>
      <c r="FH40" s="195"/>
      <c r="FI40" s="195"/>
      <c r="FJ40" s="195"/>
      <c r="FK40" s="195"/>
      <c r="FL40" s="195"/>
      <c r="FM40" s="195"/>
      <c r="FN40" s="195"/>
      <c r="FO40" s="196"/>
      <c r="FP40" s="196"/>
      <c r="FQ40" s="196"/>
      <c r="FR40" s="196"/>
      <c r="FS40" s="195"/>
      <c r="FT40" s="195"/>
      <c r="FU40" s="195"/>
      <c r="FV40" s="195"/>
      <c r="FW40" s="195"/>
      <c r="FX40" s="195"/>
      <c r="FY40" s="195"/>
      <c r="FZ40" s="195"/>
      <c r="GA40" s="193"/>
      <c r="GB40" s="193"/>
      <c r="GC40" s="193"/>
      <c r="GD40" s="193"/>
      <c r="GE40" s="193"/>
      <c r="GF40" s="193"/>
      <c r="GG40" s="193"/>
      <c r="GH40" s="193"/>
      <c r="GI40" s="193"/>
      <c r="GJ40" s="193"/>
      <c r="GK40" s="193"/>
      <c r="GL40" s="193"/>
      <c r="GM40" s="193"/>
      <c r="GN40" s="196"/>
      <c r="GO40" s="196"/>
      <c r="GP40" s="195"/>
      <c r="GQ40" s="195"/>
      <c r="GR40" s="195"/>
      <c r="GS40" s="195"/>
      <c r="GT40" s="195"/>
      <c r="GU40" s="195"/>
      <c r="GV40" s="195"/>
      <c r="GW40" s="193"/>
      <c r="GX40" s="196"/>
      <c r="GY40" s="196"/>
      <c r="GZ40" s="196"/>
      <c r="HA40" s="196"/>
      <c r="HB40" s="196"/>
      <c r="HC40" s="193"/>
      <c r="HD40" s="193"/>
      <c r="HE40" s="193"/>
      <c r="HF40" s="193"/>
      <c r="HG40" s="193"/>
      <c r="HH40" s="193"/>
      <c r="HI40" s="193"/>
      <c r="HJ40" s="193"/>
      <c r="HK40" s="193"/>
      <c r="HL40" s="193"/>
      <c r="HM40" s="193"/>
      <c r="HN40" s="193"/>
      <c r="HO40" s="193"/>
      <c r="HP40" s="193"/>
      <c r="HQ40" s="193"/>
      <c r="HR40" s="193"/>
      <c r="HS40" s="193"/>
      <c r="HT40" s="193"/>
      <c r="HU40" s="193"/>
      <c r="HV40" s="193"/>
      <c r="HW40" s="193"/>
      <c r="HX40" s="193"/>
      <c r="HY40" s="193"/>
      <c r="HZ40" s="193"/>
      <c r="IA40" s="193"/>
      <c r="IB40" s="193"/>
      <c r="IC40" s="193"/>
      <c r="ID40" s="193"/>
      <c r="IE40" s="193"/>
      <c r="IF40" s="193"/>
      <c r="IG40" s="193"/>
      <c r="IH40" s="193"/>
      <c r="II40" s="193"/>
      <c r="IJ40" s="193"/>
      <c r="IK40" s="193"/>
      <c r="IL40" s="193"/>
      <c r="IM40" s="193"/>
      <c r="IN40" s="193"/>
      <c r="IO40" s="193"/>
      <c r="IP40" s="193"/>
      <c r="IQ40" s="193"/>
      <c r="IR40" s="193"/>
      <c r="IS40" s="193"/>
      <c r="IT40" s="193"/>
      <c r="IU40" s="193"/>
      <c r="IV40" s="193"/>
      <c r="IW40" s="193"/>
      <c r="IX40" s="193"/>
      <c r="IY40" s="193"/>
      <c r="IZ40" s="193"/>
      <c r="JA40" s="193"/>
      <c r="JB40" s="193"/>
      <c r="JC40" s="193"/>
      <c r="JD40" s="193"/>
      <c r="JE40" s="193"/>
      <c r="JF40" s="193"/>
      <c r="JG40" s="193"/>
      <c r="JH40" s="193"/>
      <c r="JI40" s="193"/>
      <c r="JJ40" s="193"/>
      <c r="JK40" s="193"/>
      <c r="JL40" s="193"/>
      <c r="JM40" s="193"/>
      <c r="JN40" s="193"/>
      <c r="JO40" s="193"/>
      <c r="JP40" s="193"/>
      <c r="JQ40" s="193"/>
      <c r="JR40" s="193"/>
      <c r="JS40" s="193"/>
      <c r="JT40" s="193"/>
      <c r="JU40" s="193"/>
      <c r="JV40" s="193"/>
      <c r="JW40" s="193"/>
      <c r="JX40" s="193"/>
      <c r="JY40" s="193"/>
      <c r="JZ40" s="193"/>
      <c r="KA40" s="193"/>
      <c r="KB40" s="193"/>
      <c r="KC40" s="193"/>
      <c r="KD40" s="193"/>
      <c r="KE40" s="193"/>
      <c r="KF40" s="193"/>
      <c r="KG40" s="193"/>
      <c r="KH40" s="193"/>
      <c r="KI40" s="193"/>
      <c r="KJ40" s="193"/>
      <c r="KK40" s="193"/>
      <c r="KL40" s="193"/>
      <c r="KM40" s="193"/>
      <c r="KN40" s="193"/>
      <c r="KO40" s="193"/>
      <c r="KP40" s="193"/>
      <c r="KQ40" s="193"/>
      <c r="KR40" s="193"/>
      <c r="KS40" s="193"/>
      <c r="KT40" s="193"/>
      <c r="KU40" s="193"/>
      <c r="KV40" s="193"/>
      <c r="KW40" s="193"/>
      <c r="KX40" s="193"/>
      <c r="KY40" s="193"/>
      <c r="KZ40" s="193"/>
      <c r="LA40" s="193"/>
      <c r="LB40" s="193"/>
      <c r="LC40" s="193"/>
      <c r="LD40" s="193"/>
      <c r="LE40" s="193"/>
      <c r="LF40" s="193"/>
      <c r="LG40" s="193"/>
      <c r="LH40" s="193"/>
      <c r="LI40" s="193"/>
      <c r="LJ40" s="193"/>
      <c r="LK40" s="193"/>
      <c r="LL40" s="193"/>
      <c r="LM40" s="193"/>
      <c r="LN40" s="193"/>
      <c r="LO40" s="193"/>
      <c r="LP40" s="193"/>
      <c r="LQ40" s="193"/>
      <c r="LR40" s="193"/>
      <c r="LS40" s="193"/>
      <c r="LT40" s="193"/>
      <c r="LU40" s="193"/>
      <c r="LV40" s="193"/>
      <c r="LW40" s="193"/>
      <c r="LX40" s="193"/>
      <c r="LY40" s="193"/>
      <c r="LZ40" s="193"/>
      <c r="MA40" s="193"/>
      <c r="MB40" s="193"/>
      <c r="MC40" s="193"/>
      <c r="MD40" s="193"/>
      <c r="ME40" s="193"/>
      <c r="MF40" s="193"/>
      <c r="MG40" s="193"/>
      <c r="MH40" s="193"/>
      <c r="MI40" s="193"/>
      <c r="MJ40" s="193"/>
      <c r="MK40" s="193"/>
      <c r="ML40" s="193"/>
      <c r="MM40" s="193"/>
      <c r="MN40" s="193"/>
      <c r="MO40" s="193"/>
      <c r="MP40" s="193"/>
      <c r="MQ40" s="193"/>
      <c r="MR40" s="193"/>
      <c r="MS40" s="193"/>
      <c r="MT40" s="193"/>
      <c r="MU40" s="193"/>
      <c r="MV40" s="193"/>
      <c r="MW40" s="193"/>
      <c r="MX40" s="193"/>
      <c r="MY40" s="193"/>
      <c r="MZ40" s="193"/>
      <c r="NA40" s="193"/>
      <c r="NB40" s="193"/>
      <c r="NC40" s="193"/>
      <c r="ND40" s="193"/>
      <c r="NE40" s="193"/>
      <c r="NF40" s="193"/>
      <c r="NG40" s="193"/>
      <c r="NH40" s="193"/>
      <c r="NI40" s="193"/>
      <c r="NJ40" s="193"/>
      <c r="NK40" s="193"/>
      <c r="NL40" s="193"/>
      <c r="NM40" s="193"/>
      <c r="NN40" s="193"/>
      <c r="NO40" s="193"/>
      <c r="NP40" s="193"/>
      <c r="NQ40" s="193"/>
      <c r="NR40" s="193"/>
      <c r="NS40" s="193"/>
      <c r="NT40" s="193"/>
      <c r="NU40" s="193"/>
      <c r="NV40" s="193"/>
      <c r="NW40" s="193"/>
      <c r="NX40" s="193"/>
      <c r="NY40" s="193"/>
      <c r="NZ40" s="193"/>
      <c r="OA40" s="193"/>
      <c r="OB40" s="193"/>
      <c r="OC40" s="193"/>
      <c r="OD40" s="193"/>
      <c r="OE40" s="193"/>
      <c r="OF40" s="193"/>
      <c r="OG40" s="193"/>
      <c r="OH40" s="193"/>
      <c r="OI40" s="193"/>
      <c r="OJ40" s="193"/>
      <c r="OK40" s="193"/>
      <c r="OL40" s="193"/>
      <c r="OM40" s="193"/>
      <c r="ON40" s="193"/>
      <c r="OO40" s="193"/>
      <c r="OP40" s="193"/>
      <c r="OQ40" s="193"/>
      <c r="OR40" s="193"/>
      <c r="OS40" s="193"/>
      <c r="OT40" s="193"/>
      <c r="OU40" s="193"/>
      <c r="OV40" s="193"/>
      <c r="OW40" s="193"/>
      <c r="OX40" s="193"/>
      <c r="OY40" s="193"/>
      <c r="OZ40" s="193"/>
      <c r="PA40" s="193"/>
      <c r="PB40" s="193"/>
      <c r="PC40" s="193"/>
      <c r="PD40" s="193"/>
      <c r="PE40" s="193"/>
      <c r="PF40" s="193"/>
      <c r="PG40" s="193"/>
      <c r="PH40" s="193"/>
      <c r="PI40" s="193"/>
      <c r="PJ40" s="193"/>
      <c r="PK40" s="193"/>
      <c r="PL40" s="193"/>
      <c r="PM40" s="193"/>
      <c r="PN40" s="193"/>
      <c r="PO40" s="193"/>
      <c r="PP40" s="193"/>
      <c r="PQ40" s="193"/>
      <c r="PR40" s="193"/>
      <c r="PS40" s="193"/>
      <c r="PT40" s="193"/>
      <c r="PU40" s="193"/>
      <c r="PV40" s="193"/>
      <c r="PW40" s="193"/>
      <c r="PX40" s="193"/>
      <c r="PY40" s="193"/>
      <c r="PZ40" s="193"/>
      <c r="QA40" s="193"/>
      <c r="QB40" s="193"/>
      <c r="QC40" s="193"/>
      <c r="QD40" s="193"/>
      <c r="QE40" s="193"/>
      <c r="QF40" s="193"/>
      <c r="QG40" s="193"/>
      <c r="QH40" s="193"/>
      <c r="QI40" s="193"/>
      <c r="QJ40" s="193"/>
      <c r="QK40" s="193"/>
      <c r="QL40" s="193"/>
      <c r="QM40" s="193"/>
      <c r="QN40" s="193"/>
      <c r="QO40" s="193"/>
      <c r="QP40" s="193"/>
      <c r="QQ40" s="193"/>
      <c r="QR40" s="193"/>
      <c r="QS40" s="193"/>
      <c r="QT40" s="193"/>
      <c r="QU40" s="193"/>
      <c r="QV40" s="193"/>
      <c r="QW40" s="193"/>
      <c r="QX40" s="193"/>
      <c r="QY40" s="193"/>
      <c r="QZ40" s="193"/>
      <c r="RA40" s="193"/>
      <c r="RB40" s="193"/>
      <c r="RC40" s="193"/>
      <c r="RD40" s="193"/>
      <c r="RE40" s="193"/>
      <c r="RF40" s="193"/>
      <c r="RG40" s="193"/>
      <c r="RH40" s="193"/>
      <c r="RI40" s="193"/>
      <c r="RJ40" s="193"/>
      <c r="RK40" s="193"/>
      <c r="RL40" s="193"/>
      <c r="RM40" s="193"/>
      <c r="RN40" s="193"/>
      <c r="RO40" s="193"/>
      <c r="RP40" s="193"/>
      <c r="RQ40" s="193"/>
      <c r="RR40" s="193"/>
      <c r="RS40" s="193"/>
      <c r="RT40" s="193"/>
      <c r="RU40" s="193"/>
      <c r="RV40" s="193"/>
      <c r="RW40" s="193"/>
      <c r="RX40" s="193"/>
      <c r="RY40" s="193"/>
      <c r="RZ40" s="193"/>
      <c r="SA40" s="193"/>
      <c r="SB40" s="193"/>
      <c r="SC40" s="193"/>
      <c r="SD40" s="193"/>
      <c r="SE40" s="193"/>
      <c r="SF40" s="193"/>
      <c r="SG40" s="193"/>
      <c r="SH40" s="193"/>
      <c r="SI40" s="193"/>
      <c r="SJ40" s="193"/>
      <c r="SK40" s="193"/>
      <c r="SL40" s="193"/>
      <c r="SM40" s="193"/>
      <c r="SN40" s="193"/>
      <c r="SO40" s="193"/>
      <c r="SP40" s="193"/>
      <c r="SQ40" s="193"/>
      <c r="SR40" s="193"/>
      <c r="SS40" s="193"/>
      <c r="ST40" s="193"/>
      <c r="SU40" s="193"/>
      <c r="SV40" s="193"/>
      <c r="SW40" s="193"/>
      <c r="SX40" s="193"/>
      <c r="SY40" s="193"/>
      <c r="SZ40" s="193"/>
      <c r="TA40" s="193"/>
      <c r="TB40" s="193"/>
      <c r="TC40" s="193"/>
      <c r="TD40" s="193"/>
      <c r="TE40" s="193"/>
      <c r="TF40" s="193"/>
      <c r="TG40" s="193"/>
      <c r="TH40" s="193"/>
      <c r="TI40" s="193"/>
      <c r="TJ40" s="193"/>
      <c r="TK40" s="193"/>
      <c r="TL40" s="193"/>
      <c r="TM40" s="193"/>
      <c r="TN40" s="193"/>
      <c r="TO40" s="193"/>
      <c r="TP40" s="193"/>
      <c r="TQ40" s="193"/>
      <c r="TR40" s="193"/>
      <c r="TS40" s="193"/>
      <c r="TT40" s="193"/>
      <c r="TU40" s="193"/>
      <c r="TV40" s="193"/>
      <c r="TW40" s="193"/>
      <c r="TX40" s="193"/>
      <c r="TY40" s="193"/>
      <c r="TZ40" s="193"/>
      <c r="UA40" s="193"/>
      <c r="UB40" s="193"/>
      <c r="UC40" s="193"/>
      <c r="UD40" s="193"/>
      <c r="UE40" s="193"/>
      <c r="UF40" s="193"/>
      <c r="UG40" s="193"/>
      <c r="UH40" s="193"/>
      <c r="UI40" s="197"/>
      <c r="UJ40" s="197"/>
      <c r="UK40" s="197"/>
      <c r="UL40" s="197"/>
      <c r="UM40" s="197"/>
      <c r="UN40" s="195"/>
      <c r="UO40" s="195"/>
      <c r="UP40" s="195"/>
      <c r="UQ40" s="195"/>
      <c r="YG40" s="199"/>
      <c r="YH40" s="199"/>
    </row>
    <row r="41" spans="1:658" ht="19.25" customHeight="1">
      <c r="A41" s="296">
        <v>34</v>
      </c>
      <c r="B41" s="292" t="str">
        <f>IF('1'!$A$1=1,D41,F41)</f>
        <v xml:space="preserve"> В'єтнам</v>
      </c>
      <c r="C41" s="358"/>
      <c r="D41" s="353" t="s">
        <v>153</v>
      </c>
      <c r="E41" s="359"/>
      <c r="F41" s="353" t="s">
        <v>66</v>
      </c>
      <c r="G41" s="294">
        <v>78.335247329008666</v>
      </c>
      <c r="H41" s="118">
        <v>70.466635838484549</v>
      </c>
      <c r="I41" s="118">
        <v>85.709324911089709</v>
      </c>
      <c r="J41" s="118">
        <v>112.28538974713481</v>
      </c>
      <c r="K41" s="118">
        <v>85.055567498862416</v>
      </c>
      <c r="L41" s="118">
        <v>160.75458215694388</v>
      </c>
      <c r="M41" s="118">
        <v>233.50105665151543</v>
      </c>
      <c r="N41" s="118">
        <v>95.123202982796244</v>
      </c>
      <c r="O41" s="118">
        <v>63.836836013202408</v>
      </c>
      <c r="P41" s="118">
        <v>242.28333937734104</v>
      </c>
    </row>
    <row r="42" spans="1:658" ht="24.65" customHeight="1">
      <c r="A42" s="296">
        <v>35</v>
      </c>
      <c r="B42" s="292" t="str">
        <f>IF('1'!$A$1=1,D42,F42)</f>
        <v xml:space="preserve"> Грузія</v>
      </c>
      <c r="C42" s="291"/>
      <c r="D42" s="353" t="s">
        <v>175</v>
      </c>
      <c r="E42" s="354"/>
      <c r="F42" s="354" t="s">
        <v>68</v>
      </c>
      <c r="G42" s="294">
        <v>359.30589117636231</v>
      </c>
      <c r="H42" s="118">
        <v>352.35684363754552</v>
      </c>
      <c r="I42" s="118">
        <v>368.70711620650582</v>
      </c>
      <c r="J42" s="118">
        <v>406.53143078564096</v>
      </c>
      <c r="K42" s="118">
        <v>346.86424277461902</v>
      </c>
      <c r="L42" s="118">
        <v>320.16825027319419</v>
      </c>
      <c r="M42" s="118">
        <v>369.21898180217522</v>
      </c>
      <c r="N42" s="118">
        <v>235.60889898520321</v>
      </c>
      <c r="O42" s="118">
        <v>218.86134883296421</v>
      </c>
      <c r="P42" s="118">
        <v>224.10330601210063</v>
      </c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2"/>
      <c r="AM42" s="192"/>
      <c r="AN42" s="192"/>
      <c r="AO42" s="192"/>
      <c r="AP42" s="192"/>
      <c r="AQ42" s="192"/>
      <c r="AR42" s="192"/>
      <c r="AS42" s="192"/>
      <c r="AT42" s="192"/>
      <c r="AU42" s="191"/>
      <c r="AV42" s="191"/>
      <c r="AW42" s="191"/>
      <c r="AX42" s="191"/>
      <c r="AY42" s="191"/>
      <c r="AZ42" s="192"/>
      <c r="BA42" s="192"/>
      <c r="BB42" s="192"/>
      <c r="BI42" s="192"/>
      <c r="BJ42" s="192"/>
      <c r="BK42" s="192"/>
      <c r="BL42" s="192"/>
      <c r="BM42" s="192"/>
      <c r="BN42" s="192"/>
      <c r="BO42" s="192"/>
      <c r="BP42" s="192"/>
      <c r="BQ42" s="153"/>
      <c r="BR42" s="153"/>
      <c r="BS42" s="153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3"/>
      <c r="CK42" s="193"/>
      <c r="CL42" s="193"/>
      <c r="CM42" s="193"/>
      <c r="CN42" s="193"/>
      <c r="CO42" s="193"/>
      <c r="CP42" s="193"/>
      <c r="CQ42" s="193"/>
      <c r="CR42" s="193"/>
      <c r="CS42" s="193"/>
      <c r="CT42" s="193"/>
      <c r="CU42" s="193"/>
      <c r="CV42" s="193"/>
      <c r="CW42" s="152"/>
      <c r="CX42" s="152"/>
      <c r="CY42" s="153"/>
      <c r="CZ42" s="337"/>
      <c r="DA42" s="337"/>
      <c r="DB42" s="154"/>
      <c r="DC42" s="154"/>
      <c r="DD42" s="154"/>
      <c r="DE42" s="154"/>
      <c r="DF42" s="193"/>
      <c r="DG42" s="193"/>
      <c r="DH42" s="195"/>
      <c r="DI42" s="195"/>
      <c r="DJ42" s="195"/>
      <c r="DK42" s="195"/>
      <c r="DL42" s="195"/>
      <c r="DM42" s="195"/>
      <c r="DN42" s="193"/>
      <c r="DO42" s="193"/>
      <c r="DP42" s="193"/>
      <c r="DQ42" s="193"/>
      <c r="DR42" s="193"/>
      <c r="DS42" s="193"/>
      <c r="DT42" s="193"/>
      <c r="DU42" s="193"/>
      <c r="DV42" s="193"/>
      <c r="DW42" s="193"/>
      <c r="DX42" s="193"/>
      <c r="DY42" s="193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195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195"/>
      <c r="FN42" s="195"/>
      <c r="FO42" s="196"/>
      <c r="FP42" s="196"/>
      <c r="FQ42" s="196"/>
      <c r="FR42" s="196"/>
      <c r="FS42" s="195"/>
      <c r="FT42" s="195"/>
      <c r="FU42" s="195"/>
      <c r="FV42" s="195"/>
      <c r="FW42" s="195"/>
      <c r="FX42" s="195"/>
      <c r="FY42" s="195"/>
      <c r="FZ42" s="195"/>
      <c r="GA42" s="193"/>
      <c r="GB42" s="193"/>
      <c r="GC42" s="193"/>
      <c r="GD42" s="193"/>
      <c r="GE42" s="193"/>
      <c r="GF42" s="193"/>
      <c r="GG42" s="193"/>
      <c r="GH42" s="193"/>
      <c r="GI42" s="193"/>
      <c r="GJ42" s="193"/>
      <c r="GK42" s="193"/>
      <c r="GL42" s="193"/>
      <c r="GM42" s="193"/>
      <c r="GN42" s="196"/>
      <c r="GO42" s="196"/>
      <c r="GP42" s="195"/>
      <c r="GQ42" s="195"/>
      <c r="GR42" s="195"/>
      <c r="GS42" s="195"/>
      <c r="GT42" s="195"/>
      <c r="GU42" s="195"/>
      <c r="GV42" s="195"/>
      <c r="GW42" s="193"/>
      <c r="GX42" s="196"/>
      <c r="GY42" s="196"/>
      <c r="GZ42" s="196"/>
      <c r="HA42" s="196"/>
      <c r="HB42" s="196"/>
      <c r="HC42" s="193"/>
      <c r="HD42" s="193"/>
      <c r="HE42" s="193"/>
      <c r="HF42" s="193"/>
      <c r="HG42" s="193"/>
      <c r="HH42" s="193"/>
      <c r="HI42" s="193"/>
      <c r="HJ42" s="193"/>
      <c r="HK42" s="193"/>
      <c r="HL42" s="193"/>
      <c r="HM42" s="193"/>
      <c r="HN42" s="193"/>
      <c r="HO42" s="193"/>
      <c r="HP42" s="193"/>
      <c r="HQ42" s="193"/>
      <c r="HR42" s="193"/>
      <c r="HS42" s="193"/>
      <c r="HT42" s="193"/>
      <c r="HU42" s="193"/>
      <c r="HV42" s="193"/>
      <c r="HW42" s="193"/>
      <c r="HX42" s="193"/>
      <c r="HY42" s="193"/>
      <c r="HZ42" s="193"/>
      <c r="IA42" s="193"/>
      <c r="IB42" s="193"/>
      <c r="IC42" s="193"/>
      <c r="ID42" s="193"/>
      <c r="IE42" s="193"/>
      <c r="IF42" s="193"/>
      <c r="IG42" s="193"/>
      <c r="IH42" s="193"/>
      <c r="II42" s="193"/>
      <c r="IJ42" s="193"/>
      <c r="IK42" s="193"/>
      <c r="IL42" s="193"/>
      <c r="IM42" s="193"/>
      <c r="IN42" s="193"/>
      <c r="IO42" s="193"/>
      <c r="IP42" s="193"/>
      <c r="IQ42" s="193"/>
      <c r="IR42" s="193"/>
      <c r="IS42" s="193"/>
      <c r="IT42" s="193"/>
      <c r="IU42" s="193"/>
      <c r="IV42" s="193"/>
      <c r="IW42" s="193"/>
      <c r="IX42" s="193"/>
      <c r="IY42" s="193"/>
      <c r="IZ42" s="193"/>
      <c r="JA42" s="193"/>
      <c r="JB42" s="193"/>
      <c r="JC42" s="193"/>
      <c r="JD42" s="193"/>
      <c r="JE42" s="193"/>
      <c r="JF42" s="193"/>
      <c r="JG42" s="193"/>
      <c r="JH42" s="193"/>
      <c r="JI42" s="193"/>
      <c r="JJ42" s="193"/>
      <c r="JK42" s="193"/>
      <c r="JL42" s="193"/>
      <c r="JM42" s="193"/>
      <c r="JN42" s="193"/>
      <c r="JO42" s="193"/>
      <c r="JP42" s="193"/>
      <c r="JQ42" s="193"/>
      <c r="JR42" s="193"/>
      <c r="JS42" s="193"/>
      <c r="JT42" s="193"/>
      <c r="JU42" s="193"/>
      <c r="JV42" s="193"/>
      <c r="JW42" s="193"/>
      <c r="JX42" s="193"/>
      <c r="JY42" s="193"/>
      <c r="JZ42" s="193"/>
      <c r="KA42" s="193"/>
      <c r="KB42" s="193"/>
      <c r="KC42" s="193"/>
      <c r="KD42" s="193"/>
      <c r="KE42" s="193"/>
      <c r="KF42" s="193"/>
      <c r="KG42" s="193"/>
      <c r="KH42" s="193"/>
      <c r="KI42" s="193"/>
      <c r="KJ42" s="193"/>
      <c r="KK42" s="193"/>
      <c r="KL42" s="193"/>
      <c r="KM42" s="193"/>
      <c r="KN42" s="193"/>
      <c r="KO42" s="193"/>
      <c r="KP42" s="193"/>
      <c r="KQ42" s="193"/>
      <c r="KR42" s="193"/>
      <c r="KS42" s="193"/>
      <c r="KT42" s="193"/>
      <c r="KU42" s="193"/>
      <c r="KV42" s="193"/>
      <c r="KW42" s="193"/>
      <c r="KX42" s="193"/>
      <c r="KY42" s="193"/>
      <c r="KZ42" s="193"/>
      <c r="LA42" s="193"/>
      <c r="LB42" s="193"/>
      <c r="LC42" s="193"/>
      <c r="LD42" s="193"/>
      <c r="LE42" s="193"/>
      <c r="LF42" s="193"/>
      <c r="LG42" s="193"/>
      <c r="LH42" s="193"/>
      <c r="LI42" s="193"/>
      <c r="LJ42" s="193"/>
      <c r="LK42" s="193"/>
      <c r="LL42" s="193"/>
      <c r="LM42" s="193"/>
      <c r="LN42" s="193"/>
      <c r="LO42" s="193"/>
      <c r="LP42" s="193"/>
      <c r="LQ42" s="193"/>
      <c r="LR42" s="193"/>
      <c r="LS42" s="193"/>
      <c r="LT42" s="193"/>
      <c r="LU42" s="193"/>
      <c r="LV42" s="193"/>
      <c r="LW42" s="193"/>
      <c r="LX42" s="193"/>
      <c r="LY42" s="193"/>
      <c r="LZ42" s="193"/>
      <c r="MA42" s="193"/>
      <c r="MB42" s="193"/>
      <c r="MC42" s="193"/>
      <c r="MD42" s="193"/>
      <c r="ME42" s="193"/>
      <c r="MF42" s="193"/>
      <c r="MG42" s="193"/>
      <c r="MH42" s="193"/>
      <c r="MI42" s="193"/>
      <c r="MJ42" s="193"/>
      <c r="MK42" s="193"/>
      <c r="ML42" s="193"/>
      <c r="MM42" s="193"/>
      <c r="MN42" s="193"/>
      <c r="MO42" s="193"/>
      <c r="MP42" s="193"/>
      <c r="MQ42" s="193"/>
      <c r="MR42" s="193"/>
      <c r="MS42" s="193"/>
      <c r="MT42" s="193"/>
      <c r="MU42" s="193"/>
      <c r="MV42" s="193"/>
      <c r="MW42" s="193"/>
      <c r="MX42" s="193"/>
      <c r="MY42" s="193"/>
      <c r="MZ42" s="193"/>
      <c r="NA42" s="193"/>
      <c r="NB42" s="193"/>
      <c r="NC42" s="193"/>
      <c r="ND42" s="193"/>
      <c r="NE42" s="193"/>
      <c r="NF42" s="193"/>
      <c r="NG42" s="193"/>
      <c r="NH42" s="193"/>
      <c r="NI42" s="193"/>
      <c r="NJ42" s="193"/>
      <c r="NK42" s="193"/>
      <c r="NL42" s="193"/>
      <c r="NM42" s="193"/>
      <c r="NN42" s="193"/>
      <c r="NO42" s="193"/>
      <c r="NP42" s="193"/>
      <c r="NQ42" s="193"/>
      <c r="NR42" s="193"/>
      <c r="NS42" s="193"/>
      <c r="NT42" s="193"/>
      <c r="NU42" s="193"/>
      <c r="NV42" s="193"/>
      <c r="NW42" s="193"/>
      <c r="NX42" s="193"/>
      <c r="NY42" s="193"/>
      <c r="NZ42" s="193"/>
      <c r="OA42" s="193"/>
      <c r="OB42" s="193"/>
      <c r="OC42" s="193"/>
      <c r="OD42" s="193"/>
      <c r="OE42" s="193"/>
      <c r="OF42" s="193"/>
      <c r="OG42" s="193"/>
      <c r="OH42" s="193"/>
      <c r="OI42" s="193"/>
      <c r="OJ42" s="193"/>
      <c r="OK42" s="193"/>
      <c r="OL42" s="193"/>
      <c r="OM42" s="193"/>
      <c r="ON42" s="193"/>
      <c r="OO42" s="193"/>
      <c r="OP42" s="193"/>
      <c r="OQ42" s="193"/>
      <c r="OR42" s="193"/>
      <c r="OS42" s="193"/>
      <c r="OT42" s="193"/>
      <c r="OU42" s="193"/>
      <c r="OV42" s="193"/>
      <c r="OW42" s="193"/>
      <c r="OX42" s="193"/>
      <c r="OY42" s="193"/>
      <c r="OZ42" s="193"/>
      <c r="PA42" s="193"/>
      <c r="PB42" s="193"/>
      <c r="PC42" s="193"/>
      <c r="PD42" s="193"/>
      <c r="PE42" s="193"/>
      <c r="PF42" s="193"/>
      <c r="PG42" s="193"/>
      <c r="PH42" s="193"/>
      <c r="PI42" s="193"/>
      <c r="PJ42" s="193"/>
      <c r="PK42" s="193"/>
      <c r="PL42" s="193"/>
      <c r="PM42" s="193"/>
      <c r="PN42" s="193"/>
      <c r="PO42" s="193"/>
      <c r="PP42" s="193"/>
      <c r="PQ42" s="193"/>
      <c r="PR42" s="193"/>
      <c r="PS42" s="193"/>
      <c r="PT42" s="193"/>
      <c r="PU42" s="193"/>
      <c r="PV42" s="193"/>
      <c r="PW42" s="193"/>
      <c r="PX42" s="193"/>
      <c r="PY42" s="193"/>
      <c r="PZ42" s="193"/>
      <c r="QA42" s="193"/>
      <c r="QB42" s="193"/>
      <c r="QC42" s="193"/>
      <c r="QD42" s="193"/>
      <c r="QE42" s="193"/>
      <c r="QF42" s="193"/>
      <c r="QG42" s="193"/>
      <c r="QH42" s="193"/>
      <c r="QI42" s="193"/>
      <c r="QJ42" s="193"/>
      <c r="QK42" s="193"/>
      <c r="QL42" s="193"/>
      <c r="QM42" s="193"/>
      <c r="QN42" s="193"/>
      <c r="QO42" s="193"/>
      <c r="QP42" s="193"/>
      <c r="QQ42" s="193"/>
      <c r="QR42" s="193"/>
      <c r="QS42" s="193"/>
      <c r="QT42" s="193"/>
      <c r="QU42" s="193"/>
      <c r="QV42" s="193"/>
      <c r="QW42" s="193"/>
      <c r="QX42" s="193"/>
      <c r="QY42" s="193"/>
      <c r="QZ42" s="193"/>
      <c r="RA42" s="193"/>
      <c r="RB42" s="193"/>
      <c r="RC42" s="193"/>
      <c r="RD42" s="193"/>
      <c r="RE42" s="193"/>
      <c r="RF42" s="193"/>
      <c r="RG42" s="193"/>
      <c r="RH42" s="193"/>
      <c r="RI42" s="193"/>
      <c r="RJ42" s="193"/>
      <c r="RK42" s="193"/>
      <c r="RL42" s="193"/>
      <c r="RM42" s="193"/>
      <c r="RN42" s="193"/>
      <c r="RO42" s="193"/>
      <c r="RP42" s="193"/>
      <c r="RQ42" s="193"/>
      <c r="RR42" s="193"/>
      <c r="RS42" s="193"/>
      <c r="RT42" s="193"/>
      <c r="RU42" s="193"/>
      <c r="RV42" s="193"/>
      <c r="RW42" s="193"/>
      <c r="RX42" s="193"/>
      <c r="RY42" s="193"/>
      <c r="RZ42" s="193"/>
      <c r="SA42" s="193"/>
      <c r="SB42" s="193"/>
      <c r="SC42" s="193"/>
      <c r="SD42" s="193"/>
      <c r="SE42" s="193"/>
      <c r="SF42" s="193"/>
      <c r="SG42" s="193"/>
      <c r="SH42" s="193"/>
      <c r="SI42" s="193"/>
      <c r="SJ42" s="193"/>
      <c r="SK42" s="193"/>
      <c r="SL42" s="193"/>
      <c r="SM42" s="193"/>
      <c r="SN42" s="193"/>
      <c r="SO42" s="193"/>
      <c r="SP42" s="193"/>
      <c r="SQ42" s="193"/>
      <c r="SR42" s="193"/>
      <c r="SS42" s="193"/>
      <c r="ST42" s="193"/>
      <c r="SU42" s="193"/>
      <c r="SV42" s="193"/>
      <c r="SW42" s="193"/>
      <c r="SX42" s="193"/>
      <c r="SY42" s="193"/>
      <c r="SZ42" s="193"/>
      <c r="TA42" s="193"/>
      <c r="TB42" s="193"/>
      <c r="TC42" s="193"/>
      <c r="TD42" s="193"/>
      <c r="TE42" s="193"/>
      <c r="TF42" s="193"/>
      <c r="TG42" s="193"/>
      <c r="TH42" s="193"/>
      <c r="TI42" s="193"/>
      <c r="TJ42" s="193"/>
      <c r="TK42" s="193"/>
      <c r="TL42" s="193"/>
      <c r="TM42" s="193"/>
      <c r="TN42" s="193"/>
      <c r="TO42" s="193"/>
      <c r="TP42" s="193"/>
      <c r="TQ42" s="193"/>
      <c r="TR42" s="193"/>
      <c r="TS42" s="193"/>
      <c r="TT42" s="193"/>
      <c r="TU42" s="193"/>
      <c r="TV42" s="193"/>
      <c r="TW42" s="193"/>
      <c r="TX42" s="193"/>
      <c r="TY42" s="193"/>
      <c r="TZ42" s="193"/>
      <c r="UA42" s="193"/>
      <c r="UB42" s="193"/>
      <c r="UC42" s="193"/>
      <c r="UD42" s="193"/>
      <c r="UE42" s="193"/>
      <c r="UF42" s="193"/>
      <c r="UG42" s="193"/>
      <c r="UH42" s="193"/>
      <c r="UI42" s="197"/>
      <c r="UJ42" s="197"/>
      <c r="UK42" s="197"/>
      <c r="UL42" s="197"/>
      <c r="UM42" s="197"/>
      <c r="UN42" s="195"/>
      <c r="UO42" s="195"/>
      <c r="UP42" s="195"/>
      <c r="UQ42" s="195"/>
      <c r="YG42" s="199"/>
      <c r="YH42" s="199"/>
    </row>
    <row r="43" spans="1:658" ht="19.25" customHeight="1">
      <c r="A43" s="297"/>
      <c r="B43" s="327" t="str">
        <f>IF('1'!$A$1=1,D43,F43)</f>
        <v xml:space="preserve"> російська федерація</v>
      </c>
      <c r="C43" s="329"/>
      <c r="D43" s="356" t="s">
        <v>179</v>
      </c>
      <c r="E43" s="357"/>
      <c r="F43" s="357" t="s">
        <v>136</v>
      </c>
      <c r="G43" s="295">
        <v>3790.6274930340837</v>
      </c>
      <c r="H43" s="124">
        <v>2774.2886772693751</v>
      </c>
      <c r="I43" s="124">
        <v>2995.3625274563119</v>
      </c>
      <c r="J43" s="124">
        <v>2578.3695008020841</v>
      </c>
      <c r="K43" s="124">
        <v>2361.4376271922292</v>
      </c>
      <c r="L43" s="124">
        <v>296.82491405096209</v>
      </c>
      <c r="M43" s="124">
        <v>2308.7696267254801</v>
      </c>
      <c r="N43" s="124">
        <v>296.82491405096209</v>
      </c>
      <c r="O43" s="124">
        <v>0</v>
      </c>
      <c r="P43" s="124">
        <v>19.342263292419197</v>
      </c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2"/>
      <c r="AM43" s="192"/>
      <c r="AN43" s="192"/>
      <c r="AO43" s="192"/>
      <c r="AP43" s="192"/>
      <c r="AQ43" s="192"/>
      <c r="AR43" s="192"/>
      <c r="AS43" s="192"/>
      <c r="AT43" s="192"/>
      <c r="AU43" s="191"/>
      <c r="AV43" s="191"/>
      <c r="AW43" s="191"/>
      <c r="AX43" s="191"/>
      <c r="AY43" s="191"/>
      <c r="AZ43" s="192"/>
      <c r="BA43" s="192"/>
      <c r="BB43" s="192"/>
      <c r="BI43" s="192"/>
      <c r="BJ43" s="192"/>
      <c r="BK43" s="192"/>
      <c r="BL43" s="192"/>
      <c r="BM43" s="192"/>
      <c r="BN43" s="192"/>
      <c r="BO43" s="192"/>
      <c r="BP43" s="192"/>
      <c r="BQ43" s="153"/>
      <c r="BR43" s="153"/>
      <c r="BS43" s="153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3"/>
      <c r="CK43" s="193"/>
      <c r="CL43" s="193"/>
      <c r="CM43" s="193"/>
      <c r="CN43" s="193"/>
      <c r="CO43" s="193"/>
      <c r="CP43" s="193"/>
      <c r="CQ43" s="193"/>
      <c r="CR43" s="193"/>
      <c r="CS43" s="193"/>
      <c r="CT43" s="193"/>
      <c r="CU43" s="193"/>
      <c r="CV43" s="193"/>
      <c r="CW43" s="152"/>
      <c r="CX43" s="152"/>
      <c r="CY43" s="153"/>
      <c r="CZ43" s="337"/>
      <c r="DA43" s="337"/>
      <c r="DB43" s="154"/>
      <c r="DC43" s="154"/>
      <c r="DD43" s="154"/>
      <c r="DE43" s="154"/>
      <c r="DF43" s="193"/>
      <c r="DG43" s="193"/>
      <c r="DH43" s="195"/>
      <c r="DI43" s="195"/>
      <c r="DJ43" s="195"/>
      <c r="DK43" s="195"/>
      <c r="DL43" s="195"/>
      <c r="DM43" s="195"/>
      <c r="DN43" s="193"/>
      <c r="DO43" s="193"/>
      <c r="DP43" s="193"/>
      <c r="DQ43" s="193"/>
      <c r="DR43" s="193"/>
      <c r="DS43" s="193"/>
      <c r="DT43" s="193"/>
      <c r="DU43" s="193"/>
      <c r="DV43" s="193"/>
      <c r="DW43" s="193"/>
      <c r="DX43" s="193"/>
      <c r="DY43" s="193"/>
      <c r="DZ43" s="195"/>
      <c r="EA43" s="195"/>
      <c r="EB43" s="195"/>
      <c r="EC43" s="195"/>
      <c r="ED43" s="195"/>
      <c r="EE43" s="195"/>
      <c r="EF43" s="195"/>
      <c r="EG43" s="195"/>
      <c r="EH43" s="195"/>
      <c r="EI43" s="195"/>
      <c r="EJ43" s="195"/>
      <c r="EK43" s="195"/>
      <c r="EL43" s="195"/>
      <c r="EM43" s="195"/>
      <c r="EN43" s="195"/>
      <c r="EO43" s="195"/>
      <c r="EP43" s="195"/>
      <c r="EQ43" s="195"/>
      <c r="ER43" s="195"/>
      <c r="ES43" s="195"/>
      <c r="ET43" s="195"/>
      <c r="EU43" s="195"/>
      <c r="EV43" s="195"/>
      <c r="EW43" s="195"/>
      <c r="EX43" s="195"/>
      <c r="EY43" s="195"/>
      <c r="EZ43" s="195"/>
      <c r="FA43" s="195"/>
      <c r="FB43" s="195"/>
      <c r="FC43" s="195"/>
      <c r="FD43" s="195"/>
      <c r="FE43" s="195"/>
      <c r="FF43" s="195"/>
      <c r="FG43" s="195"/>
      <c r="FH43" s="195"/>
      <c r="FI43" s="195"/>
      <c r="FJ43" s="195"/>
      <c r="FK43" s="195"/>
      <c r="FL43" s="195"/>
      <c r="FM43" s="195"/>
      <c r="FN43" s="195"/>
      <c r="FO43" s="196"/>
      <c r="FP43" s="196"/>
      <c r="FQ43" s="196"/>
      <c r="FR43" s="196"/>
      <c r="FS43" s="195"/>
      <c r="FT43" s="195"/>
      <c r="FU43" s="195"/>
      <c r="FV43" s="195"/>
      <c r="FW43" s="195"/>
      <c r="FX43" s="195"/>
      <c r="FY43" s="195"/>
      <c r="FZ43" s="195"/>
      <c r="GA43" s="193"/>
      <c r="GB43" s="193"/>
      <c r="GC43" s="193"/>
      <c r="GD43" s="193"/>
      <c r="GE43" s="193"/>
      <c r="GF43" s="193"/>
      <c r="GG43" s="193"/>
      <c r="GH43" s="193"/>
      <c r="GI43" s="193"/>
      <c r="GJ43" s="193"/>
      <c r="GK43" s="193"/>
      <c r="GL43" s="193"/>
      <c r="GM43" s="193"/>
      <c r="GN43" s="196"/>
      <c r="GO43" s="196"/>
      <c r="GP43" s="195"/>
      <c r="GQ43" s="195"/>
      <c r="GR43" s="195"/>
      <c r="GS43" s="195"/>
      <c r="GT43" s="195"/>
      <c r="GU43" s="195"/>
      <c r="GV43" s="195"/>
      <c r="GW43" s="193"/>
      <c r="GX43" s="196"/>
      <c r="GY43" s="196"/>
      <c r="GZ43" s="196"/>
      <c r="HA43" s="196"/>
      <c r="HB43" s="196"/>
      <c r="HC43" s="193"/>
      <c r="HD43" s="193"/>
      <c r="HE43" s="193"/>
      <c r="HF43" s="193"/>
      <c r="HG43" s="193"/>
      <c r="HH43" s="193"/>
      <c r="HI43" s="193"/>
      <c r="HJ43" s="193"/>
      <c r="HK43" s="193"/>
      <c r="HL43" s="193"/>
      <c r="HM43" s="193"/>
      <c r="HN43" s="193"/>
      <c r="HO43" s="193"/>
      <c r="HP43" s="193"/>
      <c r="HQ43" s="193"/>
      <c r="HR43" s="193"/>
      <c r="HS43" s="193"/>
      <c r="HT43" s="193"/>
      <c r="HU43" s="193"/>
      <c r="HV43" s="193"/>
      <c r="HW43" s="193"/>
      <c r="HX43" s="193"/>
      <c r="HY43" s="193"/>
      <c r="HZ43" s="193"/>
      <c r="IA43" s="193"/>
      <c r="IB43" s="193"/>
      <c r="IC43" s="193"/>
      <c r="ID43" s="193"/>
      <c r="IE43" s="193"/>
      <c r="IF43" s="193"/>
      <c r="IG43" s="193"/>
      <c r="IH43" s="193"/>
      <c r="II43" s="193"/>
      <c r="IJ43" s="193"/>
      <c r="IK43" s="193"/>
      <c r="IL43" s="193"/>
      <c r="IM43" s="193"/>
      <c r="IN43" s="193"/>
      <c r="IO43" s="193"/>
      <c r="IP43" s="193"/>
      <c r="IQ43" s="193"/>
      <c r="IR43" s="193"/>
      <c r="IS43" s="193"/>
      <c r="IT43" s="193"/>
      <c r="IU43" s="193"/>
      <c r="IV43" s="193"/>
      <c r="IW43" s="193"/>
      <c r="IX43" s="193"/>
      <c r="IY43" s="193"/>
      <c r="IZ43" s="193"/>
      <c r="JA43" s="193"/>
      <c r="JB43" s="193"/>
      <c r="JC43" s="193"/>
      <c r="JD43" s="193"/>
      <c r="JE43" s="193"/>
      <c r="JF43" s="193"/>
      <c r="JG43" s="193"/>
      <c r="JH43" s="193"/>
      <c r="JI43" s="193"/>
      <c r="JJ43" s="193"/>
      <c r="JK43" s="193"/>
      <c r="JL43" s="193"/>
      <c r="JM43" s="193"/>
      <c r="JN43" s="193"/>
      <c r="JO43" s="193"/>
      <c r="JP43" s="193"/>
      <c r="JQ43" s="193"/>
      <c r="JR43" s="193"/>
      <c r="JS43" s="193"/>
      <c r="JT43" s="193"/>
      <c r="JU43" s="193"/>
      <c r="JV43" s="193"/>
      <c r="JW43" s="193"/>
      <c r="JX43" s="193"/>
      <c r="JY43" s="193"/>
      <c r="JZ43" s="193"/>
      <c r="KA43" s="193"/>
      <c r="KB43" s="193"/>
      <c r="KC43" s="193"/>
      <c r="KD43" s="193"/>
      <c r="KE43" s="193"/>
      <c r="KF43" s="193"/>
      <c r="KG43" s="193"/>
      <c r="KH43" s="193"/>
      <c r="KI43" s="193"/>
      <c r="KJ43" s="193"/>
      <c r="KK43" s="193"/>
      <c r="KL43" s="193"/>
      <c r="KM43" s="193"/>
      <c r="KN43" s="193"/>
      <c r="KO43" s="193"/>
      <c r="KP43" s="193"/>
      <c r="KQ43" s="193"/>
      <c r="KR43" s="193"/>
      <c r="KS43" s="193"/>
      <c r="KT43" s="193"/>
      <c r="KU43" s="193"/>
      <c r="KV43" s="193"/>
      <c r="KW43" s="193"/>
      <c r="KX43" s="193"/>
      <c r="KY43" s="193"/>
      <c r="KZ43" s="193"/>
      <c r="LA43" s="193"/>
      <c r="LB43" s="193"/>
      <c r="LC43" s="193"/>
      <c r="LD43" s="193"/>
      <c r="LE43" s="193"/>
      <c r="LF43" s="193"/>
      <c r="LG43" s="193"/>
      <c r="LH43" s="193"/>
      <c r="LI43" s="193"/>
      <c r="LJ43" s="193"/>
      <c r="LK43" s="193"/>
      <c r="LL43" s="193"/>
      <c r="LM43" s="193"/>
      <c r="LN43" s="193"/>
      <c r="LO43" s="193"/>
      <c r="LP43" s="193"/>
      <c r="LQ43" s="193"/>
      <c r="LR43" s="193"/>
      <c r="LS43" s="193"/>
      <c r="LT43" s="193"/>
      <c r="LU43" s="193"/>
      <c r="LV43" s="193"/>
      <c r="LW43" s="193"/>
      <c r="LX43" s="193"/>
      <c r="LY43" s="193"/>
      <c r="LZ43" s="193"/>
      <c r="MA43" s="193"/>
      <c r="MB43" s="193"/>
      <c r="MC43" s="193"/>
      <c r="MD43" s="193"/>
      <c r="ME43" s="193"/>
      <c r="MF43" s="193"/>
      <c r="MG43" s="193"/>
      <c r="MH43" s="193"/>
      <c r="MI43" s="193"/>
      <c r="MJ43" s="193"/>
      <c r="MK43" s="193"/>
      <c r="ML43" s="193"/>
      <c r="MM43" s="193"/>
      <c r="MN43" s="193"/>
      <c r="MO43" s="193"/>
      <c r="MP43" s="193"/>
      <c r="MQ43" s="193"/>
      <c r="MR43" s="193"/>
      <c r="MS43" s="193"/>
      <c r="MT43" s="193"/>
      <c r="MU43" s="193"/>
      <c r="MV43" s="193"/>
      <c r="MW43" s="193"/>
      <c r="MX43" s="193"/>
      <c r="MY43" s="193"/>
      <c r="MZ43" s="193"/>
      <c r="NA43" s="193"/>
      <c r="NB43" s="193"/>
      <c r="NC43" s="193"/>
      <c r="ND43" s="193"/>
      <c r="NE43" s="193"/>
      <c r="NF43" s="193"/>
      <c r="NG43" s="193"/>
      <c r="NH43" s="193"/>
      <c r="NI43" s="193"/>
      <c r="NJ43" s="193"/>
      <c r="NK43" s="193"/>
      <c r="NL43" s="193"/>
      <c r="NM43" s="193"/>
      <c r="NN43" s="193"/>
      <c r="NO43" s="193"/>
      <c r="NP43" s="193"/>
      <c r="NQ43" s="193"/>
      <c r="NR43" s="193"/>
      <c r="NS43" s="193"/>
      <c r="NT43" s="193"/>
      <c r="NU43" s="193"/>
      <c r="NV43" s="193"/>
      <c r="NW43" s="193"/>
      <c r="NX43" s="193"/>
      <c r="NY43" s="193"/>
      <c r="NZ43" s="193"/>
      <c r="OA43" s="193"/>
      <c r="OB43" s="193"/>
      <c r="OC43" s="193"/>
      <c r="OD43" s="193"/>
      <c r="OE43" s="193"/>
      <c r="OF43" s="193"/>
      <c r="OG43" s="193"/>
      <c r="OH43" s="193"/>
      <c r="OI43" s="193"/>
      <c r="OJ43" s="193"/>
      <c r="OK43" s="193"/>
      <c r="OL43" s="193"/>
      <c r="OM43" s="193"/>
      <c r="ON43" s="193"/>
      <c r="OO43" s="193"/>
      <c r="OP43" s="193"/>
      <c r="OQ43" s="193"/>
      <c r="OR43" s="193"/>
      <c r="OS43" s="193"/>
      <c r="OT43" s="193"/>
      <c r="OU43" s="193"/>
      <c r="OV43" s="193"/>
      <c r="OW43" s="193"/>
      <c r="OX43" s="193"/>
      <c r="OY43" s="193"/>
      <c r="OZ43" s="193"/>
      <c r="PA43" s="193"/>
      <c r="PB43" s="193"/>
      <c r="PC43" s="193"/>
      <c r="PD43" s="193"/>
      <c r="PE43" s="193"/>
      <c r="PF43" s="193"/>
      <c r="PG43" s="193"/>
      <c r="PH43" s="193"/>
      <c r="PI43" s="193"/>
      <c r="PJ43" s="193"/>
      <c r="PK43" s="193"/>
      <c r="PL43" s="193"/>
      <c r="PM43" s="193"/>
      <c r="PN43" s="193"/>
      <c r="PO43" s="193"/>
      <c r="PP43" s="193"/>
      <c r="PQ43" s="193"/>
      <c r="PR43" s="193"/>
      <c r="PS43" s="193"/>
      <c r="PT43" s="193"/>
      <c r="PU43" s="193"/>
      <c r="PV43" s="193"/>
      <c r="PW43" s="193"/>
      <c r="PX43" s="193"/>
      <c r="PY43" s="193"/>
      <c r="PZ43" s="193"/>
      <c r="QA43" s="193"/>
      <c r="QB43" s="193"/>
      <c r="QC43" s="193"/>
      <c r="QD43" s="193"/>
      <c r="QE43" s="193"/>
      <c r="QF43" s="193"/>
      <c r="QG43" s="193"/>
      <c r="QH43" s="193"/>
      <c r="QI43" s="193"/>
      <c r="QJ43" s="193"/>
      <c r="QK43" s="193"/>
      <c r="QL43" s="193"/>
      <c r="QM43" s="193"/>
      <c r="QN43" s="193"/>
      <c r="QO43" s="193"/>
      <c r="QP43" s="193"/>
      <c r="QQ43" s="193"/>
      <c r="QR43" s="193"/>
      <c r="QS43" s="193"/>
      <c r="QT43" s="193"/>
      <c r="QU43" s="193"/>
      <c r="QV43" s="193"/>
      <c r="QW43" s="193"/>
      <c r="QX43" s="193"/>
      <c r="QY43" s="193"/>
      <c r="QZ43" s="193"/>
      <c r="RA43" s="193"/>
      <c r="RB43" s="193"/>
      <c r="RC43" s="193"/>
      <c r="RD43" s="193"/>
      <c r="RE43" s="193"/>
      <c r="RF43" s="193"/>
      <c r="RG43" s="193"/>
      <c r="RH43" s="193"/>
      <c r="RI43" s="193"/>
      <c r="RJ43" s="193"/>
      <c r="RK43" s="193"/>
      <c r="RL43" s="193"/>
      <c r="RM43" s="193"/>
      <c r="RN43" s="193"/>
      <c r="RO43" s="193"/>
      <c r="RP43" s="193"/>
      <c r="RQ43" s="193"/>
      <c r="RR43" s="193"/>
      <c r="RS43" s="193"/>
      <c r="RT43" s="193"/>
      <c r="RU43" s="193"/>
      <c r="RV43" s="193"/>
      <c r="RW43" s="193"/>
      <c r="RX43" s="193"/>
      <c r="RY43" s="193"/>
      <c r="RZ43" s="193"/>
      <c r="SA43" s="193"/>
      <c r="SB43" s="193"/>
      <c r="SC43" s="193"/>
      <c r="SD43" s="193"/>
      <c r="SE43" s="193"/>
      <c r="SF43" s="193"/>
      <c r="SG43" s="193"/>
      <c r="SH43" s="193"/>
      <c r="SI43" s="193"/>
      <c r="SJ43" s="193"/>
      <c r="SK43" s="193"/>
      <c r="SL43" s="193"/>
      <c r="SM43" s="193"/>
      <c r="SN43" s="193"/>
      <c r="SO43" s="193"/>
      <c r="SP43" s="193"/>
      <c r="SQ43" s="193"/>
      <c r="SR43" s="193"/>
      <c r="SS43" s="193"/>
      <c r="ST43" s="193"/>
      <c r="SU43" s="193"/>
      <c r="SV43" s="193"/>
      <c r="SW43" s="193"/>
      <c r="SX43" s="193"/>
      <c r="SY43" s="193"/>
      <c r="SZ43" s="193"/>
      <c r="TA43" s="193"/>
      <c r="TB43" s="193"/>
      <c r="TC43" s="193"/>
      <c r="TD43" s="193"/>
      <c r="TE43" s="193"/>
      <c r="TF43" s="193"/>
      <c r="TG43" s="193"/>
      <c r="TH43" s="193"/>
      <c r="TI43" s="193"/>
      <c r="TJ43" s="193"/>
      <c r="TK43" s="193"/>
      <c r="TL43" s="193"/>
      <c r="TM43" s="193"/>
      <c r="TN43" s="193"/>
      <c r="TO43" s="193"/>
      <c r="TP43" s="193"/>
      <c r="TQ43" s="193"/>
      <c r="TR43" s="193"/>
      <c r="TS43" s="193"/>
      <c r="TT43" s="193"/>
      <c r="TU43" s="193"/>
      <c r="TV43" s="193"/>
      <c r="TW43" s="193"/>
      <c r="TX43" s="193"/>
      <c r="TY43" s="193"/>
      <c r="TZ43" s="193"/>
      <c r="UA43" s="193"/>
      <c r="UB43" s="193"/>
      <c r="UC43" s="193"/>
      <c r="UD43" s="193"/>
      <c r="UE43" s="193"/>
      <c r="UF43" s="193"/>
      <c r="UG43" s="193"/>
      <c r="UH43" s="193"/>
      <c r="UI43" s="197"/>
      <c r="UJ43" s="197"/>
      <c r="UK43" s="197"/>
      <c r="UL43" s="197"/>
      <c r="UM43" s="197"/>
      <c r="UN43" s="195"/>
      <c r="UO43" s="195"/>
      <c r="UP43" s="195"/>
      <c r="UQ43" s="195"/>
      <c r="YG43" s="199"/>
      <c r="YH43" s="199"/>
    </row>
    <row r="44" spans="1:658" ht="7.25" customHeight="1">
      <c r="O44" s="323"/>
    </row>
    <row r="45" spans="1:658" ht="1.75" hidden="1" customHeight="1"/>
    <row r="46" spans="1:658" ht="9.65" hidden="1" customHeight="1"/>
    <row r="47" spans="1:658" ht="7.75" hidden="1" customHeight="1"/>
    <row r="48" spans="1:658" hidden="1"/>
    <row r="49" spans="1:674" hidden="1"/>
    <row r="50" spans="1:674" hidden="1"/>
    <row r="51" spans="1:674" s="149" customFormat="1" ht="14.15" customHeight="1">
      <c r="A51" s="126" t="str">
        <f>IF('1'!$A$1=1,D51,F51)</f>
        <v xml:space="preserve">*Дані Державної служби статистики України </v>
      </c>
      <c r="B51" s="205"/>
      <c r="C51" s="131"/>
      <c r="D51" s="128" t="s">
        <v>69</v>
      </c>
      <c r="E51" s="131"/>
      <c r="F51" s="206" t="s">
        <v>70</v>
      </c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207"/>
      <c r="AM51" s="207"/>
      <c r="AN51" s="207"/>
      <c r="AO51" s="207"/>
      <c r="AP51" s="207"/>
      <c r="AQ51" s="207"/>
      <c r="AR51" s="207"/>
      <c r="AS51" s="207"/>
      <c r="AT51" s="207"/>
      <c r="AU51" s="118"/>
      <c r="AV51" s="118"/>
      <c r="AW51" s="118"/>
      <c r="AX51" s="118"/>
      <c r="AY51" s="118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  <c r="BX51" s="207"/>
      <c r="BY51" s="207"/>
      <c r="BZ51" s="207"/>
      <c r="CA51" s="207"/>
      <c r="CB51" s="207"/>
      <c r="CC51" s="207"/>
      <c r="CD51" s="207"/>
      <c r="CE51" s="207"/>
      <c r="CF51" s="207"/>
      <c r="CG51" s="207"/>
      <c r="CH51" s="207"/>
      <c r="CI51" s="207"/>
      <c r="CJ51" s="208"/>
      <c r="CK51" s="208"/>
      <c r="CL51" s="208"/>
      <c r="CM51" s="208"/>
      <c r="CN51" s="208"/>
      <c r="CO51" s="208"/>
      <c r="CP51" s="208"/>
      <c r="CQ51" s="208"/>
      <c r="CR51" s="208"/>
      <c r="CS51" s="208"/>
      <c r="CT51" s="208"/>
      <c r="CU51" s="208"/>
      <c r="CV51" s="208"/>
      <c r="CW51" s="208"/>
      <c r="CX51" s="208"/>
      <c r="CY51" s="208"/>
      <c r="CZ51" s="208"/>
      <c r="DA51" s="208"/>
      <c r="DB51" s="208"/>
      <c r="DC51" s="208"/>
      <c r="DD51" s="208"/>
      <c r="DE51" s="208"/>
      <c r="DF51" s="208"/>
      <c r="DG51" s="208"/>
      <c r="DH51" s="209"/>
      <c r="DI51" s="209"/>
      <c r="DJ51" s="209"/>
      <c r="DK51" s="209"/>
      <c r="DL51" s="209"/>
      <c r="DM51" s="209"/>
      <c r="DN51" s="208"/>
      <c r="DO51" s="208"/>
      <c r="DP51" s="208"/>
      <c r="DQ51" s="208"/>
      <c r="DR51" s="208"/>
      <c r="DS51" s="208"/>
      <c r="DT51" s="208"/>
      <c r="DU51" s="208"/>
      <c r="DV51" s="208"/>
      <c r="DW51" s="208"/>
      <c r="DX51" s="208"/>
      <c r="DY51" s="208"/>
      <c r="DZ51" s="209"/>
      <c r="EA51" s="209"/>
      <c r="EB51" s="209"/>
      <c r="EC51" s="209"/>
      <c r="ED51" s="209"/>
      <c r="EE51" s="209"/>
      <c r="EF51" s="209"/>
      <c r="EG51" s="209"/>
      <c r="EH51" s="209"/>
      <c r="EI51" s="209"/>
      <c r="EJ51" s="209"/>
      <c r="EK51" s="209"/>
      <c r="EL51" s="209"/>
      <c r="EM51" s="209"/>
      <c r="EN51" s="209"/>
      <c r="EO51" s="209"/>
      <c r="EP51" s="209"/>
      <c r="EQ51" s="209"/>
      <c r="ER51" s="209"/>
      <c r="ES51" s="209"/>
      <c r="ET51" s="209"/>
      <c r="EU51" s="209"/>
      <c r="EV51" s="209"/>
      <c r="EW51" s="209"/>
      <c r="EX51" s="209"/>
      <c r="EY51" s="209"/>
      <c r="EZ51" s="209"/>
      <c r="FA51" s="209"/>
      <c r="FB51" s="209"/>
      <c r="FC51" s="209"/>
      <c r="FD51" s="209"/>
      <c r="FE51" s="209"/>
      <c r="FF51" s="209"/>
      <c r="FG51" s="209"/>
      <c r="FH51" s="209"/>
      <c r="FI51" s="209"/>
      <c r="FJ51" s="209"/>
      <c r="FK51" s="209"/>
      <c r="FL51" s="209"/>
      <c r="FM51" s="209"/>
      <c r="FN51" s="209"/>
      <c r="FO51" s="210"/>
      <c r="FP51" s="210"/>
      <c r="FQ51" s="210"/>
      <c r="FR51" s="210"/>
      <c r="FS51" s="209"/>
      <c r="FT51" s="209"/>
      <c r="FU51" s="209"/>
      <c r="FV51" s="209"/>
      <c r="FW51" s="209"/>
      <c r="FX51" s="209"/>
      <c r="FY51" s="209"/>
      <c r="FZ51" s="209"/>
      <c r="GA51" s="208"/>
      <c r="GB51" s="208"/>
      <c r="GC51" s="208"/>
      <c r="GD51" s="208"/>
      <c r="GE51" s="208"/>
      <c r="GF51" s="208"/>
      <c r="GG51" s="208"/>
      <c r="GH51" s="208"/>
      <c r="GI51" s="208"/>
      <c r="GJ51" s="208"/>
      <c r="GK51" s="208"/>
      <c r="GL51" s="208"/>
      <c r="GM51" s="208"/>
      <c r="GN51" s="210"/>
      <c r="GO51" s="210"/>
      <c r="GP51" s="209"/>
      <c r="GQ51" s="209"/>
      <c r="GR51" s="209"/>
      <c r="GS51" s="209"/>
      <c r="GT51" s="209"/>
      <c r="GU51" s="209"/>
      <c r="GV51" s="209"/>
      <c r="GW51" s="208"/>
      <c r="GX51" s="210"/>
      <c r="GY51" s="210"/>
      <c r="GZ51" s="210"/>
      <c r="HA51" s="210"/>
      <c r="HB51" s="210"/>
      <c r="HC51" s="208"/>
      <c r="HD51" s="208"/>
      <c r="HE51" s="208"/>
      <c r="HF51" s="208"/>
      <c r="HG51" s="208"/>
      <c r="HH51" s="208"/>
      <c r="HI51" s="208"/>
      <c r="HJ51" s="208"/>
      <c r="HK51" s="208"/>
      <c r="HL51" s="208"/>
      <c r="HM51" s="208"/>
      <c r="HN51" s="208"/>
      <c r="HO51" s="208"/>
      <c r="HP51" s="208"/>
      <c r="HQ51" s="208"/>
      <c r="HR51" s="208"/>
      <c r="HS51" s="208"/>
      <c r="HT51" s="208"/>
      <c r="HU51" s="208"/>
      <c r="HV51" s="208"/>
      <c r="HW51" s="208"/>
      <c r="HX51" s="208"/>
      <c r="HY51" s="208"/>
      <c r="HZ51" s="208"/>
      <c r="IA51" s="208"/>
      <c r="IB51" s="208"/>
      <c r="IC51" s="208"/>
      <c r="ID51" s="208"/>
      <c r="IE51" s="208"/>
      <c r="IF51" s="208"/>
      <c r="IG51" s="208"/>
      <c r="IH51" s="208"/>
      <c r="II51" s="208"/>
      <c r="IJ51" s="208"/>
      <c r="IK51" s="208"/>
      <c r="IL51" s="208"/>
      <c r="IM51" s="208"/>
      <c r="IN51" s="208"/>
      <c r="IO51" s="208"/>
      <c r="IP51" s="208"/>
      <c r="IQ51" s="208"/>
      <c r="IR51" s="208"/>
      <c r="IS51" s="208"/>
      <c r="IT51" s="208"/>
      <c r="IU51" s="208"/>
      <c r="IV51" s="208"/>
      <c r="IW51" s="208"/>
      <c r="IX51" s="208"/>
      <c r="IY51" s="208"/>
      <c r="IZ51" s="208"/>
      <c r="JA51" s="208"/>
      <c r="JB51" s="208"/>
      <c r="JC51" s="208"/>
      <c r="JD51" s="208"/>
      <c r="JE51" s="208"/>
      <c r="JF51" s="208"/>
      <c r="JG51" s="208"/>
      <c r="JH51" s="208"/>
      <c r="JI51" s="208"/>
      <c r="JJ51" s="208"/>
      <c r="JK51" s="208"/>
      <c r="JL51" s="208"/>
      <c r="JM51" s="208"/>
      <c r="JN51" s="208"/>
      <c r="JO51" s="208"/>
      <c r="JP51" s="208"/>
      <c r="JQ51" s="208"/>
      <c r="JR51" s="208"/>
      <c r="JS51" s="208"/>
      <c r="JT51" s="208"/>
      <c r="JU51" s="208"/>
      <c r="JV51" s="208"/>
      <c r="JW51" s="208"/>
      <c r="JX51" s="208"/>
      <c r="JY51" s="208"/>
      <c r="JZ51" s="208"/>
      <c r="KA51" s="208"/>
      <c r="KB51" s="208"/>
      <c r="KC51" s="208"/>
      <c r="KD51" s="208"/>
      <c r="KE51" s="208"/>
      <c r="KF51" s="208"/>
      <c r="KG51" s="208"/>
      <c r="KH51" s="208"/>
      <c r="KI51" s="208"/>
      <c r="KJ51" s="208"/>
      <c r="KK51" s="208"/>
      <c r="KL51" s="208"/>
      <c r="KM51" s="208"/>
      <c r="KN51" s="208"/>
      <c r="KO51" s="208"/>
      <c r="KP51" s="208"/>
      <c r="KQ51" s="208"/>
      <c r="KR51" s="208"/>
      <c r="KS51" s="208"/>
      <c r="KT51" s="208"/>
      <c r="KU51" s="208"/>
      <c r="KV51" s="208"/>
      <c r="KW51" s="208"/>
      <c r="KX51" s="208"/>
      <c r="KY51" s="208"/>
      <c r="KZ51" s="208"/>
      <c r="LA51" s="208"/>
      <c r="LB51" s="208"/>
      <c r="LC51" s="208"/>
      <c r="LD51" s="208"/>
      <c r="LE51" s="208"/>
      <c r="LF51" s="208"/>
      <c r="LG51" s="208"/>
      <c r="LH51" s="208"/>
      <c r="LI51" s="208"/>
      <c r="LJ51" s="208"/>
      <c r="LK51" s="208"/>
      <c r="LL51" s="208"/>
      <c r="LM51" s="208"/>
      <c r="LN51" s="208"/>
      <c r="LO51" s="208"/>
      <c r="LP51" s="208"/>
      <c r="LQ51" s="208"/>
      <c r="LR51" s="208"/>
      <c r="LS51" s="208"/>
      <c r="LT51" s="208"/>
      <c r="LU51" s="208"/>
      <c r="LV51" s="208"/>
      <c r="LW51" s="208"/>
      <c r="LX51" s="208"/>
      <c r="LY51" s="208"/>
      <c r="LZ51" s="208"/>
      <c r="MA51" s="208"/>
      <c r="MB51" s="208"/>
      <c r="MC51" s="208"/>
      <c r="MD51" s="208"/>
      <c r="ME51" s="208"/>
      <c r="MF51" s="208"/>
      <c r="MG51" s="208"/>
      <c r="MH51" s="208"/>
      <c r="MI51" s="208"/>
      <c r="MJ51" s="208"/>
      <c r="MK51" s="208"/>
      <c r="ML51" s="208"/>
      <c r="MM51" s="208"/>
      <c r="MN51" s="208"/>
      <c r="MO51" s="208"/>
      <c r="MP51" s="208"/>
      <c r="MQ51" s="208"/>
      <c r="MR51" s="208"/>
      <c r="MS51" s="208"/>
      <c r="MT51" s="208"/>
      <c r="MU51" s="208"/>
      <c r="MV51" s="208"/>
      <c r="MW51" s="208"/>
      <c r="MX51" s="208"/>
      <c r="MY51" s="208"/>
      <c r="MZ51" s="208"/>
      <c r="NA51" s="208"/>
      <c r="NB51" s="208"/>
      <c r="NC51" s="208"/>
      <c r="ND51" s="208"/>
      <c r="NE51" s="208"/>
      <c r="NF51" s="208"/>
      <c r="NG51" s="208"/>
      <c r="NH51" s="208"/>
      <c r="NI51" s="208"/>
      <c r="NJ51" s="208"/>
      <c r="NK51" s="208"/>
      <c r="NL51" s="208"/>
      <c r="NM51" s="208"/>
      <c r="NN51" s="208"/>
      <c r="NO51" s="208"/>
      <c r="NP51" s="208"/>
      <c r="NQ51" s="208"/>
      <c r="NR51" s="208"/>
      <c r="NS51" s="208"/>
      <c r="NT51" s="208"/>
      <c r="NU51" s="208"/>
      <c r="NV51" s="208"/>
      <c r="NW51" s="208"/>
      <c r="NX51" s="208"/>
      <c r="NY51" s="208"/>
      <c r="NZ51" s="208"/>
      <c r="OA51" s="208"/>
      <c r="OB51" s="208"/>
      <c r="OC51" s="208"/>
      <c r="OD51" s="208"/>
      <c r="OE51" s="208"/>
      <c r="OF51" s="208"/>
      <c r="OG51" s="208"/>
      <c r="OH51" s="208"/>
      <c r="OI51" s="208"/>
      <c r="OJ51" s="208"/>
      <c r="OK51" s="208"/>
      <c r="OL51" s="208"/>
      <c r="OM51" s="208"/>
      <c r="ON51" s="208"/>
      <c r="OO51" s="208"/>
      <c r="OP51" s="208"/>
      <c r="OQ51" s="208"/>
      <c r="OR51" s="208"/>
      <c r="OS51" s="208"/>
      <c r="OT51" s="208"/>
      <c r="OU51" s="208"/>
      <c r="OV51" s="208"/>
      <c r="OW51" s="208"/>
      <c r="OX51" s="208"/>
      <c r="OY51" s="208"/>
      <c r="OZ51" s="208"/>
      <c r="PA51" s="208"/>
      <c r="PB51" s="208"/>
      <c r="PC51" s="208"/>
      <c r="PD51" s="208"/>
      <c r="PE51" s="208"/>
      <c r="PF51" s="208"/>
      <c r="PG51" s="208"/>
      <c r="PH51" s="208"/>
      <c r="PI51" s="208"/>
      <c r="PJ51" s="208"/>
      <c r="PK51" s="208"/>
      <c r="PL51" s="208"/>
      <c r="PM51" s="208"/>
      <c r="PN51" s="208"/>
      <c r="PO51" s="208"/>
      <c r="PP51" s="208"/>
      <c r="PQ51" s="208"/>
      <c r="PR51" s="208"/>
      <c r="PS51" s="208"/>
      <c r="PT51" s="208"/>
      <c r="PU51" s="208"/>
      <c r="PV51" s="208"/>
      <c r="PW51" s="208"/>
      <c r="PX51" s="208"/>
      <c r="PY51" s="208"/>
      <c r="PZ51" s="208"/>
      <c r="QA51" s="208"/>
      <c r="QB51" s="208"/>
      <c r="QC51" s="208"/>
      <c r="QD51" s="208"/>
      <c r="QE51" s="208"/>
      <c r="QF51" s="208"/>
      <c r="QG51" s="208"/>
      <c r="QH51" s="208"/>
      <c r="QI51" s="208"/>
      <c r="QJ51" s="208"/>
      <c r="QK51" s="208"/>
      <c r="QL51" s="208"/>
      <c r="QM51" s="208"/>
      <c r="QN51" s="208"/>
      <c r="QO51" s="208"/>
      <c r="QP51" s="208"/>
      <c r="QQ51" s="208"/>
      <c r="QR51" s="208"/>
      <c r="QS51" s="208"/>
      <c r="QT51" s="208"/>
      <c r="QU51" s="208"/>
      <c r="QV51" s="208"/>
      <c r="QW51" s="208"/>
      <c r="QX51" s="208"/>
      <c r="QY51" s="208"/>
      <c r="QZ51" s="208"/>
      <c r="RA51" s="208"/>
      <c r="RB51" s="208"/>
      <c r="RC51" s="208"/>
      <c r="RD51" s="208"/>
      <c r="RE51" s="208"/>
      <c r="RF51" s="208"/>
      <c r="RG51" s="208"/>
      <c r="RH51" s="208"/>
      <c r="RI51" s="208"/>
      <c r="RJ51" s="208"/>
      <c r="RK51" s="208"/>
      <c r="RL51" s="208"/>
      <c r="RM51" s="208"/>
      <c r="RN51" s="208"/>
      <c r="RO51" s="208"/>
      <c r="RP51" s="208"/>
      <c r="RQ51" s="208"/>
      <c r="RR51" s="208"/>
      <c r="RS51" s="208"/>
      <c r="RT51" s="208"/>
      <c r="RU51" s="208"/>
      <c r="RV51" s="208"/>
      <c r="RW51" s="208"/>
      <c r="RX51" s="208"/>
      <c r="RY51" s="208"/>
      <c r="RZ51" s="208"/>
      <c r="SA51" s="208"/>
      <c r="SB51" s="208"/>
      <c r="SC51" s="208"/>
      <c r="SD51" s="208"/>
      <c r="SE51" s="208"/>
      <c r="SF51" s="208"/>
      <c r="SG51" s="208"/>
      <c r="SH51" s="208"/>
      <c r="SI51" s="208"/>
      <c r="SJ51" s="208"/>
      <c r="SK51" s="208"/>
      <c r="SL51" s="208"/>
      <c r="SM51" s="208"/>
      <c r="SN51" s="208"/>
      <c r="SO51" s="208"/>
      <c r="SP51" s="208"/>
      <c r="SQ51" s="208"/>
      <c r="SR51" s="208"/>
      <c r="SS51" s="208"/>
      <c r="ST51" s="208"/>
      <c r="SU51" s="208"/>
      <c r="SV51" s="208"/>
      <c r="SW51" s="208"/>
      <c r="SX51" s="208"/>
      <c r="SY51" s="208"/>
      <c r="SZ51" s="208"/>
      <c r="TA51" s="208"/>
      <c r="TB51" s="208"/>
      <c r="TC51" s="208"/>
      <c r="TD51" s="208"/>
      <c r="TE51" s="208"/>
      <c r="TF51" s="208"/>
      <c r="TG51" s="208"/>
      <c r="TH51" s="208"/>
      <c r="TI51" s="208"/>
      <c r="TJ51" s="208"/>
      <c r="TK51" s="208"/>
      <c r="TL51" s="208"/>
      <c r="TM51" s="208"/>
      <c r="TN51" s="208"/>
      <c r="TO51" s="208"/>
      <c r="TP51" s="208"/>
      <c r="TQ51" s="208"/>
      <c r="TR51" s="208"/>
      <c r="TS51" s="208"/>
      <c r="TT51" s="208"/>
      <c r="TU51" s="208"/>
      <c r="TV51" s="208"/>
      <c r="TW51" s="208"/>
      <c r="TX51" s="208"/>
      <c r="TY51" s="208"/>
      <c r="TZ51" s="208"/>
      <c r="UA51" s="208"/>
      <c r="UB51" s="208"/>
      <c r="UC51" s="208"/>
      <c r="UD51" s="208"/>
      <c r="UE51" s="208"/>
      <c r="UF51" s="208"/>
      <c r="UG51" s="208"/>
      <c r="UH51" s="208"/>
      <c r="UI51" s="211"/>
      <c r="UJ51" s="211"/>
      <c r="UK51" s="211"/>
      <c r="UL51" s="211"/>
      <c r="UM51" s="211"/>
      <c r="UN51" s="209"/>
      <c r="UO51" s="209"/>
      <c r="UP51" s="209"/>
      <c r="UQ51" s="209"/>
      <c r="US51" s="155"/>
      <c r="UT51" s="155"/>
      <c r="UU51" s="155"/>
      <c r="UV51" s="155"/>
      <c r="VY51" s="155"/>
      <c r="VZ51" s="155"/>
      <c r="WA51" s="155"/>
      <c r="WB51" s="155"/>
      <c r="WC51" s="155"/>
      <c r="WQ51" s="155"/>
      <c r="WR51" s="155"/>
      <c r="WS51" s="155"/>
      <c r="WT51" s="155"/>
      <c r="WU51" s="155"/>
      <c r="WV51" s="155"/>
      <c r="WW51" s="155"/>
      <c r="WX51" s="155"/>
      <c r="WY51" s="155"/>
      <c r="WZ51" s="158"/>
      <c r="XA51" s="158"/>
      <c r="XB51" s="155"/>
      <c r="XC51" s="155"/>
      <c r="XD51" s="155"/>
      <c r="XE51" s="155"/>
      <c r="XF51" s="155"/>
      <c r="XG51" s="155"/>
      <c r="XH51" s="155"/>
      <c r="XI51" s="155"/>
      <c r="XJ51" s="155"/>
      <c r="XK51" s="155"/>
      <c r="XL51" s="155"/>
      <c r="XM51" s="155"/>
      <c r="YE51" s="155"/>
      <c r="YF51" s="155"/>
      <c r="YG51" s="155"/>
      <c r="YH51" s="155"/>
      <c r="YI51" s="155"/>
      <c r="YJ51" s="155"/>
      <c r="YK51" s="155"/>
      <c r="YL51" s="155"/>
      <c r="YM51" s="155"/>
      <c r="YN51" s="155"/>
      <c r="YO51" s="155"/>
      <c r="YP51" s="155"/>
      <c r="YQ51" s="155"/>
      <c r="YR51" s="155"/>
      <c r="YS51" s="155"/>
      <c r="YT51" s="155"/>
      <c r="YU51" s="155"/>
      <c r="YV51" s="155"/>
      <c r="YW51" s="155"/>
      <c r="YX51" s="155"/>
    </row>
    <row r="52" spans="1:674" s="6" customFormat="1" ht="15.75" customHeight="1">
      <c r="A52" s="212" t="str">
        <f>IF('1'!$A$1=1,D52,F52)</f>
        <v>Примітки:</v>
      </c>
      <c r="B52" s="205"/>
      <c r="C52" s="131"/>
      <c r="D52" s="94" t="s">
        <v>215</v>
      </c>
      <c r="E52" s="129"/>
      <c r="F52" s="48" t="s">
        <v>214</v>
      </c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213"/>
      <c r="AM52" s="213"/>
      <c r="AN52" s="213"/>
      <c r="AO52" s="213"/>
      <c r="AP52" s="213"/>
      <c r="AQ52" s="213"/>
      <c r="AR52" s="213"/>
      <c r="AS52" s="213"/>
      <c r="AT52" s="213"/>
      <c r="AU52" s="127"/>
      <c r="AV52" s="127"/>
      <c r="AW52" s="127"/>
      <c r="AX52" s="127"/>
      <c r="AY52" s="127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127"/>
      <c r="DI52" s="127"/>
      <c r="DJ52" s="127"/>
      <c r="DK52" s="127"/>
      <c r="DL52" s="127"/>
      <c r="DM52" s="127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7"/>
      <c r="ER52" s="127"/>
      <c r="ES52" s="127"/>
      <c r="ET52" s="127"/>
      <c r="EU52" s="127"/>
      <c r="EV52" s="127"/>
      <c r="EW52" s="127"/>
      <c r="EX52" s="127"/>
      <c r="EY52" s="127"/>
      <c r="EZ52" s="127"/>
      <c r="FA52" s="127"/>
      <c r="FB52" s="127"/>
      <c r="FC52" s="127"/>
      <c r="FD52" s="127"/>
      <c r="FE52" s="127"/>
      <c r="FF52" s="127"/>
      <c r="FG52" s="127"/>
      <c r="FH52" s="127"/>
      <c r="FI52" s="127"/>
      <c r="FJ52" s="127"/>
      <c r="FK52" s="127"/>
      <c r="FL52" s="127"/>
      <c r="FM52" s="127"/>
      <c r="FN52" s="127"/>
      <c r="FO52" s="214"/>
      <c r="FP52" s="214"/>
      <c r="FQ52" s="214"/>
      <c r="FR52" s="214"/>
      <c r="FS52" s="127"/>
      <c r="FT52" s="127"/>
      <c r="FU52" s="127"/>
      <c r="FV52" s="127"/>
      <c r="FW52" s="127"/>
      <c r="FX52" s="127"/>
      <c r="FY52" s="127"/>
      <c r="FZ52" s="127"/>
      <c r="GA52" s="213"/>
      <c r="GB52" s="213"/>
      <c r="GC52" s="213"/>
      <c r="GD52" s="213"/>
      <c r="GE52" s="213"/>
      <c r="GF52" s="213"/>
      <c r="GG52" s="213"/>
      <c r="GH52" s="213"/>
      <c r="GI52" s="213"/>
      <c r="GJ52" s="213"/>
      <c r="GK52" s="213"/>
      <c r="GL52" s="213"/>
      <c r="GM52" s="213"/>
      <c r="GN52" s="214"/>
      <c r="GO52" s="214"/>
      <c r="GP52" s="127"/>
      <c r="GQ52" s="127"/>
      <c r="GR52" s="127"/>
      <c r="GS52" s="127"/>
      <c r="GT52" s="127"/>
      <c r="GU52" s="127"/>
      <c r="GV52" s="127"/>
      <c r="GW52" s="213"/>
      <c r="GX52" s="214"/>
      <c r="GY52" s="214"/>
      <c r="GZ52" s="214"/>
      <c r="HA52" s="214"/>
      <c r="HB52" s="214"/>
      <c r="HC52" s="213"/>
      <c r="HD52" s="213"/>
      <c r="HE52" s="213"/>
      <c r="HF52" s="213"/>
      <c r="HG52" s="213"/>
      <c r="HH52" s="213"/>
      <c r="HI52" s="213"/>
      <c r="HJ52" s="213"/>
      <c r="HK52" s="213"/>
      <c r="HL52" s="213"/>
      <c r="HM52" s="213"/>
      <c r="HN52" s="213"/>
      <c r="HO52" s="213"/>
      <c r="HP52" s="213"/>
      <c r="HQ52" s="213"/>
      <c r="HR52" s="213"/>
      <c r="HS52" s="213"/>
      <c r="HT52" s="213"/>
      <c r="HU52" s="213"/>
      <c r="HV52" s="213"/>
      <c r="HW52" s="213"/>
      <c r="HX52" s="213"/>
      <c r="HY52" s="213"/>
      <c r="HZ52" s="213"/>
      <c r="IA52" s="213"/>
      <c r="IB52" s="213"/>
      <c r="IC52" s="213"/>
      <c r="ID52" s="213"/>
      <c r="IE52" s="213"/>
      <c r="IF52" s="213"/>
      <c r="IG52" s="213"/>
      <c r="IH52" s="213"/>
      <c r="II52" s="213"/>
      <c r="IJ52" s="213"/>
      <c r="IK52" s="213"/>
      <c r="IL52" s="213"/>
      <c r="IM52" s="213"/>
      <c r="IN52" s="213"/>
      <c r="IO52" s="213"/>
      <c r="IP52" s="213"/>
      <c r="IQ52" s="213"/>
      <c r="IR52" s="213"/>
      <c r="IS52" s="213"/>
      <c r="IT52" s="213"/>
      <c r="IU52" s="213"/>
      <c r="IV52" s="213"/>
      <c r="IW52" s="213"/>
      <c r="IX52" s="213"/>
      <c r="IY52" s="213"/>
      <c r="IZ52" s="213"/>
      <c r="JA52" s="213"/>
      <c r="JB52" s="213"/>
      <c r="JC52" s="213"/>
      <c r="JD52" s="213"/>
      <c r="JE52" s="213"/>
      <c r="JF52" s="213"/>
      <c r="JG52" s="213"/>
      <c r="JH52" s="213"/>
      <c r="JI52" s="213"/>
      <c r="JJ52" s="213"/>
      <c r="JK52" s="213"/>
      <c r="JL52" s="213"/>
      <c r="JM52" s="213"/>
      <c r="JN52" s="213"/>
      <c r="JO52" s="213"/>
      <c r="JP52" s="213"/>
      <c r="JQ52" s="213"/>
      <c r="JR52" s="213"/>
      <c r="JS52" s="213"/>
      <c r="JT52" s="213"/>
      <c r="JU52" s="213"/>
      <c r="JV52" s="213"/>
      <c r="JW52" s="213"/>
      <c r="JX52" s="213"/>
      <c r="JY52" s="213"/>
      <c r="JZ52" s="213"/>
      <c r="KA52" s="213"/>
      <c r="KB52" s="213"/>
      <c r="KC52" s="213"/>
      <c r="KD52" s="213"/>
      <c r="KE52" s="213"/>
      <c r="KF52" s="213"/>
      <c r="KG52" s="213"/>
      <c r="KH52" s="213"/>
      <c r="KI52" s="213"/>
      <c r="KJ52" s="213"/>
      <c r="KK52" s="213"/>
      <c r="KL52" s="213"/>
      <c r="KM52" s="213"/>
      <c r="KN52" s="213"/>
      <c r="KO52" s="213"/>
      <c r="KP52" s="213"/>
      <c r="KQ52" s="213"/>
      <c r="KR52" s="213"/>
      <c r="KS52" s="213"/>
      <c r="KT52" s="213"/>
      <c r="KU52" s="213"/>
      <c r="KV52" s="213"/>
      <c r="KW52" s="213"/>
      <c r="KX52" s="213"/>
      <c r="KY52" s="213"/>
      <c r="KZ52" s="213"/>
      <c r="LA52" s="213"/>
      <c r="LB52" s="213"/>
      <c r="LC52" s="213"/>
      <c r="LD52" s="213"/>
      <c r="LE52" s="213"/>
      <c r="LF52" s="213"/>
      <c r="LG52" s="213"/>
      <c r="LH52" s="213"/>
      <c r="LI52" s="213"/>
      <c r="LJ52" s="213"/>
      <c r="LK52" s="213"/>
      <c r="LL52" s="213"/>
      <c r="LM52" s="213"/>
      <c r="LN52" s="213"/>
      <c r="LO52" s="213"/>
      <c r="LP52" s="213"/>
      <c r="LQ52" s="213"/>
      <c r="LR52" s="213"/>
      <c r="LS52" s="213"/>
      <c r="LT52" s="213"/>
      <c r="LU52" s="213"/>
      <c r="LV52" s="213"/>
      <c r="LW52" s="213"/>
      <c r="LX52" s="213"/>
      <c r="LY52" s="213"/>
      <c r="LZ52" s="213"/>
      <c r="MA52" s="213"/>
      <c r="MB52" s="213"/>
      <c r="MC52" s="213"/>
      <c r="MD52" s="213"/>
      <c r="ME52" s="213"/>
      <c r="MF52" s="213"/>
      <c r="MG52" s="213"/>
      <c r="MH52" s="213"/>
      <c r="MI52" s="213"/>
      <c r="MJ52" s="213"/>
      <c r="MK52" s="213"/>
      <c r="ML52" s="213"/>
      <c r="MM52" s="213"/>
      <c r="MN52" s="213"/>
      <c r="MO52" s="213"/>
      <c r="MP52" s="213"/>
      <c r="MQ52" s="213"/>
      <c r="MR52" s="213"/>
      <c r="MS52" s="213"/>
      <c r="MT52" s="213"/>
      <c r="MU52" s="213"/>
      <c r="MV52" s="213"/>
      <c r="MW52" s="213"/>
      <c r="MX52" s="213"/>
      <c r="MY52" s="213"/>
      <c r="MZ52" s="213"/>
      <c r="NA52" s="213"/>
      <c r="NB52" s="213"/>
      <c r="NC52" s="213"/>
      <c r="ND52" s="213"/>
      <c r="NE52" s="213"/>
      <c r="NF52" s="213"/>
      <c r="NG52" s="213"/>
      <c r="NH52" s="213"/>
      <c r="NI52" s="213"/>
      <c r="NJ52" s="213"/>
      <c r="NK52" s="213"/>
      <c r="NL52" s="213"/>
      <c r="NM52" s="213"/>
      <c r="NN52" s="213"/>
      <c r="NO52" s="213"/>
      <c r="NP52" s="213"/>
      <c r="NQ52" s="213"/>
      <c r="NR52" s="213"/>
      <c r="NS52" s="213"/>
      <c r="NT52" s="213"/>
      <c r="NU52" s="213"/>
      <c r="NV52" s="213"/>
      <c r="NW52" s="213"/>
      <c r="NX52" s="213"/>
      <c r="NY52" s="213"/>
      <c r="NZ52" s="213"/>
      <c r="OA52" s="213"/>
      <c r="OB52" s="213"/>
      <c r="OC52" s="213"/>
      <c r="OD52" s="213"/>
      <c r="OE52" s="213"/>
      <c r="OF52" s="213"/>
      <c r="OG52" s="213"/>
      <c r="OH52" s="213"/>
      <c r="OI52" s="213"/>
      <c r="OJ52" s="213"/>
      <c r="OK52" s="213"/>
      <c r="OL52" s="213"/>
      <c r="OM52" s="213"/>
      <c r="ON52" s="213"/>
      <c r="OO52" s="213"/>
      <c r="OP52" s="213"/>
      <c r="OQ52" s="213"/>
      <c r="OR52" s="213"/>
      <c r="OS52" s="213"/>
      <c r="OT52" s="213"/>
      <c r="OU52" s="213"/>
      <c r="OV52" s="213"/>
      <c r="OW52" s="213"/>
      <c r="OX52" s="213"/>
      <c r="OY52" s="213"/>
      <c r="OZ52" s="213"/>
      <c r="PA52" s="213"/>
      <c r="PB52" s="213"/>
      <c r="PC52" s="213"/>
      <c r="PD52" s="213"/>
      <c r="PE52" s="213"/>
      <c r="PF52" s="213"/>
      <c r="PG52" s="213"/>
      <c r="PH52" s="213"/>
      <c r="PI52" s="213"/>
      <c r="PJ52" s="213"/>
      <c r="PK52" s="213"/>
      <c r="PL52" s="213"/>
      <c r="PM52" s="213"/>
      <c r="PN52" s="213"/>
      <c r="PO52" s="213"/>
      <c r="PP52" s="213"/>
      <c r="PQ52" s="213"/>
      <c r="PR52" s="213"/>
      <c r="PS52" s="213"/>
      <c r="PT52" s="213"/>
      <c r="PU52" s="213"/>
      <c r="PV52" s="213"/>
      <c r="PW52" s="213"/>
      <c r="PX52" s="213"/>
      <c r="PY52" s="213"/>
      <c r="PZ52" s="213"/>
      <c r="QA52" s="213"/>
      <c r="QB52" s="213"/>
      <c r="QC52" s="213"/>
      <c r="QD52" s="213"/>
      <c r="QE52" s="213"/>
      <c r="QF52" s="213"/>
      <c r="QG52" s="213"/>
      <c r="QH52" s="213"/>
      <c r="QI52" s="213"/>
      <c r="QJ52" s="213"/>
      <c r="QK52" s="213"/>
      <c r="QL52" s="213"/>
      <c r="QM52" s="213"/>
      <c r="QN52" s="213"/>
      <c r="QO52" s="213"/>
      <c r="QP52" s="213"/>
      <c r="QQ52" s="213"/>
      <c r="QR52" s="213"/>
      <c r="QS52" s="213"/>
      <c r="QT52" s="213"/>
      <c r="QU52" s="213"/>
      <c r="QV52" s="213"/>
      <c r="QW52" s="213"/>
      <c r="QX52" s="213"/>
      <c r="QY52" s="213"/>
      <c r="QZ52" s="213"/>
      <c r="RA52" s="213"/>
      <c r="RB52" s="213"/>
      <c r="RC52" s="213"/>
      <c r="RD52" s="213"/>
      <c r="RE52" s="213"/>
      <c r="RF52" s="213"/>
      <c r="RG52" s="213"/>
      <c r="RH52" s="213"/>
      <c r="RI52" s="213"/>
      <c r="RJ52" s="213"/>
      <c r="RK52" s="213"/>
      <c r="RL52" s="213"/>
      <c r="RM52" s="213"/>
      <c r="RN52" s="213"/>
      <c r="RO52" s="213"/>
      <c r="RP52" s="213"/>
      <c r="RQ52" s="213"/>
      <c r="RR52" s="213"/>
      <c r="RS52" s="213"/>
      <c r="RT52" s="213"/>
      <c r="RU52" s="213"/>
      <c r="RV52" s="213"/>
      <c r="RW52" s="213"/>
      <c r="RX52" s="213"/>
      <c r="RY52" s="213"/>
      <c r="RZ52" s="213"/>
      <c r="SA52" s="213"/>
      <c r="SB52" s="213"/>
      <c r="SC52" s="213"/>
      <c r="SD52" s="213"/>
      <c r="SE52" s="213"/>
      <c r="SF52" s="213"/>
      <c r="SG52" s="213"/>
      <c r="SH52" s="213"/>
      <c r="SI52" s="213"/>
      <c r="SJ52" s="213"/>
      <c r="SK52" s="213"/>
      <c r="SL52" s="213"/>
      <c r="SM52" s="213"/>
      <c r="SN52" s="213"/>
      <c r="SO52" s="213"/>
      <c r="SP52" s="213"/>
      <c r="SQ52" s="213"/>
      <c r="SR52" s="213"/>
      <c r="SS52" s="213"/>
      <c r="ST52" s="213"/>
      <c r="SU52" s="213"/>
      <c r="SV52" s="213"/>
      <c r="SW52" s="213"/>
      <c r="SX52" s="213"/>
      <c r="SY52" s="213"/>
      <c r="SZ52" s="213"/>
      <c r="TA52" s="213"/>
      <c r="TB52" s="213"/>
      <c r="TC52" s="213"/>
      <c r="TD52" s="213"/>
      <c r="TE52" s="213"/>
      <c r="TF52" s="213"/>
      <c r="TG52" s="213"/>
      <c r="TH52" s="213"/>
      <c r="TI52" s="213"/>
      <c r="TJ52" s="213"/>
      <c r="TK52" s="213"/>
      <c r="TL52" s="213"/>
      <c r="TM52" s="213"/>
      <c r="TN52" s="213"/>
      <c r="TO52" s="213"/>
      <c r="TP52" s="213"/>
      <c r="TQ52" s="213"/>
      <c r="TR52" s="213"/>
      <c r="TS52" s="213"/>
      <c r="TT52" s="213"/>
      <c r="TU52" s="213"/>
      <c r="TV52" s="213"/>
      <c r="TW52" s="213"/>
      <c r="TX52" s="213"/>
      <c r="TY52" s="213"/>
      <c r="TZ52" s="213"/>
      <c r="UA52" s="213"/>
      <c r="UB52" s="213"/>
      <c r="UC52" s="213"/>
      <c r="UD52" s="213"/>
      <c r="UE52" s="213"/>
      <c r="UF52" s="213"/>
      <c r="UG52" s="213"/>
      <c r="UH52" s="213"/>
      <c r="UI52" s="215"/>
      <c r="UJ52" s="215"/>
      <c r="UK52" s="215"/>
      <c r="UL52" s="215"/>
      <c r="UM52" s="215"/>
      <c r="UN52" s="127"/>
      <c r="UO52" s="127"/>
      <c r="UP52" s="127"/>
      <c r="UQ52" s="127"/>
      <c r="UR52" s="127"/>
      <c r="US52" s="213"/>
      <c r="UT52" s="213"/>
      <c r="UU52" s="213"/>
      <c r="UV52" s="213"/>
      <c r="UW52" s="127"/>
      <c r="UX52" s="127"/>
      <c r="UY52" s="127"/>
      <c r="UZ52" s="127"/>
      <c r="VA52" s="127"/>
      <c r="VB52" s="127"/>
      <c r="VC52" s="127"/>
      <c r="VD52" s="127"/>
      <c r="VE52" s="127"/>
      <c r="VF52" s="127"/>
      <c r="VG52" s="127"/>
      <c r="VH52" s="127"/>
      <c r="VI52" s="127"/>
      <c r="VJ52" s="127"/>
      <c r="VK52" s="127"/>
      <c r="VL52" s="127"/>
      <c r="VM52" s="127"/>
      <c r="VN52" s="127"/>
      <c r="VO52" s="127"/>
      <c r="VP52" s="127"/>
      <c r="VQ52" s="127"/>
      <c r="VR52" s="127"/>
      <c r="VS52" s="127"/>
      <c r="VT52" s="127"/>
      <c r="VU52" s="127"/>
      <c r="VV52" s="127"/>
      <c r="VW52" s="127"/>
      <c r="VX52" s="127"/>
      <c r="VY52" s="213"/>
      <c r="VZ52" s="213"/>
      <c r="WA52" s="213"/>
      <c r="WB52" s="213"/>
      <c r="WC52" s="213"/>
      <c r="WD52" s="127"/>
      <c r="WE52" s="127"/>
      <c r="WF52" s="127"/>
      <c r="WG52" s="127"/>
      <c r="WH52" s="127"/>
      <c r="WI52" s="127"/>
      <c r="WJ52" s="127"/>
      <c r="WK52" s="127"/>
      <c r="WL52" s="127"/>
      <c r="WM52" s="127"/>
      <c r="WN52" s="127"/>
      <c r="WO52" s="127"/>
      <c r="WP52" s="127"/>
      <c r="WQ52" s="213"/>
      <c r="WR52" s="213"/>
      <c r="WS52" s="213"/>
      <c r="WT52" s="213"/>
      <c r="WU52" s="213"/>
      <c r="WV52" s="213"/>
      <c r="WW52" s="213"/>
      <c r="WX52" s="213"/>
      <c r="WY52" s="213"/>
      <c r="WZ52" s="216"/>
      <c r="XA52" s="216"/>
      <c r="XB52" s="213"/>
      <c r="XC52" s="213"/>
      <c r="XD52" s="213"/>
      <c r="XE52" s="213"/>
      <c r="XF52" s="213"/>
      <c r="XG52" s="213"/>
      <c r="XH52" s="213"/>
      <c r="XI52" s="213"/>
      <c r="XJ52" s="213"/>
      <c r="XK52" s="213"/>
      <c r="XL52" s="213"/>
      <c r="XM52" s="213"/>
      <c r="XN52" s="127"/>
      <c r="XO52" s="127"/>
      <c r="XP52" s="127"/>
      <c r="XQ52" s="127"/>
      <c r="XR52" s="127"/>
      <c r="XS52" s="127"/>
      <c r="XT52" s="127"/>
      <c r="XU52" s="127"/>
      <c r="XV52" s="127"/>
      <c r="XW52" s="127"/>
      <c r="XX52" s="127"/>
      <c r="XY52" s="127"/>
      <c r="XZ52" s="127"/>
      <c r="YA52" s="127"/>
      <c r="YB52" s="127"/>
      <c r="YC52" s="127"/>
      <c r="YD52" s="127"/>
      <c r="YE52" s="213"/>
      <c r="YF52" s="213"/>
      <c r="YG52" s="213"/>
      <c r="YH52" s="213"/>
      <c r="YI52" s="213"/>
      <c r="YJ52" s="213"/>
      <c r="YK52" s="213"/>
      <c r="YL52" s="213"/>
      <c r="YM52" s="213"/>
      <c r="YN52" s="213"/>
      <c r="YO52" s="213"/>
      <c r="YP52" s="213"/>
      <c r="YQ52" s="213"/>
      <c r="YR52" s="213"/>
      <c r="YS52" s="213"/>
      <c r="YT52" s="213"/>
      <c r="YU52" s="213"/>
      <c r="YV52" s="213"/>
      <c r="YW52" s="213"/>
      <c r="YX52" s="213"/>
    </row>
    <row r="53" spans="1:674" s="230" customFormat="1" ht="16.399999999999999" customHeight="1">
      <c r="A53" s="217" t="str">
        <f>IF('1'!$A$1=1,D53,F53)</f>
        <v xml:space="preserve"> З 2014 року дані подаються без урахування тимчасово окупованої російською федерацією території України.</v>
      </c>
      <c r="B53" s="218"/>
      <c r="C53" s="219"/>
      <c r="D53" s="220" t="s">
        <v>133</v>
      </c>
      <c r="E53" s="221"/>
      <c r="F53" s="220" t="s">
        <v>216</v>
      </c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364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4"/>
      <c r="AM53" s="224"/>
      <c r="AN53" s="224"/>
      <c r="AO53" s="224"/>
      <c r="AP53" s="224"/>
      <c r="AQ53" s="224"/>
      <c r="AR53" s="224"/>
      <c r="AS53" s="224"/>
      <c r="AT53" s="224"/>
      <c r="AU53" s="223"/>
      <c r="AV53" s="223"/>
      <c r="AW53" s="223"/>
      <c r="AX53" s="223"/>
      <c r="AY53" s="223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5"/>
      <c r="CK53" s="225"/>
      <c r="CL53" s="225"/>
      <c r="CM53" s="225"/>
      <c r="CN53" s="225"/>
      <c r="CO53" s="225"/>
      <c r="CP53" s="225"/>
      <c r="CQ53" s="225"/>
      <c r="CR53" s="225"/>
      <c r="CS53" s="225"/>
      <c r="CT53" s="225"/>
      <c r="CU53" s="225"/>
      <c r="CV53" s="229"/>
      <c r="CW53" s="229"/>
      <c r="CX53" s="229"/>
      <c r="CY53" s="229"/>
      <c r="CZ53" s="229"/>
      <c r="DA53" s="229"/>
      <c r="DB53" s="225"/>
      <c r="DC53" s="225"/>
      <c r="DD53" s="225"/>
      <c r="DE53" s="225"/>
      <c r="DF53" s="225"/>
      <c r="DG53" s="225"/>
      <c r="DH53" s="222"/>
      <c r="DI53" s="222"/>
      <c r="DJ53" s="222"/>
      <c r="DK53" s="222"/>
      <c r="DL53" s="222"/>
      <c r="DM53" s="222"/>
      <c r="DN53" s="225"/>
      <c r="DO53" s="225"/>
      <c r="DP53" s="225"/>
      <c r="DQ53" s="225"/>
      <c r="DR53" s="225"/>
      <c r="DS53" s="225"/>
      <c r="DT53" s="225"/>
      <c r="DU53" s="225"/>
      <c r="DV53" s="225"/>
      <c r="DW53" s="225"/>
      <c r="DX53" s="225"/>
      <c r="DY53" s="225"/>
      <c r="DZ53" s="222"/>
      <c r="EA53" s="222"/>
      <c r="EB53" s="222"/>
      <c r="EC53" s="222"/>
      <c r="ED53" s="222"/>
      <c r="EE53" s="222"/>
      <c r="EF53" s="222"/>
      <c r="EG53" s="222"/>
      <c r="EH53" s="222"/>
      <c r="EI53" s="222"/>
      <c r="EJ53" s="222"/>
      <c r="EK53" s="222"/>
      <c r="EL53" s="222"/>
      <c r="EM53" s="222"/>
      <c r="EN53" s="222"/>
      <c r="EO53" s="222"/>
      <c r="EP53" s="222"/>
      <c r="EQ53" s="222"/>
      <c r="ER53" s="222"/>
      <c r="ES53" s="222"/>
      <c r="ET53" s="222"/>
      <c r="EU53" s="222"/>
      <c r="EV53" s="222"/>
      <c r="EW53" s="222"/>
      <c r="EX53" s="222"/>
      <c r="EY53" s="222"/>
      <c r="EZ53" s="222"/>
      <c r="FA53" s="222"/>
      <c r="FB53" s="222"/>
      <c r="FC53" s="222"/>
      <c r="FD53" s="222"/>
      <c r="FE53" s="222"/>
      <c r="FF53" s="222"/>
      <c r="FG53" s="222"/>
      <c r="FH53" s="222"/>
      <c r="FI53" s="222"/>
      <c r="FJ53" s="222"/>
      <c r="FK53" s="222"/>
      <c r="FL53" s="222"/>
      <c r="FM53" s="222"/>
      <c r="FN53" s="222"/>
      <c r="FO53" s="226"/>
      <c r="FP53" s="226"/>
      <c r="FQ53" s="226"/>
      <c r="FR53" s="226"/>
      <c r="FS53" s="222"/>
      <c r="FT53" s="222"/>
      <c r="FU53" s="222"/>
      <c r="FV53" s="222"/>
      <c r="FW53" s="222"/>
      <c r="FX53" s="222"/>
      <c r="FY53" s="222"/>
      <c r="FZ53" s="222"/>
      <c r="GA53" s="225"/>
      <c r="GB53" s="225"/>
      <c r="GC53" s="225"/>
      <c r="GD53" s="225"/>
      <c r="GE53" s="225"/>
      <c r="GF53" s="225"/>
      <c r="GG53" s="225"/>
      <c r="GH53" s="225"/>
      <c r="GI53" s="225"/>
      <c r="GJ53" s="225"/>
      <c r="GK53" s="225"/>
      <c r="GL53" s="225"/>
      <c r="GM53" s="225"/>
      <c r="GN53" s="226"/>
      <c r="GO53" s="226"/>
      <c r="GP53" s="222"/>
      <c r="GQ53" s="222"/>
      <c r="GR53" s="222"/>
      <c r="GS53" s="222"/>
      <c r="GT53" s="222"/>
      <c r="GU53" s="222"/>
      <c r="GV53" s="222"/>
      <c r="GW53" s="225"/>
      <c r="GX53" s="226"/>
      <c r="GY53" s="226"/>
      <c r="GZ53" s="226"/>
      <c r="HA53" s="226"/>
      <c r="HB53" s="226"/>
      <c r="HC53" s="225"/>
      <c r="HD53" s="225"/>
      <c r="HE53" s="225"/>
      <c r="HF53" s="225"/>
      <c r="HG53" s="225"/>
      <c r="HH53" s="225"/>
      <c r="HI53" s="225"/>
      <c r="HJ53" s="225"/>
      <c r="HK53" s="225"/>
      <c r="HL53" s="225"/>
      <c r="HM53" s="225"/>
      <c r="HN53" s="225"/>
      <c r="HO53" s="225"/>
      <c r="HP53" s="225"/>
      <c r="HQ53" s="225"/>
      <c r="HR53" s="225"/>
      <c r="HS53" s="225"/>
      <c r="HT53" s="225"/>
      <c r="HU53" s="225"/>
      <c r="HV53" s="225"/>
      <c r="HW53" s="225"/>
      <c r="HX53" s="225"/>
      <c r="HY53" s="225"/>
      <c r="HZ53" s="225"/>
      <c r="IA53" s="225"/>
      <c r="IB53" s="225"/>
      <c r="IC53" s="225"/>
      <c r="ID53" s="225"/>
      <c r="IE53" s="225"/>
      <c r="IF53" s="225"/>
      <c r="IG53" s="225"/>
      <c r="IH53" s="225"/>
      <c r="II53" s="225"/>
      <c r="IJ53" s="225"/>
      <c r="IK53" s="225"/>
      <c r="IL53" s="225"/>
      <c r="IM53" s="225"/>
      <c r="IN53" s="225"/>
      <c r="IO53" s="225"/>
      <c r="IP53" s="225"/>
      <c r="IQ53" s="225"/>
      <c r="IR53" s="225"/>
      <c r="IS53" s="225"/>
      <c r="IT53" s="225"/>
      <c r="IU53" s="225"/>
      <c r="IV53" s="225"/>
      <c r="IW53" s="225"/>
      <c r="IX53" s="225"/>
      <c r="IY53" s="225"/>
      <c r="IZ53" s="225"/>
      <c r="JA53" s="225"/>
      <c r="JB53" s="225"/>
      <c r="JC53" s="225"/>
      <c r="JD53" s="225"/>
      <c r="JE53" s="225"/>
      <c r="JF53" s="225"/>
      <c r="JG53" s="225"/>
      <c r="JH53" s="225"/>
      <c r="JI53" s="225"/>
      <c r="JJ53" s="225"/>
      <c r="JK53" s="225"/>
      <c r="JL53" s="225"/>
      <c r="JM53" s="225"/>
      <c r="JN53" s="225"/>
      <c r="JO53" s="225"/>
      <c r="JP53" s="225"/>
      <c r="JQ53" s="225"/>
      <c r="JR53" s="225"/>
      <c r="JS53" s="225"/>
      <c r="JT53" s="225"/>
      <c r="JU53" s="225"/>
      <c r="JV53" s="225"/>
      <c r="JW53" s="225"/>
      <c r="JX53" s="225"/>
      <c r="JY53" s="225"/>
      <c r="JZ53" s="225"/>
      <c r="KA53" s="225"/>
      <c r="KB53" s="225"/>
      <c r="KC53" s="225"/>
      <c r="KD53" s="225"/>
      <c r="KE53" s="225"/>
      <c r="KF53" s="225"/>
      <c r="KG53" s="225"/>
      <c r="KH53" s="225"/>
      <c r="KI53" s="225"/>
      <c r="KJ53" s="225"/>
      <c r="KK53" s="225"/>
      <c r="KL53" s="225"/>
      <c r="KM53" s="225"/>
      <c r="KN53" s="225"/>
      <c r="KO53" s="225"/>
      <c r="KP53" s="225"/>
      <c r="KQ53" s="225"/>
      <c r="KR53" s="225"/>
      <c r="KS53" s="225"/>
      <c r="KT53" s="225"/>
      <c r="KU53" s="225"/>
      <c r="KV53" s="225"/>
      <c r="KW53" s="225"/>
      <c r="KX53" s="225"/>
      <c r="KY53" s="225"/>
      <c r="KZ53" s="225"/>
      <c r="LA53" s="225"/>
      <c r="LB53" s="225"/>
      <c r="LC53" s="225"/>
      <c r="LD53" s="225"/>
      <c r="LE53" s="225"/>
      <c r="LF53" s="225"/>
      <c r="LG53" s="225"/>
      <c r="LH53" s="225"/>
      <c r="LI53" s="225"/>
      <c r="LJ53" s="225"/>
      <c r="LK53" s="225"/>
      <c r="LL53" s="225"/>
      <c r="LM53" s="225"/>
      <c r="LN53" s="225"/>
      <c r="LO53" s="225"/>
      <c r="LP53" s="225"/>
      <c r="LQ53" s="225"/>
      <c r="LR53" s="225"/>
      <c r="LS53" s="225"/>
      <c r="LT53" s="225"/>
      <c r="LU53" s="225"/>
      <c r="LV53" s="225"/>
      <c r="LW53" s="225"/>
      <c r="LX53" s="225"/>
      <c r="LY53" s="225"/>
      <c r="LZ53" s="225"/>
      <c r="MA53" s="225"/>
      <c r="MB53" s="225"/>
      <c r="MC53" s="225"/>
      <c r="MD53" s="225"/>
      <c r="ME53" s="225"/>
      <c r="MF53" s="225"/>
      <c r="MG53" s="225"/>
      <c r="MH53" s="225"/>
      <c r="MI53" s="225"/>
      <c r="MJ53" s="225"/>
      <c r="MK53" s="225"/>
      <c r="ML53" s="225"/>
      <c r="MM53" s="225"/>
      <c r="MN53" s="225"/>
      <c r="MO53" s="225"/>
      <c r="MP53" s="225"/>
      <c r="MQ53" s="225"/>
      <c r="MR53" s="225"/>
      <c r="MS53" s="225"/>
      <c r="MT53" s="225"/>
      <c r="MU53" s="225"/>
      <c r="MV53" s="225"/>
      <c r="MW53" s="225"/>
      <c r="MX53" s="225"/>
      <c r="MY53" s="225"/>
      <c r="MZ53" s="225"/>
      <c r="NA53" s="225"/>
      <c r="NB53" s="225"/>
      <c r="NC53" s="225"/>
      <c r="ND53" s="225"/>
      <c r="NE53" s="225"/>
      <c r="NF53" s="225"/>
      <c r="NG53" s="225"/>
      <c r="NH53" s="225"/>
      <c r="NI53" s="225"/>
      <c r="NJ53" s="225"/>
      <c r="NK53" s="225"/>
      <c r="NL53" s="225"/>
      <c r="NM53" s="225"/>
      <c r="NN53" s="225"/>
      <c r="NO53" s="225"/>
      <c r="NP53" s="225"/>
      <c r="NQ53" s="225"/>
      <c r="NR53" s="225"/>
      <c r="NS53" s="225"/>
      <c r="NT53" s="225"/>
      <c r="NU53" s="225"/>
      <c r="NV53" s="225"/>
      <c r="NW53" s="225"/>
      <c r="NX53" s="225"/>
      <c r="NY53" s="225"/>
      <c r="NZ53" s="225"/>
      <c r="OA53" s="225"/>
      <c r="OB53" s="225"/>
      <c r="OC53" s="225"/>
      <c r="OD53" s="225"/>
      <c r="OE53" s="225"/>
      <c r="OF53" s="225"/>
      <c r="OG53" s="225"/>
      <c r="OH53" s="225"/>
      <c r="OI53" s="225"/>
      <c r="OJ53" s="225"/>
      <c r="OK53" s="225"/>
      <c r="OL53" s="225"/>
      <c r="OM53" s="225"/>
      <c r="ON53" s="225"/>
      <c r="OO53" s="225"/>
      <c r="OP53" s="225"/>
      <c r="OQ53" s="225"/>
      <c r="OR53" s="225"/>
      <c r="OS53" s="225"/>
      <c r="OT53" s="225"/>
      <c r="OU53" s="225"/>
      <c r="OV53" s="225"/>
      <c r="OW53" s="225"/>
      <c r="OX53" s="225"/>
      <c r="OY53" s="225"/>
      <c r="OZ53" s="225"/>
      <c r="PA53" s="225"/>
      <c r="PB53" s="225"/>
      <c r="PC53" s="225"/>
      <c r="PD53" s="225"/>
      <c r="PE53" s="225"/>
      <c r="PF53" s="225"/>
      <c r="PG53" s="225"/>
      <c r="PH53" s="225"/>
      <c r="PI53" s="225"/>
      <c r="PJ53" s="225"/>
      <c r="PK53" s="225"/>
      <c r="PL53" s="225"/>
      <c r="PM53" s="225"/>
      <c r="PN53" s="225"/>
      <c r="PO53" s="225"/>
      <c r="PP53" s="225"/>
      <c r="PQ53" s="225"/>
      <c r="PR53" s="225"/>
      <c r="PS53" s="225"/>
      <c r="PT53" s="225"/>
      <c r="PU53" s="225"/>
      <c r="PV53" s="225"/>
      <c r="PW53" s="225"/>
      <c r="PX53" s="225"/>
      <c r="PY53" s="225"/>
      <c r="PZ53" s="225"/>
      <c r="QA53" s="225"/>
      <c r="QB53" s="225"/>
      <c r="QC53" s="225"/>
      <c r="QD53" s="225"/>
      <c r="QE53" s="225"/>
      <c r="QF53" s="225"/>
      <c r="QG53" s="225"/>
      <c r="QH53" s="225"/>
      <c r="QI53" s="225"/>
      <c r="QJ53" s="225"/>
      <c r="QK53" s="225"/>
      <c r="QL53" s="225"/>
      <c r="QM53" s="225"/>
      <c r="QN53" s="225"/>
      <c r="QO53" s="225"/>
      <c r="QP53" s="225"/>
      <c r="QQ53" s="225"/>
      <c r="QR53" s="225"/>
      <c r="QS53" s="225"/>
      <c r="QT53" s="225"/>
      <c r="QU53" s="225"/>
      <c r="QV53" s="225"/>
      <c r="QW53" s="225"/>
      <c r="QX53" s="225"/>
      <c r="QY53" s="225"/>
      <c r="QZ53" s="225"/>
      <c r="RA53" s="225"/>
      <c r="RB53" s="225"/>
      <c r="RC53" s="225"/>
      <c r="RD53" s="225"/>
      <c r="RE53" s="225"/>
      <c r="RF53" s="225"/>
      <c r="RG53" s="225"/>
      <c r="RH53" s="225"/>
      <c r="RI53" s="225"/>
      <c r="RJ53" s="225"/>
      <c r="RK53" s="225"/>
      <c r="RL53" s="225"/>
      <c r="RM53" s="225"/>
      <c r="RN53" s="225"/>
      <c r="RO53" s="225"/>
      <c r="RP53" s="225"/>
      <c r="RQ53" s="225"/>
      <c r="RR53" s="225"/>
      <c r="RS53" s="225"/>
      <c r="RT53" s="225"/>
      <c r="RU53" s="225"/>
      <c r="RV53" s="225"/>
      <c r="RW53" s="225"/>
      <c r="RX53" s="225"/>
      <c r="RY53" s="225"/>
      <c r="RZ53" s="225"/>
      <c r="SA53" s="225"/>
      <c r="SB53" s="225"/>
      <c r="SC53" s="225"/>
      <c r="SD53" s="225"/>
      <c r="SE53" s="225"/>
      <c r="SF53" s="225"/>
      <c r="SG53" s="225"/>
      <c r="SH53" s="225"/>
      <c r="SI53" s="225"/>
      <c r="SJ53" s="225"/>
      <c r="SK53" s="225"/>
      <c r="SL53" s="225"/>
      <c r="SM53" s="225"/>
      <c r="SN53" s="225"/>
      <c r="SO53" s="225"/>
      <c r="SP53" s="225"/>
      <c r="SQ53" s="225"/>
      <c r="SR53" s="225"/>
      <c r="SS53" s="225"/>
      <c r="ST53" s="225"/>
      <c r="SU53" s="225"/>
      <c r="SV53" s="225"/>
      <c r="SW53" s="225"/>
      <c r="SX53" s="225"/>
      <c r="SY53" s="225"/>
      <c r="SZ53" s="225"/>
      <c r="TA53" s="225"/>
      <c r="TB53" s="225"/>
      <c r="TC53" s="225"/>
      <c r="TD53" s="225"/>
      <c r="TE53" s="225"/>
      <c r="TF53" s="225"/>
      <c r="TG53" s="225"/>
      <c r="TH53" s="225"/>
      <c r="TI53" s="225"/>
      <c r="TJ53" s="225"/>
      <c r="TK53" s="225"/>
      <c r="TL53" s="225"/>
      <c r="TM53" s="225"/>
      <c r="TN53" s="225"/>
      <c r="TO53" s="225"/>
      <c r="TP53" s="225"/>
      <c r="TQ53" s="225"/>
      <c r="TR53" s="225"/>
      <c r="TS53" s="225"/>
      <c r="TT53" s="225"/>
      <c r="TU53" s="225"/>
      <c r="TV53" s="225"/>
      <c r="TW53" s="225"/>
      <c r="TX53" s="225"/>
      <c r="TY53" s="225"/>
      <c r="TZ53" s="225"/>
      <c r="UA53" s="225"/>
      <c r="UB53" s="225"/>
      <c r="UC53" s="225"/>
      <c r="UD53" s="225"/>
      <c r="UE53" s="225"/>
      <c r="UF53" s="225"/>
      <c r="UG53" s="225"/>
      <c r="UH53" s="225"/>
      <c r="UI53" s="227"/>
      <c r="UJ53" s="227"/>
      <c r="UK53" s="227"/>
      <c r="UL53" s="227"/>
      <c r="UM53" s="227"/>
      <c r="UN53" s="222"/>
      <c r="UO53" s="222"/>
      <c r="UP53" s="222"/>
      <c r="UQ53" s="222"/>
      <c r="UR53" s="222"/>
      <c r="US53" s="225"/>
      <c r="UT53" s="225"/>
      <c r="UU53" s="225"/>
      <c r="UV53" s="225"/>
      <c r="UW53" s="222"/>
      <c r="UX53" s="222"/>
      <c r="UY53" s="222"/>
      <c r="UZ53" s="222"/>
      <c r="VA53" s="222"/>
      <c r="VB53" s="222"/>
      <c r="VC53" s="222"/>
      <c r="VD53" s="222"/>
      <c r="VE53" s="222"/>
      <c r="VF53" s="222"/>
      <c r="VG53" s="222"/>
      <c r="VH53" s="222"/>
      <c r="VI53" s="222"/>
      <c r="VJ53" s="222"/>
      <c r="VK53" s="222"/>
      <c r="VL53" s="222"/>
      <c r="VM53" s="222"/>
      <c r="VN53" s="222"/>
      <c r="VO53" s="222"/>
      <c r="VP53" s="222"/>
      <c r="VQ53" s="222"/>
      <c r="VR53" s="222"/>
      <c r="VS53" s="222"/>
      <c r="VT53" s="222"/>
      <c r="VU53" s="222"/>
      <c r="VV53" s="222"/>
      <c r="VW53" s="222"/>
      <c r="VX53" s="222"/>
      <c r="VY53" s="225"/>
      <c r="VZ53" s="225"/>
      <c r="WA53" s="225"/>
      <c r="WB53" s="225"/>
      <c r="WC53" s="225"/>
      <c r="WD53" s="222"/>
      <c r="WE53" s="222"/>
      <c r="WF53" s="222"/>
      <c r="WG53" s="222"/>
      <c r="WH53" s="222"/>
      <c r="WI53" s="222"/>
      <c r="WJ53" s="222"/>
      <c r="WK53" s="222"/>
      <c r="WL53" s="222"/>
      <c r="WM53" s="222"/>
      <c r="WN53" s="222"/>
      <c r="WO53" s="222"/>
      <c r="WP53" s="222"/>
      <c r="WQ53" s="225"/>
      <c r="WR53" s="225"/>
      <c r="WS53" s="225"/>
      <c r="WT53" s="225"/>
      <c r="WU53" s="225"/>
      <c r="WV53" s="225"/>
      <c r="WW53" s="225"/>
      <c r="WX53" s="225"/>
      <c r="WY53" s="225"/>
      <c r="WZ53" s="225"/>
      <c r="XA53" s="225"/>
      <c r="XB53" s="225"/>
      <c r="XC53" s="225"/>
      <c r="XD53" s="225"/>
      <c r="XE53" s="225"/>
      <c r="XF53" s="225"/>
      <c r="XG53" s="225"/>
      <c r="XH53" s="225"/>
      <c r="XI53" s="225"/>
      <c r="XJ53" s="225"/>
      <c r="XK53" s="225"/>
      <c r="XL53" s="225"/>
      <c r="XM53" s="225"/>
      <c r="XN53" s="222"/>
      <c r="XO53" s="222"/>
      <c r="XP53" s="222"/>
      <c r="XQ53" s="222"/>
      <c r="XR53" s="222"/>
      <c r="XS53" s="222"/>
      <c r="XT53" s="222"/>
      <c r="XU53" s="222"/>
      <c r="XV53" s="222"/>
      <c r="XW53" s="222"/>
      <c r="XX53" s="222"/>
      <c r="XY53" s="222"/>
      <c r="XZ53" s="222"/>
      <c r="YA53" s="222"/>
      <c r="YB53" s="222"/>
      <c r="YC53" s="222"/>
      <c r="YD53" s="222"/>
      <c r="YE53" s="225"/>
      <c r="YF53" s="225"/>
      <c r="YG53" s="225"/>
      <c r="YH53" s="228"/>
      <c r="YI53" s="228"/>
      <c r="YJ53" s="228"/>
      <c r="YK53" s="228"/>
      <c r="YL53" s="229"/>
      <c r="YM53" s="229"/>
      <c r="YN53" s="229"/>
      <c r="YO53" s="229"/>
      <c r="YP53" s="229"/>
      <c r="YQ53" s="229"/>
      <c r="YR53" s="229"/>
      <c r="YS53" s="229"/>
      <c r="YT53" s="229"/>
      <c r="YU53" s="229"/>
      <c r="YV53" s="229"/>
      <c r="YW53" s="229"/>
      <c r="YX53" s="229"/>
    </row>
    <row r="54" spans="1:674">
      <c r="A54" t="str">
        <f>IF('1'!$A$1=1,D54,F54)</f>
        <v xml:space="preserve"> Дані за 2024 рік було скориговано у зв'язку з уточненням звітної інформації.</v>
      </c>
      <c r="D54" t="s">
        <v>212</v>
      </c>
      <c r="E54" s="230"/>
      <c r="F54" s="15" t="s">
        <v>213</v>
      </c>
    </row>
    <row r="57" spans="1:674">
      <c r="E57" s="95"/>
    </row>
  </sheetData>
  <mergeCells count="16">
    <mergeCell ref="P5:P6"/>
    <mergeCell ref="O5:O6"/>
    <mergeCell ref="F5:F6"/>
    <mergeCell ref="A5:A6"/>
    <mergeCell ref="B5:B6"/>
    <mergeCell ref="C5:C6"/>
    <mergeCell ref="D5:D6"/>
    <mergeCell ref="E5:E6"/>
    <mergeCell ref="N5:N6"/>
    <mergeCell ref="G5:G6"/>
    <mergeCell ref="H5:H6"/>
    <mergeCell ref="I5:I6"/>
    <mergeCell ref="J5:J6"/>
    <mergeCell ref="K5:K6"/>
    <mergeCell ref="L5:L6"/>
    <mergeCell ref="M5:M6"/>
  </mergeCells>
  <hyperlinks>
    <hyperlink ref="A1" location="'1'!A1" display="до змісту"/>
  </hyperlink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K53"/>
  <sheetViews>
    <sheetView zoomScale="70" zoomScaleNormal="70" workbookViewId="0">
      <selection activeCell="R7" sqref="R7"/>
    </sheetView>
  </sheetViews>
  <sheetFormatPr defaultColWidth="8" defaultRowHeight="12.5" outlineLevelCol="2"/>
  <cols>
    <col min="1" max="1" width="6.453125" style="232" customWidth="1"/>
    <col min="2" max="2" width="32" style="232" customWidth="1"/>
    <col min="3" max="3" width="4.453125" style="233" hidden="1" customWidth="1" outlineLevel="2"/>
    <col min="4" max="4" width="15.453125" style="233" hidden="1" customWidth="1" outlineLevel="2"/>
    <col min="5" max="5" width="4.453125" style="233" hidden="1" customWidth="1" outlineLevel="2"/>
    <col min="6" max="6" width="17.08984375" style="233" hidden="1" customWidth="1" outlineLevel="2"/>
    <col min="7" max="7" width="13.81640625" style="234" customWidth="1" collapsed="1"/>
    <col min="8" max="16" width="13.81640625" style="234" customWidth="1"/>
    <col min="17" max="17" width="8" style="370" customWidth="1"/>
    <col min="18" max="21" width="8" style="234" customWidth="1"/>
    <col min="22" max="51" width="8" style="235" customWidth="1"/>
    <col min="52" max="100" width="8" style="234" customWidth="1"/>
    <col min="101" max="110" width="8" style="235" customWidth="1"/>
    <col min="111" max="169" width="8" style="234" customWidth="1"/>
    <col min="170" max="176" width="8" style="235" customWidth="1"/>
    <col min="177" max="186" width="8" style="158" customWidth="1"/>
    <col min="187" max="187" width="12.54296875" style="158" customWidth="1"/>
    <col min="188" max="188" width="10.36328125" style="158" customWidth="1"/>
    <col min="189" max="198" width="8" style="158" customWidth="1"/>
    <col min="199" max="199" width="25.36328125" style="158" customWidth="1"/>
    <col min="200" max="234" width="8" style="158" customWidth="1"/>
    <col min="235" max="264" width="8" style="232" customWidth="1"/>
    <col min="265" max="267" width="8" style="158" customWidth="1"/>
    <col min="268" max="268" width="10.453125" style="158" customWidth="1"/>
    <col min="269" max="269" width="12.54296875" style="158" customWidth="1"/>
    <col min="270" max="311" width="8" style="158" customWidth="1"/>
    <col min="312" max="312" width="14.36328125" style="158" customWidth="1"/>
    <col min="313" max="313" width="8" style="158" customWidth="1"/>
    <col min="314" max="351" width="8" style="236" customWidth="1"/>
    <col min="352" max="352" width="8.453125" style="158" customWidth="1"/>
    <col min="353" max="354" width="8" style="158" customWidth="1"/>
    <col min="355" max="370" width="8" style="165"/>
    <col min="371" max="371" width="36.54296875" style="165" customWidth="1"/>
    <col min="372" max="372" width="48.54296875" style="165" customWidth="1"/>
    <col min="373" max="373" width="27.6328125" style="158" customWidth="1"/>
    <col min="374" max="375" width="8" style="158"/>
    <col min="376" max="376" width="8" style="158" customWidth="1"/>
    <col min="377" max="377" width="7.54296875" style="158" customWidth="1"/>
    <col min="378" max="378" width="10.453125" style="158" customWidth="1"/>
    <col min="379" max="379" width="8" style="158" customWidth="1"/>
    <col min="380" max="380" width="8" style="158"/>
    <col min="381" max="381" width="10.08984375" style="158" customWidth="1"/>
    <col min="382" max="382" width="14.36328125" style="158" customWidth="1"/>
    <col min="383" max="383" width="17.54296875" style="158" customWidth="1"/>
    <col min="384" max="384" width="16.54296875" style="158" customWidth="1"/>
    <col min="385" max="385" width="19.453125" style="158" customWidth="1"/>
    <col min="386" max="401" width="8" style="158"/>
    <col min="402" max="16384" width="8" style="232"/>
  </cols>
  <sheetData>
    <row r="1" spans="1:390" ht="14">
      <c r="A1" s="231" t="str">
        <f>IF('1'!$A$1=1,NT2,NT8)</f>
        <v>до змісту</v>
      </c>
      <c r="K1" s="99"/>
      <c r="Q1" s="374"/>
      <c r="Y1" s="140"/>
      <c r="FQ1" s="235" t="s">
        <v>105</v>
      </c>
      <c r="FT1" s="235" t="s">
        <v>106</v>
      </c>
      <c r="FU1" s="235"/>
      <c r="FV1" s="235"/>
    </row>
    <row r="2" spans="1:390" ht="14">
      <c r="A2" s="237" t="str">
        <f>IF('1'!$A$1=1,NT3,NT9)</f>
        <v>1.5 Динаміка імпорту товарів у розрізі країн світу*</v>
      </c>
      <c r="Y2" s="150"/>
      <c r="Z2" s="140"/>
      <c r="AA2" s="140"/>
      <c r="FP2" s="235" t="s">
        <v>71</v>
      </c>
      <c r="FQ2" s="235" t="s">
        <v>24</v>
      </c>
      <c r="FU2" s="235"/>
      <c r="FV2" s="235"/>
      <c r="FZ2" s="158" t="s">
        <v>71</v>
      </c>
      <c r="GA2" s="158" t="s">
        <v>24</v>
      </c>
      <c r="GC2" s="158" t="s">
        <v>72</v>
      </c>
      <c r="GF2" s="158" t="s">
        <v>73</v>
      </c>
      <c r="NT2" s="238" t="s">
        <v>107</v>
      </c>
      <c r="NU2" s="238"/>
      <c r="NV2" s="238"/>
      <c r="NW2" s="238"/>
      <c r="NX2" s="238"/>
      <c r="NY2" s="238"/>
      <c r="NZ2" s="238"/>
    </row>
    <row r="3" spans="1:390">
      <c r="A3" s="239" t="str">
        <f>IF('1'!$A$1=1,NT4,NU4)</f>
        <v>(відповідно до КПБ6)</v>
      </c>
      <c r="Z3" s="150"/>
      <c r="AA3" s="150"/>
      <c r="FU3" s="235"/>
      <c r="FV3" s="235"/>
      <c r="NM3" s="240"/>
      <c r="NT3" s="238" t="s">
        <v>184</v>
      </c>
      <c r="NU3" s="238"/>
      <c r="NV3" s="238"/>
      <c r="NW3" s="238"/>
      <c r="NX3" s="238"/>
      <c r="NY3" s="238"/>
      <c r="NZ3" s="238"/>
    </row>
    <row r="4" spans="1:390" ht="17.75" customHeight="1">
      <c r="A4" s="90" t="str">
        <f>IF('1'!$A$1=1,"Млн Євро"," EUR мillion")</f>
        <v>Млн Євро</v>
      </c>
      <c r="B4" s="241"/>
      <c r="C4" s="242"/>
      <c r="D4" s="242"/>
      <c r="E4" s="242"/>
      <c r="F4" s="242"/>
      <c r="GP4" s="166" t="s">
        <v>81</v>
      </c>
      <c r="GQ4" s="147"/>
      <c r="GR4" s="147"/>
      <c r="GS4" s="175" t="s">
        <v>87</v>
      </c>
      <c r="GT4" s="147"/>
      <c r="KF4" s="158" t="s">
        <v>108</v>
      </c>
      <c r="KJ4" s="158" t="s">
        <v>109</v>
      </c>
      <c r="NL4" s="165"/>
      <c r="NM4" s="165"/>
      <c r="NT4" s="238" t="s">
        <v>74</v>
      </c>
      <c r="NU4" s="160" t="s">
        <v>75</v>
      </c>
      <c r="NV4" s="238"/>
      <c r="NW4" s="238"/>
      <c r="NX4" s="238"/>
      <c r="NY4" s="238"/>
      <c r="NZ4" s="238"/>
    </row>
    <row r="5" spans="1:390" ht="6" hidden="1" customHeight="1">
      <c r="B5" s="243"/>
      <c r="C5" s="244"/>
      <c r="D5" s="244"/>
      <c r="E5" s="244"/>
      <c r="F5" s="244"/>
      <c r="NL5" s="165"/>
      <c r="NM5" s="165"/>
      <c r="NT5" s="238" t="s">
        <v>76</v>
      </c>
      <c r="NU5" s="238"/>
      <c r="NV5" s="238"/>
      <c r="NW5" s="238"/>
      <c r="NX5" s="238"/>
      <c r="NY5" s="238"/>
      <c r="NZ5" s="238"/>
    </row>
    <row r="6" spans="1:390" ht="18" customHeight="1">
      <c r="A6" s="425" t="str">
        <f>IF('1'!$A$1=1,C6,E6)</f>
        <v>№</v>
      </c>
      <c r="B6" s="427" t="str">
        <f>IF('1'!$A$1=1,D6,F6)</f>
        <v>Країни</v>
      </c>
      <c r="C6" s="429" t="s">
        <v>110</v>
      </c>
      <c r="D6" s="423" t="s">
        <v>33</v>
      </c>
      <c r="E6" s="423" t="s">
        <v>34</v>
      </c>
      <c r="F6" s="423" t="s">
        <v>35</v>
      </c>
      <c r="G6" s="398">
        <v>2015</v>
      </c>
      <c r="H6" s="398">
        <v>2016</v>
      </c>
      <c r="I6" s="398">
        <v>2017</v>
      </c>
      <c r="J6" s="398">
        <v>2018</v>
      </c>
      <c r="K6" s="398">
        <v>2019</v>
      </c>
      <c r="L6" s="398">
        <v>2020</v>
      </c>
      <c r="M6" s="411">
        <v>2021</v>
      </c>
      <c r="N6" s="421">
        <v>2022</v>
      </c>
      <c r="O6" s="411">
        <v>2023</v>
      </c>
      <c r="P6" s="398">
        <v>2024</v>
      </c>
      <c r="JH6" s="185" t="s">
        <v>71</v>
      </c>
      <c r="JI6" s="152" t="s">
        <v>24</v>
      </c>
      <c r="JJ6" s="153"/>
      <c r="JK6" s="154" t="s">
        <v>85</v>
      </c>
      <c r="JL6" s="154"/>
      <c r="JM6" s="154"/>
      <c r="JN6" s="154" t="s">
        <v>86</v>
      </c>
      <c r="JO6" s="154"/>
      <c r="JP6" s="154"/>
      <c r="MT6" s="245" t="s">
        <v>71</v>
      </c>
      <c r="MU6" s="158" t="s">
        <v>24</v>
      </c>
      <c r="MV6" s="158"/>
      <c r="MW6" s="158"/>
      <c r="MX6" s="158"/>
      <c r="MY6" s="158"/>
      <c r="MZ6" s="158"/>
      <c r="NA6" s="158"/>
      <c r="NB6" s="158"/>
      <c r="NC6" s="158"/>
      <c r="ND6" s="158"/>
      <c r="NH6" s="246" t="s">
        <v>111</v>
      </c>
      <c r="NI6" s="246" t="s">
        <v>112</v>
      </c>
      <c r="NL6" s="165"/>
      <c r="NM6" s="246" t="s">
        <v>113</v>
      </c>
      <c r="NN6" s="246" t="s">
        <v>114</v>
      </c>
      <c r="NR6" s="247" t="s">
        <v>115</v>
      </c>
      <c r="NS6" s="247" t="s">
        <v>116</v>
      </c>
      <c r="NT6" s="169" t="s">
        <v>76</v>
      </c>
      <c r="NU6" s="238"/>
      <c r="NV6" s="238"/>
      <c r="NW6" s="238"/>
      <c r="NX6" s="238"/>
      <c r="NY6" s="238"/>
      <c r="NZ6" s="238"/>
    </row>
    <row r="7" spans="1:390" ht="27.65" customHeight="1">
      <c r="A7" s="426"/>
      <c r="B7" s="428"/>
      <c r="C7" s="430"/>
      <c r="D7" s="424"/>
      <c r="E7" s="424"/>
      <c r="F7" s="424"/>
      <c r="G7" s="399"/>
      <c r="H7" s="399"/>
      <c r="I7" s="399"/>
      <c r="J7" s="399"/>
      <c r="K7" s="399"/>
      <c r="L7" s="399"/>
      <c r="M7" s="412"/>
      <c r="N7" s="422"/>
      <c r="O7" s="412"/>
      <c r="P7" s="399"/>
      <c r="AC7" s="153" t="s">
        <v>134</v>
      </c>
      <c r="AD7" s="192"/>
      <c r="AE7" s="192"/>
      <c r="AF7" s="153" t="s">
        <v>135</v>
      </c>
      <c r="GE7" s="240"/>
      <c r="JT7" s="158" t="s">
        <v>83</v>
      </c>
      <c r="JW7" s="158" t="s">
        <v>84</v>
      </c>
      <c r="NI7" s="240" t="s">
        <v>90</v>
      </c>
      <c r="NJ7" s="240"/>
      <c r="NK7" s="240"/>
      <c r="NL7" s="158" t="s">
        <v>117</v>
      </c>
      <c r="NT7" s="238"/>
      <c r="NU7" s="238"/>
      <c r="NV7" s="238"/>
      <c r="NW7" s="238"/>
      <c r="NX7" s="238"/>
      <c r="NY7" s="238"/>
      <c r="NZ7" s="238"/>
    </row>
    <row r="8" spans="1:390" ht="21" customHeight="1">
      <c r="A8" s="288"/>
      <c r="B8" s="110" t="str">
        <f>IF('1'!$A$1=1,D8,F8)</f>
        <v>УСЬОГО</v>
      </c>
      <c r="C8" s="248"/>
      <c r="D8" s="112" t="s">
        <v>10</v>
      </c>
      <c r="E8" s="248"/>
      <c r="F8" s="111" t="s">
        <v>25</v>
      </c>
      <c r="G8" s="371">
        <v>31607.225852988096</v>
      </c>
      <c r="H8" s="272">
        <v>33224.305461977201</v>
      </c>
      <c r="I8" s="272">
        <v>41202.839380869322</v>
      </c>
      <c r="J8" s="272">
        <v>45785.579627449799</v>
      </c>
      <c r="K8" s="272">
        <v>51536.723836068486</v>
      </c>
      <c r="L8" s="272">
        <v>44960.255537552817</v>
      </c>
      <c r="M8" s="272">
        <v>58751.479506199001</v>
      </c>
      <c r="N8" s="272">
        <v>50299.154493784452</v>
      </c>
      <c r="O8" s="272">
        <v>57018.785684431517</v>
      </c>
      <c r="P8" s="272">
        <v>63284.387120228079</v>
      </c>
      <c r="GE8" s="240"/>
      <c r="MP8" s="246" t="s">
        <v>115</v>
      </c>
      <c r="NI8" s="240"/>
      <c r="NJ8" s="240"/>
      <c r="NK8" s="240"/>
      <c r="NO8" s="246" t="s">
        <v>115</v>
      </c>
      <c r="NT8" s="349" t="s">
        <v>118</v>
      </c>
      <c r="NX8" s="238"/>
      <c r="NY8" s="238"/>
      <c r="NZ8" s="238"/>
    </row>
    <row r="9" spans="1:390" ht="21" customHeight="1">
      <c r="A9" s="286">
        <v>1</v>
      </c>
      <c r="B9" s="198" t="str">
        <f>IF('1'!$A$1=1,D9,F9)</f>
        <v xml:space="preserve"> Китай</v>
      </c>
      <c r="C9" s="201"/>
      <c r="D9" s="257" t="s">
        <v>156</v>
      </c>
      <c r="E9" s="257"/>
      <c r="F9" s="257" t="s">
        <v>36</v>
      </c>
      <c r="G9" s="372">
        <v>3246.9758134415538</v>
      </c>
      <c r="H9" s="203">
        <v>4062.0925365699172</v>
      </c>
      <c r="I9" s="203">
        <v>4774.7327020697121</v>
      </c>
      <c r="J9" s="203">
        <v>6209.3779902788583</v>
      </c>
      <c r="K9" s="203">
        <v>7968.2704373316437</v>
      </c>
      <c r="L9" s="203">
        <v>6981.1312749460067</v>
      </c>
      <c r="M9" s="203">
        <v>8892.7745576547914</v>
      </c>
      <c r="N9" s="203">
        <v>7877.592724603649</v>
      </c>
      <c r="O9" s="203">
        <v>9376.1640953612368</v>
      </c>
      <c r="P9" s="203">
        <v>12943.431708310025</v>
      </c>
      <c r="Q9" s="375"/>
      <c r="R9" s="249"/>
      <c r="S9" s="249"/>
      <c r="T9" s="249"/>
      <c r="U9" s="249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50"/>
      <c r="CX9" s="250"/>
      <c r="CY9" s="250"/>
      <c r="CZ9" s="250"/>
      <c r="DA9" s="250"/>
      <c r="DB9" s="250"/>
      <c r="DC9" s="250"/>
      <c r="DD9" s="250"/>
      <c r="DE9" s="250"/>
      <c r="DF9" s="250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50"/>
      <c r="FO9" s="250"/>
      <c r="FP9" s="250"/>
      <c r="FQ9" s="250"/>
      <c r="FR9" s="250"/>
      <c r="FS9" s="250"/>
      <c r="FT9" s="250"/>
      <c r="FU9" s="251"/>
      <c r="FV9" s="251"/>
      <c r="FW9" s="251"/>
      <c r="FX9" s="251"/>
      <c r="FY9" s="251"/>
      <c r="FZ9" s="251"/>
      <c r="GA9" s="251" t="str">
        <f>IF('[13]1'!$A$1=1,NT19,NW19)</f>
        <v xml:space="preserve"> 2021 у % до 2020</v>
      </c>
      <c r="GB9" s="251"/>
      <c r="GC9" s="251"/>
      <c r="GD9" s="251"/>
      <c r="GE9" s="252"/>
      <c r="GF9" s="251"/>
      <c r="GG9" s="251"/>
      <c r="GH9" s="251"/>
      <c r="GI9" s="251"/>
      <c r="GJ9" s="251"/>
      <c r="GK9" s="251"/>
      <c r="GL9" s="251"/>
      <c r="GM9" s="251"/>
      <c r="GN9" s="251"/>
      <c r="GO9" s="251"/>
      <c r="GP9" s="251"/>
      <c r="GQ9" s="251"/>
      <c r="GR9" s="251"/>
      <c r="GS9" s="251"/>
      <c r="GT9" s="251"/>
      <c r="GU9" s="251"/>
      <c r="GV9" s="251"/>
      <c r="GW9" s="251"/>
      <c r="GX9" s="251"/>
      <c r="GY9" s="251"/>
      <c r="GZ9" s="251"/>
      <c r="HA9" s="251"/>
      <c r="HB9" s="251"/>
      <c r="HC9" s="251"/>
      <c r="HD9" s="251"/>
      <c r="HE9" s="251"/>
      <c r="HF9" s="251"/>
      <c r="HG9" s="251"/>
      <c r="HH9" s="251"/>
      <c r="HI9" s="251"/>
      <c r="HJ9" s="251"/>
      <c r="HK9" s="251"/>
      <c r="HL9" s="251"/>
      <c r="HM9" s="251"/>
      <c r="HN9" s="251"/>
      <c r="HO9" s="251"/>
      <c r="HP9" s="251"/>
      <c r="HQ9" s="251"/>
      <c r="HR9" s="251"/>
      <c r="HS9" s="251"/>
      <c r="HT9" s="251"/>
      <c r="HU9" s="251"/>
      <c r="HV9" s="251"/>
      <c r="HW9" s="251"/>
      <c r="HX9" s="251"/>
      <c r="HY9" s="251"/>
      <c r="HZ9" s="251"/>
      <c r="IA9" s="253"/>
      <c r="IB9" s="253"/>
      <c r="IC9" s="253"/>
      <c r="ID9" s="253"/>
      <c r="IE9" s="253"/>
      <c r="IF9" s="253"/>
      <c r="IG9" s="253"/>
      <c r="IH9" s="253"/>
      <c r="II9" s="253"/>
      <c r="IJ9" s="253"/>
      <c r="IK9" s="253"/>
      <c r="IL9" s="253"/>
      <c r="IM9" s="253"/>
      <c r="IN9" s="253"/>
      <c r="IO9" s="253"/>
      <c r="IP9" s="253"/>
      <c r="IQ9" s="253"/>
      <c r="IR9" s="253"/>
      <c r="IS9" s="253"/>
      <c r="IT9" s="253"/>
      <c r="IU9" s="253"/>
      <c r="IV9" s="253"/>
      <c r="IW9" s="253"/>
      <c r="IX9" s="253"/>
      <c r="IY9" s="253"/>
      <c r="IZ9" s="253"/>
      <c r="JA9" s="253"/>
      <c r="JB9" s="253"/>
      <c r="JC9" s="253"/>
      <c r="JD9" s="253"/>
      <c r="JE9" s="251"/>
      <c r="JF9" s="251"/>
      <c r="JG9" s="251"/>
      <c r="JH9" s="251"/>
      <c r="JI9" s="251"/>
      <c r="JJ9" s="251"/>
      <c r="JK9" s="251"/>
      <c r="JL9" s="251"/>
      <c r="JM9" s="251"/>
      <c r="JN9" s="251"/>
      <c r="JO9" s="251"/>
      <c r="JP9" s="251"/>
      <c r="JQ9" s="251"/>
      <c r="JR9" s="251"/>
      <c r="JS9" s="251"/>
      <c r="JT9" s="251"/>
      <c r="JU9" s="251"/>
      <c r="JV9" s="251"/>
      <c r="JW9" s="251"/>
      <c r="JX9" s="251"/>
      <c r="JY9" s="251"/>
      <c r="JZ9" s="251"/>
      <c r="KA9" s="251"/>
      <c r="KB9" s="251"/>
      <c r="KC9" s="251"/>
      <c r="KD9" s="251"/>
      <c r="KE9" s="251"/>
      <c r="KF9" s="251"/>
      <c r="KG9" s="251"/>
      <c r="KH9" s="251"/>
      <c r="KI9" s="251"/>
      <c r="KJ9" s="251"/>
      <c r="KK9" s="251"/>
      <c r="KL9" s="251"/>
      <c r="KM9" s="251"/>
      <c r="KN9" s="251"/>
      <c r="KO9" s="251"/>
      <c r="KP9" s="251"/>
      <c r="KQ9" s="251"/>
      <c r="KR9" s="251"/>
      <c r="KS9" s="251"/>
      <c r="KT9" s="251"/>
      <c r="KU9" s="251"/>
      <c r="NI9" s="240"/>
      <c r="NJ9" s="240"/>
      <c r="NK9" s="240"/>
      <c r="NM9" s="240"/>
      <c r="NT9" s="350" t="s">
        <v>185</v>
      </c>
      <c r="NX9" s="238"/>
      <c r="NY9" s="238"/>
      <c r="NZ9" s="238"/>
    </row>
    <row r="10" spans="1:390" ht="21" customHeight="1">
      <c r="A10" s="286">
        <v>2</v>
      </c>
      <c r="B10" s="198" t="str">
        <f>IF('1'!$A$1=1,D10,F10)</f>
        <v xml:space="preserve"> Польща</v>
      </c>
      <c r="C10" s="201"/>
      <c r="D10" s="257" t="s">
        <v>142</v>
      </c>
      <c r="E10" s="257"/>
      <c r="F10" s="257" t="s">
        <v>37</v>
      </c>
      <c r="G10" s="372">
        <v>1821.5771095122218</v>
      </c>
      <c r="H10" s="203">
        <v>2124.793463942854</v>
      </c>
      <c r="I10" s="203">
        <v>2658.7372756178347</v>
      </c>
      <c r="J10" s="203">
        <v>2708.2006397791388</v>
      </c>
      <c r="K10" s="203">
        <v>3330.581160395092</v>
      </c>
      <c r="L10" s="203">
        <v>3332.3448540406916</v>
      </c>
      <c r="M10" s="203">
        <v>3918.9377126947984</v>
      </c>
      <c r="N10" s="203">
        <v>5025.4398131277449</v>
      </c>
      <c r="O10" s="203">
        <v>5868.0492734291029</v>
      </c>
      <c r="P10" s="203">
        <v>6256.9654012361179</v>
      </c>
      <c r="Q10" s="375"/>
      <c r="R10" s="249"/>
      <c r="S10" s="249"/>
      <c r="T10" s="249"/>
      <c r="U10" s="249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50"/>
      <c r="FO10" s="250"/>
      <c r="FP10" s="250"/>
      <c r="FQ10" s="250"/>
      <c r="FR10" s="250"/>
      <c r="FS10" s="250"/>
      <c r="FT10" s="250"/>
      <c r="FU10" s="251"/>
      <c r="FV10" s="251"/>
      <c r="FW10" s="251"/>
      <c r="FX10" s="251"/>
      <c r="FY10" s="251"/>
      <c r="FZ10" s="251"/>
      <c r="GA10" s="251"/>
      <c r="GB10" s="251"/>
      <c r="GC10" s="251"/>
      <c r="GD10" s="251"/>
      <c r="GE10" s="252"/>
      <c r="GF10" s="251"/>
      <c r="GG10" s="251"/>
      <c r="GH10" s="251"/>
      <c r="GI10" s="251"/>
      <c r="GJ10" s="251"/>
      <c r="GK10" s="251"/>
      <c r="GL10" s="251"/>
      <c r="GM10" s="251"/>
      <c r="GN10" s="251"/>
      <c r="GO10" s="251"/>
      <c r="GP10" s="251"/>
      <c r="GQ10" s="251"/>
      <c r="GR10" s="251"/>
      <c r="GS10" s="251"/>
      <c r="GT10" s="251"/>
      <c r="GU10" s="251"/>
      <c r="GV10" s="251"/>
      <c r="GW10" s="251"/>
      <c r="GX10" s="251"/>
      <c r="GY10" s="251"/>
      <c r="GZ10" s="251"/>
      <c r="HA10" s="251"/>
      <c r="HB10" s="251"/>
      <c r="HC10" s="251"/>
      <c r="HD10" s="251"/>
      <c r="HE10" s="251"/>
      <c r="HF10" s="251"/>
      <c r="HG10" s="251"/>
      <c r="HH10" s="251"/>
      <c r="HI10" s="251"/>
      <c r="HJ10" s="251"/>
      <c r="HK10" s="251"/>
      <c r="HL10" s="251"/>
      <c r="HM10" s="251"/>
      <c r="HN10" s="251"/>
      <c r="HO10" s="251"/>
      <c r="HP10" s="251"/>
      <c r="HQ10" s="251"/>
      <c r="HR10" s="251"/>
      <c r="HS10" s="251"/>
      <c r="HT10" s="251"/>
      <c r="HU10" s="251"/>
      <c r="HV10" s="251"/>
      <c r="HW10" s="251"/>
      <c r="HX10" s="251"/>
      <c r="HY10" s="251"/>
      <c r="HZ10" s="251"/>
      <c r="IA10" s="253"/>
      <c r="IB10" s="253"/>
      <c r="IC10" s="253"/>
      <c r="ID10" s="253"/>
      <c r="IE10" s="253"/>
      <c r="IF10" s="253"/>
      <c r="IG10" s="253"/>
      <c r="IH10" s="253"/>
      <c r="II10" s="253"/>
      <c r="IJ10" s="253"/>
      <c r="IK10" s="253"/>
      <c r="IL10" s="253"/>
      <c r="IM10" s="253"/>
      <c r="IN10" s="253"/>
      <c r="IO10" s="253"/>
      <c r="IP10" s="253"/>
      <c r="IQ10" s="253"/>
      <c r="IR10" s="253"/>
      <c r="IS10" s="253"/>
      <c r="IT10" s="253"/>
      <c r="IU10" s="253"/>
      <c r="IV10" s="253"/>
      <c r="IW10" s="253"/>
      <c r="IX10" s="253"/>
      <c r="IY10" s="253"/>
      <c r="IZ10" s="253"/>
      <c r="JA10" s="253"/>
      <c r="JB10" s="253"/>
      <c r="JC10" s="253"/>
      <c r="JD10" s="253"/>
      <c r="JE10" s="251"/>
      <c r="JF10" s="251"/>
      <c r="JG10" s="251"/>
      <c r="JH10" s="251"/>
      <c r="JI10" s="251"/>
      <c r="JJ10" s="251"/>
      <c r="JK10" s="251"/>
      <c r="JL10" s="251"/>
      <c r="JM10" s="251"/>
      <c r="JN10" s="251"/>
      <c r="JO10" s="251"/>
      <c r="JP10" s="251"/>
      <c r="JQ10" s="251"/>
      <c r="JR10" s="251"/>
      <c r="JS10" s="251"/>
      <c r="JT10" s="251"/>
      <c r="JU10" s="251"/>
      <c r="JV10" s="251"/>
      <c r="JW10" s="251"/>
      <c r="JX10" s="251"/>
      <c r="JY10" s="251"/>
      <c r="JZ10" s="251"/>
      <c r="KA10" s="251"/>
      <c r="KB10" s="251"/>
      <c r="KC10" s="251"/>
      <c r="KD10" s="251"/>
      <c r="KE10" s="251"/>
      <c r="KF10" s="251"/>
      <c r="KG10" s="251"/>
      <c r="KH10" s="251"/>
      <c r="KI10" s="251"/>
      <c r="KJ10" s="251"/>
      <c r="KK10" s="251"/>
      <c r="KL10" s="251"/>
      <c r="KM10" s="251"/>
      <c r="KN10" s="251"/>
      <c r="KO10" s="251"/>
      <c r="KP10" s="251"/>
      <c r="KQ10" s="251"/>
      <c r="KR10" s="251"/>
      <c r="KS10" s="251"/>
      <c r="KT10" s="251"/>
      <c r="KU10" s="251"/>
      <c r="NI10" s="240"/>
      <c r="NJ10" s="240"/>
      <c r="NK10" s="240"/>
      <c r="NM10" s="240"/>
      <c r="NT10" s="350"/>
      <c r="NX10" s="238"/>
      <c r="NY10" s="238"/>
      <c r="NZ10" s="238"/>
    </row>
    <row r="11" spans="1:390" ht="21" customHeight="1">
      <c r="A11" s="286">
        <v>3</v>
      </c>
      <c r="B11" s="198" t="str">
        <f>IF('1'!$A$1=1,D11,F11)</f>
        <v xml:space="preserve"> Німеччина</v>
      </c>
      <c r="C11" s="201"/>
      <c r="D11" s="257" t="s">
        <v>143</v>
      </c>
      <c r="E11" s="257"/>
      <c r="F11" s="257" t="s">
        <v>40</v>
      </c>
      <c r="G11" s="372">
        <v>3225.1392362587121</v>
      </c>
      <c r="H11" s="203">
        <v>3538.6370532059977</v>
      </c>
      <c r="I11" s="203">
        <v>4424.4499997560415</v>
      </c>
      <c r="J11" s="203">
        <v>4676.1870276067903</v>
      </c>
      <c r="K11" s="203">
        <v>4982.8605926461114</v>
      </c>
      <c r="L11" s="203">
        <v>4339.5129129801553</v>
      </c>
      <c r="M11" s="203">
        <v>4993.1983698217791</v>
      </c>
      <c r="N11" s="203">
        <v>4083.175485257012</v>
      </c>
      <c r="O11" s="203">
        <v>4478.6212497727975</v>
      </c>
      <c r="P11" s="203">
        <v>4805.9036520756081</v>
      </c>
      <c r="Q11" s="375"/>
      <c r="R11" s="249"/>
      <c r="S11" s="249"/>
      <c r="T11" s="249"/>
      <c r="U11" s="249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 s="249"/>
      <c r="FC11" s="249"/>
      <c r="FD11" s="249"/>
      <c r="FE11" s="249"/>
      <c r="FF11" s="249"/>
      <c r="FG11" s="249"/>
      <c r="FH11" s="249"/>
      <c r="FI11" s="249"/>
      <c r="FJ11" s="249"/>
      <c r="FK11" s="249"/>
      <c r="FL11" s="249"/>
      <c r="FM11" s="249"/>
      <c r="FN11" s="250"/>
      <c r="FO11" s="250"/>
      <c r="FP11" s="250"/>
      <c r="FQ11" s="250"/>
      <c r="FR11" s="250"/>
      <c r="FS11" s="250"/>
      <c r="FT11" s="250"/>
      <c r="FU11" s="251"/>
      <c r="FV11" s="251"/>
      <c r="FW11" s="251"/>
      <c r="FX11" s="251"/>
      <c r="FY11" s="251"/>
      <c r="FZ11" s="251"/>
      <c r="GA11" s="251"/>
      <c r="GB11" s="251"/>
      <c r="GC11" s="251"/>
      <c r="GD11" s="251"/>
      <c r="GE11" s="252" t="s">
        <v>71</v>
      </c>
      <c r="GF11" s="251" t="s">
        <v>24</v>
      </c>
      <c r="GG11" s="251"/>
      <c r="GH11" s="251" t="s">
        <v>85</v>
      </c>
      <c r="GI11" s="251"/>
      <c r="GJ11" s="251"/>
      <c r="GK11" s="251" t="s">
        <v>86</v>
      </c>
      <c r="GL11" s="251"/>
      <c r="GM11" s="251"/>
      <c r="GN11" s="251"/>
      <c r="GO11" s="251"/>
      <c r="GP11" s="251"/>
      <c r="GQ11" s="251"/>
      <c r="GR11" s="251"/>
      <c r="GS11" s="251"/>
      <c r="GT11" s="251"/>
      <c r="GU11" s="251"/>
      <c r="GV11" s="251"/>
      <c r="GW11" s="251"/>
      <c r="GX11" s="251"/>
      <c r="GY11" s="251"/>
      <c r="GZ11" s="251"/>
      <c r="HA11" s="251"/>
      <c r="HB11" s="251"/>
      <c r="HC11" s="251"/>
      <c r="HD11" s="251"/>
      <c r="HE11" s="251"/>
      <c r="HF11" s="251"/>
      <c r="HG11" s="251"/>
      <c r="HH11" s="251"/>
      <c r="HI11" s="251"/>
      <c r="HJ11" s="251"/>
      <c r="HK11" s="251"/>
      <c r="HL11" s="251"/>
      <c r="HM11" s="251"/>
      <c r="HN11" s="251"/>
      <c r="HO11" s="251"/>
      <c r="HP11" s="251"/>
      <c r="HQ11" s="251"/>
      <c r="HR11" s="251"/>
      <c r="HS11" s="251"/>
      <c r="HT11" s="251"/>
      <c r="HU11" s="251"/>
      <c r="HV11" s="251"/>
      <c r="HW11" s="251"/>
      <c r="HX11" s="251"/>
      <c r="HY11" s="251"/>
      <c r="HZ11" s="251"/>
      <c r="IA11" s="253"/>
      <c r="IB11" s="253"/>
      <c r="IC11" s="253"/>
      <c r="ID11" s="253"/>
      <c r="IE11" s="253"/>
      <c r="IF11" s="253"/>
      <c r="IG11" s="253"/>
      <c r="IH11" s="253"/>
      <c r="II11" s="253"/>
      <c r="IJ11" s="253"/>
      <c r="IK11" s="253"/>
      <c r="IL11" s="253"/>
      <c r="IM11" s="253"/>
      <c r="IN11" s="253"/>
      <c r="IO11" s="253"/>
      <c r="IP11" s="253"/>
      <c r="IQ11" s="253"/>
      <c r="IR11" s="253"/>
      <c r="IS11" s="253"/>
      <c r="IT11" s="253"/>
      <c r="IU11" s="253"/>
      <c r="IV11" s="253"/>
      <c r="IW11" s="253"/>
      <c r="IX11" s="253"/>
      <c r="IY11" s="253"/>
      <c r="IZ11" s="253"/>
      <c r="JA11" s="253"/>
      <c r="JB11" s="253"/>
      <c r="JC11" s="253"/>
      <c r="JD11" s="253"/>
      <c r="JE11" s="251"/>
      <c r="JF11" s="251"/>
      <c r="JG11" s="251"/>
      <c r="JH11" s="251"/>
      <c r="JI11" s="251"/>
      <c r="JJ11" s="251"/>
      <c r="JK11" s="251"/>
      <c r="JL11" s="251"/>
      <c r="JM11" s="251"/>
      <c r="JN11" s="251"/>
      <c r="JO11" s="251"/>
      <c r="JP11" s="251"/>
      <c r="JQ11" s="251"/>
      <c r="JR11" s="251"/>
      <c r="JS11" s="251"/>
      <c r="JT11" s="251"/>
      <c r="JU11" s="251"/>
      <c r="JV11" s="251"/>
      <c r="JW11" s="251"/>
      <c r="JX11" s="251"/>
      <c r="JY11" s="251"/>
      <c r="JZ11" s="251"/>
      <c r="KA11" s="251"/>
      <c r="KB11" s="251"/>
      <c r="KC11" s="251"/>
      <c r="KD11" s="251"/>
      <c r="KE11" s="251"/>
      <c r="KF11" s="251"/>
      <c r="KG11" s="251"/>
      <c r="KH11" s="251"/>
      <c r="KI11" s="251"/>
      <c r="KJ11" s="251"/>
      <c r="KK11" s="251"/>
      <c r="KL11" s="251"/>
      <c r="KM11" s="251"/>
      <c r="KN11" s="251"/>
      <c r="KO11" s="251"/>
      <c r="KP11" s="251"/>
      <c r="KQ11" s="251"/>
      <c r="KR11" s="251"/>
      <c r="KS11" s="251"/>
      <c r="KT11" s="251"/>
      <c r="KU11" s="251"/>
      <c r="NI11" s="240"/>
      <c r="NJ11" s="240"/>
      <c r="NK11" s="240"/>
      <c r="NM11" s="240"/>
      <c r="NT11" s="350" t="s">
        <v>77</v>
      </c>
      <c r="NX11" s="238"/>
      <c r="NY11" s="238"/>
      <c r="NZ11" s="238"/>
    </row>
    <row r="12" spans="1:390" ht="21" customHeight="1">
      <c r="A12" s="286">
        <v>4</v>
      </c>
      <c r="B12" s="198" t="str">
        <f>IF('1'!$A$1=1,D12,F12)</f>
        <v xml:space="preserve"> Туреччина</v>
      </c>
      <c r="C12" s="201"/>
      <c r="D12" s="257" t="s">
        <v>157</v>
      </c>
      <c r="E12" s="257"/>
      <c r="F12" s="257" t="s">
        <v>38</v>
      </c>
      <c r="G12" s="372">
        <v>735.56427902007397</v>
      </c>
      <c r="H12" s="203">
        <v>956.34860094910994</v>
      </c>
      <c r="I12" s="203">
        <v>1070.4793358800218</v>
      </c>
      <c r="J12" s="203">
        <v>1408.0900602042334</v>
      </c>
      <c r="K12" s="203">
        <v>2069.4359868244028</v>
      </c>
      <c r="L12" s="203">
        <v>2072.181227906121</v>
      </c>
      <c r="M12" s="203">
        <v>2707.1365912430788</v>
      </c>
      <c r="N12" s="203">
        <v>3185.0137476345685</v>
      </c>
      <c r="O12" s="203">
        <v>4323.5528998181017</v>
      </c>
      <c r="P12" s="203">
        <v>3889.929640481645</v>
      </c>
      <c r="Q12" s="375"/>
      <c r="R12" s="249"/>
      <c r="S12" s="249"/>
      <c r="T12" s="249"/>
      <c r="U12" s="249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50"/>
      <c r="CX12" s="250"/>
      <c r="CY12" s="250"/>
      <c r="CZ12" s="250"/>
      <c r="DA12" s="250"/>
      <c r="DB12" s="250"/>
      <c r="DC12" s="250"/>
      <c r="DD12" s="250"/>
      <c r="DE12" s="250"/>
      <c r="DF12" s="250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50"/>
      <c r="FO12" s="250"/>
      <c r="FP12" s="250"/>
      <c r="FQ12" s="250"/>
      <c r="FR12" s="250"/>
      <c r="FS12" s="250"/>
      <c r="FT12" s="250"/>
      <c r="FU12" s="251"/>
      <c r="FV12" s="251"/>
      <c r="FW12" s="251"/>
      <c r="FX12" s="251"/>
      <c r="FY12" s="251"/>
      <c r="FZ12" s="251"/>
      <c r="GA12" s="251"/>
      <c r="GB12" s="251"/>
      <c r="GC12" s="251"/>
      <c r="GD12" s="251"/>
      <c r="GE12" s="252"/>
      <c r="GF12" s="251" t="s">
        <v>119</v>
      </c>
      <c r="GG12" s="251"/>
      <c r="GH12" s="251"/>
      <c r="GI12" s="251"/>
      <c r="GJ12" s="251"/>
      <c r="GK12" s="251"/>
      <c r="GL12" s="251"/>
      <c r="GM12" s="251"/>
      <c r="GN12" s="251"/>
      <c r="GO12" s="251"/>
      <c r="GP12" s="251"/>
      <c r="GQ12" s="251"/>
      <c r="GR12" s="251"/>
      <c r="GS12" s="251"/>
      <c r="GT12" s="251"/>
      <c r="GU12" s="251"/>
      <c r="GV12" s="251"/>
      <c r="GW12" s="251"/>
      <c r="GX12" s="251"/>
      <c r="GY12" s="251"/>
      <c r="GZ12" s="251"/>
      <c r="HA12" s="251"/>
      <c r="HB12" s="251"/>
      <c r="HC12" s="251"/>
      <c r="HD12" s="251"/>
      <c r="HE12" s="251"/>
      <c r="HF12" s="251"/>
      <c r="HG12" s="251"/>
      <c r="HH12" s="251"/>
      <c r="HI12" s="251"/>
      <c r="HJ12" s="251"/>
      <c r="HK12" s="251"/>
      <c r="HL12" s="251"/>
      <c r="HM12" s="251"/>
      <c r="HN12" s="251"/>
      <c r="HO12" s="251"/>
      <c r="HP12" s="251"/>
      <c r="HQ12" s="251"/>
      <c r="HR12" s="251"/>
      <c r="HS12" s="251"/>
      <c r="HT12" s="251"/>
      <c r="HU12" s="251"/>
      <c r="HV12" s="251"/>
      <c r="HW12" s="251"/>
      <c r="HX12" s="251"/>
      <c r="HY12" s="251"/>
      <c r="HZ12" s="251"/>
      <c r="IA12" s="253"/>
      <c r="IB12" s="253"/>
      <c r="IC12" s="253"/>
      <c r="ID12" s="253"/>
      <c r="IE12" s="253"/>
      <c r="IF12" s="253"/>
      <c r="IG12" s="253"/>
      <c r="IH12" s="253"/>
      <c r="II12" s="253"/>
      <c r="IJ12" s="253"/>
      <c r="IK12" s="253"/>
      <c r="IL12" s="253"/>
      <c r="IM12" s="253"/>
      <c r="IN12" s="253"/>
      <c r="IO12" s="253"/>
      <c r="IP12" s="253"/>
      <c r="IQ12" s="253"/>
      <c r="IR12" s="253"/>
      <c r="IS12" s="253"/>
      <c r="IT12" s="253"/>
      <c r="IU12" s="253"/>
      <c r="IV12" s="253"/>
      <c r="IW12" s="253"/>
      <c r="IX12" s="253"/>
      <c r="IY12" s="253"/>
      <c r="IZ12" s="253"/>
      <c r="JA12" s="253"/>
      <c r="JB12" s="253"/>
      <c r="JC12" s="253"/>
      <c r="JD12" s="253"/>
      <c r="JE12" s="251"/>
      <c r="JF12" s="251"/>
      <c r="JG12" s="251"/>
      <c r="JH12" s="251"/>
      <c r="JI12" s="251"/>
      <c r="JJ12" s="251"/>
      <c r="JK12" s="251"/>
      <c r="JL12" s="251"/>
      <c r="JM12" s="251"/>
      <c r="JN12" s="251"/>
      <c r="JO12" s="251"/>
      <c r="JP12" s="251"/>
      <c r="JQ12" s="251"/>
      <c r="JR12" s="251"/>
      <c r="JS12" s="251"/>
      <c r="JT12" s="251"/>
      <c r="JU12" s="251"/>
      <c r="JV12" s="251"/>
      <c r="JW12" s="251"/>
      <c r="JX12" s="251"/>
      <c r="JY12" s="251"/>
      <c r="JZ12" s="251"/>
      <c r="KA12" s="251"/>
      <c r="KB12" s="251"/>
      <c r="KC12" s="251"/>
      <c r="KD12" s="251"/>
      <c r="KE12" s="251"/>
      <c r="KF12" s="251"/>
      <c r="KG12" s="251"/>
      <c r="KH12" s="251"/>
      <c r="KI12" s="251"/>
      <c r="KJ12" s="251"/>
      <c r="KK12" s="251"/>
      <c r="KL12" s="251"/>
      <c r="KM12" s="251"/>
      <c r="KN12" s="251"/>
      <c r="KO12" s="251"/>
      <c r="KP12" s="251"/>
      <c r="KQ12" s="251"/>
      <c r="KR12" s="251"/>
      <c r="KS12" s="251"/>
      <c r="KT12" s="251"/>
      <c r="KU12" s="251"/>
      <c r="NI12" s="240"/>
      <c r="NJ12" s="240"/>
      <c r="NK12" s="240"/>
      <c r="NM12" s="240"/>
      <c r="NT12" s="350"/>
      <c r="NX12" s="238"/>
      <c r="NY12" s="238"/>
      <c r="NZ12" s="238"/>
    </row>
    <row r="13" spans="1:390" ht="21" customHeight="1">
      <c r="A13" s="286">
        <v>5</v>
      </c>
      <c r="B13" s="198" t="str">
        <f>IF('1'!$A$1=1,D13,F13)</f>
        <v xml:space="preserve"> Сполучені Штати Америки</v>
      </c>
      <c r="C13" s="201"/>
      <c r="D13" s="257" t="s">
        <v>160</v>
      </c>
      <c r="E13" s="257"/>
      <c r="F13" s="257" t="s">
        <v>46</v>
      </c>
      <c r="G13" s="372">
        <v>1304.4604917649328</v>
      </c>
      <c r="H13" s="203">
        <v>1496.7861870249033</v>
      </c>
      <c r="I13" s="203">
        <v>2204.663080200834</v>
      </c>
      <c r="J13" s="203">
        <v>2471.0689910873671</v>
      </c>
      <c r="K13" s="203">
        <v>2905.817983184384</v>
      </c>
      <c r="L13" s="203">
        <v>2658.043123342642</v>
      </c>
      <c r="M13" s="203">
        <v>2791.6063070847449</v>
      </c>
      <c r="N13" s="203">
        <v>2020.7863289208015</v>
      </c>
      <c r="O13" s="203">
        <v>2629.362364545937</v>
      </c>
      <c r="P13" s="203">
        <v>3195.348445582722</v>
      </c>
      <c r="Q13" s="375"/>
      <c r="R13" s="249"/>
      <c r="S13" s="249"/>
      <c r="T13" s="249"/>
      <c r="U13" s="249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49"/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249"/>
      <c r="DU13" s="249"/>
      <c r="DV13" s="249"/>
      <c r="DW13" s="249"/>
      <c r="DX13" s="249"/>
      <c r="DY13" s="249"/>
      <c r="DZ13" s="249"/>
      <c r="EA13" s="249"/>
      <c r="EB13" s="249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49"/>
      <c r="EN13" s="249"/>
      <c r="EO13" s="249"/>
      <c r="EP13" s="249"/>
      <c r="EQ13" s="249"/>
      <c r="ER13" s="249"/>
      <c r="ES13" s="249"/>
      <c r="ET13" s="249"/>
      <c r="EU13" s="249"/>
      <c r="EV13" s="249"/>
      <c r="EW13" s="249"/>
      <c r="EX13" s="249"/>
      <c r="EY13" s="249"/>
      <c r="EZ13" s="249"/>
      <c r="FA13" s="249"/>
      <c r="FB13" s="249"/>
      <c r="FC13" s="249"/>
      <c r="FD13" s="249"/>
      <c r="FE13" s="249"/>
      <c r="FF13" s="249"/>
      <c r="FG13" s="249"/>
      <c r="FH13" s="249"/>
      <c r="FI13" s="249"/>
      <c r="FJ13" s="249"/>
      <c r="FK13" s="249"/>
      <c r="FL13" s="249"/>
      <c r="FM13" s="249"/>
      <c r="FN13" s="250"/>
      <c r="FO13" s="250"/>
      <c r="FP13" s="250"/>
      <c r="FQ13" s="250"/>
      <c r="FR13" s="250"/>
      <c r="FS13" s="250"/>
      <c r="FT13" s="250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2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3"/>
      <c r="IB13" s="253"/>
      <c r="IC13" s="253"/>
      <c r="ID13" s="253"/>
      <c r="IE13" s="253"/>
      <c r="IF13" s="253"/>
      <c r="IG13" s="253"/>
      <c r="IH13" s="253"/>
      <c r="II13" s="253"/>
      <c r="IJ13" s="253"/>
      <c r="IK13" s="253"/>
      <c r="IL13" s="253"/>
      <c r="IM13" s="253"/>
      <c r="IN13" s="253"/>
      <c r="IO13" s="253"/>
      <c r="IP13" s="253"/>
      <c r="IQ13" s="253"/>
      <c r="IR13" s="253"/>
      <c r="IS13" s="253"/>
      <c r="IT13" s="253"/>
      <c r="IU13" s="253"/>
      <c r="IV13" s="253"/>
      <c r="IW13" s="253"/>
      <c r="IX13" s="253"/>
      <c r="IY13" s="253"/>
      <c r="IZ13" s="253"/>
      <c r="JA13" s="253"/>
      <c r="JB13" s="253"/>
      <c r="JC13" s="253"/>
      <c r="JD13" s="253"/>
      <c r="JE13" s="251"/>
      <c r="JF13" s="251"/>
      <c r="JG13" s="251"/>
      <c r="JH13" s="251"/>
      <c r="JI13" s="251"/>
      <c r="JJ13" s="251"/>
      <c r="JK13" s="251"/>
      <c r="JL13" s="251"/>
      <c r="JM13" s="251"/>
      <c r="JN13" s="251"/>
      <c r="JO13" s="251"/>
      <c r="JP13" s="251"/>
      <c r="JQ13" s="251"/>
      <c r="JR13" s="251"/>
      <c r="JS13" s="251"/>
      <c r="JT13" s="251"/>
      <c r="JU13" s="251"/>
      <c r="JV13" s="251"/>
      <c r="JW13" s="251"/>
      <c r="JX13" s="251"/>
      <c r="JY13" s="251"/>
      <c r="JZ13" s="251"/>
      <c r="KA13" s="251"/>
      <c r="KB13" s="251"/>
      <c r="KC13" s="251"/>
      <c r="KD13" s="251"/>
      <c r="KE13" s="251"/>
      <c r="KF13" s="251"/>
      <c r="KG13" s="251"/>
      <c r="KH13" s="251"/>
      <c r="KI13" s="251"/>
      <c r="KJ13" s="251"/>
      <c r="KK13" s="251"/>
      <c r="KL13" s="251"/>
      <c r="KM13" s="251"/>
      <c r="KN13" s="251"/>
      <c r="KO13" s="251"/>
      <c r="KP13" s="251"/>
      <c r="KQ13" s="251"/>
      <c r="KR13" s="251"/>
      <c r="KS13" s="251"/>
      <c r="KT13" s="251"/>
      <c r="KU13" s="251"/>
      <c r="NI13" s="240"/>
      <c r="NJ13" s="240"/>
      <c r="NK13" s="240"/>
      <c r="NM13" s="240"/>
      <c r="NT13" s="350" t="s">
        <v>71</v>
      </c>
      <c r="NU13" s="158" t="s">
        <v>24</v>
      </c>
      <c r="NX13" s="238"/>
      <c r="NY13" s="238"/>
      <c r="NZ13" s="238"/>
    </row>
    <row r="14" spans="1:390" ht="21" customHeight="1">
      <c r="A14" s="286">
        <v>6</v>
      </c>
      <c r="B14" s="198" t="str">
        <f>IF('1'!$A$1=1,D14,F14)</f>
        <v xml:space="preserve"> Італія</v>
      </c>
      <c r="C14" s="201"/>
      <c r="D14" s="257" t="s">
        <v>159</v>
      </c>
      <c r="E14" s="257"/>
      <c r="F14" s="257" t="s">
        <v>42</v>
      </c>
      <c r="G14" s="372">
        <v>749.53813205937217</v>
      </c>
      <c r="H14" s="203">
        <v>1067.1890463077593</v>
      </c>
      <c r="I14" s="203">
        <v>1254.0896220862219</v>
      </c>
      <c r="J14" s="203">
        <v>1554.2522993922644</v>
      </c>
      <c r="K14" s="203">
        <v>1708.1666814093519</v>
      </c>
      <c r="L14" s="203">
        <v>1730.4295617989069</v>
      </c>
      <c r="M14" s="203">
        <v>2123.401379131285</v>
      </c>
      <c r="N14" s="203">
        <v>1602.2790363656406</v>
      </c>
      <c r="O14" s="203">
        <v>1999.1853069670451</v>
      </c>
      <c r="P14" s="203">
        <v>2275.1572597995482</v>
      </c>
      <c r="Q14" s="375"/>
      <c r="R14" s="249"/>
      <c r="S14" s="249"/>
      <c r="T14" s="249"/>
      <c r="U14" s="249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50"/>
      <c r="CX14" s="250"/>
      <c r="CY14" s="250"/>
      <c r="CZ14" s="250"/>
      <c r="DA14" s="250"/>
      <c r="DB14" s="250"/>
      <c r="DC14" s="250"/>
      <c r="DD14" s="250"/>
      <c r="DE14" s="250"/>
      <c r="DF14" s="250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 s="249"/>
      <c r="FC14" s="249"/>
      <c r="FD14" s="249"/>
      <c r="FE14" s="249"/>
      <c r="FF14" s="249"/>
      <c r="FG14" s="249"/>
      <c r="FH14" s="249"/>
      <c r="FI14" s="249"/>
      <c r="FJ14" s="249"/>
      <c r="FK14" s="249"/>
      <c r="FL14" s="249"/>
      <c r="FM14" s="249"/>
      <c r="FN14" s="250"/>
      <c r="FO14" s="250"/>
      <c r="FP14" s="250"/>
      <c r="FQ14" s="250"/>
      <c r="FR14" s="250"/>
      <c r="FS14" s="250"/>
      <c r="FT14" s="250"/>
      <c r="FU14" s="251"/>
      <c r="FV14" s="251"/>
      <c r="FW14" s="251"/>
      <c r="FX14" s="251"/>
      <c r="FY14" s="251"/>
      <c r="FZ14" s="251"/>
      <c r="GA14" s="251"/>
      <c r="GB14" s="251"/>
      <c r="GC14" s="251"/>
      <c r="GD14" s="251"/>
      <c r="GE14" s="252"/>
      <c r="GF14" s="251"/>
      <c r="GG14" s="251"/>
      <c r="GH14" s="251"/>
      <c r="GI14" s="251"/>
      <c r="GJ14" s="251"/>
      <c r="GK14" s="251"/>
      <c r="GL14" s="251"/>
      <c r="GM14" s="251"/>
      <c r="GN14" s="251"/>
      <c r="GO14" s="251"/>
      <c r="GP14" s="251"/>
      <c r="GQ14" s="251"/>
      <c r="GR14" s="251"/>
      <c r="GS14" s="251"/>
      <c r="GT14" s="251"/>
      <c r="GU14" s="251"/>
      <c r="GV14" s="251"/>
      <c r="GW14" s="251"/>
      <c r="GX14" s="251"/>
      <c r="GY14" s="251"/>
      <c r="GZ14" s="251"/>
      <c r="HA14" s="251"/>
      <c r="HB14" s="251"/>
      <c r="HC14" s="251"/>
      <c r="HD14" s="251"/>
      <c r="HE14" s="251"/>
      <c r="HF14" s="251"/>
      <c r="HG14" s="251"/>
      <c r="HH14" s="251"/>
      <c r="HI14" s="251"/>
      <c r="HJ14" s="251"/>
      <c r="HK14" s="251"/>
      <c r="HL14" s="251"/>
      <c r="HM14" s="251"/>
      <c r="HN14" s="251"/>
      <c r="HO14" s="251"/>
      <c r="HP14" s="251"/>
      <c r="HQ14" s="251"/>
      <c r="HR14" s="251"/>
      <c r="HS14" s="251"/>
      <c r="HT14" s="251"/>
      <c r="HU14" s="251"/>
      <c r="HV14" s="251"/>
      <c r="HW14" s="251"/>
      <c r="HX14" s="251"/>
      <c r="HY14" s="251"/>
      <c r="HZ14" s="251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  <c r="IK14" s="253"/>
      <c r="IL14" s="253"/>
      <c r="IM14" s="253"/>
      <c r="IN14" s="253"/>
      <c r="IO14" s="253"/>
      <c r="IP14" s="253"/>
      <c r="IQ14" s="253"/>
      <c r="IR14" s="253"/>
      <c r="IS14" s="253"/>
      <c r="IT14" s="253"/>
      <c r="IU14" s="253"/>
      <c r="IV14" s="253"/>
      <c r="IW14" s="253"/>
      <c r="IX14" s="253"/>
      <c r="IY14" s="253"/>
      <c r="IZ14" s="253"/>
      <c r="JA14" s="253"/>
      <c r="JB14" s="253"/>
      <c r="JC14" s="253"/>
      <c r="JD14" s="253"/>
      <c r="JE14" s="251"/>
      <c r="JF14" s="251"/>
      <c r="JG14" s="251"/>
      <c r="JH14" s="251"/>
      <c r="JI14" s="251"/>
      <c r="JJ14" s="251"/>
      <c r="JK14" s="251"/>
      <c r="JL14" s="251"/>
      <c r="JM14" s="251"/>
      <c r="JN14" s="251"/>
      <c r="JO14" s="251"/>
      <c r="JP14" s="251"/>
      <c r="JQ14" s="251"/>
      <c r="JR14" s="251"/>
      <c r="JS14" s="251"/>
      <c r="JT14" s="251"/>
      <c r="JU14" s="251"/>
      <c r="JV14" s="251"/>
      <c r="JW14" s="251"/>
      <c r="JX14" s="251"/>
      <c r="JY14" s="251"/>
      <c r="JZ14" s="251"/>
      <c r="KA14" s="251"/>
      <c r="KB14" s="251"/>
      <c r="KC14" s="251"/>
      <c r="KD14" s="251"/>
      <c r="KE14" s="251"/>
      <c r="KF14" s="251"/>
      <c r="KG14" s="251"/>
      <c r="KH14" s="251"/>
      <c r="KI14" s="251"/>
      <c r="KJ14" s="251"/>
      <c r="KK14" s="251"/>
      <c r="KL14" s="251"/>
      <c r="KM14" s="251"/>
      <c r="KN14" s="251"/>
      <c r="KO14" s="251"/>
      <c r="KP14" s="251"/>
      <c r="KQ14" s="251"/>
      <c r="KR14" s="251"/>
      <c r="KS14" s="251"/>
      <c r="KT14" s="251"/>
      <c r="KU14" s="251"/>
      <c r="NI14" s="240"/>
      <c r="NJ14" s="240"/>
      <c r="NK14" s="240"/>
      <c r="NM14" s="240"/>
      <c r="NT14" s="350"/>
      <c r="NX14" s="238"/>
      <c r="NY14" s="238"/>
      <c r="NZ14" s="238"/>
    </row>
    <row r="15" spans="1:390" ht="21" customHeight="1">
      <c r="A15" s="286">
        <v>7</v>
      </c>
      <c r="B15" s="198" t="str">
        <f>IF('1'!$A$1=1,D15,F15)</f>
        <v xml:space="preserve"> Чехія</v>
      </c>
      <c r="C15" s="201"/>
      <c r="D15" s="257" t="s">
        <v>162</v>
      </c>
      <c r="E15" s="257"/>
      <c r="F15" s="257" t="s">
        <v>50</v>
      </c>
      <c r="G15" s="372">
        <v>354.40031841150272</v>
      </c>
      <c r="H15" s="203">
        <v>511.93424516211587</v>
      </c>
      <c r="I15" s="203">
        <v>676.47456150129847</v>
      </c>
      <c r="J15" s="203">
        <v>785.76375753402124</v>
      </c>
      <c r="K15" s="203">
        <v>970.46675404827351</v>
      </c>
      <c r="L15" s="203">
        <v>772.90666653807921</v>
      </c>
      <c r="M15" s="203">
        <v>1126.8230327309807</v>
      </c>
      <c r="N15" s="203">
        <v>1266.7570611184101</v>
      </c>
      <c r="O15" s="203">
        <v>1554.8729349486346</v>
      </c>
      <c r="P15" s="203">
        <v>2186.8019007842613</v>
      </c>
      <c r="Q15" s="375"/>
      <c r="R15" s="249"/>
      <c r="S15" s="249"/>
      <c r="T15" s="249"/>
      <c r="U15" s="249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50"/>
      <c r="CX15" s="250"/>
      <c r="CY15" s="250"/>
      <c r="CZ15" s="250"/>
      <c r="DA15" s="250"/>
      <c r="DB15" s="250"/>
      <c r="DC15" s="250"/>
      <c r="DD15" s="250"/>
      <c r="DE15" s="250"/>
      <c r="DF15" s="250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50"/>
      <c r="FO15" s="250"/>
      <c r="FP15" s="250"/>
      <c r="FQ15" s="250"/>
      <c r="FR15" s="250"/>
      <c r="FS15" s="250"/>
      <c r="FT15" s="250"/>
      <c r="FU15" s="251"/>
      <c r="FV15" s="251"/>
      <c r="FW15" s="251"/>
      <c r="FX15" s="251"/>
      <c r="FY15" s="251"/>
      <c r="FZ15" s="251"/>
      <c r="GA15" s="251"/>
      <c r="GB15" s="251"/>
      <c r="GC15" s="251"/>
      <c r="GD15" s="251"/>
      <c r="GE15" s="252"/>
      <c r="GF15" s="251"/>
      <c r="GG15" s="251"/>
      <c r="GH15" s="251"/>
      <c r="GI15" s="251"/>
      <c r="GJ15" s="251"/>
      <c r="GK15" s="251"/>
      <c r="GL15" s="251"/>
      <c r="GM15" s="251"/>
      <c r="GN15" s="251"/>
      <c r="GO15" s="251"/>
      <c r="GP15" s="251"/>
      <c r="GQ15" s="251"/>
      <c r="GR15" s="251"/>
      <c r="GS15" s="251"/>
      <c r="GT15" s="251"/>
      <c r="GU15" s="251"/>
      <c r="GV15" s="251"/>
      <c r="GW15" s="251"/>
      <c r="GX15" s="251"/>
      <c r="GY15" s="251"/>
      <c r="GZ15" s="251"/>
      <c r="HA15" s="251"/>
      <c r="HB15" s="251"/>
      <c r="HC15" s="251"/>
      <c r="HD15" s="251"/>
      <c r="HE15" s="251"/>
      <c r="HF15" s="251"/>
      <c r="HG15" s="251"/>
      <c r="HH15" s="251"/>
      <c r="HI15" s="251"/>
      <c r="HJ15" s="251"/>
      <c r="HK15" s="251"/>
      <c r="HL15" s="251"/>
      <c r="HM15" s="251"/>
      <c r="HN15" s="251"/>
      <c r="HO15" s="251"/>
      <c r="HP15" s="251"/>
      <c r="HQ15" s="251"/>
      <c r="HR15" s="251"/>
      <c r="HS15" s="251"/>
      <c r="HT15" s="251"/>
      <c r="HU15" s="251"/>
      <c r="HV15" s="251"/>
      <c r="HW15" s="251"/>
      <c r="HX15" s="251"/>
      <c r="HY15" s="251"/>
      <c r="HZ15" s="251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  <c r="IK15" s="253"/>
      <c r="IL15" s="253"/>
      <c r="IM15" s="253"/>
      <c r="IN15" s="253"/>
      <c r="IO15" s="253"/>
      <c r="IP15" s="253"/>
      <c r="IQ15" s="253"/>
      <c r="IR15" s="253"/>
      <c r="IS15" s="253"/>
      <c r="IT15" s="253"/>
      <c r="IU15" s="253"/>
      <c r="IV15" s="253"/>
      <c r="IW15" s="253"/>
      <c r="IX15" s="253"/>
      <c r="IY15" s="253"/>
      <c r="IZ15" s="253"/>
      <c r="JA15" s="253"/>
      <c r="JB15" s="253"/>
      <c r="JC15" s="253"/>
      <c r="JD15" s="253"/>
      <c r="JE15" s="251"/>
      <c r="JF15" s="251"/>
      <c r="JG15" s="251"/>
      <c r="JH15" s="251"/>
      <c r="JI15" s="251"/>
      <c r="JJ15" s="251"/>
      <c r="JK15" s="251"/>
      <c r="JL15" s="251"/>
      <c r="JM15" s="251"/>
      <c r="JN15" s="251"/>
      <c r="JO15" s="251"/>
      <c r="JP15" s="251"/>
      <c r="JQ15" s="251"/>
      <c r="JR15" s="251"/>
      <c r="JS15" s="251"/>
      <c r="JT15" s="251"/>
      <c r="JU15" s="251"/>
      <c r="JV15" s="251"/>
      <c r="JW15" s="251"/>
      <c r="JX15" s="251"/>
      <c r="JY15" s="251"/>
      <c r="JZ15" s="251"/>
      <c r="KA15" s="251"/>
      <c r="KB15" s="251"/>
      <c r="KC15" s="251"/>
      <c r="KD15" s="251"/>
      <c r="KE15" s="251"/>
      <c r="KF15" s="251"/>
      <c r="KG15" s="251"/>
      <c r="KH15" s="251"/>
      <c r="KI15" s="251"/>
      <c r="KJ15" s="251"/>
      <c r="KK15" s="251"/>
      <c r="KL15" s="251"/>
      <c r="KM15" s="251"/>
      <c r="KN15" s="251"/>
      <c r="KO15" s="251"/>
      <c r="KP15" s="251"/>
      <c r="KQ15" s="251"/>
      <c r="KR15" s="251"/>
      <c r="KS15" s="251"/>
      <c r="KT15" s="251"/>
      <c r="KU15" s="251"/>
      <c r="NI15" s="240"/>
      <c r="NJ15" s="240"/>
      <c r="NK15" s="240"/>
      <c r="NM15" s="240"/>
      <c r="NT15" s="350"/>
      <c r="NX15" s="238"/>
      <c r="NY15" s="238"/>
      <c r="NZ15" s="238"/>
    </row>
    <row r="16" spans="1:390" ht="21" customHeight="1">
      <c r="A16" s="286">
        <v>8</v>
      </c>
      <c r="B16" s="198" t="str">
        <f>IF('1'!$A$1=1,D16,F16)</f>
        <v xml:space="preserve"> Болгарія</v>
      </c>
      <c r="C16" s="201"/>
      <c r="D16" s="257" t="s">
        <v>144</v>
      </c>
      <c r="E16" s="257"/>
      <c r="F16" s="257" t="s">
        <v>41</v>
      </c>
      <c r="G16" s="372">
        <v>226.67801706839398</v>
      </c>
      <c r="H16" s="203">
        <v>155.38540450978581</v>
      </c>
      <c r="I16" s="203">
        <v>165.44138045615443</v>
      </c>
      <c r="J16" s="203">
        <v>218.3276470708189</v>
      </c>
      <c r="K16" s="203">
        <v>317.20347603949403</v>
      </c>
      <c r="L16" s="203">
        <v>249.73328125714201</v>
      </c>
      <c r="M16" s="203">
        <v>334.7063830440768</v>
      </c>
      <c r="N16" s="203">
        <v>1973.5683762138756</v>
      </c>
      <c r="O16" s="203">
        <v>2050.6664826698961</v>
      </c>
      <c r="P16" s="203">
        <v>2181.3865237083351</v>
      </c>
      <c r="Q16" s="375"/>
      <c r="R16" s="249"/>
      <c r="S16" s="249"/>
      <c r="T16" s="249"/>
      <c r="U16" s="249"/>
      <c r="V16" s="250"/>
      <c r="W16" s="250"/>
      <c r="X16" s="250" t="s">
        <v>120</v>
      </c>
      <c r="Y16" s="250" t="s">
        <v>121</v>
      </c>
      <c r="Z16" s="250"/>
      <c r="AA16" s="250"/>
      <c r="AB16" s="250"/>
      <c r="AC16" s="250"/>
      <c r="AD16" s="250"/>
      <c r="AE16" s="250"/>
      <c r="AF16" s="250"/>
      <c r="AG16" s="250" t="s">
        <v>131</v>
      </c>
      <c r="AH16" s="250"/>
      <c r="AI16" s="250"/>
      <c r="AJ16" s="250" t="s">
        <v>132</v>
      </c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50"/>
      <c r="CX16" s="250"/>
      <c r="CY16" s="250"/>
      <c r="CZ16" s="250"/>
      <c r="DA16" s="250"/>
      <c r="DB16" s="250"/>
      <c r="DC16" s="250"/>
      <c r="DD16" s="250"/>
      <c r="DE16" s="250"/>
      <c r="DF16" s="250"/>
      <c r="DG16" s="249"/>
      <c r="DH16" s="249"/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49"/>
      <c r="DZ16" s="249"/>
      <c r="EA16" s="249"/>
      <c r="EB16" s="249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 s="249"/>
      <c r="FC16" s="249"/>
      <c r="FD16" s="249"/>
      <c r="FE16" s="249"/>
      <c r="FF16" s="249"/>
      <c r="FG16" s="249"/>
      <c r="FH16" s="249"/>
      <c r="FI16" s="249"/>
      <c r="FJ16" s="249"/>
      <c r="FK16" s="249"/>
      <c r="FL16" s="249"/>
      <c r="FM16" s="249"/>
      <c r="FN16" s="250"/>
      <c r="FO16" s="250"/>
      <c r="FP16" s="250"/>
      <c r="FQ16" s="250"/>
      <c r="FR16" s="250"/>
      <c r="FS16" s="250"/>
      <c r="FT16" s="250"/>
      <c r="FU16" s="251"/>
      <c r="FV16" s="251"/>
      <c r="FW16" s="251"/>
      <c r="FX16" s="251"/>
      <c r="FY16" s="251"/>
      <c r="FZ16" s="251"/>
      <c r="GA16" s="251"/>
      <c r="GB16" s="251"/>
      <c r="GC16" s="251"/>
      <c r="GD16" s="251"/>
      <c r="GE16" s="252"/>
      <c r="GF16" s="251"/>
      <c r="GG16" s="251"/>
      <c r="GH16" s="251"/>
      <c r="GI16" s="251"/>
      <c r="GJ16" s="251"/>
      <c r="GK16" s="251"/>
      <c r="GL16" s="251"/>
      <c r="GM16" s="251"/>
      <c r="GN16" s="251"/>
      <c r="GO16" s="251"/>
      <c r="GP16" s="251"/>
      <c r="GQ16" s="251"/>
      <c r="GR16" s="251"/>
      <c r="GS16" s="251"/>
      <c r="GT16" s="251"/>
      <c r="GU16" s="251"/>
      <c r="GV16" s="251"/>
      <c r="GW16" s="251"/>
      <c r="GX16" s="251"/>
      <c r="GY16" s="251"/>
      <c r="GZ16" s="251"/>
      <c r="HA16" s="251"/>
      <c r="HB16" s="251"/>
      <c r="HC16" s="251"/>
      <c r="HD16" s="251"/>
      <c r="HE16" s="251"/>
      <c r="HF16" s="251"/>
      <c r="HG16" s="251"/>
      <c r="HH16" s="251"/>
      <c r="HI16" s="251"/>
      <c r="HJ16" s="251"/>
      <c r="HK16" s="251"/>
      <c r="HL16" s="251"/>
      <c r="HM16" s="251"/>
      <c r="HN16" s="251"/>
      <c r="HO16" s="251"/>
      <c r="HP16" s="251"/>
      <c r="HQ16" s="251"/>
      <c r="HR16" s="251"/>
      <c r="HS16" s="251"/>
      <c r="HT16" s="251"/>
      <c r="HU16" s="251"/>
      <c r="HV16" s="251"/>
      <c r="HW16" s="251"/>
      <c r="HX16" s="251"/>
      <c r="HY16" s="251"/>
      <c r="HZ16" s="251"/>
      <c r="IA16" s="253"/>
      <c r="IB16" s="253"/>
      <c r="IC16" s="253"/>
      <c r="ID16" s="253"/>
      <c r="IE16" s="253"/>
      <c r="IF16" s="253"/>
      <c r="IG16" s="253"/>
      <c r="IH16" s="253"/>
      <c r="II16" s="253"/>
      <c r="IJ16" s="253"/>
      <c r="IK16" s="253"/>
      <c r="IL16" s="253"/>
      <c r="IM16" s="253"/>
      <c r="IN16" s="253"/>
      <c r="IO16" s="253"/>
      <c r="IP16" s="253"/>
      <c r="IQ16" s="253"/>
      <c r="IR16" s="253"/>
      <c r="IS16" s="253"/>
      <c r="IT16" s="253"/>
      <c r="IU16" s="253"/>
      <c r="IV16" s="253"/>
      <c r="IW16" s="253"/>
      <c r="IX16" s="253"/>
      <c r="IY16" s="253"/>
      <c r="IZ16" s="253"/>
      <c r="JA16" s="253"/>
      <c r="JB16" s="253"/>
      <c r="JC16" s="253"/>
      <c r="JD16" s="253"/>
      <c r="JE16" s="251"/>
      <c r="JF16" s="251"/>
      <c r="JG16" s="251"/>
      <c r="JH16" s="251"/>
      <c r="JI16" s="251"/>
      <c r="JJ16" s="251"/>
      <c r="JK16" s="251"/>
      <c r="JL16" s="251"/>
      <c r="JM16" s="251"/>
      <c r="JN16" s="251"/>
      <c r="JO16" s="251"/>
      <c r="JP16" s="251"/>
      <c r="JQ16" s="251"/>
      <c r="JR16" s="251"/>
      <c r="JS16" s="251"/>
      <c r="JT16" s="251"/>
      <c r="JU16" s="251"/>
      <c r="JV16" s="251"/>
      <c r="JW16" s="251"/>
      <c r="JX16" s="251"/>
      <c r="JY16" s="251"/>
      <c r="JZ16" s="251"/>
      <c r="KA16" s="251"/>
      <c r="KB16" s="251"/>
      <c r="KC16" s="251"/>
      <c r="KD16" s="251"/>
      <c r="KE16" s="251"/>
      <c r="KF16" s="251"/>
      <c r="KG16" s="251"/>
      <c r="KH16" s="251"/>
      <c r="KI16" s="251"/>
      <c r="KJ16" s="251"/>
      <c r="KK16" s="251"/>
      <c r="KL16" s="251"/>
      <c r="KM16" s="251"/>
      <c r="KN16" s="251"/>
      <c r="KO16" s="251"/>
      <c r="KP16" s="251"/>
      <c r="KQ16" s="251"/>
      <c r="KR16" s="251"/>
      <c r="KS16" s="251"/>
      <c r="KT16" s="251"/>
      <c r="KU16" s="251"/>
      <c r="NI16" s="240"/>
      <c r="NJ16" s="240"/>
      <c r="NK16" s="240"/>
      <c r="NM16" s="240"/>
      <c r="NT16" s="350"/>
      <c r="NX16" s="238"/>
      <c r="NY16" s="238"/>
      <c r="NZ16" s="238"/>
    </row>
    <row r="17" spans="1:390" ht="21" customHeight="1">
      <c r="A17" s="286">
        <v>9</v>
      </c>
      <c r="B17" s="198" t="str">
        <f>IF('1'!$A$1=1,D17,F17)</f>
        <v xml:space="preserve"> Греція</v>
      </c>
      <c r="C17" s="201"/>
      <c r="D17" s="257" t="s">
        <v>165</v>
      </c>
      <c r="E17" s="257"/>
      <c r="F17" s="257" t="s">
        <v>54</v>
      </c>
      <c r="G17" s="372">
        <v>214.82474943813457</v>
      </c>
      <c r="H17" s="203">
        <v>211.92924348550935</v>
      </c>
      <c r="I17" s="203">
        <v>216.4576123917341</v>
      </c>
      <c r="J17" s="203">
        <v>230.34364945823478</v>
      </c>
      <c r="K17" s="203">
        <v>276.35433270730101</v>
      </c>
      <c r="L17" s="203">
        <v>275.85041521298263</v>
      </c>
      <c r="M17" s="203">
        <v>421.59549255500781</v>
      </c>
      <c r="N17" s="203">
        <v>730.88731938827573</v>
      </c>
      <c r="O17" s="203">
        <v>1271.0243896771517</v>
      </c>
      <c r="P17" s="203">
        <v>1910.740719351239</v>
      </c>
      <c r="Q17" s="375"/>
      <c r="R17" s="249"/>
      <c r="S17" s="249"/>
      <c r="T17" s="249"/>
      <c r="U17" s="249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49"/>
      <c r="CM17" s="249"/>
      <c r="CN17" s="249"/>
      <c r="CO17" s="249"/>
      <c r="CP17" s="249"/>
      <c r="CQ17" s="249"/>
      <c r="CR17" s="249"/>
      <c r="CS17" s="249"/>
      <c r="CT17" s="249"/>
      <c r="CU17" s="249"/>
      <c r="CV17" s="249"/>
      <c r="CW17" s="250"/>
      <c r="CX17" s="250"/>
      <c r="CY17" s="250"/>
      <c r="CZ17" s="250"/>
      <c r="DA17" s="250"/>
      <c r="DB17" s="250"/>
      <c r="DC17" s="250"/>
      <c r="DD17" s="250"/>
      <c r="DE17" s="250"/>
      <c r="DF17" s="250"/>
      <c r="DG17" s="249"/>
      <c r="DH17" s="249"/>
      <c r="DI17" s="249"/>
      <c r="DJ17" s="249"/>
      <c r="DK17" s="249"/>
      <c r="DL17" s="249"/>
      <c r="DM17" s="249"/>
      <c r="DN17" s="249"/>
      <c r="DO17" s="249"/>
      <c r="DP17" s="249"/>
      <c r="DQ17" s="249"/>
      <c r="DR17" s="249"/>
      <c r="DS17" s="249"/>
      <c r="DT17" s="249"/>
      <c r="DU17" s="249"/>
      <c r="DV17" s="249"/>
      <c r="DW17" s="249"/>
      <c r="DX17" s="249"/>
      <c r="DY17" s="249"/>
      <c r="DZ17" s="249"/>
      <c r="EA17" s="249"/>
      <c r="EB17" s="249"/>
      <c r="EC17" s="249"/>
      <c r="ED17" s="249"/>
      <c r="EE17" s="249"/>
      <c r="EF17" s="249"/>
      <c r="EG17" s="249"/>
      <c r="EH17" s="249"/>
      <c r="EI17" s="249"/>
      <c r="EJ17" s="249"/>
      <c r="EK17" s="249"/>
      <c r="EL17" s="249"/>
      <c r="EM17" s="249"/>
      <c r="EN17" s="249"/>
      <c r="EO17" s="249"/>
      <c r="EP17" s="249"/>
      <c r="EQ17" s="249"/>
      <c r="ER17" s="249"/>
      <c r="ES17" s="249"/>
      <c r="ET17" s="249"/>
      <c r="EU17" s="249"/>
      <c r="EV17" s="249"/>
      <c r="EW17" s="249"/>
      <c r="EX17" s="249"/>
      <c r="EY17" s="249"/>
      <c r="EZ17" s="249"/>
      <c r="FA17" s="249"/>
      <c r="FB17" s="249"/>
      <c r="FC17" s="249"/>
      <c r="FD17" s="249"/>
      <c r="FE17" s="249"/>
      <c r="FF17" s="249"/>
      <c r="FG17" s="249"/>
      <c r="FH17" s="249"/>
      <c r="FI17" s="249"/>
      <c r="FJ17" s="249"/>
      <c r="FK17" s="249"/>
      <c r="FL17" s="249"/>
      <c r="FM17" s="249"/>
      <c r="FN17" s="250"/>
      <c r="FO17" s="250"/>
      <c r="FP17" s="250"/>
      <c r="FQ17" s="250"/>
      <c r="FR17" s="250"/>
      <c r="FS17" s="250"/>
      <c r="FT17" s="250"/>
      <c r="FU17" s="251"/>
      <c r="FV17" s="251"/>
      <c r="FW17" s="251"/>
      <c r="FX17" s="251"/>
      <c r="FY17" s="251"/>
      <c r="FZ17" s="251"/>
      <c r="GA17" s="251"/>
      <c r="GB17" s="251"/>
      <c r="GC17" s="251"/>
      <c r="GD17" s="251"/>
      <c r="GE17" s="252"/>
      <c r="GF17" s="251"/>
      <c r="GG17" s="251"/>
      <c r="GH17" s="251"/>
      <c r="GI17" s="251"/>
      <c r="GJ17" s="251"/>
      <c r="GK17" s="251"/>
      <c r="GL17" s="251"/>
      <c r="GM17" s="251"/>
      <c r="GN17" s="251"/>
      <c r="GO17" s="251"/>
      <c r="GP17" s="251"/>
      <c r="GQ17" s="251"/>
      <c r="GR17" s="251"/>
      <c r="GS17" s="251"/>
      <c r="GT17" s="251"/>
      <c r="GU17" s="251"/>
      <c r="GV17" s="251"/>
      <c r="GW17" s="251"/>
      <c r="GX17" s="251"/>
      <c r="GY17" s="251"/>
      <c r="GZ17" s="251"/>
      <c r="HA17" s="251"/>
      <c r="HB17" s="251"/>
      <c r="HC17" s="251"/>
      <c r="HD17" s="251"/>
      <c r="HE17" s="251"/>
      <c r="HF17" s="251"/>
      <c r="HG17" s="251"/>
      <c r="HH17" s="251"/>
      <c r="HI17" s="251"/>
      <c r="HJ17" s="251"/>
      <c r="HK17" s="251"/>
      <c r="HL17" s="251"/>
      <c r="HM17" s="251"/>
      <c r="HN17" s="251"/>
      <c r="HO17" s="251"/>
      <c r="HP17" s="251"/>
      <c r="HQ17" s="251"/>
      <c r="HR17" s="251"/>
      <c r="HS17" s="251"/>
      <c r="HT17" s="251"/>
      <c r="HU17" s="251"/>
      <c r="HV17" s="251"/>
      <c r="HW17" s="251"/>
      <c r="HX17" s="251"/>
      <c r="HY17" s="251"/>
      <c r="HZ17" s="251"/>
      <c r="IA17" s="253"/>
      <c r="IB17" s="253"/>
      <c r="IC17" s="253"/>
      <c r="ID17" s="253"/>
      <c r="IE17" s="253"/>
      <c r="IF17" s="253"/>
      <c r="IG17" s="253"/>
      <c r="IH17" s="253"/>
      <c r="II17" s="253"/>
      <c r="IJ17" s="253"/>
      <c r="IK17" s="253"/>
      <c r="IL17" s="253"/>
      <c r="IM17" s="253"/>
      <c r="IN17" s="253"/>
      <c r="IO17" s="253"/>
      <c r="IP17" s="253"/>
      <c r="IQ17" s="253"/>
      <c r="IR17" s="253"/>
      <c r="IS17" s="253"/>
      <c r="IT17" s="253"/>
      <c r="IU17" s="253"/>
      <c r="IV17" s="253"/>
      <c r="IW17" s="253"/>
      <c r="IX17" s="253"/>
      <c r="IY17" s="253"/>
      <c r="IZ17" s="253"/>
      <c r="JA17" s="253"/>
      <c r="JB17" s="253"/>
      <c r="JC17" s="253"/>
      <c r="JD17" s="253"/>
      <c r="JE17" s="251"/>
      <c r="JF17" s="251"/>
      <c r="JG17" s="251"/>
      <c r="JH17" s="251"/>
      <c r="JI17" s="251"/>
      <c r="JJ17" s="251"/>
      <c r="JK17" s="251"/>
      <c r="JL17" s="251"/>
      <c r="JM17" s="251"/>
      <c r="JN17" s="251"/>
      <c r="JO17" s="251"/>
      <c r="JP17" s="251"/>
      <c r="JQ17" s="251"/>
      <c r="JR17" s="251"/>
      <c r="JS17" s="251"/>
      <c r="JT17" s="251"/>
      <c r="JU17" s="251"/>
      <c r="JV17" s="251"/>
      <c r="JW17" s="251"/>
      <c r="JX17" s="251"/>
      <c r="JY17" s="251"/>
      <c r="JZ17" s="251"/>
      <c r="KA17" s="251"/>
      <c r="KB17" s="251"/>
      <c r="KC17" s="251"/>
      <c r="KD17" s="251"/>
      <c r="KE17" s="251"/>
      <c r="KF17" s="251"/>
      <c r="KG17" s="251"/>
      <c r="KH17" s="251"/>
      <c r="KI17" s="251"/>
      <c r="KJ17" s="251"/>
      <c r="KK17" s="251"/>
      <c r="KL17" s="251"/>
      <c r="KM17" s="251"/>
      <c r="KN17" s="251"/>
      <c r="KO17" s="251"/>
      <c r="KP17" s="251"/>
      <c r="KQ17" s="251"/>
      <c r="KR17" s="251"/>
      <c r="KS17" s="251"/>
      <c r="KT17" s="251"/>
      <c r="KU17" s="251"/>
      <c r="NI17" s="240"/>
      <c r="NJ17" s="240"/>
      <c r="NK17" s="240"/>
      <c r="NM17" s="240"/>
      <c r="NT17" s="350"/>
      <c r="NX17" s="238"/>
      <c r="NY17" s="238"/>
      <c r="NZ17" s="238"/>
    </row>
    <row r="18" spans="1:390" ht="21" customHeight="1">
      <c r="A18" s="286">
        <v>10</v>
      </c>
      <c r="B18" s="198" t="str">
        <f>IF('1'!$A$1=1,D18,F18)</f>
        <v xml:space="preserve"> Словаччина</v>
      </c>
      <c r="C18" s="201"/>
      <c r="D18" s="257" t="s">
        <v>161</v>
      </c>
      <c r="E18" s="257"/>
      <c r="F18" s="257" t="s">
        <v>49</v>
      </c>
      <c r="G18" s="372">
        <v>298.42473024466682</v>
      </c>
      <c r="H18" s="203">
        <v>377.52351714562906</v>
      </c>
      <c r="I18" s="203">
        <v>431.40801567166051</v>
      </c>
      <c r="J18" s="203">
        <v>430.34031611479611</v>
      </c>
      <c r="K18" s="203">
        <v>569.19796977809358</v>
      </c>
      <c r="L18" s="203">
        <v>984.5945159420254</v>
      </c>
      <c r="M18" s="203">
        <v>758.32135827517459</v>
      </c>
      <c r="N18" s="203">
        <v>927.73795565027467</v>
      </c>
      <c r="O18" s="203">
        <v>1529.8145148169194</v>
      </c>
      <c r="P18" s="203">
        <v>1807.372174102853</v>
      </c>
      <c r="Q18" s="375"/>
      <c r="R18" s="249"/>
      <c r="S18" s="249"/>
      <c r="T18" s="249"/>
      <c r="U18" s="249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249"/>
      <c r="CM18" s="249"/>
      <c r="CN18" s="249"/>
      <c r="CO18" s="249"/>
      <c r="CP18" s="249"/>
      <c r="CQ18" s="249"/>
      <c r="CR18" s="249"/>
      <c r="CS18" s="249"/>
      <c r="CT18" s="249"/>
      <c r="CU18" s="249"/>
      <c r="CV18" s="249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49"/>
      <c r="DH18" s="249"/>
      <c r="DI18" s="249"/>
      <c r="DJ18" s="249"/>
      <c r="DK18" s="249"/>
      <c r="DL18" s="249"/>
      <c r="DM18" s="249"/>
      <c r="DN18" s="249"/>
      <c r="DO18" s="249"/>
      <c r="DP18" s="249"/>
      <c r="DQ18" s="249"/>
      <c r="DR18" s="249"/>
      <c r="DS18" s="249"/>
      <c r="DT18" s="249"/>
      <c r="DU18" s="249"/>
      <c r="DV18" s="249"/>
      <c r="DW18" s="249"/>
      <c r="DX18" s="249"/>
      <c r="DY18" s="249"/>
      <c r="DZ18" s="249"/>
      <c r="EA18" s="249"/>
      <c r="EB18" s="249"/>
      <c r="EC18" s="249"/>
      <c r="ED18" s="249"/>
      <c r="EE18" s="249"/>
      <c r="EF18" s="249"/>
      <c r="EG18" s="249"/>
      <c r="EH18" s="249"/>
      <c r="EI18" s="249"/>
      <c r="EJ18" s="249"/>
      <c r="EK18" s="249"/>
      <c r="EL18" s="249"/>
      <c r="EM18" s="249"/>
      <c r="EN18" s="249"/>
      <c r="EO18" s="249"/>
      <c r="EP18" s="249"/>
      <c r="EQ18" s="249"/>
      <c r="ER18" s="249"/>
      <c r="ES18" s="249"/>
      <c r="ET18" s="249"/>
      <c r="EU18" s="249"/>
      <c r="EV18" s="249"/>
      <c r="EW18" s="249"/>
      <c r="EX18" s="249"/>
      <c r="EY18" s="249"/>
      <c r="EZ18" s="249"/>
      <c r="FA18" s="249"/>
      <c r="FB18" s="249"/>
      <c r="FC18" s="249"/>
      <c r="FD18" s="249"/>
      <c r="FE18" s="249"/>
      <c r="FF18" s="249"/>
      <c r="FG18" s="249"/>
      <c r="FH18" s="249"/>
      <c r="FI18" s="249"/>
      <c r="FJ18" s="249"/>
      <c r="FK18" s="249"/>
      <c r="FL18" s="249"/>
      <c r="FM18" s="249"/>
      <c r="FN18" s="250"/>
      <c r="FO18" s="250"/>
      <c r="FP18" s="250"/>
      <c r="FQ18" s="250"/>
      <c r="FR18" s="250"/>
      <c r="FS18" s="250"/>
      <c r="FT18" s="250"/>
      <c r="FU18" s="251"/>
      <c r="FV18" s="251"/>
      <c r="FW18" s="251"/>
      <c r="FX18" s="251"/>
      <c r="FY18" s="251"/>
      <c r="FZ18" s="251"/>
      <c r="GA18" s="251"/>
      <c r="GB18" s="251"/>
      <c r="GC18" s="251"/>
      <c r="GD18" s="251"/>
      <c r="GE18" s="252"/>
      <c r="GF18" s="251"/>
      <c r="GG18" s="251"/>
      <c r="GH18" s="251"/>
      <c r="GI18" s="251"/>
      <c r="GJ18" s="251"/>
      <c r="GK18" s="251"/>
      <c r="GL18" s="251"/>
      <c r="GM18" s="251"/>
      <c r="GN18" s="251"/>
      <c r="GO18" s="251"/>
      <c r="GP18" s="251"/>
      <c r="GQ18" s="251"/>
      <c r="GR18" s="251"/>
      <c r="GS18" s="251"/>
      <c r="GT18" s="251"/>
      <c r="GU18" s="251"/>
      <c r="GV18" s="251"/>
      <c r="GW18" s="251"/>
      <c r="GX18" s="251"/>
      <c r="GY18" s="251"/>
      <c r="GZ18" s="251"/>
      <c r="HA18" s="251"/>
      <c r="HB18" s="251"/>
      <c r="HC18" s="251"/>
      <c r="HD18" s="251"/>
      <c r="HE18" s="251"/>
      <c r="HF18" s="251"/>
      <c r="HG18" s="251"/>
      <c r="HH18" s="251"/>
      <c r="HI18" s="251"/>
      <c r="HJ18" s="251"/>
      <c r="HK18" s="251"/>
      <c r="HL18" s="251"/>
      <c r="HM18" s="251"/>
      <c r="HN18" s="251"/>
      <c r="HO18" s="251"/>
      <c r="HP18" s="251"/>
      <c r="HQ18" s="251"/>
      <c r="HR18" s="251"/>
      <c r="HS18" s="251"/>
      <c r="HT18" s="251"/>
      <c r="HU18" s="251"/>
      <c r="HV18" s="251"/>
      <c r="HW18" s="251"/>
      <c r="HX18" s="251"/>
      <c r="HY18" s="251"/>
      <c r="HZ18" s="251"/>
      <c r="IA18" s="253"/>
      <c r="IB18" s="253"/>
      <c r="IC18" s="253"/>
      <c r="ID18" s="253"/>
      <c r="IE18" s="253"/>
      <c r="IF18" s="253"/>
      <c r="IG18" s="253"/>
      <c r="IH18" s="253"/>
      <c r="II18" s="253"/>
      <c r="IJ18" s="253"/>
      <c r="IK18" s="253"/>
      <c r="IL18" s="253"/>
      <c r="IM18" s="253"/>
      <c r="IN18" s="253"/>
      <c r="IO18" s="253"/>
      <c r="IP18" s="253"/>
      <c r="IQ18" s="253"/>
      <c r="IR18" s="253"/>
      <c r="IS18" s="253"/>
      <c r="IT18" s="253"/>
      <c r="IU18" s="253"/>
      <c r="IV18" s="253"/>
      <c r="IW18" s="253"/>
      <c r="IX18" s="253"/>
      <c r="IY18" s="253"/>
      <c r="IZ18" s="253"/>
      <c r="JA18" s="253"/>
      <c r="JB18" s="253"/>
      <c r="JC18" s="253"/>
      <c r="JD18" s="253"/>
      <c r="JE18" s="251"/>
      <c r="JF18" s="251"/>
      <c r="JG18" s="251"/>
      <c r="JH18" s="251"/>
      <c r="JI18" s="251"/>
      <c r="JJ18" s="251"/>
      <c r="JK18" s="251"/>
      <c r="JL18" s="251"/>
      <c r="JM18" s="251"/>
      <c r="JN18" s="251"/>
      <c r="JO18" s="251"/>
      <c r="JP18" s="251"/>
      <c r="JQ18" s="251"/>
      <c r="JR18" s="251"/>
      <c r="JS18" s="251"/>
      <c r="JT18" s="251"/>
      <c r="JU18" s="251"/>
      <c r="JV18" s="251"/>
      <c r="JW18" s="251"/>
      <c r="JX18" s="251"/>
      <c r="JY18" s="251"/>
      <c r="JZ18" s="251"/>
      <c r="KA18" s="251"/>
      <c r="KB18" s="251"/>
      <c r="KC18" s="251"/>
      <c r="KD18" s="251"/>
      <c r="KE18" s="251"/>
      <c r="KF18" s="251"/>
      <c r="KG18" s="251"/>
      <c r="KH18" s="251"/>
      <c r="KI18" s="251"/>
      <c r="KJ18" s="251"/>
      <c r="KK18" s="251"/>
      <c r="KL18" s="251"/>
      <c r="KM18" s="251"/>
      <c r="KN18" s="251"/>
      <c r="KO18" s="251"/>
      <c r="KP18" s="251"/>
      <c r="KQ18" s="251"/>
      <c r="KR18" s="251"/>
      <c r="KS18" s="251"/>
      <c r="KT18" s="251"/>
      <c r="KU18" s="251"/>
      <c r="NI18" s="240"/>
      <c r="NJ18" s="240"/>
      <c r="NK18" s="240"/>
      <c r="NM18" s="240"/>
      <c r="NT18" s="350"/>
      <c r="NX18" s="238"/>
      <c r="NY18" s="238"/>
      <c r="NZ18" s="238"/>
    </row>
    <row r="19" spans="1:390" ht="21" customHeight="1">
      <c r="A19" s="286">
        <v>11</v>
      </c>
      <c r="B19" s="198" t="str">
        <f>IF('1'!$A$1=1,D19,F19)</f>
        <v xml:space="preserve"> Франція</v>
      </c>
      <c r="C19" s="201"/>
      <c r="D19" s="257" t="s">
        <v>163</v>
      </c>
      <c r="E19" s="257"/>
      <c r="F19" s="257" t="s">
        <v>51</v>
      </c>
      <c r="G19" s="372">
        <v>772.29394861432229</v>
      </c>
      <c r="H19" s="203">
        <v>1351.4082151763869</v>
      </c>
      <c r="I19" s="203">
        <v>1356.7988687084437</v>
      </c>
      <c r="J19" s="203">
        <v>1214.7464678553069</v>
      </c>
      <c r="K19" s="203">
        <v>1438.6714132039369</v>
      </c>
      <c r="L19" s="203">
        <v>1256.2662365879728</v>
      </c>
      <c r="M19" s="203">
        <v>1465.2357517219466</v>
      </c>
      <c r="N19" s="203">
        <v>1139.2831634331671</v>
      </c>
      <c r="O19" s="203">
        <v>1609.1881015943477</v>
      </c>
      <c r="P19" s="203">
        <v>1485.4388694403597</v>
      </c>
      <c r="Q19" s="375"/>
      <c r="R19" s="249"/>
      <c r="S19" s="249"/>
      <c r="T19" s="249"/>
      <c r="U19" s="249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 t="s">
        <v>71</v>
      </c>
      <c r="AS19" s="250" t="s">
        <v>24</v>
      </c>
      <c r="AT19" s="250"/>
      <c r="AU19" s="250"/>
      <c r="AV19" s="250"/>
      <c r="AW19" s="250"/>
      <c r="AX19" s="250"/>
      <c r="AY19" s="250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49"/>
      <c r="CK19" s="249"/>
      <c r="CL19" s="249"/>
      <c r="CM19" s="249"/>
      <c r="CN19" s="249"/>
      <c r="CO19" s="249"/>
      <c r="CP19" s="249"/>
      <c r="CQ19" s="249"/>
      <c r="CR19" s="249"/>
      <c r="CS19" s="249"/>
      <c r="CT19" s="249"/>
      <c r="CU19" s="249"/>
      <c r="CV19" s="249"/>
      <c r="CW19" s="250"/>
      <c r="CX19" s="250"/>
      <c r="CY19" s="250"/>
      <c r="CZ19" s="250"/>
      <c r="DA19" s="250"/>
      <c r="DB19" s="250"/>
      <c r="DC19" s="250"/>
      <c r="DD19" s="250"/>
      <c r="DE19" s="250"/>
      <c r="DF19" s="250"/>
      <c r="DG19" s="249"/>
      <c r="DH19" s="249"/>
      <c r="DI19" s="249"/>
      <c r="DJ19" s="249"/>
      <c r="DK19" s="249"/>
      <c r="DL19" s="249"/>
      <c r="DM19" s="249"/>
      <c r="DN19" s="249"/>
      <c r="DO19" s="249"/>
      <c r="DP19" s="249"/>
      <c r="DQ19" s="249"/>
      <c r="DR19" s="249"/>
      <c r="DS19" s="249"/>
      <c r="DT19" s="249"/>
      <c r="DU19" s="249"/>
      <c r="DV19" s="249"/>
      <c r="DW19" s="249"/>
      <c r="DX19" s="249"/>
      <c r="DY19" s="249"/>
      <c r="DZ19" s="249"/>
      <c r="EA19" s="249"/>
      <c r="EB19" s="249"/>
      <c r="EC19" s="249"/>
      <c r="ED19" s="249"/>
      <c r="EE19" s="249"/>
      <c r="EF19" s="249"/>
      <c r="EG19" s="249"/>
      <c r="EH19" s="249"/>
      <c r="EI19" s="249"/>
      <c r="EJ19" s="249"/>
      <c r="EK19" s="249"/>
      <c r="EL19" s="249"/>
      <c r="EM19" s="249"/>
      <c r="EN19" s="249"/>
      <c r="EO19" s="249"/>
      <c r="EP19" s="249"/>
      <c r="EQ19" s="249"/>
      <c r="ER19" s="249"/>
      <c r="ES19" s="249"/>
      <c r="ET19" s="249"/>
      <c r="EU19" s="249"/>
      <c r="EV19" s="249"/>
      <c r="EW19" s="249"/>
      <c r="EX19" s="249"/>
      <c r="EY19" s="249"/>
      <c r="EZ19" s="249"/>
      <c r="FA19" s="249"/>
      <c r="FB19" s="249"/>
      <c r="FC19" s="249"/>
      <c r="FD19" s="249"/>
      <c r="FE19" s="249"/>
      <c r="FF19" s="249"/>
      <c r="FG19" s="249"/>
      <c r="FH19" s="249"/>
      <c r="FI19" s="249"/>
      <c r="FJ19" s="249"/>
      <c r="FK19" s="249"/>
      <c r="FL19" s="249"/>
      <c r="FM19" s="249"/>
      <c r="FN19" s="250"/>
      <c r="FO19" s="250"/>
      <c r="FP19" s="250"/>
      <c r="FQ19" s="250"/>
      <c r="FR19" s="250"/>
      <c r="FS19" s="250"/>
      <c r="FT19" s="250"/>
      <c r="FU19" s="251"/>
      <c r="FV19" s="251"/>
      <c r="FW19" s="251"/>
      <c r="FX19" s="251"/>
      <c r="FY19" s="251"/>
      <c r="FZ19" s="251"/>
      <c r="GA19" s="251"/>
      <c r="GB19" s="251"/>
      <c r="GC19" s="251"/>
      <c r="GD19" s="251"/>
      <c r="GE19" s="252"/>
      <c r="GF19" s="251"/>
      <c r="GG19" s="251"/>
      <c r="GH19" s="251"/>
      <c r="GI19" s="251"/>
      <c r="GJ19" s="251"/>
      <c r="GK19" s="251"/>
      <c r="GL19" s="251"/>
      <c r="GM19" s="251"/>
      <c r="GN19" s="251"/>
      <c r="GO19" s="251"/>
      <c r="GP19" s="251"/>
      <c r="GQ19" s="251"/>
      <c r="GR19" s="251"/>
      <c r="GS19" s="251"/>
      <c r="GT19" s="251"/>
      <c r="GU19" s="251"/>
      <c r="GV19" s="251"/>
      <c r="GW19" s="251"/>
      <c r="GX19" s="251"/>
      <c r="GY19" s="251"/>
      <c r="GZ19" s="251"/>
      <c r="HA19" s="251"/>
      <c r="HB19" s="251"/>
      <c r="HC19" s="251"/>
      <c r="HD19" s="251"/>
      <c r="HE19" s="251"/>
      <c r="HF19" s="251"/>
      <c r="HG19" s="251"/>
      <c r="HH19" s="251"/>
      <c r="HI19" s="251"/>
      <c r="HJ19" s="251"/>
      <c r="HK19" s="251"/>
      <c r="HL19" s="251"/>
      <c r="HM19" s="251"/>
      <c r="HN19" s="251"/>
      <c r="HO19" s="251"/>
      <c r="HP19" s="251"/>
      <c r="HQ19" s="251"/>
      <c r="HR19" s="251"/>
      <c r="HS19" s="251"/>
      <c r="HT19" s="251"/>
      <c r="HU19" s="251"/>
      <c r="HV19" s="251"/>
      <c r="HW19" s="251"/>
      <c r="HX19" s="251"/>
      <c r="HY19" s="251"/>
      <c r="HZ19" s="251"/>
      <c r="IA19" s="253"/>
      <c r="IB19" s="253"/>
      <c r="IC19" s="253"/>
      <c r="ID19" s="253"/>
      <c r="IE19" s="253"/>
      <c r="IF19" s="253"/>
      <c r="IG19" s="253"/>
      <c r="IH19" s="253"/>
      <c r="II19" s="253"/>
      <c r="IJ19" s="253"/>
      <c r="IK19" s="253"/>
      <c r="IL19" s="253"/>
      <c r="IM19" s="253"/>
      <c r="IN19" s="253"/>
      <c r="IO19" s="253"/>
      <c r="IP19" s="253"/>
      <c r="IQ19" s="253"/>
      <c r="IR19" s="253"/>
      <c r="IS19" s="253"/>
      <c r="IT19" s="253"/>
      <c r="IU19" s="253"/>
      <c r="IV19" s="253"/>
      <c r="IW19" s="253"/>
      <c r="IX19" s="253"/>
      <c r="IY19" s="253"/>
      <c r="IZ19" s="253"/>
      <c r="JA19" s="253"/>
      <c r="JB19" s="253"/>
      <c r="JC19" s="253"/>
      <c r="JD19" s="253"/>
      <c r="JE19" s="251"/>
      <c r="JF19" s="251"/>
      <c r="JG19" s="251"/>
      <c r="JH19" s="251"/>
      <c r="JI19" s="251"/>
      <c r="JJ19" s="251"/>
      <c r="JK19" s="251"/>
      <c r="JL19" s="251"/>
      <c r="JM19" s="251"/>
      <c r="JN19" s="251"/>
      <c r="JO19" s="251"/>
      <c r="JP19" s="251"/>
      <c r="JQ19" s="251"/>
      <c r="JR19" s="251"/>
      <c r="JS19" s="251"/>
      <c r="JT19" s="251"/>
      <c r="JU19" s="251"/>
      <c r="JV19" s="251"/>
      <c r="JW19" s="251"/>
      <c r="JX19" s="251"/>
      <c r="JY19" s="251"/>
      <c r="JZ19" s="251"/>
      <c r="KA19" s="251"/>
      <c r="KB19" s="251"/>
      <c r="KC19" s="251"/>
      <c r="KD19" s="251"/>
      <c r="KE19" s="251"/>
      <c r="KF19" s="251"/>
      <c r="KG19" s="251"/>
      <c r="KH19" s="251"/>
      <c r="KI19" s="251"/>
      <c r="KJ19" s="251"/>
      <c r="KK19" s="251"/>
      <c r="KL19" s="251"/>
      <c r="KM19" s="251"/>
      <c r="KN19" s="251"/>
      <c r="KO19" s="251"/>
      <c r="KP19" s="251"/>
      <c r="KQ19" s="251"/>
      <c r="KR19" s="251"/>
      <c r="KS19" s="251"/>
      <c r="KT19" s="251"/>
      <c r="KU19" s="251"/>
      <c r="NI19" s="240"/>
      <c r="NJ19" s="240"/>
      <c r="NK19" s="240"/>
      <c r="NM19" s="240"/>
      <c r="NT19" s="350" t="s">
        <v>122</v>
      </c>
      <c r="NW19" s="158" t="s">
        <v>123</v>
      </c>
      <c r="NX19" s="238"/>
      <c r="NY19" s="238"/>
      <c r="NZ19" s="238"/>
    </row>
    <row r="20" spans="1:390" ht="21" customHeight="1">
      <c r="A20" s="286">
        <v>12</v>
      </c>
      <c r="B20" s="198" t="str">
        <f>IF('1'!$A$1=1,D20,F20)</f>
        <v xml:space="preserve"> Румунія</v>
      </c>
      <c r="C20" s="201"/>
      <c r="D20" s="257" t="s">
        <v>158</v>
      </c>
      <c r="E20" s="257"/>
      <c r="F20" s="257" t="s">
        <v>39</v>
      </c>
      <c r="G20" s="372">
        <v>260.51993522821408</v>
      </c>
      <c r="H20" s="203">
        <v>285.3767405607876</v>
      </c>
      <c r="I20" s="203">
        <v>319.99712528279201</v>
      </c>
      <c r="J20" s="203">
        <v>332.54479912750003</v>
      </c>
      <c r="K20" s="203">
        <v>460.1850482427995</v>
      </c>
      <c r="L20" s="203">
        <v>474.38412483781656</v>
      </c>
      <c r="M20" s="203">
        <v>552.78626822632793</v>
      </c>
      <c r="N20" s="203">
        <v>1372.5240433349354</v>
      </c>
      <c r="O20" s="203">
        <v>1389.588934046694</v>
      </c>
      <c r="P20" s="203">
        <v>1447.1342123738093</v>
      </c>
      <c r="Q20" s="375"/>
      <c r="R20" s="249"/>
      <c r="S20" s="249"/>
      <c r="T20" s="249"/>
      <c r="U20" s="249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249"/>
      <c r="CI20" s="249"/>
      <c r="CJ20" s="249"/>
      <c r="CK20" s="249"/>
      <c r="CL20" s="249"/>
      <c r="CM20" s="249"/>
      <c r="CN20" s="249"/>
      <c r="CO20" s="249"/>
      <c r="CP20" s="249"/>
      <c r="CQ20" s="249"/>
      <c r="CR20" s="249"/>
      <c r="CS20" s="249"/>
      <c r="CT20" s="249"/>
      <c r="CU20" s="249"/>
      <c r="CV20" s="249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49"/>
      <c r="DH20" s="249"/>
      <c r="DI20" s="249"/>
      <c r="DJ20" s="249"/>
      <c r="DK20" s="249"/>
      <c r="DL20" s="249"/>
      <c r="DM20" s="249"/>
      <c r="DN20" s="249"/>
      <c r="DO20" s="249"/>
      <c r="DP20" s="249"/>
      <c r="DQ20" s="249"/>
      <c r="DR20" s="249"/>
      <c r="DS20" s="249"/>
      <c r="DT20" s="249"/>
      <c r="DU20" s="249"/>
      <c r="DV20" s="249"/>
      <c r="DW20" s="249"/>
      <c r="DX20" s="249"/>
      <c r="DY20" s="249"/>
      <c r="DZ20" s="249"/>
      <c r="EA20" s="249"/>
      <c r="EB20" s="249"/>
      <c r="EC20" s="249"/>
      <c r="ED20" s="249"/>
      <c r="EE20" s="249"/>
      <c r="EF20" s="249"/>
      <c r="EG20" s="249"/>
      <c r="EH20" s="249"/>
      <c r="EI20" s="249"/>
      <c r="EJ20" s="249"/>
      <c r="EK20" s="249"/>
      <c r="EL20" s="249"/>
      <c r="EM20" s="249"/>
      <c r="EN20" s="249"/>
      <c r="EO20" s="249"/>
      <c r="EP20" s="249"/>
      <c r="EQ20" s="249"/>
      <c r="ER20" s="249"/>
      <c r="ES20" s="249"/>
      <c r="ET20" s="249"/>
      <c r="EU20" s="249"/>
      <c r="EV20" s="249"/>
      <c r="EW20" s="249"/>
      <c r="EX20" s="249"/>
      <c r="EY20" s="249"/>
      <c r="EZ20" s="249"/>
      <c r="FA20" s="249"/>
      <c r="FB20" s="249"/>
      <c r="FC20" s="249"/>
      <c r="FD20" s="249"/>
      <c r="FE20" s="249"/>
      <c r="FF20" s="249"/>
      <c r="FG20" s="249"/>
      <c r="FH20" s="249"/>
      <c r="FI20" s="249"/>
      <c r="FJ20" s="249"/>
      <c r="FK20" s="249"/>
      <c r="FL20" s="249"/>
      <c r="FM20" s="249"/>
      <c r="FN20" s="250"/>
      <c r="FO20" s="250"/>
      <c r="FP20" s="250"/>
      <c r="FQ20" s="250"/>
      <c r="FR20" s="250"/>
      <c r="FS20" s="250"/>
      <c r="FT20" s="250"/>
      <c r="FU20" s="251"/>
      <c r="FV20" s="251"/>
      <c r="FW20" s="251"/>
      <c r="FX20" s="251"/>
      <c r="FY20" s="251"/>
      <c r="FZ20" s="251"/>
      <c r="GA20" s="251"/>
      <c r="GB20" s="251"/>
      <c r="GC20" s="251"/>
      <c r="GD20" s="251"/>
      <c r="GE20" s="252"/>
      <c r="GF20" s="251"/>
      <c r="GG20" s="251"/>
      <c r="GH20" s="251"/>
      <c r="GI20" s="251"/>
      <c r="GJ20" s="251"/>
      <c r="GK20" s="251"/>
      <c r="GL20" s="251"/>
      <c r="GM20" s="251"/>
      <c r="GN20" s="251"/>
      <c r="GO20" s="251"/>
      <c r="GP20" s="251"/>
      <c r="GQ20" s="251"/>
      <c r="GR20" s="251"/>
      <c r="GS20" s="251"/>
      <c r="GT20" s="251"/>
      <c r="GU20" s="251"/>
      <c r="GV20" s="251"/>
      <c r="GW20" s="251"/>
      <c r="GX20" s="251"/>
      <c r="GY20" s="251"/>
      <c r="GZ20" s="251"/>
      <c r="HA20" s="251"/>
      <c r="HB20" s="251"/>
      <c r="HC20" s="251"/>
      <c r="HD20" s="251"/>
      <c r="HE20" s="251"/>
      <c r="HF20" s="251"/>
      <c r="HG20" s="251"/>
      <c r="HH20" s="251"/>
      <c r="HI20" s="251"/>
      <c r="HJ20" s="251"/>
      <c r="HK20" s="251"/>
      <c r="HL20" s="251"/>
      <c r="HM20" s="251"/>
      <c r="HN20" s="251"/>
      <c r="HO20" s="251"/>
      <c r="HP20" s="251"/>
      <c r="HQ20" s="251"/>
      <c r="HR20" s="251"/>
      <c r="HS20" s="251"/>
      <c r="HT20" s="251"/>
      <c r="HU20" s="251"/>
      <c r="HV20" s="251"/>
      <c r="HW20" s="251"/>
      <c r="HX20" s="251"/>
      <c r="HY20" s="251"/>
      <c r="HZ20" s="251"/>
      <c r="IA20" s="253"/>
      <c r="IB20" s="253"/>
      <c r="IC20" s="253"/>
      <c r="ID20" s="253"/>
      <c r="IE20" s="253"/>
      <c r="IF20" s="253"/>
      <c r="IG20" s="253"/>
      <c r="IH20" s="253"/>
      <c r="II20" s="253"/>
      <c r="IJ20" s="253"/>
      <c r="IK20" s="253"/>
      <c r="IL20" s="253"/>
      <c r="IM20" s="253"/>
      <c r="IN20" s="253"/>
      <c r="IO20" s="253"/>
      <c r="IP20" s="253"/>
      <c r="IQ20" s="253"/>
      <c r="IR20" s="253"/>
      <c r="IS20" s="253"/>
      <c r="IT20" s="253"/>
      <c r="IU20" s="253"/>
      <c r="IV20" s="253"/>
      <c r="IW20" s="253"/>
      <c r="IX20" s="253"/>
      <c r="IY20" s="253"/>
      <c r="IZ20" s="253"/>
      <c r="JA20" s="253"/>
      <c r="JB20" s="253"/>
      <c r="JC20" s="253"/>
      <c r="JD20" s="253"/>
      <c r="JE20" s="251"/>
      <c r="JF20" s="251"/>
      <c r="JG20" s="251"/>
      <c r="JH20" s="251"/>
      <c r="JI20" s="251"/>
      <c r="JJ20" s="251"/>
      <c r="JK20" s="251"/>
      <c r="JL20" s="251"/>
      <c r="JM20" s="251"/>
      <c r="JN20" s="251"/>
      <c r="JO20" s="251"/>
      <c r="JP20" s="251"/>
      <c r="JQ20" s="251"/>
      <c r="JR20" s="251"/>
      <c r="JS20" s="251"/>
      <c r="JT20" s="251"/>
      <c r="JU20" s="251"/>
      <c r="JV20" s="251"/>
      <c r="JW20" s="251"/>
      <c r="JX20" s="251"/>
      <c r="JY20" s="251"/>
      <c r="JZ20" s="251"/>
      <c r="KA20" s="251"/>
      <c r="KB20" s="251"/>
      <c r="KC20" s="251"/>
      <c r="KD20" s="251"/>
      <c r="KE20" s="251"/>
      <c r="KF20" s="251"/>
      <c r="KG20" s="251"/>
      <c r="KH20" s="251"/>
      <c r="KI20" s="251"/>
      <c r="KJ20" s="251"/>
      <c r="KK20" s="251"/>
      <c r="KL20" s="251"/>
      <c r="KM20" s="251"/>
      <c r="KN20" s="251"/>
      <c r="KO20" s="251"/>
      <c r="KP20" s="251"/>
      <c r="KQ20" s="251"/>
      <c r="KR20" s="251"/>
      <c r="KS20" s="251"/>
      <c r="KT20" s="251"/>
      <c r="KU20" s="251"/>
      <c r="NI20" s="240"/>
      <c r="NJ20" s="240"/>
      <c r="NK20" s="240"/>
      <c r="NM20" s="240"/>
      <c r="NT20" s="350"/>
      <c r="NX20" s="238"/>
      <c r="NY20" s="238"/>
      <c r="NZ20" s="238"/>
    </row>
    <row r="21" spans="1:390" ht="21" customHeight="1">
      <c r="A21" s="286">
        <v>13</v>
      </c>
      <c r="B21" s="198" t="str">
        <f>IF('1'!$A$1=1,D21,F21)</f>
        <v xml:space="preserve"> Угорщина</v>
      </c>
      <c r="C21" s="201"/>
      <c r="D21" s="257" t="s">
        <v>166</v>
      </c>
      <c r="E21" s="257"/>
      <c r="F21" s="257" t="s">
        <v>48</v>
      </c>
      <c r="G21" s="372">
        <v>1190.0297613071598</v>
      </c>
      <c r="H21" s="203">
        <v>453.55559499235608</v>
      </c>
      <c r="I21" s="203">
        <v>687.49904618808227</v>
      </c>
      <c r="J21" s="203">
        <v>730.82388433436063</v>
      </c>
      <c r="K21" s="203">
        <v>799.00694467458493</v>
      </c>
      <c r="L21" s="203">
        <v>931.45115082152279</v>
      </c>
      <c r="M21" s="203">
        <v>1032.956848808024</v>
      </c>
      <c r="N21" s="203">
        <v>699.96909945983884</v>
      </c>
      <c r="O21" s="203">
        <v>1006.5754475034506</v>
      </c>
      <c r="P21" s="203">
        <v>1201.5220008163215</v>
      </c>
      <c r="Q21" s="375"/>
      <c r="R21" s="249"/>
      <c r="S21" s="249"/>
      <c r="T21" s="249"/>
      <c r="U21" s="249"/>
      <c r="V21" s="250"/>
      <c r="W21" s="250"/>
      <c r="X21" s="250"/>
      <c r="Y21" s="250" t="s">
        <v>138</v>
      </c>
      <c r="Z21" s="250" t="s">
        <v>139</v>
      </c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49"/>
      <c r="BW21" s="249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49"/>
      <c r="CI21" s="249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49"/>
      <c r="CU21" s="249"/>
      <c r="CV21" s="249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49"/>
      <c r="DH21" s="249"/>
      <c r="DI21" s="249"/>
      <c r="DJ21" s="249"/>
      <c r="DK21" s="249"/>
      <c r="DL21" s="249"/>
      <c r="DM21" s="249"/>
      <c r="DN21" s="249"/>
      <c r="DO21" s="249"/>
      <c r="DP21" s="249"/>
      <c r="DQ21" s="249"/>
      <c r="DR21" s="249"/>
      <c r="DS21" s="249"/>
      <c r="DT21" s="249"/>
      <c r="DU21" s="249"/>
      <c r="DV21" s="249"/>
      <c r="DW21" s="249"/>
      <c r="DX21" s="249"/>
      <c r="DY21" s="249"/>
      <c r="DZ21" s="249"/>
      <c r="EA21" s="249"/>
      <c r="EB21" s="249"/>
      <c r="EC21" s="249"/>
      <c r="ED21" s="249"/>
      <c r="EE21" s="249"/>
      <c r="EF21" s="249"/>
      <c r="EG21" s="249"/>
      <c r="EH21" s="249"/>
      <c r="EI21" s="249"/>
      <c r="EJ21" s="249"/>
      <c r="EK21" s="249"/>
      <c r="EL21" s="249"/>
      <c r="EM21" s="249"/>
      <c r="EN21" s="249"/>
      <c r="EO21" s="249"/>
      <c r="EP21" s="249"/>
      <c r="EQ21" s="249"/>
      <c r="ER21" s="249"/>
      <c r="ES21" s="249"/>
      <c r="ET21" s="249"/>
      <c r="EU21" s="249"/>
      <c r="EV21" s="249"/>
      <c r="EW21" s="249"/>
      <c r="EX21" s="249"/>
      <c r="EY21" s="249"/>
      <c r="EZ21" s="249"/>
      <c r="FA21" s="249"/>
      <c r="FB21" s="249"/>
      <c r="FC21" s="249"/>
      <c r="FD21" s="249"/>
      <c r="FE21" s="249"/>
      <c r="FF21" s="249"/>
      <c r="FG21" s="249"/>
      <c r="FH21" s="249"/>
      <c r="FI21" s="249"/>
      <c r="FJ21" s="249"/>
      <c r="FK21" s="249"/>
      <c r="FL21" s="249"/>
      <c r="FM21" s="249"/>
      <c r="FN21" s="250"/>
      <c r="FO21" s="250"/>
      <c r="FP21" s="250"/>
      <c r="FQ21" s="250"/>
      <c r="FR21" s="250"/>
      <c r="FS21" s="250"/>
      <c r="FT21" s="250"/>
      <c r="FU21" s="251"/>
      <c r="FV21" s="251"/>
      <c r="FW21" s="251"/>
      <c r="FX21" s="251"/>
      <c r="FY21" s="251"/>
      <c r="FZ21" s="251"/>
      <c r="GA21" s="251"/>
      <c r="GB21" s="251"/>
      <c r="GC21" s="251"/>
      <c r="GD21" s="251"/>
      <c r="GE21" s="252"/>
      <c r="GF21" s="251"/>
      <c r="GG21" s="251"/>
      <c r="GH21" s="251"/>
      <c r="GI21" s="251"/>
      <c r="GJ21" s="251"/>
      <c r="GK21" s="251"/>
      <c r="GL21" s="251"/>
      <c r="GM21" s="251"/>
      <c r="GN21" s="251"/>
      <c r="GO21" s="251"/>
      <c r="GP21" s="251"/>
      <c r="GQ21" s="251"/>
      <c r="GR21" s="251"/>
      <c r="GS21" s="251"/>
      <c r="GT21" s="251"/>
      <c r="GU21" s="251"/>
      <c r="GV21" s="251"/>
      <c r="GW21" s="251"/>
      <c r="GX21" s="251"/>
      <c r="GY21" s="251"/>
      <c r="GZ21" s="251"/>
      <c r="HA21" s="251"/>
      <c r="HB21" s="251"/>
      <c r="HC21" s="251"/>
      <c r="HD21" s="251"/>
      <c r="HE21" s="251"/>
      <c r="HF21" s="251"/>
      <c r="HG21" s="251"/>
      <c r="HH21" s="251"/>
      <c r="HI21" s="251"/>
      <c r="HJ21" s="251"/>
      <c r="HK21" s="251"/>
      <c r="HL21" s="251"/>
      <c r="HM21" s="251"/>
      <c r="HN21" s="251"/>
      <c r="HO21" s="251"/>
      <c r="HP21" s="251"/>
      <c r="HQ21" s="251"/>
      <c r="HR21" s="251"/>
      <c r="HS21" s="251"/>
      <c r="HT21" s="251"/>
      <c r="HU21" s="251"/>
      <c r="HV21" s="251"/>
      <c r="HW21" s="251"/>
      <c r="HX21" s="251"/>
      <c r="HY21" s="251"/>
      <c r="HZ21" s="251"/>
      <c r="IA21" s="253"/>
      <c r="IB21" s="253"/>
      <c r="IC21" s="253"/>
      <c r="ID21" s="253"/>
      <c r="IE21" s="253"/>
      <c r="IF21" s="253"/>
      <c r="IG21" s="253"/>
      <c r="IH21" s="253"/>
      <c r="II21" s="253"/>
      <c r="IJ21" s="253"/>
      <c r="IK21" s="253"/>
      <c r="IL21" s="253"/>
      <c r="IM21" s="253"/>
      <c r="IN21" s="253"/>
      <c r="IO21" s="253"/>
      <c r="IP21" s="253"/>
      <c r="IQ21" s="253"/>
      <c r="IR21" s="253"/>
      <c r="IS21" s="253"/>
      <c r="IT21" s="253"/>
      <c r="IU21" s="253"/>
      <c r="IV21" s="253"/>
      <c r="IW21" s="253"/>
      <c r="IX21" s="253"/>
      <c r="IY21" s="253"/>
      <c r="IZ21" s="253"/>
      <c r="JA21" s="253"/>
      <c r="JB21" s="253"/>
      <c r="JC21" s="253"/>
      <c r="JD21" s="253"/>
      <c r="JE21" s="251"/>
      <c r="JF21" s="251"/>
      <c r="JG21" s="251"/>
      <c r="JH21" s="251"/>
      <c r="JI21" s="251"/>
      <c r="JJ21" s="251"/>
      <c r="JK21" s="251"/>
      <c r="JL21" s="251"/>
      <c r="JM21" s="251"/>
      <c r="JN21" s="251"/>
      <c r="JO21" s="251"/>
      <c r="JP21" s="251"/>
      <c r="JQ21" s="251"/>
      <c r="JR21" s="251"/>
      <c r="JS21" s="251"/>
      <c r="JT21" s="251"/>
      <c r="JU21" s="251"/>
      <c r="JV21" s="251"/>
      <c r="JW21" s="251"/>
      <c r="JX21" s="251"/>
      <c r="JY21" s="251"/>
      <c r="JZ21" s="251"/>
      <c r="KA21" s="251"/>
      <c r="KB21" s="251"/>
      <c r="KC21" s="251"/>
      <c r="KD21" s="251"/>
      <c r="KE21" s="251"/>
      <c r="KF21" s="251"/>
      <c r="KG21" s="251"/>
      <c r="KH21" s="251"/>
      <c r="KI21" s="251"/>
      <c r="KJ21" s="251"/>
      <c r="KK21" s="251"/>
      <c r="KL21" s="251"/>
      <c r="KM21" s="251"/>
      <c r="KN21" s="251"/>
      <c r="KO21" s="251"/>
      <c r="KP21" s="251"/>
      <c r="KQ21" s="251"/>
      <c r="KR21" s="251"/>
      <c r="KS21" s="251"/>
      <c r="KT21" s="251"/>
      <c r="KU21" s="251"/>
      <c r="NI21" s="240"/>
      <c r="NJ21" s="240"/>
      <c r="NK21" s="240"/>
      <c r="NM21" s="240"/>
      <c r="NT21" s="350"/>
      <c r="NX21" s="238"/>
      <c r="NY21" s="238"/>
      <c r="NZ21" s="238"/>
    </row>
    <row r="22" spans="1:390" ht="21" customHeight="1">
      <c r="A22" s="286">
        <v>14</v>
      </c>
      <c r="B22" s="198" t="str">
        <f>IF('1'!$A$1=1,D22,F22)</f>
        <v xml:space="preserve"> Індія</v>
      </c>
      <c r="C22" s="201"/>
      <c r="D22" s="257" t="s">
        <v>147</v>
      </c>
      <c r="E22" s="257"/>
      <c r="F22" s="257" t="s">
        <v>44</v>
      </c>
      <c r="G22" s="372">
        <v>387.68955275713597</v>
      </c>
      <c r="H22" s="203">
        <v>427.14014269671111</v>
      </c>
      <c r="I22" s="203">
        <v>475.53031012543204</v>
      </c>
      <c r="J22" s="203">
        <v>511.19822975469344</v>
      </c>
      <c r="K22" s="203">
        <v>655.29233182654673</v>
      </c>
      <c r="L22" s="203">
        <v>624.0956100385182</v>
      </c>
      <c r="M22" s="203">
        <v>806.15284515393</v>
      </c>
      <c r="N22" s="203">
        <v>1616.5742258030361</v>
      </c>
      <c r="O22" s="203">
        <v>1731.845219158766</v>
      </c>
      <c r="P22" s="203">
        <v>1198.47708290841</v>
      </c>
      <c r="Q22" s="375"/>
      <c r="R22" s="249"/>
      <c r="S22" s="249"/>
      <c r="T22" s="249"/>
      <c r="U22" s="249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50"/>
      <c r="FO22" s="250"/>
      <c r="FP22" s="250"/>
      <c r="FQ22" s="250"/>
      <c r="FR22" s="250"/>
      <c r="FS22" s="250"/>
      <c r="FT22" s="250"/>
      <c r="FU22" s="251"/>
      <c r="FV22" s="251"/>
      <c r="FW22" s="251"/>
      <c r="FX22" s="251"/>
      <c r="FY22" s="251"/>
      <c r="FZ22" s="251"/>
      <c r="GA22" s="251"/>
      <c r="GB22" s="251"/>
      <c r="GC22" s="251"/>
      <c r="GD22" s="251"/>
      <c r="GE22" s="252"/>
      <c r="GF22" s="251"/>
      <c r="GG22" s="251"/>
      <c r="GH22" s="251"/>
      <c r="GI22" s="251"/>
      <c r="GJ22" s="251"/>
      <c r="GK22" s="251"/>
      <c r="GL22" s="251"/>
      <c r="GM22" s="251"/>
      <c r="GN22" s="251"/>
      <c r="GO22" s="251"/>
      <c r="GP22" s="251"/>
      <c r="GQ22" s="251"/>
      <c r="GR22" s="251"/>
      <c r="GS22" s="251"/>
      <c r="GT22" s="251"/>
      <c r="GU22" s="251"/>
      <c r="GV22" s="251"/>
      <c r="GW22" s="251"/>
      <c r="GX22" s="251"/>
      <c r="GY22" s="251"/>
      <c r="GZ22" s="251"/>
      <c r="HA22" s="251"/>
      <c r="HB22" s="251"/>
      <c r="HC22" s="251"/>
      <c r="HD22" s="251"/>
      <c r="HE22" s="251"/>
      <c r="HF22" s="251"/>
      <c r="HG22" s="251"/>
      <c r="HH22" s="251"/>
      <c r="HI22" s="251"/>
      <c r="HJ22" s="251"/>
      <c r="HK22" s="251"/>
      <c r="HL22" s="251"/>
      <c r="HM22" s="251"/>
      <c r="HN22" s="251"/>
      <c r="HO22" s="251"/>
      <c r="HP22" s="251"/>
      <c r="HQ22" s="251"/>
      <c r="HR22" s="251"/>
      <c r="HS22" s="251"/>
      <c r="HT22" s="251"/>
      <c r="HU22" s="251"/>
      <c r="HV22" s="251"/>
      <c r="HW22" s="251"/>
      <c r="HX22" s="251"/>
      <c r="HY22" s="251"/>
      <c r="HZ22" s="251"/>
      <c r="IA22" s="253"/>
      <c r="IB22" s="253"/>
      <c r="IC22" s="253"/>
      <c r="ID22" s="253"/>
      <c r="IE22" s="253"/>
      <c r="IF22" s="253"/>
      <c r="IG22" s="253"/>
      <c r="IH22" s="253"/>
      <c r="II22" s="253"/>
      <c r="IJ22" s="253"/>
      <c r="IK22" s="253"/>
      <c r="IL22" s="253"/>
      <c r="IM22" s="253"/>
      <c r="IN22" s="253"/>
      <c r="IO22" s="253"/>
      <c r="IP22" s="253"/>
      <c r="IQ22" s="253"/>
      <c r="IR22" s="253"/>
      <c r="IS22" s="253"/>
      <c r="IT22" s="253"/>
      <c r="IU22" s="253"/>
      <c r="IV22" s="253"/>
      <c r="IW22" s="253"/>
      <c r="IX22" s="253"/>
      <c r="IY22" s="253"/>
      <c r="IZ22" s="253"/>
      <c r="JA22" s="253"/>
      <c r="JB22" s="253"/>
      <c r="JC22" s="253"/>
      <c r="JD22" s="253"/>
      <c r="JE22" s="251"/>
      <c r="JF22" s="251"/>
      <c r="JG22" s="251"/>
      <c r="JH22" s="251"/>
      <c r="JI22" s="251"/>
      <c r="JJ22" s="251"/>
      <c r="JK22" s="251"/>
      <c r="JL22" s="251"/>
      <c r="JM22" s="251"/>
      <c r="JN22" s="251"/>
      <c r="JO22" s="251"/>
      <c r="JP22" s="251"/>
      <c r="JQ22" s="251"/>
      <c r="JR22" s="251"/>
      <c r="JS22" s="251"/>
      <c r="JT22" s="251"/>
      <c r="JU22" s="251"/>
      <c r="JV22" s="251"/>
      <c r="JW22" s="251"/>
      <c r="JX22" s="251"/>
      <c r="JY22" s="251"/>
      <c r="JZ22" s="251"/>
      <c r="KA22" s="251"/>
      <c r="KB22" s="251"/>
      <c r="KC22" s="251"/>
      <c r="KD22" s="251"/>
      <c r="KE22" s="251"/>
      <c r="KF22" s="251"/>
      <c r="KG22" s="251"/>
      <c r="KH22" s="251"/>
      <c r="KI22" s="251"/>
      <c r="KJ22" s="251"/>
      <c r="KK22" s="251"/>
      <c r="KL22" s="251"/>
      <c r="KM22" s="251"/>
      <c r="KN22" s="251"/>
      <c r="KO22" s="251"/>
      <c r="KP22" s="251"/>
      <c r="KQ22" s="251"/>
      <c r="KR22" s="251"/>
      <c r="KS22" s="251"/>
      <c r="KT22" s="251"/>
      <c r="KU22" s="251"/>
      <c r="NI22" s="240"/>
      <c r="NJ22" s="240"/>
      <c r="NK22" s="240"/>
      <c r="NM22" s="240"/>
      <c r="NT22" s="350"/>
      <c r="NX22" s="238"/>
      <c r="NY22" s="238"/>
      <c r="NZ22" s="238"/>
    </row>
    <row r="23" spans="1:390" ht="30" customHeight="1">
      <c r="A23" s="286">
        <v>15</v>
      </c>
      <c r="B23" s="204" t="str">
        <f>IF('1'!$A$1=1,D23,F23)</f>
        <v xml:space="preserve"> Сполучене Королівство Великої Британії та Північної Ірландії</v>
      </c>
      <c r="C23" s="201"/>
      <c r="D23" s="365" t="s">
        <v>167</v>
      </c>
      <c r="E23" s="257"/>
      <c r="F23" s="366" t="s">
        <v>52</v>
      </c>
      <c r="G23" s="372">
        <v>491.46648597110652</v>
      </c>
      <c r="H23" s="203">
        <v>621.89071095321174</v>
      </c>
      <c r="I23" s="203">
        <v>684.49949515228559</v>
      </c>
      <c r="J23" s="203">
        <v>738.05129867789287</v>
      </c>
      <c r="K23" s="203">
        <v>673.9047561917389</v>
      </c>
      <c r="L23" s="203">
        <v>625.45706327244397</v>
      </c>
      <c r="M23" s="203">
        <v>938.08601240912412</v>
      </c>
      <c r="N23" s="203">
        <v>713.37412244588131</v>
      </c>
      <c r="O23" s="203">
        <v>1001.2823939212283</v>
      </c>
      <c r="P23" s="203">
        <v>1166.5426780319572</v>
      </c>
      <c r="MM23" s="202"/>
    </row>
    <row r="24" spans="1:390" ht="21" customHeight="1">
      <c r="A24" s="286">
        <v>16</v>
      </c>
      <c r="B24" s="198" t="str">
        <f>IF('1'!$A$1=1,D24,F24)</f>
        <v xml:space="preserve"> Литва</v>
      </c>
      <c r="C24" s="201"/>
      <c r="D24" s="257" t="s">
        <v>164</v>
      </c>
      <c r="E24" s="257"/>
      <c r="F24" s="257" t="s">
        <v>45</v>
      </c>
      <c r="G24" s="372">
        <v>492.92141807131298</v>
      </c>
      <c r="H24" s="203">
        <v>441.59437300781559</v>
      </c>
      <c r="I24" s="203">
        <v>591.17797255307335</v>
      </c>
      <c r="J24" s="203">
        <v>743.77640277215141</v>
      </c>
      <c r="K24" s="203">
        <v>1017.1199844098309</v>
      </c>
      <c r="L24" s="203">
        <v>710.46325889008017</v>
      </c>
      <c r="M24" s="203">
        <v>1086.9047324552846</v>
      </c>
      <c r="N24" s="203">
        <v>1271.7148914596382</v>
      </c>
      <c r="O24" s="203">
        <v>1198.0377062250516</v>
      </c>
      <c r="P24" s="203">
        <v>1097.5618263608167</v>
      </c>
      <c r="Q24" s="375"/>
      <c r="R24" s="249"/>
      <c r="S24" s="249"/>
      <c r="T24" s="249"/>
      <c r="U24" s="249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49"/>
      <c r="CC24" s="249"/>
      <c r="CD24" s="249"/>
      <c r="CE24" s="249"/>
      <c r="CF24" s="249"/>
      <c r="CG24" s="249"/>
      <c r="CH24" s="249"/>
      <c r="CI24" s="249"/>
      <c r="CJ24" s="249"/>
      <c r="CK24" s="249"/>
      <c r="CL24" s="249"/>
      <c r="CM24" s="249"/>
      <c r="CN24" s="249"/>
      <c r="CO24" s="249"/>
      <c r="CP24" s="249"/>
      <c r="CQ24" s="249"/>
      <c r="CR24" s="249"/>
      <c r="CS24" s="249"/>
      <c r="CT24" s="249"/>
      <c r="CU24" s="249"/>
      <c r="CV24" s="249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49"/>
      <c r="DH24" s="249"/>
      <c r="DI24" s="249"/>
      <c r="DJ24" s="249"/>
      <c r="DK24" s="249"/>
      <c r="DL24" s="249"/>
      <c r="DM24" s="249"/>
      <c r="DN24" s="249"/>
      <c r="DO24" s="249"/>
      <c r="DP24" s="249"/>
      <c r="DQ24" s="249"/>
      <c r="DR24" s="249"/>
      <c r="DS24" s="249"/>
      <c r="DT24" s="249"/>
      <c r="DU24" s="249"/>
      <c r="DV24" s="249"/>
      <c r="DW24" s="249"/>
      <c r="DX24" s="249"/>
      <c r="DY24" s="249"/>
      <c r="DZ24" s="249"/>
      <c r="EA24" s="249"/>
      <c r="EB24" s="249"/>
      <c r="EC24" s="249"/>
      <c r="ED24" s="249"/>
      <c r="EE24" s="249"/>
      <c r="EF24" s="249"/>
      <c r="EG24" s="249"/>
      <c r="EH24" s="249"/>
      <c r="EI24" s="249"/>
      <c r="EJ24" s="249"/>
      <c r="EK24" s="249"/>
      <c r="EL24" s="249"/>
      <c r="EM24" s="249"/>
      <c r="EN24" s="249"/>
      <c r="EO24" s="249"/>
      <c r="EP24" s="249"/>
      <c r="EQ24" s="249"/>
      <c r="ER24" s="249"/>
      <c r="ES24" s="249"/>
      <c r="ET24" s="249"/>
      <c r="EU24" s="249"/>
      <c r="EV24" s="249"/>
      <c r="EW24" s="249"/>
      <c r="EX24" s="249"/>
      <c r="EY24" s="249"/>
      <c r="EZ24" s="249"/>
      <c r="FA24" s="249"/>
      <c r="FB24" s="249"/>
      <c r="FC24" s="249"/>
      <c r="FD24" s="249"/>
      <c r="FE24" s="249"/>
      <c r="FF24" s="249"/>
      <c r="FG24" s="249"/>
      <c r="FH24" s="249"/>
      <c r="FI24" s="249"/>
      <c r="FJ24" s="249"/>
      <c r="FK24" s="249"/>
      <c r="FL24" s="249"/>
      <c r="FM24" s="249"/>
      <c r="FN24" s="250"/>
      <c r="FO24" s="250"/>
      <c r="FP24" s="250"/>
      <c r="FQ24" s="250"/>
      <c r="FR24" s="250"/>
      <c r="FS24" s="250"/>
      <c r="FT24" s="250"/>
      <c r="FU24" s="251"/>
      <c r="FV24" s="251"/>
      <c r="FW24" s="251"/>
      <c r="FX24" s="251"/>
      <c r="FY24" s="251"/>
      <c r="FZ24" s="251"/>
      <c r="GA24" s="251"/>
      <c r="GB24" s="251"/>
      <c r="GC24" s="251"/>
      <c r="GD24" s="251"/>
      <c r="GE24" s="252"/>
      <c r="GF24" s="251"/>
      <c r="GG24" s="251"/>
      <c r="GH24" s="251"/>
      <c r="GI24" s="251"/>
      <c r="GJ24" s="251"/>
      <c r="GK24" s="251"/>
      <c r="GL24" s="251"/>
      <c r="GM24" s="251"/>
      <c r="GN24" s="251"/>
      <c r="GO24" s="251"/>
      <c r="GP24" s="251"/>
      <c r="GQ24" s="251"/>
      <c r="GR24" s="251"/>
      <c r="GS24" s="251"/>
      <c r="GT24" s="251"/>
      <c r="GU24" s="251"/>
      <c r="GV24" s="251"/>
      <c r="GW24" s="251"/>
      <c r="GX24" s="251"/>
      <c r="GY24" s="251"/>
      <c r="GZ24" s="251"/>
      <c r="HA24" s="251"/>
      <c r="HB24" s="251"/>
      <c r="HC24" s="251"/>
      <c r="HD24" s="251"/>
      <c r="HE24" s="251"/>
      <c r="HF24" s="251"/>
      <c r="HG24" s="251"/>
      <c r="HH24" s="251"/>
      <c r="HI24" s="251"/>
      <c r="HJ24" s="251"/>
      <c r="HK24" s="251"/>
      <c r="HL24" s="251"/>
      <c r="HM24" s="251"/>
      <c r="HN24" s="251"/>
      <c r="HO24" s="251"/>
      <c r="HP24" s="251"/>
      <c r="HQ24" s="251"/>
      <c r="HR24" s="251"/>
      <c r="HS24" s="251"/>
      <c r="HT24" s="251"/>
      <c r="HU24" s="251"/>
      <c r="HV24" s="251"/>
      <c r="HW24" s="251"/>
      <c r="HX24" s="251"/>
      <c r="HY24" s="251"/>
      <c r="HZ24" s="251"/>
      <c r="IA24" s="253"/>
      <c r="IB24" s="253"/>
      <c r="IC24" s="253"/>
      <c r="ID24" s="253"/>
      <c r="IE24" s="253"/>
      <c r="IF24" s="253"/>
      <c r="IG24" s="253"/>
      <c r="IH24" s="253"/>
      <c r="II24" s="253"/>
      <c r="IJ24" s="253"/>
      <c r="IK24" s="253"/>
      <c r="IL24" s="253"/>
      <c r="IM24" s="253"/>
      <c r="IN24" s="253"/>
      <c r="IO24" s="253"/>
      <c r="IP24" s="253"/>
      <c r="IQ24" s="253"/>
      <c r="IR24" s="253"/>
      <c r="IS24" s="253"/>
      <c r="IT24" s="253"/>
      <c r="IU24" s="253"/>
      <c r="IV24" s="253"/>
      <c r="IW24" s="253"/>
      <c r="IX24" s="253"/>
      <c r="IY24" s="253"/>
      <c r="IZ24" s="253"/>
      <c r="JA24" s="253"/>
      <c r="JB24" s="253"/>
      <c r="JC24" s="253"/>
      <c r="JD24" s="253"/>
      <c r="JE24" s="251"/>
      <c r="JF24" s="251"/>
      <c r="JG24" s="251"/>
      <c r="JH24" s="251"/>
      <c r="JI24" s="251"/>
      <c r="JJ24" s="251"/>
      <c r="JK24" s="251"/>
      <c r="JL24" s="251"/>
      <c r="JM24" s="251"/>
      <c r="JN24" s="251"/>
      <c r="JO24" s="251"/>
      <c r="JP24" s="251"/>
      <c r="JQ24" s="251"/>
      <c r="JR24" s="251"/>
      <c r="JS24" s="251"/>
      <c r="JT24" s="251"/>
      <c r="JU24" s="251"/>
      <c r="JV24" s="251"/>
      <c r="JW24" s="251"/>
      <c r="JX24" s="251"/>
      <c r="JY24" s="251"/>
      <c r="JZ24" s="251"/>
      <c r="KA24" s="251"/>
      <c r="KB24" s="251"/>
      <c r="KC24" s="251"/>
      <c r="KD24" s="251"/>
      <c r="KE24" s="251"/>
      <c r="KF24" s="251"/>
      <c r="KG24" s="251"/>
      <c r="KH24" s="251"/>
      <c r="KI24" s="251"/>
      <c r="KJ24" s="251"/>
      <c r="KK24" s="251"/>
      <c r="KL24" s="251"/>
      <c r="KM24" s="251"/>
      <c r="KN24" s="251"/>
      <c r="KO24" s="251"/>
      <c r="KP24" s="251"/>
      <c r="KQ24" s="251"/>
      <c r="KR24" s="251"/>
      <c r="KS24" s="251"/>
      <c r="KT24" s="251"/>
      <c r="KU24" s="251"/>
      <c r="NI24" s="240"/>
      <c r="NJ24" s="240"/>
      <c r="NK24" s="240"/>
      <c r="NM24" s="240"/>
      <c r="NT24" s="350"/>
      <c r="NX24" s="238"/>
      <c r="NY24" s="238"/>
      <c r="NZ24" s="238"/>
    </row>
    <row r="25" spans="1:390" ht="21" customHeight="1">
      <c r="A25" s="286">
        <v>17</v>
      </c>
      <c r="B25" s="198" t="str">
        <f>IF('1'!$A$1=1,D25,F25)</f>
        <v xml:space="preserve"> Японія</v>
      </c>
      <c r="C25" s="201"/>
      <c r="D25" s="257" t="s">
        <v>168</v>
      </c>
      <c r="E25" s="257"/>
      <c r="F25" s="367" t="s">
        <v>59</v>
      </c>
      <c r="G25" s="372">
        <v>323.30705377613128</v>
      </c>
      <c r="H25" s="203">
        <v>472.17034219043188</v>
      </c>
      <c r="I25" s="203">
        <v>610.75952342498795</v>
      </c>
      <c r="J25" s="203">
        <v>597.74578805239582</v>
      </c>
      <c r="K25" s="203">
        <v>837.29339928697914</v>
      </c>
      <c r="L25" s="203">
        <v>917.64644571362658</v>
      </c>
      <c r="M25" s="203">
        <v>1016.5062910815575</v>
      </c>
      <c r="N25" s="203">
        <v>596.33449077146292</v>
      </c>
      <c r="O25" s="203">
        <v>824.41982573012581</v>
      </c>
      <c r="P25" s="203">
        <v>862.42747896307128</v>
      </c>
    </row>
    <row r="26" spans="1:390" ht="21" customHeight="1">
      <c r="A26" s="286">
        <v>18</v>
      </c>
      <c r="B26" s="198" t="str">
        <f>IF('1'!$A$1=1,D26,F26)</f>
        <v xml:space="preserve"> Нідерланди</v>
      </c>
      <c r="C26" s="201"/>
      <c r="D26" s="257" t="s">
        <v>146</v>
      </c>
      <c r="E26" s="257"/>
      <c r="F26" s="367" t="s">
        <v>47</v>
      </c>
      <c r="G26" s="372">
        <v>376.29370479460459</v>
      </c>
      <c r="H26" s="203">
        <v>471.12738575034132</v>
      </c>
      <c r="I26" s="203">
        <v>550.14072280239077</v>
      </c>
      <c r="J26" s="203">
        <v>641.54933603958011</v>
      </c>
      <c r="K26" s="203">
        <v>665.97581008853444</v>
      </c>
      <c r="L26" s="203">
        <v>634.39680051270921</v>
      </c>
      <c r="M26" s="203">
        <v>830.61922438385341</v>
      </c>
      <c r="N26" s="203">
        <v>1012.6114325815679</v>
      </c>
      <c r="O26" s="203">
        <v>939.9226434356724</v>
      </c>
      <c r="P26" s="203">
        <v>830.11598704703033</v>
      </c>
    </row>
    <row r="27" spans="1:390" ht="21" customHeight="1">
      <c r="A27" s="286">
        <v>19</v>
      </c>
      <c r="B27" s="198" t="str">
        <f>IF('1'!$A$1=1,D27,F27)</f>
        <v xml:space="preserve"> Іспанія</v>
      </c>
      <c r="C27" s="201"/>
      <c r="D27" s="257" t="s">
        <v>145</v>
      </c>
      <c r="E27" s="257"/>
      <c r="F27" s="367" t="s">
        <v>43</v>
      </c>
      <c r="G27" s="372">
        <v>382.16004867276354</v>
      </c>
      <c r="H27" s="203">
        <v>436.20839149992975</v>
      </c>
      <c r="I27" s="203">
        <v>494.6834273598609</v>
      </c>
      <c r="J27" s="203">
        <v>525.66318427705494</v>
      </c>
      <c r="K27" s="203">
        <v>742.56154299911623</v>
      </c>
      <c r="L27" s="203">
        <v>632.17068850545252</v>
      </c>
      <c r="M27" s="203">
        <v>813.55005258168558</v>
      </c>
      <c r="N27" s="203">
        <v>656.40093654904285</v>
      </c>
      <c r="O27" s="203">
        <v>808.38228913030218</v>
      </c>
      <c r="P27" s="203">
        <v>777.44215034193326</v>
      </c>
    </row>
    <row r="28" spans="1:390" ht="21" customHeight="1">
      <c r="A28" s="286">
        <v>20</v>
      </c>
      <c r="B28" s="198" t="str">
        <f>IF('1'!$A$1=1,D28,F28)</f>
        <v xml:space="preserve"> Республіка Корея</v>
      </c>
      <c r="C28" s="201"/>
      <c r="D28" s="257" t="s">
        <v>181</v>
      </c>
      <c r="E28" s="257"/>
      <c r="F28" s="367" t="s">
        <v>60</v>
      </c>
      <c r="G28" s="372">
        <v>209.25241235125861</v>
      </c>
      <c r="H28" s="203">
        <v>218.68175255230551</v>
      </c>
      <c r="I28" s="203">
        <v>268.14364636808159</v>
      </c>
      <c r="J28" s="203">
        <v>344.29518868349459</v>
      </c>
      <c r="K28" s="203">
        <v>387.50098291411712</v>
      </c>
      <c r="L28" s="203">
        <v>422.24549692721047</v>
      </c>
      <c r="M28" s="203">
        <v>570.89065133778627</v>
      </c>
      <c r="N28" s="203">
        <v>483.58747917363496</v>
      </c>
      <c r="O28" s="203">
        <v>603.07441648879899</v>
      </c>
      <c r="P28" s="203">
        <v>702.01393927120978</v>
      </c>
    </row>
    <row r="29" spans="1:390" ht="21" customHeight="1">
      <c r="A29" s="286">
        <v>21</v>
      </c>
      <c r="B29" s="198" t="str">
        <f>IF('1'!$A$1=1,D29,F29)</f>
        <v xml:space="preserve"> Швеція</v>
      </c>
      <c r="C29" s="201"/>
      <c r="D29" s="257" t="s">
        <v>150</v>
      </c>
      <c r="E29" s="257"/>
      <c r="F29" s="367" t="s">
        <v>58</v>
      </c>
      <c r="G29" s="372">
        <v>176.70080606763747</v>
      </c>
      <c r="H29" s="203">
        <v>316.42551664017662</v>
      </c>
      <c r="I29" s="203">
        <v>376.74289269558363</v>
      </c>
      <c r="J29" s="203">
        <v>386.86306257126682</v>
      </c>
      <c r="K29" s="203">
        <v>432.57477438666285</v>
      </c>
      <c r="L29" s="203">
        <v>366.58784622965283</v>
      </c>
      <c r="M29" s="203">
        <v>609.16441745407167</v>
      </c>
      <c r="N29" s="203">
        <v>483.65983592667351</v>
      </c>
      <c r="O29" s="203">
        <v>692.67491251149079</v>
      </c>
      <c r="P29" s="203">
        <v>640.07086987028561</v>
      </c>
    </row>
    <row r="30" spans="1:390" ht="21" customHeight="1">
      <c r="A30" s="286">
        <v>22</v>
      </c>
      <c r="B30" s="198" t="str">
        <f>IF('1'!$A$1=1,D30,F30)</f>
        <v xml:space="preserve"> Бельгія</v>
      </c>
      <c r="C30" s="201"/>
      <c r="D30" s="257" t="s">
        <v>149</v>
      </c>
      <c r="E30" s="257"/>
      <c r="F30" s="367" t="s">
        <v>53</v>
      </c>
      <c r="G30" s="372">
        <v>310.09154372338071</v>
      </c>
      <c r="H30" s="203">
        <v>384.92058923068873</v>
      </c>
      <c r="I30" s="203">
        <v>441.20961413448288</v>
      </c>
      <c r="J30" s="203">
        <v>444.34254857634176</v>
      </c>
      <c r="K30" s="203">
        <v>469.00859596980956</v>
      </c>
      <c r="L30" s="203">
        <v>442.70194560024021</v>
      </c>
      <c r="M30" s="203">
        <v>622.44057833424245</v>
      </c>
      <c r="N30" s="203">
        <v>501.36233479046803</v>
      </c>
      <c r="O30" s="203">
        <v>598.95494251940568</v>
      </c>
      <c r="P30" s="203">
        <v>613.71957144205294</v>
      </c>
    </row>
    <row r="31" spans="1:390" ht="21" customHeight="1">
      <c r="A31" s="286">
        <v>23</v>
      </c>
      <c r="B31" s="198" t="str">
        <f>IF('1'!$A$1=1,D31,F31)</f>
        <v xml:space="preserve"> В'єтнам</v>
      </c>
      <c r="C31" s="201"/>
      <c r="D31" s="257" t="s">
        <v>153</v>
      </c>
      <c r="E31" s="257"/>
      <c r="F31" s="367" t="s">
        <v>66</v>
      </c>
      <c r="G31" s="372">
        <v>226.34627705410549</v>
      </c>
      <c r="H31" s="203">
        <v>274.42167824025108</v>
      </c>
      <c r="I31" s="203">
        <v>344.94485527097595</v>
      </c>
      <c r="J31" s="203">
        <v>348.48189537228177</v>
      </c>
      <c r="K31" s="203">
        <v>382.03099358397867</v>
      </c>
      <c r="L31" s="203">
        <v>398.0643957966617</v>
      </c>
      <c r="M31" s="203">
        <v>483.4477752977316</v>
      </c>
      <c r="N31" s="203">
        <v>295.35312300370191</v>
      </c>
      <c r="O31" s="203">
        <v>481.35640663039192</v>
      </c>
      <c r="P31" s="203">
        <v>567.57428851015641</v>
      </c>
    </row>
    <row r="32" spans="1:390" ht="21" customHeight="1">
      <c r="A32" s="286">
        <v>24</v>
      </c>
      <c r="B32" s="198" t="str">
        <f>IF('1'!$A$1=1,D32,F32)</f>
        <v xml:space="preserve"> Австрія</v>
      </c>
      <c r="C32" s="201"/>
      <c r="D32" s="257" t="s">
        <v>169</v>
      </c>
      <c r="E32" s="257"/>
      <c r="F32" s="367" t="s">
        <v>57</v>
      </c>
      <c r="G32" s="372">
        <v>300.396187348328</v>
      </c>
      <c r="H32" s="203">
        <v>382.28386938512762</v>
      </c>
      <c r="I32" s="203">
        <v>385.2706444973486</v>
      </c>
      <c r="J32" s="203">
        <v>464.68862420935062</v>
      </c>
      <c r="K32" s="203">
        <v>532.71180831135382</v>
      </c>
      <c r="L32" s="203">
        <v>448.05266155982224</v>
      </c>
      <c r="M32" s="203">
        <v>681.949096861312</v>
      </c>
      <c r="N32" s="203">
        <v>428.69734430889395</v>
      </c>
      <c r="O32" s="203">
        <v>449.77645920214229</v>
      </c>
      <c r="P32" s="203">
        <v>536.84163487408262</v>
      </c>
    </row>
    <row r="33" spans="1:355" ht="19.25" customHeight="1">
      <c r="A33" s="286">
        <v>25</v>
      </c>
      <c r="B33" s="198" t="str">
        <f>IF('1'!$A$1=1,D33,F33)</f>
        <v xml:space="preserve"> Ізраїль</v>
      </c>
      <c r="C33" s="201"/>
      <c r="D33" s="257" t="s">
        <v>154</v>
      </c>
      <c r="E33" s="257"/>
      <c r="F33" s="367" t="s">
        <v>65</v>
      </c>
      <c r="G33" s="372">
        <v>151.21501344031225</v>
      </c>
      <c r="H33" s="203">
        <v>160.31050610298735</v>
      </c>
      <c r="I33" s="203">
        <v>146.35133208397414</v>
      </c>
      <c r="J33" s="203">
        <v>174.32427609682247</v>
      </c>
      <c r="K33" s="203">
        <v>173.10923187549616</v>
      </c>
      <c r="L33" s="203">
        <v>147.89855706932934</v>
      </c>
      <c r="M33" s="203">
        <v>186.58643574626961</v>
      </c>
      <c r="N33" s="203">
        <v>266.09109284817487</v>
      </c>
      <c r="O33" s="203">
        <v>271.21351003033715</v>
      </c>
      <c r="P33" s="203">
        <v>494.14449685915906</v>
      </c>
    </row>
    <row r="34" spans="1:355" ht="21" customHeight="1">
      <c r="A34" s="286">
        <v>26</v>
      </c>
      <c r="B34" s="198" t="str">
        <f>IF('1'!$A$1=1,D34,F34)</f>
        <v xml:space="preserve"> Швейцарія</v>
      </c>
      <c r="C34" s="201"/>
      <c r="D34" s="257" t="s">
        <v>170</v>
      </c>
      <c r="E34" s="257"/>
      <c r="F34" s="367" t="s">
        <v>56</v>
      </c>
      <c r="G34" s="372">
        <v>384.50711905942399</v>
      </c>
      <c r="H34" s="203">
        <v>862.09026828791309</v>
      </c>
      <c r="I34" s="203">
        <v>1448.991255203226</v>
      </c>
      <c r="J34" s="203">
        <v>1357.4173644135199</v>
      </c>
      <c r="K34" s="203">
        <v>1379.7286567015572</v>
      </c>
      <c r="L34" s="203">
        <v>710.58760474471956</v>
      </c>
      <c r="M34" s="203">
        <v>2061.3859460098674</v>
      </c>
      <c r="N34" s="203">
        <v>879.21953660883889</v>
      </c>
      <c r="O34" s="203">
        <v>805.46267886229828</v>
      </c>
      <c r="P34" s="203">
        <v>404.69848679946847</v>
      </c>
      <c r="GG34" s="158" t="s">
        <v>124</v>
      </c>
      <c r="GJ34" s="158" t="s">
        <v>125</v>
      </c>
      <c r="MP34" s="158" t="s">
        <v>126</v>
      </c>
      <c r="MQ34" s="165" t="s">
        <v>127</v>
      </c>
    </row>
    <row r="35" spans="1:355" ht="19.25" customHeight="1">
      <c r="A35" s="286">
        <v>27</v>
      </c>
      <c r="B35" s="198" t="str">
        <f>IF('1'!$A$1=1,D35,F35)</f>
        <v xml:space="preserve"> Норвегія</v>
      </c>
      <c r="C35" s="201"/>
      <c r="D35" s="257" t="s">
        <v>180</v>
      </c>
      <c r="E35" s="257"/>
      <c r="F35" s="367" t="s">
        <v>128</v>
      </c>
      <c r="G35" s="372">
        <v>662.76706996470989</v>
      </c>
      <c r="H35" s="203">
        <v>146.72352213351598</v>
      </c>
      <c r="I35" s="203">
        <v>180.74658846096816</v>
      </c>
      <c r="J35" s="203">
        <v>186.11331699407282</v>
      </c>
      <c r="K35" s="203">
        <v>226.2866902553929</v>
      </c>
      <c r="L35" s="203">
        <v>242.27149737629492</v>
      </c>
      <c r="M35" s="203">
        <v>314.31906960495439</v>
      </c>
      <c r="N35" s="203">
        <v>250.8366707853655</v>
      </c>
      <c r="O35" s="203">
        <v>310.7880688054193</v>
      </c>
      <c r="P35" s="203">
        <v>376.54949518195838</v>
      </c>
    </row>
    <row r="36" spans="1:355" ht="17.399999999999999" customHeight="1">
      <c r="A36" s="286">
        <v>28</v>
      </c>
      <c r="B36" s="198" t="str">
        <f>IF('1'!$A$1=1,D36,F36)</f>
        <v xml:space="preserve"> Кувейт</v>
      </c>
      <c r="D36" s="233" t="s">
        <v>204</v>
      </c>
      <c r="F36" s="233" t="s">
        <v>208</v>
      </c>
      <c r="G36" s="372">
        <v>0</v>
      </c>
      <c r="H36" s="203">
        <v>7.077672279650856E-4</v>
      </c>
      <c r="I36" s="203">
        <v>1.426065338994231</v>
      </c>
      <c r="J36" s="203">
        <v>4.4255535784729831</v>
      </c>
      <c r="K36" s="203">
        <v>7.1780008795495789</v>
      </c>
      <c r="L36" s="203">
        <v>0.68333190975439184</v>
      </c>
      <c r="M36" s="203">
        <v>1.7529196552146837</v>
      </c>
      <c r="N36" s="203">
        <v>1.4119440544740804</v>
      </c>
      <c r="O36" s="203">
        <v>89.58760801498704</v>
      </c>
      <c r="P36" s="203">
        <v>291.24929293239552</v>
      </c>
    </row>
    <row r="37" spans="1:355" ht="21" customHeight="1">
      <c r="A37" s="286">
        <v>29</v>
      </c>
      <c r="B37" s="198" t="str">
        <f>IF('1'!$A$1=1,D37,F37)</f>
        <v xml:space="preserve"> Саудівська Аравія</v>
      </c>
      <c r="C37" s="201"/>
      <c r="D37" s="257" t="s">
        <v>152</v>
      </c>
      <c r="E37" s="257"/>
      <c r="F37" s="367" t="s">
        <v>64</v>
      </c>
      <c r="G37" s="372">
        <v>122.54744541398644</v>
      </c>
      <c r="H37" s="203">
        <v>119.99967573921631</v>
      </c>
      <c r="I37" s="203">
        <v>153.51553270341344</v>
      </c>
      <c r="J37" s="203">
        <v>147.73326733654591</v>
      </c>
      <c r="K37" s="203">
        <v>152.84493653263269</v>
      </c>
      <c r="L37" s="203">
        <v>87.986137602104577</v>
      </c>
      <c r="M37" s="203">
        <v>156.16483208765169</v>
      </c>
      <c r="N37" s="203">
        <v>297.04433637821626</v>
      </c>
      <c r="O37" s="203">
        <v>309.92028304417045</v>
      </c>
      <c r="P37" s="203">
        <v>287.52960436618986</v>
      </c>
    </row>
    <row r="38" spans="1:355" ht="19.75" customHeight="1">
      <c r="A38" s="286">
        <v>30</v>
      </c>
      <c r="B38" s="198" t="str">
        <f>IF('1'!$A$1=1,D38,F38)</f>
        <v xml:space="preserve"> Малайзія</v>
      </c>
      <c r="C38" s="201"/>
      <c r="D38" s="257" t="s">
        <v>172</v>
      </c>
      <c r="E38" s="257"/>
      <c r="F38" s="367" t="s">
        <v>67</v>
      </c>
      <c r="G38" s="372">
        <v>105.18017076430608</v>
      </c>
      <c r="H38" s="203">
        <v>130.6919648091976</v>
      </c>
      <c r="I38" s="203">
        <v>147.58973702702883</v>
      </c>
      <c r="J38" s="203">
        <v>175.19128366815121</v>
      </c>
      <c r="K38" s="203">
        <v>187.78980062697661</v>
      </c>
      <c r="L38" s="203">
        <v>189.81464686229691</v>
      </c>
      <c r="M38" s="203">
        <v>209.94919235771889</v>
      </c>
      <c r="N38" s="203">
        <v>194.61339274030433</v>
      </c>
      <c r="O38" s="203">
        <v>250.00669708475758</v>
      </c>
      <c r="P38" s="203">
        <v>280.52109682022297</v>
      </c>
    </row>
    <row r="39" spans="1:355" ht="19.25" customHeight="1">
      <c r="A39" s="286">
        <v>31</v>
      </c>
      <c r="B39" s="198" t="str">
        <f>IF('1'!$A$1=1,D39,F39)</f>
        <v xml:space="preserve"> Тайвань, Провінція Китаю</v>
      </c>
      <c r="C39" s="201"/>
      <c r="D39" s="257" t="s">
        <v>205</v>
      </c>
      <c r="E39" s="257"/>
      <c r="F39" s="367" t="s">
        <v>209</v>
      </c>
      <c r="G39" s="372">
        <v>99.870842708897953</v>
      </c>
      <c r="H39" s="203">
        <v>127.52191553733037</v>
      </c>
      <c r="I39" s="203">
        <v>142.32349700631204</v>
      </c>
      <c r="J39" s="203">
        <v>148.39900467155525</v>
      </c>
      <c r="K39" s="203">
        <v>172.03607076693029</v>
      </c>
      <c r="L39" s="203">
        <v>164.1316122341959</v>
      </c>
      <c r="M39" s="203">
        <v>199.04482649927013</v>
      </c>
      <c r="N39" s="203">
        <v>211.20424583007951</v>
      </c>
      <c r="O39" s="203">
        <v>228.82383966322999</v>
      </c>
      <c r="P39" s="203">
        <v>262.71249668655128</v>
      </c>
    </row>
    <row r="40" spans="1:355" ht="19.25" customHeight="1">
      <c r="A40" s="286">
        <v>32</v>
      </c>
      <c r="B40" s="198" t="str">
        <f>IF('1'!$A$1=1,D40,F40)</f>
        <v xml:space="preserve"> Азербайджан</v>
      </c>
      <c r="C40" s="201"/>
      <c r="D40" s="257" t="s">
        <v>173</v>
      </c>
      <c r="E40" s="257"/>
      <c r="F40" s="367" t="s">
        <v>104</v>
      </c>
      <c r="G40" s="372">
        <v>27.364962906706559</v>
      </c>
      <c r="H40" s="203">
        <v>35.551548927121914</v>
      </c>
      <c r="I40" s="203">
        <v>365.57311585536854</v>
      </c>
      <c r="J40" s="203">
        <v>392.52225960933231</v>
      </c>
      <c r="K40" s="203">
        <v>338.71850417202302</v>
      </c>
      <c r="L40" s="203">
        <v>281.91423414556118</v>
      </c>
      <c r="M40" s="203">
        <v>586.52376854014665</v>
      </c>
      <c r="N40" s="203">
        <v>447.1061289208551</v>
      </c>
      <c r="O40" s="203">
        <v>255.05584128862307</v>
      </c>
      <c r="P40" s="203">
        <v>253.129663185906</v>
      </c>
    </row>
    <row r="41" spans="1:355" ht="19.25" customHeight="1">
      <c r="A41" s="286">
        <v>33</v>
      </c>
      <c r="B41" s="198" t="str">
        <f>IF('1'!$A$1=1,D41,F41)</f>
        <v xml:space="preserve"> Бразилія</v>
      </c>
      <c r="C41" s="201"/>
      <c r="D41" s="257" t="s">
        <v>206</v>
      </c>
      <c r="E41" s="257"/>
      <c r="F41" s="367" t="s">
        <v>210</v>
      </c>
      <c r="G41" s="372">
        <v>135.91710652215752</v>
      </c>
      <c r="H41" s="203">
        <v>150.21828423262858</v>
      </c>
      <c r="I41" s="203">
        <v>152.05918236938297</v>
      </c>
      <c r="J41" s="203">
        <v>155.30624404148159</v>
      </c>
      <c r="K41" s="203">
        <v>191.48550758515478</v>
      </c>
      <c r="L41" s="203">
        <v>204.26637769285099</v>
      </c>
      <c r="M41" s="203">
        <v>280.87464737404429</v>
      </c>
      <c r="N41" s="203">
        <v>206.64647891615658</v>
      </c>
      <c r="O41" s="203">
        <v>189.46611804047279</v>
      </c>
      <c r="P41" s="203">
        <v>244.57822199760912</v>
      </c>
    </row>
    <row r="42" spans="1:355" ht="19.25" customHeight="1">
      <c r="A42" s="286">
        <v>34</v>
      </c>
      <c r="B42" s="198" t="str">
        <f>IF('1'!$A$1=1,D42,F42)</f>
        <v xml:space="preserve"> Словенія</v>
      </c>
      <c r="C42" s="201"/>
      <c r="D42" s="257" t="s">
        <v>207</v>
      </c>
      <c r="E42" s="257"/>
      <c r="F42" s="367" t="s">
        <v>211</v>
      </c>
      <c r="G42" s="372">
        <v>113.14655232158428</v>
      </c>
      <c r="H42" s="203">
        <v>120.28482833826891</v>
      </c>
      <c r="I42" s="203">
        <v>148.91250873756854</v>
      </c>
      <c r="J42" s="203">
        <v>157.80795920784925</v>
      </c>
      <c r="K42" s="203">
        <v>215.55692318941124</v>
      </c>
      <c r="L42" s="203">
        <v>217.93793214424051</v>
      </c>
      <c r="M42" s="203">
        <v>241.51192528468829</v>
      </c>
      <c r="N42" s="203">
        <v>233.06286573503911</v>
      </c>
      <c r="O42" s="203">
        <v>219.72311800726951</v>
      </c>
      <c r="P42" s="203">
        <v>242.42918177431838</v>
      </c>
    </row>
    <row r="43" spans="1:355" ht="19.25" customHeight="1">
      <c r="A43" s="286">
        <v>35</v>
      </c>
      <c r="B43" s="198" t="str">
        <f>IF('1'!$A$1=1,D43,F43)</f>
        <v xml:space="preserve"> Таїланд</v>
      </c>
      <c r="C43" s="201"/>
      <c r="D43" s="257" t="s">
        <v>200</v>
      </c>
      <c r="E43" s="257"/>
      <c r="F43" s="367" t="s">
        <v>197</v>
      </c>
      <c r="G43" s="372">
        <v>96.01100517101743</v>
      </c>
      <c r="H43" s="203">
        <v>137.94143302589671</v>
      </c>
      <c r="I43" s="203">
        <v>156.12898896642002</v>
      </c>
      <c r="J43" s="203">
        <v>156.49414730122982</v>
      </c>
      <c r="K43" s="203">
        <v>184.875494441569</v>
      </c>
      <c r="L43" s="203">
        <v>161.20614698103776</v>
      </c>
      <c r="M43" s="203">
        <v>198.82869197849487</v>
      </c>
      <c r="N43" s="203">
        <v>138.36794427102836</v>
      </c>
      <c r="O43" s="203">
        <v>180.03365157512229</v>
      </c>
      <c r="P43" s="203">
        <v>241.50316025636738</v>
      </c>
    </row>
    <row r="44" spans="1:355" ht="19.25" customHeight="1">
      <c r="A44" s="287"/>
      <c r="B44" s="328" t="str">
        <f>IF('1'!$A$1=1,D44,F44)</f>
        <v xml:space="preserve"> російська федерація</v>
      </c>
      <c r="C44" s="299"/>
      <c r="D44" s="368" t="s">
        <v>179</v>
      </c>
      <c r="E44" s="368"/>
      <c r="F44" s="369" t="s">
        <v>136</v>
      </c>
      <c r="G44" s="373">
        <v>6673.7633301383567</v>
      </c>
      <c r="H44" s="256">
        <v>4624.4338105343832</v>
      </c>
      <c r="I44" s="256">
        <v>6314.1231472246582</v>
      </c>
      <c r="J44" s="256">
        <v>6793.1460974350966</v>
      </c>
      <c r="K44" s="256">
        <v>6063.0579561420973</v>
      </c>
      <c r="L44" s="256">
        <v>3812.2584097430949</v>
      </c>
      <c r="M44" s="256">
        <v>5118.2936485060472</v>
      </c>
      <c r="N44" s="256">
        <v>1373.9008308884122</v>
      </c>
      <c r="O44" s="256">
        <v>4.2343567002486084</v>
      </c>
      <c r="P44" s="256">
        <v>1.5770945041063091</v>
      </c>
    </row>
    <row r="45" spans="1:355" ht="3.65" customHeight="1"/>
    <row r="46" spans="1:355" ht="5.4" hidden="1" customHeight="1"/>
    <row r="47" spans="1:355" ht="7.75" hidden="1" customHeight="1"/>
    <row r="48" spans="1:355" ht="1.75" hidden="1" customHeight="1"/>
    <row r="49" spans="1:401" ht="1.25" hidden="1" customHeight="1">
      <c r="B49" s="198">
        <f>IF('[13]1'!$A$1=1,D49,F49)</f>
        <v>0</v>
      </c>
    </row>
    <row r="50" spans="1:401" s="255" customFormat="1" ht="17.149999999999999" customHeight="1">
      <c r="A50" s="135" t="str">
        <f>IF('1'!$A$1=1,C50,E50)</f>
        <v xml:space="preserve">*Дані Державної служби статистики України </v>
      </c>
      <c r="B50" s="200"/>
      <c r="C50" s="257" t="s">
        <v>69</v>
      </c>
      <c r="D50" s="257"/>
      <c r="E50" s="257" t="s">
        <v>70</v>
      </c>
      <c r="F50" s="257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376"/>
      <c r="R50" s="254"/>
      <c r="S50" s="254"/>
      <c r="T50" s="254"/>
      <c r="U50" s="254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5"/>
      <c r="AS50" s="235"/>
      <c r="AT50" s="235"/>
      <c r="AU50" s="235"/>
      <c r="AV50" s="235"/>
      <c r="AW50" s="235"/>
      <c r="AX50" s="235"/>
      <c r="AY50" s="235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35"/>
      <c r="CX50" s="235"/>
      <c r="CY50" s="235"/>
      <c r="CZ50" s="235"/>
      <c r="DA50" s="235"/>
      <c r="DB50" s="235"/>
      <c r="DC50" s="235"/>
      <c r="DD50" s="235"/>
      <c r="DE50" s="235"/>
      <c r="DF50" s="235"/>
      <c r="DG50" s="254"/>
      <c r="DH50" s="254"/>
      <c r="DI50" s="254"/>
      <c r="DJ50" s="254"/>
      <c r="DK50" s="254"/>
      <c r="DL50" s="254"/>
      <c r="DM50" s="254"/>
      <c r="DN50" s="254"/>
      <c r="DO50" s="254"/>
      <c r="DP50" s="254"/>
      <c r="DQ50" s="254"/>
      <c r="DR50" s="254"/>
      <c r="DS50" s="254"/>
      <c r="DT50" s="254"/>
      <c r="DU50" s="254"/>
      <c r="DV50" s="254"/>
      <c r="DW50" s="254"/>
      <c r="DX50" s="254"/>
      <c r="DY50" s="254"/>
      <c r="DZ50" s="254"/>
      <c r="EA50" s="254"/>
      <c r="EB50" s="254"/>
      <c r="EC50" s="254"/>
      <c r="ED50" s="254"/>
      <c r="EE50" s="254"/>
      <c r="EF50" s="254"/>
      <c r="EG50" s="254"/>
      <c r="EH50" s="254"/>
      <c r="EI50" s="254"/>
      <c r="EJ50" s="254"/>
      <c r="EK50" s="254"/>
      <c r="EL50" s="254"/>
      <c r="EM50" s="254"/>
      <c r="EN50" s="254"/>
      <c r="EO50" s="254"/>
      <c r="EP50" s="254"/>
      <c r="EQ50" s="254"/>
      <c r="ER50" s="254"/>
      <c r="ES50" s="254"/>
      <c r="ET50" s="254"/>
      <c r="EU50" s="254"/>
      <c r="EV50" s="254"/>
      <c r="EW50" s="254"/>
      <c r="EX50" s="254"/>
      <c r="EY50" s="254"/>
      <c r="EZ50" s="254"/>
      <c r="FA50" s="254"/>
      <c r="FB50" s="254"/>
      <c r="FC50" s="254"/>
      <c r="FD50" s="254"/>
      <c r="FE50" s="254"/>
      <c r="FF50" s="254"/>
      <c r="FG50" s="254"/>
      <c r="FH50" s="254"/>
      <c r="FI50" s="254"/>
      <c r="FJ50" s="254"/>
      <c r="FK50" s="254"/>
      <c r="FL50" s="254"/>
      <c r="FM50" s="254"/>
      <c r="FN50" s="235"/>
      <c r="FO50" s="235"/>
      <c r="FP50" s="235"/>
      <c r="FQ50" s="235"/>
      <c r="FR50" s="235"/>
      <c r="FS50" s="235"/>
      <c r="FT50" s="235"/>
      <c r="FU50" s="158"/>
      <c r="FV50" s="158"/>
      <c r="FW50" s="158"/>
      <c r="FX50" s="158"/>
      <c r="FY50" s="158"/>
      <c r="FZ50" s="158"/>
      <c r="GA50" s="158"/>
      <c r="GB50" s="158"/>
      <c r="GC50" s="158"/>
      <c r="GD50" s="158"/>
      <c r="GE50" s="158"/>
      <c r="GF50" s="158"/>
      <c r="GG50" s="158"/>
      <c r="GH50" s="158"/>
      <c r="GI50" s="158"/>
      <c r="GJ50" s="158"/>
      <c r="GK50" s="158"/>
      <c r="GL50" s="158"/>
      <c r="GM50" s="158"/>
      <c r="GN50" s="158"/>
      <c r="GO50" s="158"/>
      <c r="GP50" s="158"/>
      <c r="GQ50" s="158"/>
      <c r="GR50" s="158"/>
      <c r="GS50" s="158"/>
      <c r="GT50" s="158"/>
      <c r="GU50" s="158"/>
      <c r="GV50" s="158"/>
      <c r="GW50" s="158"/>
      <c r="GX50" s="158"/>
      <c r="GY50" s="158"/>
      <c r="GZ50" s="158"/>
      <c r="HA50" s="158"/>
      <c r="HB50" s="158"/>
      <c r="HC50" s="158"/>
      <c r="HD50" s="158"/>
      <c r="HE50" s="158"/>
      <c r="HF50" s="158"/>
      <c r="HG50" s="158"/>
      <c r="HH50" s="158"/>
      <c r="HI50" s="158"/>
      <c r="HJ50" s="158"/>
      <c r="HK50" s="158"/>
      <c r="HL50" s="158"/>
      <c r="HM50" s="158"/>
      <c r="HN50" s="158"/>
      <c r="HO50" s="158"/>
      <c r="HP50" s="158"/>
      <c r="HQ50" s="158"/>
      <c r="HR50" s="158"/>
      <c r="HS50" s="158"/>
      <c r="HT50" s="158"/>
      <c r="HU50" s="158"/>
      <c r="HV50" s="158"/>
      <c r="HW50" s="158"/>
      <c r="HX50" s="158"/>
      <c r="HY50" s="158"/>
      <c r="HZ50" s="158"/>
      <c r="JE50" s="158"/>
      <c r="JF50" s="158"/>
      <c r="JG50" s="158"/>
      <c r="JH50" s="158"/>
      <c r="JI50" s="158"/>
      <c r="JJ50" s="158"/>
      <c r="JK50" s="158"/>
      <c r="JL50" s="158"/>
      <c r="JM50" s="158"/>
      <c r="JN50" s="158"/>
      <c r="JO50" s="158"/>
      <c r="JP50" s="158"/>
      <c r="JQ50" s="158"/>
      <c r="JR50" s="158"/>
      <c r="JS50" s="158"/>
      <c r="JT50" s="158"/>
      <c r="JU50" s="158"/>
      <c r="JV50" s="158"/>
      <c r="JW50" s="158"/>
      <c r="JX50" s="158"/>
      <c r="JY50" s="158"/>
      <c r="JZ50" s="158"/>
      <c r="KA50" s="158"/>
      <c r="KB50" s="158"/>
      <c r="KC50" s="158"/>
      <c r="KD50" s="158"/>
      <c r="KE50" s="158"/>
      <c r="KF50" s="158"/>
      <c r="KG50" s="158"/>
      <c r="KH50" s="158"/>
      <c r="KI50" s="158"/>
      <c r="KJ50" s="158"/>
      <c r="KK50" s="158"/>
      <c r="KL50" s="158"/>
      <c r="KM50" s="158"/>
      <c r="KN50" s="158"/>
      <c r="KO50" s="158"/>
      <c r="KP50" s="158"/>
      <c r="KQ50" s="158"/>
      <c r="KR50" s="158"/>
      <c r="KS50" s="158"/>
      <c r="KT50" s="158"/>
      <c r="KU50" s="158"/>
      <c r="KV50" s="158"/>
      <c r="KW50" s="158"/>
      <c r="KX50" s="158"/>
      <c r="KY50" s="158"/>
      <c r="KZ50" s="158"/>
      <c r="LA50" s="158"/>
      <c r="LB50" s="236"/>
      <c r="LC50" s="236"/>
      <c r="LD50" s="236"/>
      <c r="LE50" s="236"/>
      <c r="LF50" s="236"/>
      <c r="LG50" s="236"/>
      <c r="LH50" s="236"/>
      <c r="LI50" s="236"/>
      <c r="LJ50" s="236"/>
      <c r="LK50" s="236"/>
      <c r="LL50" s="236"/>
      <c r="LM50" s="236"/>
      <c r="LN50" s="236"/>
      <c r="LO50" s="236"/>
      <c r="LP50" s="236"/>
      <c r="LQ50" s="236"/>
      <c r="LR50" s="236"/>
      <c r="LS50" s="236"/>
      <c r="LT50" s="236"/>
      <c r="LU50" s="236"/>
      <c r="LV50" s="236"/>
      <c r="LW50" s="236"/>
      <c r="LX50" s="236"/>
      <c r="LY50" s="236"/>
      <c r="LZ50" s="236"/>
      <c r="MA50" s="236"/>
      <c r="MB50" s="236"/>
      <c r="MC50" s="236"/>
      <c r="MD50" s="236"/>
      <c r="ME50" s="236"/>
      <c r="MF50" s="236"/>
      <c r="MG50" s="236"/>
      <c r="MH50" s="236"/>
      <c r="MI50" s="236"/>
      <c r="MJ50" s="236"/>
      <c r="MK50" s="236"/>
      <c r="ML50" s="236"/>
      <c r="MM50" s="236"/>
      <c r="MN50" s="158"/>
      <c r="MO50" s="158"/>
      <c r="MP50" s="158"/>
      <c r="MQ50" s="165"/>
      <c r="MR50" s="165"/>
      <c r="MS50" s="165"/>
      <c r="MT50" s="165"/>
      <c r="MU50" s="165"/>
      <c r="MV50" s="165"/>
      <c r="MW50" s="165"/>
      <c r="MX50" s="165"/>
      <c r="MY50" s="165"/>
      <c r="MZ50" s="165"/>
      <c r="NA50" s="165"/>
      <c r="NB50" s="165"/>
      <c r="NC50" s="165"/>
      <c r="ND50" s="165"/>
      <c r="NE50" s="165"/>
      <c r="NF50" s="165"/>
      <c r="NG50" s="165"/>
      <c r="NH50" s="165"/>
      <c r="NI50" s="158"/>
      <c r="NJ50" s="158"/>
      <c r="NK50" s="158"/>
      <c r="NL50" s="158"/>
      <c r="NM50" s="158"/>
      <c r="NN50" s="158"/>
      <c r="NO50" s="158"/>
      <c r="NP50" s="158"/>
      <c r="NQ50" s="158"/>
      <c r="NR50" s="158"/>
      <c r="NS50" s="158"/>
      <c r="NT50" s="158"/>
      <c r="NU50" s="158"/>
      <c r="NV50" s="158"/>
      <c r="NW50" s="158"/>
      <c r="NX50" s="158"/>
      <c r="NY50" s="158"/>
      <c r="NZ50" s="158"/>
      <c r="OA50" s="158"/>
      <c r="OB50" s="158"/>
      <c r="OC50" s="158"/>
      <c r="OD50" s="158"/>
      <c r="OE50" s="158"/>
      <c r="OF50" s="158"/>
      <c r="OG50" s="158"/>
      <c r="OH50" s="158"/>
      <c r="OI50" s="158"/>
      <c r="OJ50" s="158"/>
      <c r="OK50" s="158"/>
    </row>
    <row r="51" spans="1:401" s="230" customFormat="1" ht="14.25" customHeight="1">
      <c r="A51" s="258" t="str">
        <f>IF('1'!$A$1=1,D51,F51)</f>
        <v>Примітки:</v>
      </c>
      <c r="B51" s="259"/>
      <c r="C51" s="260"/>
      <c r="D51" s="261" t="s">
        <v>215</v>
      </c>
      <c r="E51" s="260"/>
      <c r="F51" s="48" t="s">
        <v>214</v>
      </c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N51" s="263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2"/>
      <c r="CN51" s="262"/>
      <c r="CO51" s="262"/>
      <c r="CP51" s="262"/>
      <c r="CQ51" s="262"/>
      <c r="CR51" s="262"/>
      <c r="CS51" s="262"/>
      <c r="CT51" s="262"/>
      <c r="CU51" s="262"/>
      <c r="CV51" s="262"/>
      <c r="CW51" s="263"/>
      <c r="CX51" s="263"/>
      <c r="CY51" s="263"/>
      <c r="CZ51" s="263"/>
      <c r="DA51" s="263"/>
      <c r="DB51" s="263"/>
      <c r="DC51" s="263"/>
      <c r="DD51" s="263"/>
      <c r="DE51" s="263"/>
      <c r="DF51" s="263"/>
      <c r="DG51" s="262"/>
      <c r="DH51" s="262"/>
      <c r="DI51" s="262"/>
      <c r="DJ51" s="262"/>
      <c r="DK51" s="262"/>
      <c r="DL51" s="262"/>
      <c r="DM51" s="262"/>
      <c r="DN51" s="262"/>
      <c r="DO51" s="262"/>
      <c r="DP51" s="262"/>
      <c r="DQ51" s="262"/>
      <c r="DR51" s="262"/>
      <c r="DS51" s="262"/>
      <c r="DT51" s="262"/>
      <c r="DU51" s="262"/>
      <c r="DV51" s="262"/>
      <c r="DW51" s="262"/>
      <c r="DX51" s="262"/>
      <c r="DY51" s="262"/>
      <c r="DZ51" s="262"/>
      <c r="EA51" s="262"/>
      <c r="EB51" s="262"/>
      <c r="EC51" s="262"/>
      <c r="ED51" s="262"/>
      <c r="EE51" s="262"/>
      <c r="EF51" s="262"/>
      <c r="EG51" s="262"/>
      <c r="EH51" s="262"/>
      <c r="EI51" s="262"/>
      <c r="EJ51" s="262"/>
      <c r="EK51" s="262"/>
      <c r="EL51" s="262"/>
      <c r="EM51" s="262"/>
      <c r="EN51" s="262"/>
      <c r="EO51" s="262"/>
      <c r="EP51" s="262"/>
      <c r="EQ51" s="262"/>
      <c r="ER51" s="262"/>
      <c r="ES51" s="262"/>
      <c r="ET51" s="262"/>
      <c r="EU51" s="262"/>
      <c r="EV51" s="262"/>
      <c r="EW51" s="262"/>
      <c r="EX51" s="262"/>
      <c r="EY51" s="262"/>
      <c r="EZ51" s="262"/>
      <c r="FA51" s="262"/>
      <c r="FB51" s="262"/>
      <c r="FC51" s="262"/>
      <c r="FD51" s="262"/>
      <c r="FE51" s="262"/>
      <c r="FF51" s="262"/>
      <c r="FG51" s="262"/>
      <c r="FH51" s="262"/>
      <c r="FI51" s="262"/>
      <c r="FJ51" s="262"/>
      <c r="FK51" s="262"/>
      <c r="FL51" s="262"/>
      <c r="FM51" s="262"/>
      <c r="FN51" s="263"/>
      <c r="FO51" s="263"/>
      <c r="FP51" s="263"/>
      <c r="FQ51" s="263"/>
      <c r="FR51" s="263"/>
      <c r="FS51" s="263"/>
      <c r="FT51" s="263"/>
      <c r="FU51" s="264"/>
      <c r="FV51" s="264"/>
      <c r="FW51" s="264"/>
      <c r="FX51" s="264"/>
      <c r="FY51" s="264"/>
      <c r="FZ51" s="264"/>
      <c r="GA51" s="264"/>
      <c r="GB51" s="264"/>
      <c r="GC51" s="264"/>
      <c r="GD51" s="264"/>
      <c r="GE51" s="264"/>
      <c r="GF51" s="264"/>
      <c r="GG51" s="264"/>
      <c r="GH51" s="264"/>
      <c r="GI51" s="264"/>
      <c r="GJ51" s="264"/>
      <c r="GK51" s="264"/>
      <c r="GL51" s="264"/>
      <c r="GM51" s="264"/>
      <c r="GN51" s="264"/>
      <c r="GO51" s="264"/>
      <c r="GP51" s="264"/>
      <c r="GQ51" s="264"/>
      <c r="GR51" s="264"/>
      <c r="GS51" s="264"/>
      <c r="GT51" s="264"/>
      <c r="GU51" s="264"/>
      <c r="GV51" s="264"/>
      <c r="GW51" s="264"/>
      <c r="GX51" s="264"/>
      <c r="GY51" s="264"/>
      <c r="GZ51" s="264"/>
      <c r="HA51" s="264"/>
      <c r="HB51" s="264"/>
      <c r="HC51" s="264"/>
      <c r="HD51" s="264"/>
      <c r="HE51" s="264"/>
      <c r="HF51" s="264"/>
      <c r="HG51" s="264"/>
      <c r="HH51" s="264"/>
      <c r="HI51" s="264"/>
      <c r="HJ51" s="264"/>
      <c r="HK51" s="264"/>
      <c r="HL51" s="264"/>
      <c r="HM51" s="264"/>
      <c r="HN51" s="264"/>
      <c r="HO51" s="264"/>
      <c r="HP51" s="264"/>
      <c r="HQ51" s="264"/>
      <c r="HR51" s="264"/>
      <c r="HS51" s="264"/>
      <c r="HT51" s="264"/>
      <c r="HU51" s="264"/>
      <c r="HV51" s="264"/>
      <c r="HW51" s="264"/>
      <c r="HX51" s="264"/>
      <c r="HY51" s="264"/>
      <c r="HZ51" s="264"/>
      <c r="JE51" s="264"/>
      <c r="JF51" s="264"/>
      <c r="JG51" s="264"/>
      <c r="JH51" s="264"/>
      <c r="JI51" s="264"/>
      <c r="JJ51" s="264"/>
      <c r="JK51" s="264"/>
      <c r="JL51" s="264"/>
      <c r="JM51" s="264"/>
      <c r="JN51" s="264"/>
      <c r="JO51" s="264"/>
      <c r="JP51" s="264"/>
      <c r="JQ51" s="264"/>
      <c r="JR51" s="264"/>
      <c r="JS51" s="264"/>
      <c r="JT51" s="264"/>
      <c r="JU51" s="264"/>
      <c r="JV51" s="264"/>
      <c r="JW51" s="264"/>
      <c r="JX51" s="264"/>
      <c r="JY51" s="264"/>
      <c r="JZ51" s="264"/>
      <c r="KA51" s="264"/>
      <c r="KB51" s="264"/>
      <c r="KC51" s="264"/>
      <c r="KD51" s="264"/>
      <c r="KE51" s="264"/>
      <c r="KF51" s="264"/>
      <c r="KG51" s="264"/>
      <c r="KH51" s="264"/>
      <c r="KI51" s="264"/>
      <c r="KJ51" s="264"/>
      <c r="KK51" s="264"/>
      <c r="KL51" s="264"/>
      <c r="KM51" s="264"/>
      <c r="KN51" s="264"/>
      <c r="KO51" s="264"/>
      <c r="KP51" s="264"/>
      <c r="KQ51" s="264"/>
      <c r="KR51" s="264"/>
      <c r="KS51" s="264"/>
      <c r="KT51" s="264"/>
      <c r="KU51" s="264"/>
      <c r="KV51" s="264"/>
      <c r="KW51" s="264"/>
      <c r="KX51" s="264"/>
      <c r="KY51" s="264"/>
      <c r="KZ51" s="264"/>
      <c r="LA51" s="264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264"/>
      <c r="MO51" s="264"/>
      <c r="MP51" s="264"/>
      <c r="MQ51" s="264"/>
      <c r="MR51" s="264"/>
      <c r="MS51" s="264"/>
      <c r="MT51" s="264"/>
      <c r="MU51" s="264"/>
      <c r="MV51" s="264"/>
      <c r="MW51" s="264"/>
      <c r="MX51" s="264"/>
      <c r="MY51" s="264"/>
      <c r="MZ51" s="264"/>
      <c r="NA51" s="264"/>
      <c r="NB51" s="264"/>
      <c r="NC51" s="264"/>
      <c r="ND51" s="264"/>
      <c r="NE51" s="264"/>
      <c r="NF51" s="264"/>
      <c r="NG51" s="264"/>
      <c r="NH51" s="264"/>
      <c r="NI51" s="229"/>
      <c r="NJ51" s="264"/>
      <c r="NK51" s="264"/>
      <c r="NL51" s="264"/>
      <c r="NM51" s="264"/>
      <c r="NN51" s="264"/>
      <c r="NO51" s="264"/>
      <c r="NP51" s="229"/>
      <c r="NQ51" s="229"/>
      <c r="NR51" s="229"/>
      <c r="NS51" s="229"/>
      <c r="NT51" s="229"/>
      <c r="NU51" s="264"/>
      <c r="NV51" s="264"/>
      <c r="NW51" s="264"/>
      <c r="NX51" s="264"/>
      <c r="NY51" s="264"/>
      <c r="NZ51" s="264"/>
      <c r="OA51" s="264"/>
      <c r="OB51" s="264"/>
      <c r="OC51" s="264"/>
      <c r="OD51" s="264"/>
      <c r="OE51" s="264"/>
      <c r="OF51" s="264"/>
      <c r="OG51" s="264"/>
      <c r="OH51" s="264"/>
      <c r="OI51" s="264"/>
      <c r="OJ51" s="264"/>
      <c r="OK51" s="264"/>
    </row>
    <row r="52" spans="1:401" s="230" customFormat="1" ht="17.75" customHeight="1">
      <c r="A52" s="136" t="str">
        <f>IF('1'!$A$1=1,D52,F52)</f>
        <v xml:space="preserve"> З 2014 року дані подаються без урахування тимчасово окупованої російською федерацією території України.</v>
      </c>
      <c r="B52" s="136"/>
      <c r="C52" s="265"/>
      <c r="D52" s="136" t="s">
        <v>133</v>
      </c>
      <c r="E52" s="266"/>
      <c r="F52" s="136" t="s">
        <v>193</v>
      </c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364"/>
      <c r="R52" s="223"/>
      <c r="S52" s="223"/>
      <c r="T52" s="223"/>
      <c r="U52" s="223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  <c r="BV52" s="223"/>
      <c r="BW52" s="223"/>
      <c r="BX52" s="223"/>
      <c r="BY52" s="223"/>
      <c r="BZ52" s="223"/>
      <c r="CA52" s="223"/>
      <c r="CB52" s="223"/>
      <c r="CC52" s="223"/>
      <c r="CD52" s="223"/>
      <c r="CE52" s="223"/>
      <c r="CF52" s="223"/>
      <c r="CG52" s="223"/>
      <c r="CH52" s="223"/>
      <c r="CI52" s="223"/>
      <c r="CJ52" s="223"/>
      <c r="CK52" s="223"/>
      <c r="CL52" s="223"/>
      <c r="CM52" s="223"/>
      <c r="CN52" s="223"/>
      <c r="CO52" s="223"/>
      <c r="CP52" s="223"/>
      <c r="CQ52" s="223"/>
      <c r="CR52" s="223"/>
      <c r="CS52" s="223"/>
      <c r="CT52" s="223"/>
      <c r="CU52" s="223"/>
      <c r="CV52" s="223"/>
      <c r="CW52" s="224"/>
      <c r="CX52" s="224"/>
      <c r="CY52" s="224"/>
      <c r="CZ52" s="224"/>
      <c r="DA52" s="224"/>
      <c r="DB52" s="224"/>
      <c r="DC52" s="224"/>
      <c r="DD52" s="224"/>
      <c r="DE52" s="224"/>
      <c r="DF52" s="224"/>
      <c r="DG52" s="223"/>
      <c r="DH52" s="223"/>
      <c r="DI52" s="223"/>
      <c r="DJ52" s="223"/>
      <c r="DK52" s="223"/>
      <c r="DL52" s="223"/>
      <c r="DM52" s="223"/>
      <c r="DN52" s="223"/>
      <c r="DO52" s="223"/>
      <c r="DP52" s="223"/>
      <c r="DQ52" s="223"/>
      <c r="DR52" s="223"/>
      <c r="DS52" s="223"/>
      <c r="DT52" s="223"/>
      <c r="DU52" s="223"/>
      <c r="DV52" s="223"/>
      <c r="DW52" s="223"/>
      <c r="DX52" s="223"/>
      <c r="DY52" s="223"/>
      <c r="DZ52" s="223"/>
      <c r="EA52" s="223"/>
      <c r="EB52" s="223"/>
      <c r="EC52" s="223"/>
      <c r="ED52" s="223"/>
      <c r="EE52" s="223"/>
      <c r="EF52" s="223"/>
      <c r="EG52" s="223"/>
      <c r="EH52" s="223"/>
      <c r="EI52" s="223"/>
      <c r="EJ52" s="223"/>
      <c r="EK52" s="223"/>
      <c r="EL52" s="223"/>
      <c r="EM52" s="223"/>
      <c r="EN52" s="223"/>
      <c r="EO52" s="223"/>
      <c r="EP52" s="223"/>
      <c r="EQ52" s="223"/>
      <c r="ER52" s="223"/>
      <c r="ES52" s="223"/>
      <c r="ET52" s="223"/>
      <c r="EU52" s="223"/>
      <c r="EV52" s="223"/>
      <c r="EW52" s="223"/>
      <c r="EX52" s="223"/>
      <c r="EY52" s="223"/>
      <c r="EZ52" s="223"/>
      <c r="FA52" s="223"/>
      <c r="FB52" s="223"/>
      <c r="FC52" s="223"/>
      <c r="FD52" s="223"/>
      <c r="FE52" s="223"/>
      <c r="FF52" s="223"/>
      <c r="FG52" s="223"/>
      <c r="FH52" s="223"/>
      <c r="FI52" s="223"/>
      <c r="FJ52" s="223"/>
      <c r="FK52" s="223"/>
      <c r="FL52" s="223"/>
      <c r="FM52" s="223"/>
      <c r="FN52" s="224"/>
      <c r="FO52" s="224"/>
      <c r="FP52" s="224"/>
      <c r="FQ52" s="224"/>
      <c r="FR52" s="224"/>
      <c r="FS52" s="224"/>
      <c r="FT52" s="224"/>
      <c r="FU52" s="225"/>
      <c r="FV52" s="225"/>
      <c r="FW52" s="225"/>
      <c r="FX52" s="225"/>
      <c r="FY52" s="225"/>
      <c r="FZ52" s="225"/>
      <c r="GA52" s="225"/>
      <c r="GB52" s="225"/>
      <c r="GC52" s="225"/>
      <c r="GD52" s="225"/>
      <c r="GE52" s="225"/>
      <c r="GF52" s="225"/>
      <c r="GG52" s="225"/>
      <c r="GH52" s="225"/>
      <c r="GI52" s="225"/>
      <c r="GJ52" s="225"/>
      <c r="GK52" s="225"/>
      <c r="GL52" s="225"/>
      <c r="GM52" s="225"/>
      <c r="GN52" s="225"/>
      <c r="GO52" s="225"/>
      <c r="GP52" s="225"/>
      <c r="GQ52" s="225"/>
      <c r="GR52" s="225"/>
      <c r="GS52" s="225"/>
      <c r="GT52" s="225"/>
      <c r="GU52" s="225"/>
      <c r="GV52" s="225"/>
      <c r="GW52" s="225"/>
      <c r="GX52" s="225"/>
      <c r="GY52" s="225"/>
      <c r="GZ52" s="225"/>
      <c r="HA52" s="225"/>
      <c r="HB52" s="225"/>
      <c r="HC52" s="225"/>
      <c r="HD52" s="225"/>
      <c r="HE52" s="225"/>
      <c r="HF52" s="225"/>
      <c r="HG52" s="225"/>
      <c r="HH52" s="225"/>
      <c r="HI52" s="225"/>
      <c r="HJ52" s="225"/>
      <c r="HK52" s="225"/>
      <c r="HL52" s="225"/>
      <c r="HM52" s="225"/>
      <c r="HN52" s="225"/>
      <c r="HO52" s="225"/>
      <c r="HP52" s="225"/>
      <c r="HQ52" s="225"/>
      <c r="HR52" s="225"/>
      <c r="HS52" s="225"/>
      <c r="HT52" s="225"/>
      <c r="HU52" s="225"/>
      <c r="HV52" s="225"/>
      <c r="HW52" s="225"/>
      <c r="HX52" s="225"/>
      <c r="HY52" s="225"/>
      <c r="HZ52" s="225"/>
      <c r="IA52" s="222"/>
      <c r="IB52" s="222"/>
      <c r="IC52" s="222"/>
      <c r="ID52" s="222"/>
      <c r="IE52" s="222"/>
      <c r="IF52" s="222"/>
      <c r="IG52" s="222"/>
      <c r="IH52" s="222"/>
      <c r="II52" s="222"/>
      <c r="IJ52" s="222"/>
      <c r="IK52" s="222"/>
      <c r="IL52" s="222"/>
      <c r="IM52" s="222"/>
      <c r="IN52" s="222"/>
      <c r="IO52" s="222"/>
      <c r="IP52" s="222"/>
      <c r="IQ52" s="222"/>
      <c r="IR52" s="222"/>
      <c r="IS52" s="222"/>
      <c r="IT52" s="222"/>
      <c r="IU52" s="222"/>
      <c r="IV52" s="222"/>
      <c r="IW52" s="222"/>
      <c r="IX52" s="222"/>
      <c r="IY52" s="222"/>
      <c r="IZ52" s="222"/>
      <c r="JA52" s="222"/>
      <c r="JB52" s="222"/>
      <c r="JC52" s="222"/>
      <c r="JD52" s="222"/>
      <c r="JE52" s="225"/>
      <c r="JF52" s="225"/>
      <c r="JG52" s="225"/>
      <c r="JH52" s="225"/>
      <c r="JI52" s="225"/>
      <c r="JJ52" s="225"/>
      <c r="JK52" s="225"/>
      <c r="JL52" s="225"/>
      <c r="JM52" s="225"/>
      <c r="JN52" s="225"/>
      <c r="JO52" s="225"/>
      <c r="JP52" s="225"/>
      <c r="JQ52" s="225"/>
      <c r="JR52" s="225"/>
      <c r="JS52" s="225"/>
      <c r="JT52" s="225"/>
      <c r="JU52" s="225"/>
      <c r="JV52" s="225"/>
      <c r="JW52" s="225"/>
      <c r="JX52" s="225"/>
      <c r="JY52" s="225"/>
      <c r="JZ52" s="225"/>
      <c r="KA52" s="225"/>
      <c r="KB52" s="225"/>
      <c r="KC52" s="225"/>
      <c r="KD52" s="225"/>
      <c r="KE52" s="225"/>
      <c r="KF52" s="225"/>
      <c r="KG52" s="225"/>
      <c r="KH52" s="225"/>
      <c r="KI52" s="225"/>
      <c r="KJ52" s="225"/>
      <c r="KK52" s="225"/>
      <c r="KL52" s="225"/>
      <c r="KM52" s="225"/>
      <c r="KN52" s="225"/>
      <c r="KO52" s="225"/>
      <c r="KP52" s="225"/>
      <c r="KQ52" s="225"/>
      <c r="KR52" s="225"/>
      <c r="KS52" s="225"/>
      <c r="KT52" s="225"/>
      <c r="KU52" s="225"/>
      <c r="KV52" s="225"/>
      <c r="KW52" s="225"/>
      <c r="KX52" s="225"/>
      <c r="KY52" s="225"/>
      <c r="KZ52" s="225"/>
      <c r="LA52" s="225"/>
      <c r="LB52" s="226"/>
      <c r="LC52" s="226"/>
      <c r="LD52" s="226"/>
      <c r="LE52" s="226"/>
      <c r="LF52" s="226"/>
      <c r="LG52" s="226"/>
      <c r="LH52" s="226"/>
      <c r="LI52" s="226"/>
      <c r="LJ52" s="226"/>
      <c r="LK52" s="226"/>
      <c r="LL52" s="226"/>
      <c r="LM52" s="226"/>
      <c r="LN52" s="226"/>
      <c r="LO52" s="226"/>
      <c r="LP52" s="226"/>
      <c r="LQ52" s="226"/>
      <c r="LR52" s="226"/>
      <c r="LS52" s="226"/>
      <c r="LT52" s="226"/>
      <c r="LU52" s="226"/>
      <c r="LV52" s="226"/>
      <c r="LW52" s="226"/>
      <c r="LX52" s="226"/>
      <c r="LY52" s="226"/>
      <c r="LZ52" s="226"/>
      <c r="MA52" s="226"/>
      <c r="MB52" s="226"/>
      <c r="MC52" s="226"/>
      <c r="MD52" s="226"/>
      <c r="ME52" s="226"/>
      <c r="MF52" s="226"/>
      <c r="MG52" s="226"/>
      <c r="MH52" s="226"/>
      <c r="MI52" s="226"/>
      <c r="MJ52" s="226"/>
      <c r="MK52" s="226"/>
      <c r="ML52" s="226"/>
      <c r="MM52" s="226"/>
      <c r="MN52" s="225"/>
      <c r="MO52" s="225"/>
      <c r="MP52" s="225"/>
      <c r="MQ52" s="264"/>
      <c r="MR52" s="264"/>
      <c r="MS52" s="264"/>
      <c r="MT52" s="264"/>
      <c r="MU52" s="264"/>
      <c r="MV52" s="264"/>
      <c r="MW52" s="264"/>
      <c r="MX52" s="264"/>
      <c r="MY52" s="264"/>
      <c r="MZ52" s="264"/>
      <c r="NA52" s="264"/>
      <c r="NB52" s="264"/>
      <c r="NC52" s="264"/>
      <c r="ND52" s="264"/>
      <c r="NE52" s="264"/>
      <c r="NF52" s="264"/>
      <c r="NG52" s="264"/>
      <c r="NH52" s="264"/>
      <c r="NI52" s="158"/>
      <c r="NJ52" s="158"/>
      <c r="NK52" s="264"/>
      <c r="NL52" s="225"/>
      <c r="NM52" s="225"/>
      <c r="NN52" s="225"/>
      <c r="NO52" s="225"/>
      <c r="NP52" s="158"/>
      <c r="NQ52" s="158"/>
      <c r="NR52" s="158"/>
      <c r="NS52" s="158"/>
      <c r="NT52" s="158"/>
      <c r="NU52" s="264"/>
      <c r="NV52" s="264"/>
      <c r="NW52" s="264"/>
      <c r="NX52" s="264"/>
      <c r="NY52" s="264"/>
      <c r="NZ52" s="264"/>
      <c r="OA52" s="264"/>
      <c r="OB52" s="264"/>
      <c r="OC52" s="264"/>
      <c r="OD52" s="264"/>
      <c r="OE52" s="264"/>
      <c r="OF52" s="264"/>
      <c r="OG52" s="264"/>
      <c r="OH52" s="264"/>
      <c r="OI52" s="264"/>
      <c r="OJ52" s="264"/>
      <c r="OK52" s="264"/>
    </row>
    <row r="53" spans="1:401">
      <c r="A53" t="str">
        <f>IF('1'!$A$1=1,D53,F53)</f>
        <v xml:space="preserve"> Дані за 2024 рік було скориговано у зв'язку з уточненням звітної інформації.</v>
      </c>
      <c r="D53" t="s">
        <v>212</v>
      </c>
      <c r="E53" s="230"/>
      <c r="F53" s="15" t="s">
        <v>217</v>
      </c>
    </row>
  </sheetData>
  <mergeCells count="16">
    <mergeCell ref="F6:F7"/>
    <mergeCell ref="G6:G7"/>
    <mergeCell ref="H6:H7"/>
    <mergeCell ref="I6:I7"/>
    <mergeCell ref="A6:A7"/>
    <mergeCell ref="B6:B7"/>
    <mergeCell ref="C6:C7"/>
    <mergeCell ref="D6:D7"/>
    <mergeCell ref="E6:E7"/>
    <mergeCell ref="P6:P7"/>
    <mergeCell ref="O6:O7"/>
    <mergeCell ref="N6:N7"/>
    <mergeCell ref="J6:J7"/>
    <mergeCell ref="K6:K7"/>
    <mergeCell ref="L6:L7"/>
    <mergeCell ref="M6:M7"/>
  </mergeCells>
  <hyperlinks>
    <hyperlink ref="A1" location="'1'!A1" display="до змісту"/>
    <hyperlink ref="NT8" location="'1'!A1" display="до змісту"/>
  </hyperlinks>
  <printOptions horizontalCentered="1" verticalCentered="1"/>
  <pageMargins left="0.15748031496062992" right="0.19685039370078741" top="0.23622047244094491" bottom="0.27559055118110237" header="0.11811023622047245" footer="0.1574803149606299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1</vt:lpstr>
      <vt:lpstr>1.1 </vt:lpstr>
      <vt:lpstr>1.2</vt:lpstr>
      <vt:lpstr>1.3</vt:lpstr>
      <vt:lpstr>1.4 </vt:lpstr>
      <vt:lpstr>1.5</vt:lpstr>
      <vt:lpstr>'1.4 '!Заголовки_для_друку</vt:lpstr>
      <vt:lpstr>'1.5'!Заголовки_для_друку</vt:lpstr>
      <vt:lpstr>'1'!Область_друку</vt:lpstr>
      <vt:lpstr>'1.1 '!Область_друку</vt:lpstr>
      <vt:lpstr>'1.2'!Область_друку</vt:lpstr>
      <vt:lpstr>'1.3'!Область_друку</vt:lpstr>
      <vt:lpstr>'1.4 '!Область_друку</vt:lpstr>
      <vt:lpstr>'1.5'!Область_друку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Охріменко Людмила Василівна</cp:lastModifiedBy>
  <cp:lastPrinted>2025-12-26T13:12:39Z</cp:lastPrinted>
  <dcterms:created xsi:type="dcterms:W3CDTF">2015-06-18T22:28:42Z</dcterms:created>
  <dcterms:modified xsi:type="dcterms:W3CDTF">2025-12-30T11:39:27Z</dcterms:modified>
</cp:coreProperties>
</file>