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M:\DSZ\EX_SEC_STATISTICS\EXTERNAL_DEBT\2024\4Q_2024\Сайт_НБУ\"/>
    </mc:Choice>
  </mc:AlternateContent>
  <bookViews>
    <workbookView xWindow="0" yWindow="0" windowWidth="23040" windowHeight="9340" activeTab="1"/>
  </bookViews>
  <sheets>
    <sheet name="1" sheetId="1" r:id="rId1"/>
    <sheet name="1.1" sheetId="19" r:id="rId2"/>
    <sheet name="1.2" sheetId="21" r:id="rId3"/>
    <sheet name="1.3" sheetId="2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C" localSheetId="2">#REF!</definedName>
    <definedName name="\C" localSheetId="3">#REF!</definedName>
    <definedName name="\C">#REF!</definedName>
    <definedName name="\D" localSheetId="2">#REF!</definedName>
    <definedName name="\D" localSheetId="3">#REF!</definedName>
    <definedName name="\D">#REF!</definedName>
    <definedName name="\E" localSheetId="2">#REF!</definedName>
    <definedName name="\E" localSheetId="3">#REF!</definedName>
    <definedName name="\E">#REF!</definedName>
    <definedName name="\H" localSheetId="2">#REF!</definedName>
    <definedName name="\H" localSheetId="3">#REF!</definedName>
    <definedName name="\H">#REF!</definedName>
    <definedName name="\K" localSheetId="2">#REF!</definedName>
    <definedName name="\K" localSheetId="3">#REF!</definedName>
    <definedName name="\K">#REF!</definedName>
    <definedName name="\L" localSheetId="2">#REF!</definedName>
    <definedName name="\L" localSheetId="3">#REF!</definedName>
    <definedName name="\L">#REF!</definedName>
    <definedName name="\P" localSheetId="2">#REF!</definedName>
    <definedName name="\P" localSheetId="3">#REF!</definedName>
    <definedName name="\P">#REF!</definedName>
    <definedName name="\Q" localSheetId="2">#REF!</definedName>
    <definedName name="\Q" localSheetId="3">#REF!</definedName>
    <definedName name="\Q">#REF!</definedName>
    <definedName name="\S" localSheetId="2">#REF!</definedName>
    <definedName name="\S" localSheetId="3">#REF!</definedName>
    <definedName name="\S">#REF!</definedName>
    <definedName name="\T" localSheetId="2">#REF!</definedName>
    <definedName name="\T" localSheetId="3">#REF!</definedName>
    <definedName name="\T">#REF!</definedName>
    <definedName name="\V" localSheetId="2">#REF!</definedName>
    <definedName name="\V" localSheetId="3">#REF!</definedName>
    <definedName name="\V">#REF!</definedName>
    <definedName name="\W" localSheetId="2">#REF!</definedName>
    <definedName name="\W" localSheetId="3">#REF!</definedName>
    <definedName name="\W">#REF!</definedName>
    <definedName name="\X" localSheetId="2">#REF!</definedName>
    <definedName name="\X" localSheetId="3">#REF!</definedName>
    <definedName name="\X">#REF!</definedName>
    <definedName name="_______tab06" localSheetId="2">#REF!</definedName>
    <definedName name="_______tab06" localSheetId="3">#REF!</definedName>
    <definedName name="_______tab06">#REF!</definedName>
    <definedName name="_______tab07" localSheetId="2">#REF!</definedName>
    <definedName name="_______tab07" localSheetId="3">#REF!</definedName>
    <definedName name="_______tab07">#REF!</definedName>
    <definedName name="_______Tab1" localSheetId="2">#REF!</definedName>
    <definedName name="_______Tab1" localSheetId="3">#REF!</definedName>
    <definedName name="_______Tab1">#REF!</definedName>
    <definedName name="_______UKR1" localSheetId="2">#REF!</definedName>
    <definedName name="_______UKR1" localSheetId="3">#REF!</definedName>
    <definedName name="_______UKR1">#REF!</definedName>
    <definedName name="_______UKR2" localSheetId="2">#REF!</definedName>
    <definedName name="_______UKR2" localSheetId="3">#REF!</definedName>
    <definedName name="_______UKR2">#REF!</definedName>
    <definedName name="_______UKR3" localSheetId="2">#REF!</definedName>
    <definedName name="_______UKR3" localSheetId="3">#REF!</definedName>
    <definedName name="_______UKR3">#REF!</definedName>
    <definedName name="_tab06" localSheetId="2">#REF!</definedName>
    <definedName name="_tab06" localSheetId="3">#REF!</definedName>
    <definedName name="_tab06">#REF!</definedName>
    <definedName name="_tab07" localSheetId="2">#REF!</definedName>
    <definedName name="_tab07" localSheetId="3">#REF!</definedName>
    <definedName name="_tab07">#REF!</definedName>
    <definedName name="_Tab1" localSheetId="2">#REF!</definedName>
    <definedName name="_Tab1" localSheetId="3">#REF!</definedName>
    <definedName name="_Tab1">#REF!</definedName>
    <definedName name="_UKR1" localSheetId="2">#REF!</definedName>
    <definedName name="_UKR1" localSheetId="3">#REF!</definedName>
    <definedName name="_UKR1">#REF!</definedName>
    <definedName name="_UKR2" localSheetId="2">#REF!</definedName>
    <definedName name="_UKR2" localSheetId="3">#REF!</definedName>
    <definedName name="_UKR2">#REF!</definedName>
    <definedName name="_UKR3" localSheetId="2">#REF!</definedName>
    <definedName name="_UKR3" localSheetId="3">#REF!</definedName>
    <definedName name="_UKR3">#REF!</definedName>
    <definedName name="a" localSheetId="2">#REF!</definedName>
    <definedName name="a" localSheetId="3">#REF!</definedName>
    <definedName name="a">#REF!</definedName>
    <definedName name="aaa" localSheetId="2">#REF!</definedName>
    <definedName name="aaa" localSheetId="3">#REF!</definedName>
    <definedName name="aaa">#REF!</definedName>
    <definedName name="Agency_List">[1]Control!$H$17:$H$19</definedName>
    <definedName name="All_Data" localSheetId="2">#REF!</definedName>
    <definedName name="All_Data" localSheetId="3">#REF!</definedName>
    <definedName name="All_Data">#REF!</definedName>
    <definedName name="Balance_of_payments" localSheetId="2">#REF!</definedName>
    <definedName name="Balance_of_payments" localSheetId="3">#REF!</definedName>
    <definedName name="Balance_of_payments">#REF!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2">#REF!</definedName>
    <definedName name="BRO" localSheetId="3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2">#REF!</definedName>
    <definedName name="BudArrears" localSheetId="3">#REF!</definedName>
    <definedName name="BudArrears">#REF!</definedName>
    <definedName name="budfin" localSheetId="2">#REF!</definedName>
    <definedName name="budfin" localSheetId="3">#REF!</definedName>
    <definedName name="budfin">#REF!</definedName>
    <definedName name="Budget" localSheetId="2">#REF!</definedName>
    <definedName name="Budget" localSheetId="3">#REF!</definedName>
    <definedName name="Budget">#REF!</definedName>
    <definedName name="budget_financing" localSheetId="2">#REF!</definedName>
    <definedName name="budget_financing" localSheetId="3">#REF!</definedName>
    <definedName name="budget_financing">#REF!</definedName>
    <definedName name="Central" localSheetId="2">#REF!</definedName>
    <definedName name="Central" localSheetId="3">#REF!</definedName>
    <definedName name="Central">#REF!</definedName>
    <definedName name="Coordinator_List">[1]Control!$J$20:$J$21</definedName>
    <definedName name="Country">[3]Control!$C$1</definedName>
    <definedName name="ctyList" localSheetId="2">#REF!</definedName>
    <definedName name="ctyList" localSheetId="3">#REF!</definedName>
    <definedName name="ctyList">#REF!</definedName>
    <definedName name="Currency_Def">[1]Control!$BA$330:$BA$487</definedName>
    <definedName name="Current_account" localSheetId="2">#REF!</definedName>
    <definedName name="Current_account" localSheetId="3">#REF!</definedName>
    <definedName name="Current_account">#REF!</definedName>
    <definedName name="DATES" localSheetId="2">#REF!</definedName>
    <definedName name="DATES" localSheetId="3">#REF!</definedName>
    <definedName name="DATES">#REF!</definedName>
    <definedName name="DATESA" localSheetId="2">#REF!</definedName>
    <definedName name="DATESA" localSheetId="3">#REF!</definedName>
    <definedName name="DATESA">#REF!</definedName>
    <definedName name="DATESM" localSheetId="2">#REF!</definedName>
    <definedName name="DATESM" localSheetId="3">#REF!</definedName>
    <definedName name="DATESM">#REF!</definedName>
    <definedName name="DATESQ" localSheetId="2">#REF!</definedName>
    <definedName name="DATESQ" localSheetId="3">#REF!</definedName>
    <definedName name="DATESQ">#REF!</definedName>
    <definedName name="EdssBatchRange" localSheetId="2">#REF!</definedName>
    <definedName name="EdssBatchRange" localSheetId="3">#REF!</definedName>
    <definedName name="EdssBatchRange">#REF!</definedName>
    <definedName name="Exp_GDP" localSheetId="2">#REF!</definedName>
    <definedName name="Exp_GDP" localSheetId="3">#REF!</definedName>
    <definedName name="Exp_GDP">#REF!</definedName>
    <definedName name="Exp_nom" localSheetId="2">#REF!</definedName>
    <definedName name="Exp_nom" localSheetId="3">#REF!</definedName>
    <definedName name="Exp_nom">#REF!</definedName>
    <definedName name="f" localSheetId="2">#REF!</definedName>
    <definedName name="f" localSheetId="3">#REF!</definedName>
    <definedName name="f">#REF!</definedName>
    <definedName name="Foreign_liabilities" localSheetId="2">#REF!</definedName>
    <definedName name="Foreign_liabilities" localSheetId="3">#REF!</definedName>
    <definedName name="Foreign_liabilities">#REF!</definedName>
    <definedName name="GDPgrowth" localSheetId="2">#REF!</definedName>
    <definedName name="GDPgrowth" localSheetId="3">#REF!</definedName>
    <definedName name="GDPgrowth">#REF!</definedName>
    <definedName name="Gross_reserves" localSheetId="2">#REF!</definedName>
    <definedName name="Gross_reserves" localSheetId="3">#REF!</definedName>
    <definedName name="Gross_reserves">#REF!</definedName>
    <definedName name="HERE" localSheetId="2">#REF!</definedName>
    <definedName name="HERE" localSheetId="3">#REF!</definedName>
    <definedName name="HERE">#REF!</definedName>
    <definedName name="In_millions_of_lei" localSheetId="2">#REF!</definedName>
    <definedName name="In_millions_of_lei" localSheetId="3">#REF!</definedName>
    <definedName name="In_millions_of_lei">#REF!</definedName>
    <definedName name="In_millions_of_U.S._dollars" localSheetId="2">#REF!</definedName>
    <definedName name="In_millions_of_U.S._dollars" localSheetId="3">#REF!</definedName>
    <definedName name="In_millions_of_U.S._dollars">#REF!</definedName>
    <definedName name="k" localSheetId="3" hidden="1">{"WEO",#N/A,FALSE,"T"}</definedName>
    <definedName name="k" hidden="1">{"WEO",#N/A,FALSE,"T"}</definedName>
    <definedName name="KEND" localSheetId="2">#REF!</definedName>
    <definedName name="KEND" localSheetId="3">#REF!</definedName>
    <definedName name="KEND">#REF!</definedName>
    <definedName name="KMENU" localSheetId="2">#REF!</definedName>
    <definedName name="KMENU" localSheetId="3">#REF!</definedName>
    <definedName name="KMENU">#REF!</definedName>
    <definedName name="liquidity_reserve" localSheetId="2">#REF!</definedName>
    <definedName name="liquidity_reserve" localSheetId="3">#REF!</definedName>
    <definedName name="liquidity_reserve">#REF!</definedName>
    <definedName name="Local" localSheetId="2">#REF!</definedName>
    <definedName name="Local" localSheetId="3">#REF!</definedName>
    <definedName name="Local">#REF!</definedName>
    <definedName name="m" localSheetId="3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2">#REF!</definedName>
    <definedName name="MACROS" localSheetId="3">#REF!</definedName>
    <definedName name="MACROS">#REF!</definedName>
    <definedName name="Medium_term_BOP_scenario" localSheetId="2">#REF!</definedName>
    <definedName name="Medium_term_BOP_scenario" localSheetId="3">#REF!</definedName>
    <definedName name="Medium_term_BOP_scenario">#REF!</definedName>
    <definedName name="mn" localSheetId="3" hidden="1">{"MONA",#N/A,FALSE,"S"}</definedName>
    <definedName name="mn" hidden="1">{"MONA",#N/A,FALSE,"S"}</definedName>
    <definedName name="Moldova__Balance_of_Payments__1994_98" localSheetId="2">#REF!</definedName>
    <definedName name="Moldova__Balance_of_Payments__1994_98" localSheetId="3">#REF!</definedName>
    <definedName name="Moldova__Balance_of_Payments__1994_98">#REF!</definedName>
    <definedName name="Monetary_Program_Parameters" localSheetId="2">#REF!</definedName>
    <definedName name="Monetary_Program_Parameters" localSheetId="3">#REF!</definedName>
    <definedName name="Monetary_Program_Parameters">#REF!</definedName>
    <definedName name="moneyprogram" localSheetId="2">#REF!</definedName>
    <definedName name="moneyprogram" localSheetId="3">#REF!</definedName>
    <definedName name="moneyprogram">#REF!</definedName>
    <definedName name="monprogparameters" localSheetId="2">#REF!</definedName>
    <definedName name="monprogparameters" localSheetId="3">#REF!</definedName>
    <definedName name="monprogparameters">#REF!</definedName>
    <definedName name="monsurvey" localSheetId="2">#REF!</definedName>
    <definedName name="monsurvey" localSheetId="3">#REF!</definedName>
    <definedName name="monsurvey">#REF!</definedName>
    <definedName name="mt_moneyprog" localSheetId="2">#REF!</definedName>
    <definedName name="mt_moneyprog" localSheetId="3">#REF!</definedName>
    <definedName name="mt_moneyprog">#REF!</definedName>
    <definedName name="NAMES" localSheetId="2">#REF!</definedName>
    <definedName name="NAMES" localSheetId="3">#REF!</definedName>
    <definedName name="NAMES">#REF!</definedName>
    <definedName name="NAMESA" localSheetId="2">#REF!</definedName>
    <definedName name="NAMESA" localSheetId="3">#REF!</definedName>
    <definedName name="NAMESA">#REF!</definedName>
    <definedName name="NAMESM" localSheetId="2">#REF!</definedName>
    <definedName name="NAMESM" localSheetId="3">#REF!</definedName>
    <definedName name="NAMESM">#REF!</definedName>
    <definedName name="NAMESQ" localSheetId="2">#REF!</definedName>
    <definedName name="NAMESQ" localSheetId="3">#REF!</definedName>
    <definedName name="NAMESQ">#REF!</definedName>
    <definedName name="NFA_assumptions" localSheetId="2">#REF!</definedName>
    <definedName name="NFA_assumptions" localSheetId="3">#REF!</definedName>
    <definedName name="NFA_assumptions">#REF!</definedName>
    <definedName name="Non_BRO" localSheetId="2">#REF!</definedName>
    <definedName name="Non_BRO" localSheetId="3">#REF!</definedName>
    <definedName name="Non_BRO">#REF!</definedName>
    <definedName name="Notes" localSheetId="2">#REF!</definedName>
    <definedName name="Notes" localSheetId="3">#REF!</definedName>
    <definedName name="Notes">#REF!</definedName>
    <definedName name="p" localSheetId="2">[4]labels!#REF!</definedName>
    <definedName name="p" localSheetId="3">[4]labels!#REF!</definedName>
    <definedName name="p">[4]labels!#REF!</definedName>
    <definedName name="PEND" localSheetId="2">#REF!</definedName>
    <definedName name="PEND" localSheetId="3">#REF!</definedName>
    <definedName name="PEND">#REF!</definedName>
    <definedName name="Pilot2" localSheetId="2">#REF!</definedName>
    <definedName name="Pilot2" localSheetId="3">#REF!</definedName>
    <definedName name="Pilot2">#REF!</definedName>
    <definedName name="PMENU" localSheetId="2">#REF!</definedName>
    <definedName name="PMENU" localSheetId="3">#REF!</definedName>
    <definedName name="PMENU">#REF!</definedName>
    <definedName name="PRINT_AREA_MI" localSheetId="2">#REF!</definedName>
    <definedName name="PRINT_AREA_MI" localSheetId="3">#REF!</definedName>
    <definedName name="PRINT_AREA_MI">#REF!</definedName>
    <definedName name="Range_Country" localSheetId="2">#REF!</definedName>
    <definedName name="Range_Country" localSheetId="3">#REF!</definedName>
    <definedName name="Range_Country">#REF!</definedName>
    <definedName name="Range_DownloadAnnual">[2]Control!$C$4</definedName>
    <definedName name="Range_DownloadDateTime" localSheetId="2">#REF!</definedName>
    <definedName name="Range_DownloadDateTime" localSheetId="3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2">#REF!</definedName>
    <definedName name="Range_DSTNotes" localSheetId="3">#REF!</definedName>
    <definedName name="Range_DSTNotes">#REF!</definedName>
    <definedName name="Range_InValidResultsStart" localSheetId="2">#REF!</definedName>
    <definedName name="Range_InValidResultsStart" localSheetId="3">#REF!</definedName>
    <definedName name="Range_InValidResultsStart">#REF!</definedName>
    <definedName name="Range_NumberofFailuresStart" localSheetId="2">#REF!</definedName>
    <definedName name="Range_NumberofFailuresStart" localSheetId="3">#REF!</definedName>
    <definedName name="Range_NumberofFailuresStart">#REF!</definedName>
    <definedName name="Range_ReportFormName" localSheetId="2">#REF!</definedName>
    <definedName name="Range_ReportFormName" localSheetId="3">#REF!</definedName>
    <definedName name="Range_ReportFormName">#REF!</definedName>
    <definedName name="Range_ValidationResultsStart" localSheetId="2">#REF!</definedName>
    <definedName name="Range_ValidationResultsStart" localSheetId="3">#REF!</definedName>
    <definedName name="Range_ValidationResultsStart">#REF!</definedName>
    <definedName name="Range_ValidationRulesStart" localSheetId="2">#REF!</definedName>
    <definedName name="Range_ValidationRulesStart" localSheetId="3">#REF!</definedName>
    <definedName name="Range_ValidationRulesStart">#REF!</definedName>
    <definedName name="REAL" localSheetId="2">#REF!</definedName>
    <definedName name="REAL" localSheetId="3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2">#REF!</definedName>
    <definedName name="RevA" localSheetId="3">#REF!</definedName>
    <definedName name="RevA">#REF!</definedName>
    <definedName name="RevB" localSheetId="2">#REF!</definedName>
    <definedName name="RevB" localSheetId="3">#REF!</definedName>
    <definedName name="RevB">#REF!</definedName>
    <definedName name="rrrrr">[5]Control!$A$19:$A$20</definedName>
    <definedName name="rrrrrrrrrr">[5]Control!$C$4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2">#REF!</definedName>
    <definedName name="SUMMARY1" localSheetId="3">#REF!</definedName>
    <definedName name="SUMMARY1">#REF!</definedName>
    <definedName name="SUMMARY2" localSheetId="2">#REF!</definedName>
    <definedName name="SUMMARY2" localSheetId="3">#REF!</definedName>
    <definedName name="SUMMARY2">#REF!</definedName>
    <definedName name="Taballgastables" localSheetId="2">#REF!</definedName>
    <definedName name="Taballgastables" localSheetId="3">#REF!</definedName>
    <definedName name="Taballgastables">#REF!</definedName>
    <definedName name="TabAmort2004" localSheetId="2">#REF!</definedName>
    <definedName name="TabAmort2004" localSheetId="3">#REF!</definedName>
    <definedName name="TabAmort2004">#REF!</definedName>
    <definedName name="TabAssumptionsImports" localSheetId="2">#REF!</definedName>
    <definedName name="TabAssumptionsImports" localSheetId="3">#REF!</definedName>
    <definedName name="TabAssumptionsImports">#REF!</definedName>
    <definedName name="TabCapAccount" localSheetId="2">#REF!</definedName>
    <definedName name="TabCapAccount" localSheetId="3">#REF!</definedName>
    <definedName name="TabCapAccount">#REF!</definedName>
    <definedName name="Tabdebt_historic" localSheetId="2">#REF!</definedName>
    <definedName name="Tabdebt_historic" localSheetId="3">#REF!</definedName>
    <definedName name="Tabdebt_historic">#REF!</definedName>
    <definedName name="Tabdebtflow" localSheetId="2">#REF!</definedName>
    <definedName name="Tabdebtflow" localSheetId="3">#REF!</definedName>
    <definedName name="Tabdebtflow">#REF!</definedName>
    <definedName name="TabExports" localSheetId="2">#REF!</definedName>
    <definedName name="TabExports" localSheetId="3">#REF!</definedName>
    <definedName name="TabExports">#REF!</definedName>
    <definedName name="TabFcredit2007" localSheetId="2">#REF!</definedName>
    <definedName name="TabFcredit2007" localSheetId="3">#REF!</definedName>
    <definedName name="TabFcredit2007">#REF!</definedName>
    <definedName name="TabFcredit2010" localSheetId="2">#REF!</definedName>
    <definedName name="TabFcredit2010" localSheetId="3">#REF!</definedName>
    <definedName name="TabFcredit2010">#REF!</definedName>
    <definedName name="TabGas_arrears_to_Russia" localSheetId="2">#REF!</definedName>
    <definedName name="TabGas_arrears_to_Russia" localSheetId="3">#REF!</definedName>
    <definedName name="TabGas_arrears_to_Russia">#REF!</definedName>
    <definedName name="TabImportdetail" localSheetId="2">#REF!</definedName>
    <definedName name="TabImportdetail" localSheetId="3">#REF!</definedName>
    <definedName name="TabImportdetail">#REF!</definedName>
    <definedName name="TabImports" localSheetId="2">#REF!</definedName>
    <definedName name="TabImports" localSheetId="3">#REF!</definedName>
    <definedName name="TabImports">#REF!</definedName>
    <definedName name="Table" localSheetId="2">#REF!</definedName>
    <definedName name="Table" localSheetId="3">#REF!</definedName>
    <definedName name="Table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>#REF!</definedName>
    <definedName name="Table129" localSheetId="2">#REF!</definedName>
    <definedName name="Table129" localSheetId="3">#REF!</definedName>
    <definedName name="Table129">#REF!</definedName>
    <definedName name="table130" localSheetId="2">#REF!</definedName>
    <definedName name="table130" localSheetId="3">#REF!</definedName>
    <definedName name="table130">#REF!</definedName>
    <definedName name="Table135" localSheetId="2">#REF!,[6]Contents!$A$87:$H$247</definedName>
    <definedName name="Table135" localSheetId="3">#REF!,[6]Contents!$A$87:$H$247</definedName>
    <definedName name="Table135">#REF!,[6]Contents!$A$87:$H$247</definedName>
    <definedName name="Table16_2000" localSheetId="2">#REF!</definedName>
    <definedName name="Table16_2000" localSheetId="3">#REF!</definedName>
    <definedName name="Table16_2000">#REF!</definedName>
    <definedName name="Table17" localSheetId="2">#REF!</definedName>
    <definedName name="Table17" localSheetId="3">#REF!</definedName>
    <definedName name="Table17">#REF!</definedName>
    <definedName name="Table19" localSheetId="2">#REF!</definedName>
    <definedName name="Table19" localSheetId="3">#REF!</definedName>
    <definedName name="Table19">#REF!</definedName>
    <definedName name="Table20" localSheetId="2">#REF!</definedName>
    <definedName name="Table20" localSheetId="3">#REF!</definedName>
    <definedName name="Table20">#REF!</definedName>
    <definedName name="Table21" localSheetId="2">#REF!,[7]Contents!$A$87:$H$247</definedName>
    <definedName name="Table21" localSheetId="3">#REF!,[7]Contents!$A$87:$H$247</definedName>
    <definedName name="Table21">#REF!,[7]Contents!$A$87:$H$247</definedName>
    <definedName name="Table22" localSheetId="2">#REF!</definedName>
    <definedName name="Table22" localSheetId="3">#REF!</definedName>
    <definedName name="Table22">#REF!</definedName>
    <definedName name="Table23" localSheetId="2">#REF!</definedName>
    <definedName name="Table23" localSheetId="3">#REF!</definedName>
    <definedName name="Table23">#REF!</definedName>
    <definedName name="Table24" localSheetId="2">#REF!</definedName>
    <definedName name="Table24" localSheetId="3">#REF!</definedName>
    <definedName name="Table24">#REF!</definedName>
    <definedName name="Table25" localSheetId="2">#REF!</definedName>
    <definedName name="Table25" localSheetId="3">#REF!</definedName>
    <definedName name="Table25">#REF!</definedName>
    <definedName name="Table26" localSheetId="2">#REF!</definedName>
    <definedName name="Table26" localSheetId="3">#REF!</definedName>
    <definedName name="Table26">#REF!</definedName>
    <definedName name="Table27" localSheetId="2">#REF!</definedName>
    <definedName name="Table27" localSheetId="3">#REF!</definedName>
    <definedName name="Table27">#REF!</definedName>
    <definedName name="Table28" localSheetId="2">#REF!</definedName>
    <definedName name="Table28" localSheetId="3">#REF!</definedName>
    <definedName name="Table28">#REF!</definedName>
    <definedName name="Table29" localSheetId="2">#REF!</definedName>
    <definedName name="Table29" localSheetId="3">#REF!</definedName>
    <definedName name="Table29">#REF!</definedName>
    <definedName name="Table30" localSheetId="2">#REF!</definedName>
    <definedName name="Table30" localSheetId="3">#REF!</definedName>
    <definedName name="Table30">#REF!</definedName>
    <definedName name="Table31" localSheetId="2">#REF!</definedName>
    <definedName name="Table31" localSheetId="3">#REF!</definedName>
    <definedName name="Table31">#REF!</definedName>
    <definedName name="Table32" localSheetId="2">#REF!</definedName>
    <definedName name="Table32" localSheetId="3">#REF!</definedName>
    <definedName name="Table32">#REF!</definedName>
    <definedName name="Table33" localSheetId="2">#REF!</definedName>
    <definedName name="Table33" localSheetId="3">#REF!</definedName>
    <definedName name="Table33">#REF!</definedName>
    <definedName name="Table330" localSheetId="2">#REF!</definedName>
    <definedName name="Table330" localSheetId="3">#REF!</definedName>
    <definedName name="Table330">#REF!</definedName>
    <definedName name="Table336" localSheetId="2">#REF!</definedName>
    <definedName name="Table336" localSheetId="3">#REF!</definedName>
    <definedName name="Table336">#REF!</definedName>
    <definedName name="Table34" localSheetId="2">#REF!</definedName>
    <definedName name="Table34" localSheetId="3">#REF!</definedName>
    <definedName name="Table34">#REF!</definedName>
    <definedName name="Table35" localSheetId="2">#REF!</definedName>
    <definedName name="Table35" localSheetId="3">#REF!</definedName>
    <definedName name="Table35">#REF!</definedName>
    <definedName name="Table36" localSheetId="2">#REF!</definedName>
    <definedName name="Table36" localSheetId="3">#REF!</definedName>
    <definedName name="Table36">#REF!</definedName>
    <definedName name="Table37" localSheetId="2">#REF!</definedName>
    <definedName name="Table37" localSheetId="3">#REF!</definedName>
    <definedName name="Table37">#REF!</definedName>
    <definedName name="Table38" localSheetId="2">#REF!</definedName>
    <definedName name="Table38" localSheetId="3">#REF!</definedName>
    <definedName name="Table38">#REF!</definedName>
    <definedName name="Table39" localSheetId="2">#REF!</definedName>
    <definedName name="Table39" localSheetId="3">#REF!</definedName>
    <definedName name="Table39">#REF!</definedName>
    <definedName name="Table40" localSheetId="2">#REF!</definedName>
    <definedName name="Table40" localSheetId="3">#REF!</definedName>
    <definedName name="Table40">#REF!</definedName>
    <definedName name="Table41" localSheetId="2">#REF!</definedName>
    <definedName name="Table41" localSheetId="3">#REF!</definedName>
    <definedName name="Table41">#REF!</definedName>
    <definedName name="Table42" localSheetId="2">#REF!</definedName>
    <definedName name="Table42" localSheetId="3">#REF!</definedName>
    <definedName name="Table42">#REF!</definedName>
    <definedName name="Table43" localSheetId="2">#REF!</definedName>
    <definedName name="Table43" localSheetId="3">#REF!</definedName>
    <definedName name="Table43">#REF!</definedName>
    <definedName name="Table44" localSheetId="2">#REF!</definedName>
    <definedName name="Table44" localSheetId="3">#REF!</definedName>
    <definedName name="Table44">#REF!</definedName>
    <definedName name="TabMTBOP2006" localSheetId="2">#REF!</definedName>
    <definedName name="TabMTBOP2006" localSheetId="3">#REF!</definedName>
    <definedName name="TabMTBOP2006">#REF!</definedName>
    <definedName name="TabMTbop2010" localSheetId="2">#REF!</definedName>
    <definedName name="TabMTbop2010" localSheetId="3">#REF!</definedName>
    <definedName name="TabMTbop2010">#REF!</definedName>
    <definedName name="TabMTdebt" localSheetId="2">#REF!</definedName>
    <definedName name="TabMTdebt" localSheetId="3">#REF!</definedName>
    <definedName name="TabMTdebt">#REF!</definedName>
    <definedName name="TabNonfactorServices_and_Income" localSheetId="2">#REF!</definedName>
    <definedName name="TabNonfactorServices_and_Income" localSheetId="3">#REF!</definedName>
    <definedName name="TabNonfactorServices_and_Income">#REF!</definedName>
    <definedName name="TabOutMon" localSheetId="2">#REF!</definedName>
    <definedName name="TabOutMon" localSheetId="3">#REF!</definedName>
    <definedName name="TabOutMon">#REF!</definedName>
    <definedName name="TabsimplifiedBOP" localSheetId="2">#REF!</definedName>
    <definedName name="TabsimplifiedBOP" localSheetId="3">#REF!</definedName>
    <definedName name="TabsimplifiedBOP">#REF!</definedName>
    <definedName name="TaxArrears" localSheetId="2">#REF!</definedName>
    <definedName name="TaxArrears" localSheetId="3">#REF!</definedName>
    <definedName name="TaxArrears">#REF!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2">#REF!</definedName>
    <definedName name="Test" localSheetId="3">#REF!</definedName>
    <definedName name="Test">#REF!</definedName>
    <definedName name="Test1" localSheetId="2">#REF!</definedName>
    <definedName name="Test1" localSheetId="3">#REF!</definedName>
    <definedName name="Test1">#REF!</definedName>
    <definedName name="Trade_balance" localSheetId="2">#REF!</definedName>
    <definedName name="Trade_balance" localSheetId="3">#REF!</definedName>
    <definedName name="Trade_balance">#REF!</definedName>
    <definedName name="trade_figure" localSheetId="2">#REF!</definedName>
    <definedName name="trade_figure" localSheetId="3">#REF!</definedName>
    <definedName name="trade_figure">#REF!</definedName>
    <definedName name="Uploaded_Currency">[3]Control!$F$17</definedName>
    <definedName name="Uploaded_Scale">[3]Control!$F$18</definedName>
    <definedName name="wrn.BOP_MIDTERM." localSheetId="3" hidden="1">{"BOP_TAB",#N/A,FALSE,"N";"MIDTERM_TAB",#N/A,FALSE,"O"}</definedName>
    <definedName name="wrn.BOP_MIDTERM." hidden="1">{"BOP_TAB",#N/A,FALSE,"N";"MIDTERM_TAB",#N/A,FALSE,"O"}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hidden="1">{"MONA",#N/A,FALSE,"S"}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3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[9]ass!$7:$7</definedName>
    <definedName name="zGDPgrowth" localSheetId="2">#REF!</definedName>
    <definedName name="zGDPgrowth" localSheetId="3">#REF!</definedName>
    <definedName name="zGDPgrowth">#REF!</definedName>
    <definedName name="zIGNFS" localSheetId="2">#REF!</definedName>
    <definedName name="zIGNFS" localSheetId="3">#REF!</definedName>
    <definedName name="zIGNFS">#REF!</definedName>
    <definedName name="zImports" localSheetId="2">#REF!</definedName>
    <definedName name="zImports" localSheetId="3">#REF!</definedName>
    <definedName name="zImports">#REF!</definedName>
    <definedName name="zLiborUS" localSheetId="2">#REF!</definedName>
    <definedName name="zLiborUS" localSheetId="3">#REF!</definedName>
    <definedName name="zLiborUS">#REF!</definedName>
    <definedName name="zReserves">[9]oth!$17:$17</definedName>
    <definedName name="zRoWCPIchange" localSheetId="2">#REF!</definedName>
    <definedName name="zRoWCPIchange" localSheetId="3">#REF!</definedName>
    <definedName name="zRoWCPIchange">#REF!</definedName>
    <definedName name="zSDReRate">[9]ass!$24:$24</definedName>
    <definedName name="zXGNFS" localSheetId="2">#REF!</definedName>
    <definedName name="zXGNFS" localSheetId="3">#REF!</definedName>
    <definedName name="zXGNFS">#REF!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3" hidden="1">{"WEO",#N/A,FALSE,"T"}</definedName>
    <definedName name="ААААААААААААААААААААААААААААААААА" hidden="1">{"WEO",#N/A,FALSE,"T"}</definedName>
    <definedName name="_xlnm.Database" localSheetId="2">#REF!</definedName>
    <definedName name="_xlnm.Database" localSheetId="3">#REF!</definedName>
    <definedName name="_xlnm.Database">#REF!</definedName>
    <definedName name="квефі" localSheetId="3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'1'!$C$1:$C$5</definedName>
    <definedName name="_xlnm.Print_Area" localSheetId="1">'1.1'!$A$2:$M$62</definedName>
    <definedName name="_xlnm.Print_Area" localSheetId="2">'1.2'!$A$2:$M$28</definedName>
    <definedName name="_xlnm.Print_Area" localSheetId="3">'1.3'!$A$2:$L$24</definedName>
    <definedName name="_xlnm.Print_Area">#REF!</definedName>
    <definedName name="Область_печати_ИМ" localSheetId="2">#REF!</definedName>
    <definedName name="Область_печати_ИМ" localSheetId="3">#REF!</definedName>
    <definedName name="Область_печати_ИМ">#REF!</definedName>
    <definedName name="п" localSheetId="3" hidden="1">{"MONA",#N/A,FALSE,"S"}</definedName>
    <definedName name="п" hidden="1">{"MONA",#N/A,FALSE,"S"}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3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3" hidden="1">{"MONA",#N/A,FALSE,"S"}</definedName>
    <definedName name="ррпеак" hidden="1">{"MONA",#N/A,FALSE,"S"}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3" hidden="1">{"MONA",#N/A,FALSE,"S"}</definedName>
    <definedName name="РРРРРРРРРРРРРРРРРРРРРРРРРРР" hidden="1">{"MONA",#N/A,FALSE,"S"}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41" i="19" l="1"/>
  <c r="A3" i="22" l="1"/>
  <c r="A5" i="21"/>
  <c r="A14" i="21" l="1"/>
  <c r="A30" i="19" l="1"/>
  <c r="A21" i="19"/>
  <c r="A27" i="21" l="1"/>
  <c r="A26" i="21"/>
  <c r="A57" i="19"/>
  <c r="A23" i="21"/>
  <c r="A58" i="19"/>
  <c r="A54" i="19"/>
  <c r="A53" i="19"/>
  <c r="A52" i="19"/>
  <c r="A51" i="19"/>
  <c r="A50" i="19"/>
  <c r="A49" i="19"/>
  <c r="A48" i="19"/>
  <c r="A47" i="19"/>
  <c r="C5" i="1" l="1"/>
  <c r="A24" i="22" l="1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9" i="21"/>
  <c r="A7" i="21" l="1"/>
  <c r="A8" i="21"/>
  <c r="A22" i="21" l="1"/>
  <c r="A20" i="21"/>
  <c r="A19" i="21"/>
  <c r="A18" i="21"/>
  <c r="A17" i="21"/>
  <c r="A16" i="21"/>
  <c r="A13" i="21"/>
  <c r="A12" i="21"/>
  <c r="A11" i="21"/>
  <c r="A10" i="21"/>
  <c r="A4" i="21"/>
  <c r="A2" i="21"/>
  <c r="A1" i="21"/>
  <c r="A61" i="19"/>
  <c r="A60" i="19"/>
  <c r="A56" i="19"/>
  <c r="A46" i="19"/>
  <c r="A45" i="19"/>
  <c r="A44" i="19"/>
  <c r="A43" i="19"/>
  <c r="A42" i="19"/>
  <c r="A40" i="19"/>
  <c r="A39" i="19"/>
  <c r="A38" i="19"/>
  <c r="A37" i="19"/>
  <c r="A36" i="19"/>
  <c r="A34" i="19"/>
  <c r="A33" i="19"/>
  <c r="A32" i="19"/>
  <c r="A31" i="19"/>
  <c r="A29" i="19"/>
  <c r="A28" i="19"/>
  <c r="A27" i="19"/>
  <c r="A26" i="19"/>
  <c r="A25" i="19"/>
  <c r="A23" i="19"/>
  <c r="A22" i="19"/>
  <c r="A20" i="19"/>
  <c r="A19" i="19"/>
  <c r="A18" i="19"/>
  <c r="A17" i="19"/>
  <c r="A15" i="19"/>
  <c r="A14" i="19"/>
  <c r="A13" i="19"/>
  <c r="A12" i="19"/>
  <c r="A11" i="19"/>
  <c r="A10" i="19"/>
  <c r="A9" i="19"/>
  <c r="A8" i="19"/>
  <c r="A7" i="19"/>
  <c r="A5" i="19"/>
  <c r="A4" i="19"/>
  <c r="A3" i="19"/>
  <c r="A2" i="19"/>
  <c r="A1" i="19"/>
  <c r="C4" i="1"/>
  <c r="C3" i="1"/>
  <c r="C1" i="1"/>
</calcChain>
</file>

<file path=xl/sharedStrings.xml><?xml version="1.0" encoding="utf-8"?>
<sst xmlns="http://schemas.openxmlformats.org/spreadsheetml/2006/main" count="199" uniqueCount="81">
  <si>
    <t>укр</t>
  </si>
  <si>
    <t>eng</t>
  </si>
  <si>
    <t>Примітка:</t>
  </si>
  <si>
    <t>Note.</t>
  </si>
  <si>
    <t>2015</t>
  </si>
  <si>
    <t xml:space="preserve">Показники </t>
  </si>
  <si>
    <t>Items</t>
  </si>
  <si>
    <t xml:space="preserve"> Сектор державного управління</t>
  </si>
  <si>
    <t xml:space="preserve">  Короткостроковий борг за первинним терміном погашення</t>
  </si>
  <si>
    <t xml:space="preserve">    Боргові цінні папери</t>
  </si>
  <si>
    <t xml:space="preserve">    Кредити</t>
  </si>
  <si>
    <t xml:space="preserve">  Довгострокові зобов'язання, що підлягають погашенню протягом року</t>
  </si>
  <si>
    <t xml:space="preserve"> Центральний банк</t>
  </si>
  <si>
    <t xml:space="preserve">    Валюта і депозити</t>
  </si>
  <si>
    <t xml:space="preserve"> Інші депозитні корпорації</t>
  </si>
  <si>
    <t xml:space="preserve"> Інші сектори</t>
  </si>
  <si>
    <t xml:space="preserve">    Торгові кредити та аванси</t>
  </si>
  <si>
    <t xml:space="preserve"> Прямі інвестиції: міжфірмовий борг</t>
  </si>
  <si>
    <t xml:space="preserve">в тому числі </t>
  </si>
  <si>
    <t xml:space="preserve"> Короткостоковий борг за залишковим терміном погашення*</t>
  </si>
  <si>
    <t xml:space="preserve"> Довгострокові зобов'язання, що підлягають погашенню протягом року</t>
  </si>
  <si>
    <t>General Government</t>
  </si>
  <si>
    <t>Short-term debt on an original maturity basis</t>
  </si>
  <si>
    <t xml:space="preserve">   Debt securities</t>
  </si>
  <si>
    <t>Loans</t>
  </si>
  <si>
    <t>Long-term debt obligations due for payment within one year or less</t>
  </si>
  <si>
    <t>Central Bank</t>
  </si>
  <si>
    <t xml:space="preserve">Currency and deposits </t>
  </si>
  <si>
    <t>Deposit-Taking Corporations, except the Central Bank</t>
  </si>
  <si>
    <t>Other Sectors</t>
  </si>
  <si>
    <t xml:space="preserve">   Trade credit and advances</t>
  </si>
  <si>
    <t>Direct investment: Intercompany lending</t>
  </si>
  <si>
    <t xml:space="preserve">   including</t>
  </si>
  <si>
    <t xml:space="preserve">        trade credits</t>
  </si>
  <si>
    <t>Total Short-Term External Debt (remaining maturity basis)*</t>
  </si>
  <si>
    <t>Короткостоковий борг за первинним терміном погашення</t>
  </si>
  <si>
    <t>Довгострокові зобов'язання, що підлягають погашенню протягом року</t>
  </si>
  <si>
    <t xml:space="preserve">    Кредити (з врахуванням кредитів прямого інвестора)</t>
  </si>
  <si>
    <t>Короткостоковий борг за залишковим терміном погашення*</t>
  </si>
  <si>
    <t>Debt securities</t>
  </si>
  <si>
    <t>Trade credit and advances</t>
  </si>
  <si>
    <t xml:space="preserve">Loans incl. intercompany lending </t>
  </si>
  <si>
    <t>2016</t>
  </si>
  <si>
    <t>2017</t>
  </si>
  <si>
    <t>2018</t>
  </si>
  <si>
    <t>Найменування</t>
  </si>
  <si>
    <t xml:space="preserve">  Сектор державного управління</t>
  </si>
  <si>
    <t xml:space="preserve">  General Government</t>
  </si>
  <si>
    <t>Основна сумма боргу</t>
  </si>
  <si>
    <t>Principal</t>
  </si>
  <si>
    <t>Відсоткові платежі</t>
  </si>
  <si>
    <t>Interest</t>
  </si>
  <si>
    <t xml:space="preserve">  Центральний банк</t>
  </si>
  <si>
    <t xml:space="preserve">  Central Bank</t>
  </si>
  <si>
    <t xml:space="preserve">  Інші депозитні корпорації окрім централього банку</t>
  </si>
  <si>
    <t xml:space="preserve">  Deposit-Taking Corporations, except the Central Bank</t>
  </si>
  <si>
    <t xml:space="preserve">  Інші сектори</t>
  </si>
  <si>
    <t xml:space="preserve">  Other Sectors</t>
  </si>
  <si>
    <t xml:space="preserve">  Міжфірмовий борг</t>
  </si>
  <si>
    <t xml:space="preserve">  Direct Investment: Intercompany Lending</t>
  </si>
  <si>
    <t xml:space="preserve">  Всього</t>
  </si>
  <si>
    <t xml:space="preserve">  Total</t>
  </si>
  <si>
    <t>2019</t>
  </si>
  <si>
    <t>2020</t>
  </si>
  <si>
    <t xml:space="preserve"> Прострочена заборгованість за основною сумою за  негарантованими кредитами реального сектору, в т.ч. від прямих інвесторів</t>
  </si>
  <si>
    <t>до змісту</t>
  </si>
  <si>
    <t>1.3 Зовнішній борг України  та  відсотки за основною сумою, що мають бути погашені вподовж 12 місяців за секторами</t>
  </si>
  <si>
    <t>Боргові зобов'язання підприємств прямого інвестування перед прямими інвесторами</t>
  </si>
  <si>
    <t>Боргові зобов'язання між сестринськими підприємствами</t>
  </si>
  <si>
    <t xml:space="preserve"> Боргові зобов'язання між сестринськими підприємствами</t>
  </si>
  <si>
    <t>Debt liabilities of direct investment enterprises to direct investors</t>
  </si>
  <si>
    <t>Debt liabilities between fellow enterprises</t>
  </si>
  <si>
    <t>2021</t>
  </si>
  <si>
    <t>2 Дані статей «Інші сектори» та «Прямі інвестиції, міжфірмовий борг» за 2015 – ІІ квартал 2021 року були переглянуті з метою врахування кредитів, отриманих від сестринських компаній-нерезидентів.</t>
  </si>
  <si>
    <t>1 Дані з 2014 року наведені без урахування тимчасово окупованої території  АР Крим  та  м.Севастополь.</t>
  </si>
  <si>
    <t xml:space="preserve">1 Excluding the data on the temporarily occupied territory of the AR Crimea and the city of Sevastopol starting 2014. </t>
  </si>
  <si>
    <t>2022</t>
  </si>
  <si>
    <t>Інші боргові зобов'язання</t>
  </si>
  <si>
    <t>Other debt liabilities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</si>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</sst>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$&quot;#,##0_);[Red]\(&quot;$&quot;#,##0\)"/>
    <numFmt numFmtId="165" formatCode="_(* #,##0.00_);_(* \(#,##0.00\);_(* &quot;-&quot;??_);_(@_)"/>
    <numFmt numFmtId="166" formatCode="_-* #,##0.00_₴_-;\-* #,##0.00_₴_-;_-* &quot;-&quot;??_₴_-;_-@_-"/>
    <numFmt numFmtId="167" formatCode="_-* #,##0_р_._-;\-* #,##0_р_._-;_-* &quot;-&quot;_р_._-;_-@_-"/>
    <numFmt numFmtId="168" formatCode="_-* #,##0.00_р_._-;\-* #,##0.00_р_._-;_-* &quot;-&quot;??_р_._-;_-@_-"/>
    <numFmt numFmtId="169" formatCode="\M\o\n\t\h\ \D.\y\y\y\y"/>
    <numFmt numFmtId="170" formatCode="_-* #,##0.00\ _г_р_н_._-;\-* #,##0.00\ _г_р_н_._-;_-* &quot;-&quot;??\ _г_р_н_._-;_-@_-"/>
    <numFmt numFmtId="171" formatCode="0.0"/>
    <numFmt numFmtId="172" formatCode="_-* #,##0\ _г_р_н_._-;\-* #,##0\ _г_р_н_._-;_-* &quot;-&quot;\ _г_р_н_._-;_-@_-"/>
  </numFmts>
  <fonts count="86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1"/>
      <color indexed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204"/>
    </font>
    <font>
      <b/>
      <sz val="13"/>
      <color indexed="9"/>
      <name val="Verdana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Times New Roman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0" tint="-0.499984740745262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0" tint="-0.49998474074526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0"/>
      <color indexed="12"/>
      <name val="Arial Cyr"/>
      <charset val="204"/>
    </font>
    <font>
      <b/>
      <sz val="11"/>
      <color indexed="8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6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7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u/>
      <sz val="9"/>
      <color indexed="12"/>
      <name val="Arial"/>
      <family val="2"/>
      <charset val="204"/>
    </font>
    <font>
      <sz val="11"/>
      <color theme="0"/>
      <name val="Arial"/>
      <family val="2"/>
      <charset val="204"/>
    </font>
    <font>
      <sz val="9"/>
      <color indexed="12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 tint="0.499984740745262"/>
      <name val="Arial"/>
      <family val="2"/>
      <charset val="204"/>
    </font>
    <font>
      <sz val="10"/>
      <color theme="1" tint="0.499984740745262"/>
      <name val="Arial"/>
      <family val="2"/>
      <charset val="204"/>
    </font>
    <font>
      <b/>
      <i/>
      <sz val="9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49" fontId="7" fillId="0" borderId="0">
      <alignment horizontal="centerContinuous" vertical="top" wrapText="1"/>
    </xf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/>
    <xf numFmtId="0" fontId="12" fillId="21" borderId="3" applyNumberFormat="0" applyAlignment="0" applyProtection="0"/>
    <xf numFmtId="0" fontId="13" fillId="22" borderId="4" applyNumberFormat="0" applyAlignment="0" applyProtection="0"/>
    <xf numFmtId="1" fontId="14" fillId="2" borderId="1">
      <alignment horizontal="right" vertical="center"/>
    </xf>
    <xf numFmtId="0" fontId="14" fillId="23" borderId="1">
      <alignment horizontal="center" vertical="center"/>
    </xf>
    <xf numFmtId="1" fontId="14" fillId="2" borderId="1">
      <alignment horizontal="right" vertical="center"/>
    </xf>
    <xf numFmtId="0" fontId="6" fillId="2" borderId="0"/>
    <xf numFmtId="0" fontId="15" fillId="24" borderId="1">
      <alignment horizontal="left" vertical="center"/>
    </xf>
    <xf numFmtId="0" fontId="15" fillId="24" borderId="1">
      <alignment horizontal="left" vertical="center"/>
    </xf>
    <xf numFmtId="0" fontId="3" fillId="2" borderId="1">
      <alignment horizontal="left" vertical="center"/>
    </xf>
    <xf numFmtId="38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16" fillId="0" borderId="0" applyFont="0" applyFill="0" applyBorder="0" applyAlignment="0" applyProtection="0"/>
    <xf numFmtId="169" fontId="17" fillId="0" borderId="0">
      <protection locked="0"/>
    </xf>
    <xf numFmtId="0" fontId="18" fillId="0" borderId="0" applyNumberFormat="0" applyFill="0" applyBorder="0" applyAlignment="0" applyProtection="0"/>
    <xf numFmtId="0" fontId="17" fillId="0" borderId="0">
      <protection locked="0"/>
    </xf>
    <xf numFmtId="0" fontId="19" fillId="5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4" fillId="0" borderId="0"/>
    <xf numFmtId="0" fontId="25" fillId="0" borderId="0"/>
    <xf numFmtId="0" fontId="26" fillId="8" borderId="3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8" applyNumberFormat="0" applyFill="0" applyAlignment="0" applyProtection="0"/>
    <xf numFmtId="0" fontId="29" fillId="25" borderId="0" applyNumberFormat="0" applyBorder="0" applyAlignment="0" applyProtection="0"/>
    <xf numFmtId="0" fontId="30" fillId="0" borderId="0"/>
    <xf numFmtId="0" fontId="5" fillId="26" borderId="9" applyNumberFormat="0" applyFont="0" applyAlignment="0" applyProtection="0"/>
    <xf numFmtId="165" fontId="25" fillId="0" borderId="0" applyFont="0" applyFill="0" applyBorder="0" applyAlignment="0" applyProtection="0"/>
    <xf numFmtId="0" fontId="31" fillId="21" borderId="10" applyNumberFormat="0" applyAlignment="0" applyProtection="0"/>
    <xf numFmtId="0" fontId="32" fillId="27" borderId="0">
      <alignment horizontal="right" vertical="top"/>
    </xf>
    <xf numFmtId="0" fontId="33" fillId="27" borderId="0">
      <alignment horizontal="center" vertical="center"/>
    </xf>
    <xf numFmtId="0" fontId="32" fillId="27" borderId="0">
      <alignment horizontal="left" vertical="top"/>
    </xf>
    <xf numFmtId="0" fontId="32" fillId="27" borderId="0">
      <alignment horizontal="left" vertical="top"/>
    </xf>
    <xf numFmtId="0" fontId="33" fillId="27" borderId="0">
      <alignment horizontal="left" vertical="top"/>
    </xf>
    <xf numFmtId="0" fontId="33" fillId="27" borderId="0">
      <alignment horizontal="right" vertical="top"/>
    </xf>
    <xf numFmtId="0" fontId="33" fillId="27" borderId="0">
      <alignment horizontal="right" vertical="top"/>
    </xf>
    <xf numFmtId="0" fontId="34" fillId="0" borderId="0">
      <alignment vertical="top"/>
    </xf>
    <xf numFmtId="0" fontId="35" fillId="0" borderId="0" applyNumberFormat="0" applyFill="0" applyBorder="0" applyAlignment="0" applyProtection="0"/>
    <xf numFmtId="0" fontId="17" fillId="0" borderId="11">
      <protection locked="0"/>
    </xf>
    <xf numFmtId="0" fontId="36" fillId="0" borderId="0" applyNumberFormat="0" applyFill="0" applyBorder="0" applyAlignment="0" applyProtection="0"/>
    <xf numFmtId="0" fontId="7" fillId="0" borderId="2">
      <alignment horizontal="centerContinuous"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7" fillId="0" borderId="0"/>
    <xf numFmtId="0" fontId="8" fillId="0" borderId="0"/>
    <xf numFmtId="0" fontId="6" fillId="0" borderId="0"/>
    <xf numFmtId="0" fontId="8" fillId="0" borderId="0"/>
    <xf numFmtId="0" fontId="37" fillId="0" borderId="0"/>
    <xf numFmtId="0" fontId="37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0" borderId="0"/>
    <xf numFmtId="170" fontId="8" fillId="0" borderId="0" applyFont="0" applyFill="0" applyBorder="0" applyAlignment="0" applyProtection="0"/>
    <xf numFmtId="49" fontId="7" fillId="0" borderId="1">
      <alignment horizontal="center" vertical="center" wrapText="1"/>
    </xf>
    <xf numFmtId="0" fontId="39" fillId="0" borderId="0"/>
    <xf numFmtId="0" fontId="42" fillId="0" borderId="0"/>
    <xf numFmtId="0" fontId="39" fillId="0" borderId="0"/>
    <xf numFmtId="0" fontId="3" fillId="0" borderId="0"/>
    <xf numFmtId="0" fontId="3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8" fillId="8" borderId="0" applyNumberFormat="0" applyBorder="0" applyAlignment="0" applyProtection="0"/>
    <xf numFmtId="0" fontId="24" fillId="8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26" fillId="8" borderId="3" applyNumberFormat="0" applyAlignment="0" applyProtection="0"/>
    <xf numFmtId="0" fontId="31" fillId="21" borderId="10" applyNumberFormat="0" applyAlignment="0" applyProtection="0"/>
    <xf numFmtId="0" fontId="12" fillId="21" borderId="3" applyNumberFormat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52" fillId="0" borderId="21" applyNumberFormat="0" applyFill="0" applyAlignment="0" applyProtection="0"/>
    <xf numFmtId="0" fontId="13" fillId="22" borderId="4" applyNumberFormat="0" applyAlignment="0" applyProtection="0"/>
    <xf numFmtId="0" fontId="35" fillId="0" borderId="0" applyNumberFormat="0" applyFill="0" applyBorder="0" applyAlignment="0" applyProtection="0"/>
    <xf numFmtId="0" fontId="29" fillId="25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11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8" fillId="26" borderId="9" applyNumberFormat="0" applyFon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8" fillId="0" borderId="8" applyNumberFormat="0" applyFill="0" applyAlignment="0" applyProtection="0"/>
    <xf numFmtId="0" fontId="36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0" fontId="19" fillId="5" borderId="0" applyNumberFormat="0" applyBorder="0" applyAlignment="0" applyProtection="0"/>
    <xf numFmtId="166" fontId="3" fillId="0" borderId="0" applyFont="0" applyFill="0" applyBorder="0" applyAlignment="0" applyProtection="0"/>
    <xf numFmtId="0" fontId="8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52" fillId="0" borderId="21" applyNumberFormat="0" applyFill="0" applyAlignment="0" applyProtection="0"/>
    <xf numFmtId="0" fontId="61" fillId="0" borderId="21" applyNumberFormat="0" applyFill="0" applyAlignment="0" applyProtection="0"/>
    <xf numFmtId="0" fontId="52" fillId="0" borderId="21" applyNumberFormat="0" applyFill="0" applyAlignment="0" applyProtection="0"/>
    <xf numFmtId="0" fontId="52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35" fillId="0" borderId="0" applyNumberFormat="0" applyFill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4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168" fontId="3" fillId="0" borderId="0" applyFont="0" applyFill="0" applyBorder="0" applyAlignment="0" applyProtection="0"/>
  </cellStyleXfs>
  <cellXfs count="146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4" fillId="0" borderId="0" xfId="1" applyFont="1" applyFill="1" applyAlignment="1" applyProtection="1"/>
    <xf numFmtId="171" fontId="43" fillId="0" borderId="0" xfId="161" applyNumberFormat="1" applyFont="1" applyFill="1" applyBorder="1" applyAlignment="1">
      <alignment horizontal="right" vertical="center"/>
    </xf>
    <xf numFmtId="0" fontId="4" fillId="0" borderId="0" xfId="0" applyFont="1" applyBorder="1"/>
    <xf numFmtId="0" fontId="46" fillId="2" borderId="14" xfId="161" applyFont="1" applyFill="1" applyBorder="1" applyAlignment="1">
      <alignment vertical="center" wrapText="1"/>
    </xf>
    <xf numFmtId="0" fontId="46" fillId="2" borderId="14" xfId="161" applyFont="1" applyFill="1" applyBorder="1" applyAlignment="1">
      <alignment horizontal="left" vertical="center" wrapText="1"/>
    </xf>
    <xf numFmtId="0" fontId="47" fillId="0" borderId="0" xfId="0" applyFont="1"/>
    <xf numFmtId="0" fontId="46" fillId="2" borderId="14" xfId="161" applyFont="1" applyFill="1" applyBorder="1" applyAlignment="1">
      <alignment wrapText="1"/>
    </xf>
    <xf numFmtId="0" fontId="46" fillId="2" borderId="14" xfId="161" applyFont="1" applyFill="1" applyBorder="1" applyAlignment="1">
      <alignment horizontal="left" vertical="center" wrapText="1" indent="1"/>
    </xf>
    <xf numFmtId="0" fontId="46" fillId="2" borderId="14" xfId="161" applyFont="1" applyFill="1" applyBorder="1" applyAlignment="1">
      <alignment horizontal="left" wrapText="1" indent="1"/>
    </xf>
    <xf numFmtId="0" fontId="46" fillId="2" borderId="12" xfId="161" applyFont="1" applyFill="1" applyBorder="1" applyAlignment="1">
      <alignment horizontal="left" vertical="center" wrapText="1"/>
    </xf>
    <xf numFmtId="0" fontId="43" fillId="0" borderId="0" xfId="161" applyFont="1" applyFill="1" applyBorder="1" applyAlignment="1">
      <alignment vertical="center" wrapText="1"/>
    </xf>
    <xf numFmtId="0" fontId="46" fillId="2" borderId="0" xfId="161" applyFont="1" applyFill="1" applyBorder="1" applyAlignment="1">
      <alignment vertical="center" wrapText="1"/>
    </xf>
    <xf numFmtId="1" fontId="46" fillId="2" borderId="14" xfId="161" applyNumberFormat="1" applyFont="1" applyFill="1" applyBorder="1" applyAlignment="1">
      <alignment horizontal="left" vertical="center" wrapText="1"/>
    </xf>
    <xf numFmtId="0" fontId="4" fillId="0" borderId="14" xfId="0" applyFont="1" applyBorder="1" applyAlignment="1">
      <alignment wrapText="1"/>
    </xf>
    <xf numFmtId="1" fontId="46" fillId="0" borderId="14" xfId="161" applyNumberFormat="1" applyFont="1" applyFill="1" applyBorder="1" applyAlignment="1">
      <alignment horizontal="left" vertical="center"/>
    </xf>
    <xf numFmtId="0" fontId="46" fillId="2" borderId="0" xfId="162" applyFont="1" applyFill="1" applyBorder="1" applyAlignment="1">
      <alignment wrapText="1"/>
    </xf>
    <xf numFmtId="0" fontId="46" fillId="0" borderId="0" xfId="163" applyFont="1" applyFill="1" applyBorder="1" applyAlignment="1"/>
    <xf numFmtId="0" fontId="4" fillId="0" borderId="0" xfId="0" applyFont="1" applyBorder="1" applyAlignment="1">
      <alignment wrapText="1"/>
    </xf>
    <xf numFmtId="0" fontId="49" fillId="0" borderId="0" xfId="0" applyFont="1"/>
    <xf numFmtId="0" fontId="50" fillId="0" borderId="0" xfId="0" applyFont="1" applyAlignment="1">
      <alignment wrapText="1"/>
    </xf>
    <xf numFmtId="0" fontId="50" fillId="0" borderId="0" xfId="0" applyFont="1"/>
    <xf numFmtId="0" fontId="51" fillId="0" borderId="0" xfId="1" applyFont="1" applyAlignment="1" applyProtection="1"/>
    <xf numFmtId="3" fontId="4" fillId="0" borderId="0" xfId="0" applyNumberFormat="1" applyFont="1"/>
    <xf numFmtId="0" fontId="2" fillId="0" borderId="0" xfId="0" applyFont="1" applyAlignment="1">
      <alignment wrapText="1"/>
    </xf>
    <xf numFmtId="3" fontId="4" fillId="0" borderId="0" xfId="0" applyNumberFormat="1" applyFont="1"/>
    <xf numFmtId="3" fontId="69" fillId="0" borderId="0" xfId="161" applyNumberFormat="1" applyFont="1" applyFill="1" applyBorder="1" applyAlignment="1">
      <alignment horizontal="right" vertical="center"/>
    </xf>
    <xf numFmtId="3" fontId="69" fillId="0" borderId="15" xfId="161" applyNumberFormat="1" applyFont="1" applyFill="1" applyBorder="1" applyAlignment="1">
      <alignment horizontal="right" vertical="center"/>
    </xf>
    <xf numFmtId="3" fontId="70" fillId="0" borderId="0" xfId="0" applyNumberFormat="1" applyFont="1" applyFill="1" applyBorder="1"/>
    <xf numFmtId="3" fontId="70" fillId="0" borderId="15" xfId="0" applyNumberFormat="1" applyFont="1" applyFill="1" applyBorder="1"/>
    <xf numFmtId="3" fontId="71" fillId="0" borderId="0" xfId="161" applyNumberFormat="1" applyFont="1" applyFill="1" applyBorder="1" applyAlignment="1">
      <alignment horizontal="right" vertical="center"/>
    </xf>
    <xf numFmtId="3" fontId="71" fillId="0" borderId="15" xfId="161" applyNumberFormat="1" applyFont="1" applyFill="1" applyBorder="1" applyAlignment="1">
      <alignment horizontal="right" vertical="center"/>
    </xf>
    <xf numFmtId="3" fontId="68" fillId="28" borderId="0" xfId="161" applyNumberFormat="1" applyFont="1" applyFill="1" applyBorder="1" applyAlignment="1">
      <alignment horizontal="right" vertical="center"/>
    </xf>
    <xf numFmtId="3" fontId="68" fillId="28" borderId="15" xfId="161" applyNumberFormat="1" applyFont="1" applyFill="1" applyBorder="1" applyAlignment="1">
      <alignment horizontal="right" vertical="center"/>
    </xf>
    <xf numFmtId="3" fontId="68" fillId="28" borderId="17" xfId="161" applyNumberFormat="1" applyFont="1" applyFill="1" applyBorder="1" applyAlignment="1">
      <alignment horizontal="right" vertical="center"/>
    </xf>
    <xf numFmtId="3" fontId="68" fillId="28" borderId="16" xfId="161" applyNumberFormat="1" applyFont="1" applyFill="1" applyBorder="1" applyAlignment="1">
      <alignment horizontal="right" vertical="center"/>
    </xf>
    <xf numFmtId="0" fontId="68" fillId="0" borderId="0" xfId="1" applyFont="1" applyFill="1" applyAlignment="1" applyProtection="1"/>
    <xf numFmtId="0" fontId="69" fillId="0" borderId="0" xfId="1" applyFont="1" applyFill="1" applyAlignment="1" applyProtection="1">
      <alignment wrapText="1"/>
    </xf>
    <xf numFmtId="0" fontId="69" fillId="0" borderId="14" xfId="161" applyFont="1" applyFill="1" applyBorder="1" applyAlignment="1">
      <alignment horizontal="left" vertical="center" wrapText="1" indent="1"/>
    </xf>
    <xf numFmtId="0" fontId="68" fillId="0" borderId="14" xfId="161" applyFont="1" applyFill="1" applyBorder="1" applyAlignment="1">
      <alignment vertical="center" wrapText="1"/>
    </xf>
    <xf numFmtId="0" fontId="71" fillId="0" borderId="14" xfId="161" applyFont="1" applyFill="1" applyBorder="1" applyAlignment="1">
      <alignment horizontal="left" vertical="center" wrapText="1"/>
    </xf>
    <xf numFmtId="0" fontId="68" fillId="28" borderId="12" xfId="161" applyFont="1" applyFill="1" applyBorder="1" applyAlignment="1">
      <alignment horizontal="left" vertical="center" wrapText="1"/>
    </xf>
    <xf numFmtId="0" fontId="68" fillId="28" borderId="14" xfId="161" applyFont="1" applyFill="1" applyBorder="1" applyAlignment="1">
      <alignment vertical="center" wrapText="1"/>
    </xf>
    <xf numFmtId="0" fontId="69" fillId="0" borderId="14" xfId="161" applyFont="1" applyFill="1" applyBorder="1" applyAlignment="1">
      <alignment vertical="center" wrapText="1"/>
    </xf>
    <xf numFmtId="0" fontId="69" fillId="0" borderId="14" xfId="163" applyFont="1" applyFill="1" applyBorder="1" applyAlignment="1"/>
    <xf numFmtId="0" fontId="45" fillId="28" borderId="14" xfId="162" applyFont="1" applyFill="1" applyBorder="1" applyAlignment="1">
      <alignment wrapText="1"/>
    </xf>
    <xf numFmtId="0" fontId="45" fillId="28" borderId="14" xfId="161" applyFont="1" applyFill="1" applyBorder="1" applyAlignment="1">
      <alignment vertical="center" wrapText="1"/>
    </xf>
    <xf numFmtId="0" fontId="73" fillId="0" borderId="0" xfId="0" applyFont="1" applyFill="1"/>
    <xf numFmtId="0" fontId="69" fillId="0" borderId="0" xfId="161" applyFont="1" applyFill="1" applyBorder="1" applyAlignment="1">
      <alignment vertical="center"/>
    </xf>
    <xf numFmtId="0" fontId="74" fillId="0" borderId="0" xfId="1" applyFont="1" applyAlignment="1" applyProtection="1"/>
    <xf numFmtId="0" fontId="73" fillId="0" borderId="0" xfId="0" applyFont="1"/>
    <xf numFmtId="0" fontId="75" fillId="0" borderId="0" xfId="1" applyFont="1" applyFill="1" applyAlignment="1" applyProtection="1">
      <alignment wrapText="1"/>
    </xf>
    <xf numFmtId="2" fontId="75" fillId="0" borderId="0" xfId="1" applyNumberFormat="1" applyFont="1" applyFill="1" applyAlignment="1" applyProtection="1">
      <alignment horizontal="left" wrapText="1"/>
    </xf>
    <xf numFmtId="0" fontId="73" fillId="0" borderId="0" xfId="0" applyFont="1" applyAlignment="1">
      <alignment wrapText="1"/>
    </xf>
    <xf numFmtId="0" fontId="76" fillId="0" borderId="0" xfId="1" applyFont="1" applyFill="1" applyAlignment="1" applyProtection="1">
      <alignment wrapText="1"/>
    </xf>
    <xf numFmtId="0" fontId="70" fillId="0" borderId="0" xfId="0" applyFont="1" applyFill="1" applyAlignment="1">
      <alignment wrapText="1"/>
    </xf>
    <xf numFmtId="0" fontId="70" fillId="0" borderId="0" xfId="0" applyFont="1" applyAlignment="1">
      <alignment wrapText="1"/>
    </xf>
    <xf numFmtId="0" fontId="48" fillId="29" borderId="13" xfId="161" applyFont="1" applyFill="1" applyBorder="1" applyAlignment="1">
      <alignment vertical="center" wrapText="1"/>
    </xf>
    <xf numFmtId="0" fontId="68" fillId="28" borderId="14" xfId="161" applyFont="1" applyFill="1" applyBorder="1" applyAlignment="1">
      <alignment horizontal="left" vertical="center" wrapText="1"/>
    </xf>
    <xf numFmtId="0" fontId="45" fillId="28" borderId="14" xfId="161" applyFont="1" applyFill="1" applyBorder="1" applyAlignment="1">
      <alignment horizontal="left" vertical="center" wrapText="1"/>
    </xf>
    <xf numFmtId="0" fontId="74" fillId="0" borderId="0" xfId="1" applyFont="1" applyFill="1" applyAlignment="1" applyProtection="1"/>
    <xf numFmtId="0" fontId="0" fillId="0" borderId="0" xfId="0" applyFill="1"/>
    <xf numFmtId="0" fontId="77" fillId="0" borderId="0" xfId="0" applyFont="1" applyFill="1" applyBorder="1" applyProtection="1"/>
    <xf numFmtId="0" fontId="78" fillId="0" borderId="0" xfId="0" applyFont="1" applyFill="1" applyBorder="1" applyProtection="1"/>
    <xf numFmtId="0" fontId="79" fillId="0" borderId="0" xfId="61" applyFont="1" applyFill="1" applyBorder="1" applyProtection="1"/>
    <xf numFmtId="0" fontId="30" fillId="0" borderId="0" xfId="61" applyFill="1"/>
    <xf numFmtId="0" fontId="30" fillId="0" borderId="0" xfId="61" applyFont="1" applyFill="1" applyProtection="1"/>
    <xf numFmtId="171" fontId="0" fillId="0" borderId="0" xfId="0" applyNumberFormat="1" applyFill="1"/>
    <xf numFmtId="1" fontId="0" fillId="0" borderId="0" xfId="0" applyNumberFormat="1" applyFill="1"/>
    <xf numFmtId="1" fontId="0" fillId="0" borderId="0" xfId="0" applyNumberFormat="1"/>
    <xf numFmtId="171" fontId="0" fillId="0" borderId="0" xfId="0" applyNumberFormat="1"/>
    <xf numFmtId="0" fontId="47" fillId="0" borderId="0" xfId="0" applyFont="1" applyFill="1" applyBorder="1" applyAlignment="1">
      <alignment wrapText="1"/>
    </xf>
    <xf numFmtId="0" fontId="47" fillId="0" borderId="2" xfId="0" applyFont="1" applyFill="1" applyBorder="1" applyAlignment="1">
      <alignment wrapText="1"/>
    </xf>
    <xf numFmtId="0" fontId="69" fillId="0" borderId="14" xfId="164" applyFont="1" applyFill="1" applyBorder="1" applyAlignment="1">
      <alignment horizontal="left" vertical="center"/>
    </xf>
    <xf numFmtId="0" fontId="69" fillId="0" borderId="13" xfId="164" applyFont="1" applyFill="1" applyBorder="1" applyAlignment="1">
      <alignment horizontal="left" vertical="center" wrapText="1"/>
    </xf>
    <xf numFmtId="0" fontId="72" fillId="29" borderId="14" xfId="0" applyFont="1" applyFill="1" applyBorder="1" applyAlignment="1">
      <alignment wrapText="1"/>
    </xf>
    <xf numFmtId="0" fontId="47" fillId="29" borderId="14" xfId="0" applyFont="1" applyFill="1" applyBorder="1" applyAlignment="1">
      <alignment wrapText="1"/>
    </xf>
    <xf numFmtId="0" fontId="48" fillId="0" borderId="17" xfId="161" applyFont="1" applyFill="1" applyBorder="1" applyAlignment="1">
      <alignment vertical="center" wrapText="1"/>
    </xf>
    <xf numFmtId="0" fontId="48" fillId="0" borderId="2" xfId="161" applyFont="1" applyFill="1" applyBorder="1" applyAlignment="1">
      <alignment vertical="center" wrapText="1"/>
    </xf>
    <xf numFmtId="0" fontId="68" fillId="29" borderId="14" xfId="161" applyFont="1" applyFill="1" applyBorder="1" applyAlignment="1">
      <alignment vertical="center" wrapText="1"/>
    </xf>
    <xf numFmtId="3" fontId="82" fillId="29" borderId="0" xfId="161" applyNumberFormat="1" applyFont="1" applyFill="1" applyBorder="1" applyAlignment="1">
      <alignment horizontal="right" vertical="center"/>
    </xf>
    <xf numFmtId="3" fontId="82" fillId="29" borderId="15" xfId="161" applyNumberFormat="1" applyFont="1" applyFill="1" applyBorder="1" applyAlignment="1">
      <alignment horizontal="right" vertical="center"/>
    </xf>
    <xf numFmtId="3" fontId="82" fillId="0" borderId="0" xfId="161" applyNumberFormat="1" applyFont="1" applyFill="1" applyBorder="1" applyAlignment="1">
      <alignment horizontal="right" vertical="center"/>
    </xf>
    <xf numFmtId="3" fontId="82" fillId="0" borderId="15" xfId="161" applyNumberFormat="1" applyFont="1" applyFill="1" applyBorder="1" applyAlignment="1">
      <alignment horizontal="right" vertical="center"/>
    </xf>
    <xf numFmtId="3" fontId="69" fillId="0" borderId="2" xfId="161" applyNumberFormat="1" applyFont="1" applyFill="1" applyBorder="1" applyAlignment="1">
      <alignment horizontal="right" vertical="center"/>
    </xf>
    <xf numFmtId="3" fontId="69" fillId="0" borderId="19" xfId="161" applyNumberFormat="1" applyFont="1" applyFill="1" applyBorder="1" applyAlignment="1">
      <alignment horizontal="right" vertical="center"/>
    </xf>
    <xf numFmtId="0" fontId="83" fillId="0" borderId="14" xfId="162" applyFont="1" applyFill="1" applyBorder="1" applyAlignment="1">
      <alignment wrapText="1"/>
    </xf>
    <xf numFmtId="0" fontId="46" fillId="0" borderId="14" xfId="163" applyFont="1" applyFill="1" applyBorder="1" applyAlignment="1">
      <alignment wrapText="1"/>
    </xf>
    <xf numFmtId="0" fontId="46" fillId="0" borderId="14" xfId="163" applyFont="1" applyFill="1" applyBorder="1" applyAlignment="1">
      <alignment horizontal="left" wrapText="1" indent="1"/>
    </xf>
    <xf numFmtId="0" fontId="83" fillId="0" borderId="14" xfId="163" applyFont="1" applyFill="1" applyBorder="1" applyAlignment="1"/>
    <xf numFmtId="0" fontId="83" fillId="2" borderId="14" xfId="161" applyFont="1" applyFill="1" applyBorder="1" applyAlignment="1">
      <alignment vertical="center" wrapText="1"/>
    </xf>
    <xf numFmtId="0" fontId="83" fillId="0" borderId="14" xfId="163" applyFont="1" applyFill="1" applyBorder="1" applyAlignment="1">
      <alignment wrapText="1"/>
    </xf>
    <xf numFmtId="3" fontId="72" fillId="28" borderId="0" xfId="0" applyNumberFormat="1" applyFont="1" applyFill="1" applyBorder="1" applyAlignment="1">
      <alignment vertical="center"/>
    </xf>
    <xf numFmtId="3" fontId="72" fillId="28" borderId="17" xfId="0" applyNumberFormat="1" applyFont="1" applyFill="1" applyBorder="1" applyAlignment="1">
      <alignment vertical="center"/>
    </xf>
    <xf numFmtId="3" fontId="72" fillId="28" borderId="16" xfId="0" applyNumberFormat="1" applyFont="1" applyFill="1" applyBorder="1" applyAlignment="1">
      <alignment vertical="center"/>
    </xf>
    <xf numFmtId="3" fontId="70" fillId="0" borderId="0" xfId="0" applyNumberFormat="1" applyFont="1" applyBorder="1" applyAlignment="1">
      <alignment vertical="center"/>
    </xf>
    <xf numFmtId="3" fontId="70" fillId="0" borderId="15" xfId="0" applyNumberFormat="1" applyFont="1" applyBorder="1" applyAlignment="1">
      <alignment vertical="center"/>
    </xf>
    <xf numFmtId="3" fontId="72" fillId="28" borderId="15" xfId="0" applyNumberFormat="1" applyFont="1" applyFill="1" applyBorder="1" applyAlignment="1">
      <alignment vertical="center"/>
    </xf>
    <xf numFmtId="3" fontId="72" fillId="29" borderId="0" xfId="0" applyNumberFormat="1" applyFont="1" applyFill="1" applyBorder="1" applyAlignment="1">
      <alignment vertical="center"/>
    </xf>
    <xf numFmtId="3" fontId="72" fillId="29" borderId="15" xfId="0" applyNumberFormat="1" applyFont="1" applyFill="1" applyBorder="1" applyAlignment="1">
      <alignment vertical="center"/>
    </xf>
    <xf numFmtId="3" fontId="72" fillId="0" borderId="0" xfId="0" applyNumberFormat="1" applyFont="1" applyFill="1" applyBorder="1" applyAlignment="1">
      <alignment vertical="center"/>
    </xf>
    <xf numFmtId="3" fontId="72" fillId="0" borderId="15" xfId="0" applyNumberFormat="1" applyFont="1" applyFill="1" applyBorder="1" applyAlignment="1">
      <alignment vertical="center"/>
    </xf>
    <xf numFmtId="3" fontId="70" fillId="0" borderId="2" xfId="0" applyNumberFormat="1" applyFont="1" applyFill="1" applyBorder="1" applyAlignment="1">
      <alignment vertical="center"/>
    </xf>
    <xf numFmtId="3" fontId="70" fillId="0" borderId="19" xfId="0" applyNumberFormat="1" applyFont="1" applyFill="1" applyBorder="1" applyAlignment="1">
      <alignment vertical="center"/>
    </xf>
    <xf numFmtId="0" fontId="79" fillId="28" borderId="12" xfId="61" applyFont="1" applyFill="1" applyBorder="1" applyAlignment="1" applyProtection="1">
      <alignment horizontal="left" vertical="center" wrapText="1"/>
    </xf>
    <xf numFmtId="0" fontId="80" fillId="28" borderId="0" xfId="61" applyFont="1" applyFill="1" applyBorder="1" applyAlignment="1" applyProtection="1">
      <alignment horizontal="left" vertical="center" wrapText="1"/>
    </xf>
    <xf numFmtId="3" fontId="68" fillId="28" borderId="16" xfId="61" applyNumberFormat="1" applyFont="1" applyFill="1" applyBorder="1" applyAlignment="1" applyProtection="1">
      <alignment horizontal="right" vertical="center"/>
    </xf>
    <xf numFmtId="0" fontId="6" fillId="0" borderId="14" xfId="61" applyFont="1" applyFill="1" applyBorder="1" applyAlignment="1" applyProtection="1">
      <alignment horizontal="left" vertical="center"/>
    </xf>
    <xf numFmtId="0" fontId="81" fillId="0" borderId="0" xfId="61" applyFont="1" applyFill="1" applyBorder="1" applyAlignment="1" applyProtection="1">
      <alignment horizontal="left" vertical="center"/>
    </xf>
    <xf numFmtId="3" fontId="69" fillId="0" borderId="15" xfId="61" applyNumberFormat="1" applyFont="1" applyFill="1" applyBorder="1" applyAlignment="1" applyProtection="1">
      <alignment horizontal="right" vertical="center"/>
      <protection locked="0"/>
    </xf>
    <xf numFmtId="0" fontId="79" fillId="28" borderId="14" xfId="61" applyFont="1" applyFill="1" applyBorder="1" applyAlignment="1" applyProtection="1">
      <alignment horizontal="left" vertical="center" wrapText="1"/>
    </xf>
    <xf numFmtId="3" fontId="68" fillId="28" borderId="15" xfId="61" applyNumberFormat="1" applyFont="1" applyFill="1" applyBorder="1" applyAlignment="1" applyProtection="1">
      <alignment horizontal="right" vertical="center"/>
    </xf>
    <xf numFmtId="0" fontId="6" fillId="0" borderId="13" xfId="61" applyFont="1" applyFill="1" applyBorder="1" applyAlignment="1" applyProtection="1">
      <alignment horizontal="left" vertical="center"/>
    </xf>
    <xf numFmtId="3" fontId="69" fillId="0" borderId="19" xfId="61" applyNumberFormat="1" applyFont="1" applyFill="1" applyBorder="1" applyAlignment="1" applyProtection="1">
      <alignment horizontal="right" vertical="center"/>
      <protection locked="0"/>
    </xf>
    <xf numFmtId="0" fontId="79" fillId="30" borderId="1" xfId="61" applyFont="1" applyFill="1" applyBorder="1" applyAlignment="1">
      <alignment horizontal="left" vertical="center"/>
    </xf>
    <xf numFmtId="0" fontId="80" fillId="30" borderId="22" xfId="61" applyFont="1" applyFill="1" applyBorder="1" applyAlignment="1">
      <alignment horizontal="left" vertical="center"/>
    </xf>
    <xf numFmtId="3" fontId="68" fillId="30" borderId="23" xfId="0" quotePrefix="1" applyNumberFormat="1" applyFont="1" applyFill="1" applyBorder="1" applyAlignment="1" applyProtection="1">
      <alignment horizontal="right" vertical="center"/>
    </xf>
    <xf numFmtId="0" fontId="6" fillId="0" borderId="12" xfId="61" applyFont="1" applyFill="1" applyBorder="1" applyAlignment="1" applyProtection="1">
      <alignment horizontal="left" vertical="center"/>
    </xf>
    <xf numFmtId="3" fontId="69" fillId="0" borderId="16" xfId="0" applyNumberFormat="1" applyFont="1" applyFill="1" applyBorder="1" applyAlignment="1" applyProtection="1">
      <alignment horizontal="right" vertical="center"/>
    </xf>
    <xf numFmtId="0" fontId="81" fillId="0" borderId="2" xfId="61" applyFont="1" applyFill="1" applyBorder="1" applyAlignment="1" applyProtection="1">
      <alignment horizontal="left" vertical="center"/>
    </xf>
    <xf numFmtId="3" fontId="69" fillId="0" borderId="19" xfId="0" applyNumberFormat="1" applyFont="1" applyFill="1" applyBorder="1" applyAlignment="1" applyProtection="1">
      <alignment horizontal="right" vertical="center"/>
    </xf>
    <xf numFmtId="3" fontId="84" fillId="0" borderId="0" xfId="0" applyNumberFormat="1" applyFont="1" applyFill="1" applyBorder="1"/>
    <xf numFmtId="3" fontId="84" fillId="0" borderId="15" xfId="0" applyNumberFormat="1" applyFont="1" applyFill="1" applyBorder="1"/>
    <xf numFmtId="3" fontId="85" fillId="0" borderId="0" xfId="0" applyNumberFormat="1" applyFont="1" applyFill="1" applyBorder="1" applyAlignment="1">
      <alignment vertical="center"/>
    </xf>
    <xf numFmtId="3" fontId="85" fillId="0" borderId="15" xfId="0" applyNumberFormat="1" applyFont="1" applyFill="1" applyBorder="1" applyAlignment="1">
      <alignment vertical="center"/>
    </xf>
    <xf numFmtId="0" fontId="46" fillId="0" borderId="14" xfId="161" applyFont="1" applyFill="1" applyBorder="1" applyAlignment="1">
      <alignment vertical="center" wrapText="1"/>
    </xf>
    <xf numFmtId="3" fontId="70" fillId="0" borderId="0" xfId="0" applyNumberFormat="1" applyFont="1" applyFill="1" applyBorder="1" applyAlignment="1">
      <alignment vertical="center"/>
    </xf>
    <xf numFmtId="0" fontId="4" fillId="0" borderId="0" xfId="0" applyFont="1" applyFill="1"/>
    <xf numFmtId="0" fontId="69" fillId="0" borderId="14" xfId="161" applyFont="1" applyFill="1" applyBorder="1" applyAlignment="1">
      <alignment horizontal="left" vertical="center" wrapText="1" indent="3"/>
    </xf>
    <xf numFmtId="3" fontId="0" fillId="0" borderId="0" xfId="0" applyNumberFormat="1"/>
    <xf numFmtId="49" fontId="68" fillId="2" borderId="12" xfId="161" applyNumberFormat="1" applyFont="1" applyFill="1" applyBorder="1" applyAlignment="1">
      <alignment horizontal="center" vertical="center" wrapText="1"/>
    </xf>
    <xf numFmtId="0" fontId="70" fillId="0" borderId="13" xfId="0" applyFont="1" applyBorder="1" applyAlignment="1">
      <alignment horizontal="center" vertical="center" wrapText="1"/>
    </xf>
    <xf numFmtId="0" fontId="69" fillId="0" borderId="0" xfId="1" applyFont="1" applyFill="1" applyAlignment="1" applyProtection="1">
      <alignment horizontal="left" wrapText="1"/>
    </xf>
    <xf numFmtId="49" fontId="68" fillId="2" borderId="18" xfId="161" applyNumberFormat="1" applyFont="1" applyFill="1" applyBorder="1" applyAlignment="1">
      <alignment horizontal="center" vertical="center" wrapText="1"/>
    </xf>
    <xf numFmtId="0" fontId="70" fillId="0" borderId="20" xfId="0" applyFont="1" applyBorder="1" applyAlignment="1">
      <alignment horizontal="center" vertical="center" wrapText="1"/>
    </xf>
    <xf numFmtId="0" fontId="45" fillId="2" borderId="12" xfId="160" applyFont="1" applyFill="1" applyBorder="1" applyAlignment="1">
      <alignment horizontal="center" vertical="center" wrapText="1"/>
    </xf>
    <xf numFmtId="0" fontId="46" fillId="2" borderId="13" xfId="160" applyFont="1" applyFill="1" applyBorder="1" applyAlignment="1">
      <alignment horizontal="center" vertical="center" wrapText="1"/>
    </xf>
    <xf numFmtId="0" fontId="40" fillId="0" borderId="12" xfId="160" applyFont="1" applyFill="1" applyBorder="1" applyAlignment="1">
      <alignment horizontal="center" vertical="center"/>
    </xf>
    <xf numFmtId="0" fontId="41" fillId="0" borderId="13" xfId="160" applyFont="1" applyFill="1" applyBorder="1" applyAlignment="1">
      <alignment horizontal="center" vertical="center"/>
    </xf>
    <xf numFmtId="49" fontId="68" fillId="0" borderId="12" xfId="161" applyNumberFormat="1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center" vertical="center" wrapText="1"/>
    </xf>
    <xf numFmtId="0" fontId="40" fillId="0" borderId="13" xfId="160" applyFont="1" applyFill="1" applyBorder="1" applyAlignment="1">
      <alignment horizontal="center" vertical="center"/>
    </xf>
    <xf numFmtId="0" fontId="68" fillId="0" borderId="0" xfId="61" applyFont="1" applyFill="1" applyAlignment="1" applyProtection="1">
      <alignment horizontal="left" wrapText="1"/>
    </xf>
    <xf numFmtId="0" fontId="69" fillId="0" borderId="0" xfId="161" applyFont="1" applyFill="1" applyBorder="1" applyAlignment="1">
      <alignment horizontal="left" vertical="center" wrapText="1"/>
    </xf>
  </cellXfs>
  <cellStyles count="805">
    <cellStyle name="100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10" xfId="294"/>
    <cellStyle name="20% - Акцент1 11" xfId="293"/>
    <cellStyle name="20% - Акцент1 12" xfId="301"/>
    <cellStyle name="20% - Акцент1 13" xfId="289"/>
    <cellStyle name="20% - Акцент1 2" xfId="288"/>
    <cellStyle name="20% - Акцент1 2 2" xfId="287"/>
    <cellStyle name="20% - Акцент1 2 3" xfId="286"/>
    <cellStyle name="20% - Акцент1 2_Borg_01_11_2012" xfId="285"/>
    <cellStyle name="20% - Акцент1 3" xfId="284"/>
    <cellStyle name="20% - Акцент1 4" xfId="283"/>
    <cellStyle name="20% - Акцент1 5" xfId="282"/>
    <cellStyle name="20% - Акцент1 6" xfId="281"/>
    <cellStyle name="20% - Акцент1 7" xfId="280"/>
    <cellStyle name="20% - Акцент1 8" xfId="279"/>
    <cellStyle name="20% - Акцент1 9" xfId="278"/>
    <cellStyle name="20% - Акцент2 10" xfId="277"/>
    <cellStyle name="20% - Акцент2 11" xfId="276"/>
    <cellStyle name="20% - Акцент2 12" xfId="275"/>
    <cellStyle name="20% - Акцент2 13" xfId="274"/>
    <cellStyle name="20% - Акцент2 2" xfId="273"/>
    <cellStyle name="20% - Акцент2 2 2" xfId="272"/>
    <cellStyle name="20% - Акцент2 2 3" xfId="271"/>
    <cellStyle name="20% - Акцент2 2_Borg_01_11_2012" xfId="270"/>
    <cellStyle name="20% - Акцент2 3" xfId="269"/>
    <cellStyle name="20% - Акцент2 4" xfId="268"/>
    <cellStyle name="20% - Акцент2 5" xfId="267"/>
    <cellStyle name="20% - Акцент2 6" xfId="266"/>
    <cellStyle name="20% - Акцент2 7" xfId="265"/>
    <cellStyle name="20% - Акцент2 8" xfId="264"/>
    <cellStyle name="20% - Акцент2 9" xfId="263"/>
    <cellStyle name="20% - Акцент3 10" xfId="262"/>
    <cellStyle name="20% - Акцент3 11" xfId="261"/>
    <cellStyle name="20% - Акцент3 12" xfId="260"/>
    <cellStyle name="20% - Акцент3 13" xfId="259"/>
    <cellStyle name="20% - Акцент3 2" xfId="258"/>
    <cellStyle name="20% - Акцент3 2 2" xfId="257"/>
    <cellStyle name="20% - Акцент3 2 3" xfId="256"/>
    <cellStyle name="20% - Акцент3 2_Borg_01_11_2012" xfId="255"/>
    <cellStyle name="20% - Акцент3 3" xfId="254"/>
    <cellStyle name="20% - Акцент3 4" xfId="253"/>
    <cellStyle name="20% - Акцент3 5" xfId="252"/>
    <cellStyle name="20% - Акцент3 6" xfId="251"/>
    <cellStyle name="20% - Акцент3 7" xfId="250"/>
    <cellStyle name="20% - Акцент3 8" xfId="249"/>
    <cellStyle name="20% - Акцент3 9" xfId="248"/>
    <cellStyle name="20% - Акцент4 10" xfId="247"/>
    <cellStyle name="20% - Акцент4 11" xfId="246"/>
    <cellStyle name="20% - Акцент4 12" xfId="245"/>
    <cellStyle name="20% - Акцент4 13" xfId="244"/>
    <cellStyle name="20% - Акцент4 2" xfId="243"/>
    <cellStyle name="20% - Акцент4 2 2" xfId="242"/>
    <cellStyle name="20% - Акцент4 2 3" xfId="241"/>
    <cellStyle name="20% - Акцент4 2_Borg_01_11_2012" xfId="240"/>
    <cellStyle name="20% - Акцент4 3" xfId="239"/>
    <cellStyle name="20% - Акцент4 4" xfId="238"/>
    <cellStyle name="20% - Акцент4 5" xfId="237"/>
    <cellStyle name="20% - Акцент4 6" xfId="236"/>
    <cellStyle name="20% - Акцент4 7" xfId="235"/>
    <cellStyle name="20% - Акцент4 8" xfId="234"/>
    <cellStyle name="20% - Акцент4 9" xfId="233"/>
    <cellStyle name="20% - Акцент5 10" xfId="232"/>
    <cellStyle name="20% - Акцент5 11" xfId="231"/>
    <cellStyle name="20% - Акцент5 12" xfId="230"/>
    <cellStyle name="20% - Акцент5 2" xfId="229"/>
    <cellStyle name="20% - Акцент5 2 2" xfId="228"/>
    <cellStyle name="20% - Акцент5 2 3" xfId="227"/>
    <cellStyle name="20% - Акцент5 2_Borg_01_11_2012" xfId="226"/>
    <cellStyle name="20% - Акцент5 3" xfId="225"/>
    <cellStyle name="20% - Акцент5 4" xfId="224"/>
    <cellStyle name="20% - Акцент5 5" xfId="223"/>
    <cellStyle name="20% - Акцент5 6" xfId="222"/>
    <cellStyle name="20% - Акцент5 7" xfId="221"/>
    <cellStyle name="20% - Акцент5 8" xfId="220"/>
    <cellStyle name="20% - Акцент5 9" xfId="219"/>
    <cellStyle name="20% - Акцент6 10" xfId="218"/>
    <cellStyle name="20% - Акцент6 11" xfId="217"/>
    <cellStyle name="20% - Акцент6 12" xfId="216"/>
    <cellStyle name="20% - Акцент6 2" xfId="198"/>
    <cellStyle name="20% - Акцент6 2 2" xfId="197"/>
    <cellStyle name="20% - Акцент6 2 3" xfId="300"/>
    <cellStyle name="20% - Акцент6 2_Borg_01_11_2012" xfId="194"/>
    <cellStyle name="20% - Акцент6 3" xfId="193"/>
    <cellStyle name="20% - Акцент6 4" xfId="192"/>
    <cellStyle name="20% - Акцент6 5" xfId="191"/>
    <cellStyle name="20% - Акцент6 6" xfId="190"/>
    <cellStyle name="20% - Акцент6 7" xfId="189"/>
    <cellStyle name="20% - Акцент6 8" xfId="188"/>
    <cellStyle name="20% - Акцент6 9" xfId="187"/>
    <cellStyle name="20% – Акцентування1 2" xfId="165"/>
    <cellStyle name="20% – Акцентування2 2" xfId="166"/>
    <cellStyle name="20% – Акцентування3 2" xfId="167"/>
    <cellStyle name="20% – Акцентування4 2" xfId="168"/>
    <cellStyle name="20% – Акцентування5 2" xfId="169"/>
    <cellStyle name="20% – Акцентування6 2" xfId="170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40% - Акцент1 10" xfId="186"/>
    <cellStyle name="40% - Акцент1 11" xfId="185"/>
    <cellStyle name="40% - Акцент1 12" xfId="184"/>
    <cellStyle name="40% - Акцент1 13" xfId="183"/>
    <cellStyle name="40% - Акцент1 2" xfId="302"/>
    <cellStyle name="40% - Акцент1 2 2" xfId="303"/>
    <cellStyle name="40% - Акцент1 2 3" xfId="304"/>
    <cellStyle name="40% - Акцент1 2_Borg_01_11_2012" xfId="305"/>
    <cellStyle name="40% - Акцент1 3" xfId="306"/>
    <cellStyle name="40% - Акцент1 4" xfId="307"/>
    <cellStyle name="40% - Акцент1 5" xfId="308"/>
    <cellStyle name="40% - Акцент1 6" xfId="309"/>
    <cellStyle name="40% - Акцент1 7" xfId="310"/>
    <cellStyle name="40% - Акцент1 8" xfId="311"/>
    <cellStyle name="40% - Акцент1 9" xfId="312"/>
    <cellStyle name="40% - Акцент2 10" xfId="313"/>
    <cellStyle name="40% - Акцент2 11" xfId="314"/>
    <cellStyle name="40% - Акцент2 12" xfId="315"/>
    <cellStyle name="40% - Акцент2 2" xfId="316"/>
    <cellStyle name="40% - Акцент2 2 2" xfId="317"/>
    <cellStyle name="40% - Акцент2 2 3" xfId="318"/>
    <cellStyle name="40% - Акцент2 2_Borg_01_11_2012" xfId="319"/>
    <cellStyle name="40% - Акцент2 3" xfId="320"/>
    <cellStyle name="40% - Акцент2 4" xfId="321"/>
    <cellStyle name="40% - Акцент2 5" xfId="322"/>
    <cellStyle name="40% - Акцент2 6" xfId="323"/>
    <cellStyle name="40% - Акцент2 7" xfId="324"/>
    <cellStyle name="40% - Акцент2 8" xfId="325"/>
    <cellStyle name="40% - Акцент2 9" xfId="326"/>
    <cellStyle name="40% - Акцент3 10" xfId="327"/>
    <cellStyle name="40% - Акцент3 11" xfId="328"/>
    <cellStyle name="40% - Акцент3 12" xfId="329"/>
    <cellStyle name="40% - Акцент3 13" xfId="330"/>
    <cellStyle name="40% - Акцент3 2" xfId="331"/>
    <cellStyle name="40% - Акцент3 2 2" xfId="332"/>
    <cellStyle name="40% - Акцент3 2 3" xfId="333"/>
    <cellStyle name="40% - Акцент3 2_Borg_01_11_2012" xfId="334"/>
    <cellStyle name="40% - Акцент3 3" xfId="335"/>
    <cellStyle name="40% - Акцент3 4" xfId="336"/>
    <cellStyle name="40% - Акцент3 5" xfId="337"/>
    <cellStyle name="40% - Акцент3 6" xfId="338"/>
    <cellStyle name="40% - Акцент3 7" xfId="339"/>
    <cellStyle name="40% - Акцент3 8" xfId="340"/>
    <cellStyle name="40% - Акцент3 9" xfId="341"/>
    <cellStyle name="40% - Акцент4 10" xfId="342"/>
    <cellStyle name="40% - Акцент4 11" xfId="343"/>
    <cellStyle name="40% - Акцент4 12" xfId="344"/>
    <cellStyle name="40% - Акцент4 13" xfId="345"/>
    <cellStyle name="40% - Акцент4 2" xfId="346"/>
    <cellStyle name="40% - Акцент4 2 2" xfId="347"/>
    <cellStyle name="40% - Акцент4 2 3" xfId="348"/>
    <cellStyle name="40% - Акцент4 2_Borg_01_11_2012" xfId="349"/>
    <cellStyle name="40% - Акцент4 3" xfId="350"/>
    <cellStyle name="40% - Акцент4 4" xfId="351"/>
    <cellStyle name="40% - Акцент4 5" xfId="352"/>
    <cellStyle name="40% - Акцент4 6" xfId="353"/>
    <cellStyle name="40% - Акцент4 7" xfId="354"/>
    <cellStyle name="40% - Акцент4 8" xfId="355"/>
    <cellStyle name="40% - Акцент4 9" xfId="356"/>
    <cellStyle name="40% - Акцент5 10" xfId="357"/>
    <cellStyle name="40% - Акцент5 11" xfId="358"/>
    <cellStyle name="40% - Акцент5 12" xfId="359"/>
    <cellStyle name="40% - Акцент5 2" xfId="360"/>
    <cellStyle name="40% - Акцент5 2 2" xfId="361"/>
    <cellStyle name="40% - Акцент5 2 3" xfId="362"/>
    <cellStyle name="40% - Акцент5 2_Borg_01_11_2012" xfId="363"/>
    <cellStyle name="40% - Акцент5 3" xfId="364"/>
    <cellStyle name="40% - Акцент5 4" xfId="365"/>
    <cellStyle name="40% - Акцент5 5" xfId="366"/>
    <cellStyle name="40% - Акцент5 6" xfId="367"/>
    <cellStyle name="40% - Акцент5 7" xfId="368"/>
    <cellStyle name="40% - Акцент5 8" xfId="369"/>
    <cellStyle name="40% - Акцент5 9" xfId="370"/>
    <cellStyle name="40% - Акцент6 10" xfId="371"/>
    <cellStyle name="40% - Акцент6 11" xfId="372"/>
    <cellStyle name="40% - Акцент6 12" xfId="373"/>
    <cellStyle name="40% - Акцент6 13" xfId="374"/>
    <cellStyle name="40% - Акцент6 2" xfId="375"/>
    <cellStyle name="40% - Акцент6 2 2" xfId="376"/>
    <cellStyle name="40% - Акцент6 2 3" xfId="377"/>
    <cellStyle name="40% - Акцент6 2_Borg_01_11_2012" xfId="378"/>
    <cellStyle name="40% - Акцент6 3" xfId="379"/>
    <cellStyle name="40% - Акцент6 4" xfId="380"/>
    <cellStyle name="40% - Акцент6 5" xfId="381"/>
    <cellStyle name="40% - Акцент6 6" xfId="382"/>
    <cellStyle name="40% - Акцент6 7" xfId="383"/>
    <cellStyle name="40% - Акцент6 8" xfId="384"/>
    <cellStyle name="40% - Акцент6 9" xfId="385"/>
    <cellStyle name="40% – Акцентування1 2" xfId="171"/>
    <cellStyle name="40% – Акцентування2 2" xfId="172"/>
    <cellStyle name="40% – Акцентування3 2" xfId="173"/>
    <cellStyle name="40% – Акцентування4 2" xfId="174"/>
    <cellStyle name="40% – Акцентування5 2" xfId="175"/>
    <cellStyle name="40% – Акцентування6 2" xfId="176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60% - Акцент1 10" xfId="386"/>
    <cellStyle name="60% - Акцент1 11" xfId="387"/>
    <cellStyle name="60% - Акцент1 12" xfId="388"/>
    <cellStyle name="60% - Акцент1 13" xfId="389"/>
    <cellStyle name="60% - Акцент1 2" xfId="390"/>
    <cellStyle name="60% - Акцент1 2 2" xfId="391"/>
    <cellStyle name="60% - Акцент1 2 3" xfId="392"/>
    <cellStyle name="60% - Акцент1 3" xfId="393"/>
    <cellStyle name="60% - Акцент1 4" xfId="394"/>
    <cellStyle name="60% - Акцент1 5" xfId="395"/>
    <cellStyle name="60% - Акцент1 6" xfId="396"/>
    <cellStyle name="60% - Акцент1 7" xfId="397"/>
    <cellStyle name="60% - Акцент1 8" xfId="398"/>
    <cellStyle name="60% - Акцент1 9" xfId="399"/>
    <cellStyle name="60% - Акцент2 10" xfId="400"/>
    <cellStyle name="60% - Акцент2 11" xfId="401"/>
    <cellStyle name="60% - Акцент2 12" xfId="402"/>
    <cellStyle name="60% - Акцент2 2" xfId="403"/>
    <cellStyle name="60% - Акцент2 2 2" xfId="404"/>
    <cellStyle name="60% - Акцент2 2 3" xfId="405"/>
    <cellStyle name="60% - Акцент2 3" xfId="406"/>
    <cellStyle name="60% - Акцент2 4" xfId="407"/>
    <cellStyle name="60% - Акцент2 5" xfId="408"/>
    <cellStyle name="60% - Акцент2 6" xfId="409"/>
    <cellStyle name="60% - Акцент2 7" xfId="410"/>
    <cellStyle name="60% - Акцент2 8" xfId="411"/>
    <cellStyle name="60% - Акцент2 9" xfId="412"/>
    <cellStyle name="60% - Акцент3 10" xfId="413"/>
    <cellStyle name="60% - Акцент3 11" xfId="414"/>
    <cellStyle name="60% - Акцент3 12" xfId="415"/>
    <cellStyle name="60% - Акцент3 13" xfId="416"/>
    <cellStyle name="60% - Акцент3 2" xfId="417"/>
    <cellStyle name="60% - Акцент3 2 2" xfId="418"/>
    <cellStyle name="60% - Акцент3 2 3" xfId="419"/>
    <cellStyle name="60% - Акцент3 3" xfId="420"/>
    <cellStyle name="60% - Акцент3 4" xfId="421"/>
    <cellStyle name="60% - Акцент3 5" xfId="422"/>
    <cellStyle name="60% - Акцент3 6" xfId="423"/>
    <cellStyle name="60% - Акцент3 7" xfId="424"/>
    <cellStyle name="60% - Акцент3 8" xfId="425"/>
    <cellStyle name="60% - Акцент3 9" xfId="426"/>
    <cellStyle name="60% - Акцент4 10" xfId="427"/>
    <cellStyle name="60% - Акцент4 11" xfId="428"/>
    <cellStyle name="60% - Акцент4 12" xfId="429"/>
    <cellStyle name="60% - Акцент4 13" xfId="430"/>
    <cellStyle name="60% - Акцент4 2" xfId="431"/>
    <cellStyle name="60% - Акцент4 2 2" xfId="432"/>
    <cellStyle name="60% - Акцент4 2 3" xfId="433"/>
    <cellStyle name="60% - Акцент4 3" xfId="434"/>
    <cellStyle name="60% - Акцент4 4" xfId="435"/>
    <cellStyle name="60% - Акцент4 5" xfId="436"/>
    <cellStyle name="60% - Акцент4 6" xfId="437"/>
    <cellStyle name="60% - Акцент4 7" xfId="438"/>
    <cellStyle name="60% - Акцент4 8" xfId="439"/>
    <cellStyle name="60% - Акцент4 9" xfId="440"/>
    <cellStyle name="60% - Акцент5 10" xfId="441"/>
    <cellStyle name="60% - Акцент5 11" xfId="442"/>
    <cellStyle name="60% - Акцент5 12" xfId="443"/>
    <cellStyle name="60% - Акцент5 2" xfId="444"/>
    <cellStyle name="60% - Акцент5 2 2" xfId="445"/>
    <cellStyle name="60% - Акцент5 2 3" xfId="446"/>
    <cellStyle name="60% - Акцент5 3" xfId="447"/>
    <cellStyle name="60% - Акцент5 4" xfId="448"/>
    <cellStyle name="60% - Акцент5 5" xfId="449"/>
    <cellStyle name="60% - Акцент5 6" xfId="450"/>
    <cellStyle name="60% - Акцент5 7" xfId="451"/>
    <cellStyle name="60% - Акцент5 8" xfId="452"/>
    <cellStyle name="60% - Акцент5 9" xfId="453"/>
    <cellStyle name="60% - Акцент6 10" xfId="454"/>
    <cellStyle name="60% - Акцент6 11" xfId="455"/>
    <cellStyle name="60% - Акцент6 12" xfId="456"/>
    <cellStyle name="60% - Акцент6 13" xfId="457"/>
    <cellStyle name="60% - Акцент6 2" xfId="458"/>
    <cellStyle name="60% - Акцент6 2 2" xfId="459"/>
    <cellStyle name="60% - Акцент6 2 3" xfId="460"/>
    <cellStyle name="60% - Акцент6 3" xfId="461"/>
    <cellStyle name="60% - Акцент6 4" xfId="462"/>
    <cellStyle name="60% - Акцент6 5" xfId="463"/>
    <cellStyle name="60% - Акцент6 6" xfId="464"/>
    <cellStyle name="60% - Акцент6 7" xfId="465"/>
    <cellStyle name="60% - Акцент6 8" xfId="466"/>
    <cellStyle name="60% - Акцент6 9" xfId="467"/>
    <cellStyle name="60% – Акцентування1 2" xfId="177"/>
    <cellStyle name="60% – Акцентування2 2" xfId="178"/>
    <cellStyle name="60% – Акцентування3 2" xfId="179"/>
    <cellStyle name="60% – Акцентування4 2" xfId="180"/>
    <cellStyle name="60% – Акцентування5 2" xfId="181"/>
    <cellStyle name="60% – Акцентування6 2" xfId="182"/>
    <cellStyle name="Accent1" xfId="22"/>
    <cellStyle name="Accent2" xfId="23"/>
    <cellStyle name="Accent3" xfId="24"/>
    <cellStyle name="Accent4" xfId="25"/>
    <cellStyle name="Accent5" xfId="26"/>
    <cellStyle name="Accent6" xfId="27"/>
    <cellStyle name="Aeia?nnueea" xfId="28"/>
    <cellStyle name="Ãèïåðññûëêà" xfId="29"/>
    <cellStyle name="Bad" xfId="30"/>
    <cellStyle name="Calculation" xfId="31"/>
    <cellStyle name="Check Cell" xfId="32"/>
    <cellStyle name="clsAltData" xfId="33"/>
    <cellStyle name="clsColumnHeader" xfId="34"/>
    <cellStyle name="clsData" xfId="35"/>
    <cellStyle name="clsDefault" xfId="36"/>
    <cellStyle name="clsReportFooter" xfId="37"/>
    <cellStyle name="clsReportHeader" xfId="38"/>
    <cellStyle name="clsRowHeader" xfId="39"/>
    <cellStyle name="Comma [0]" xfId="40"/>
    <cellStyle name="Comma [0]䧟Лист3" xfId="41"/>
    <cellStyle name="Comma [0]䧟Лист3 2" xfId="42"/>
    <cellStyle name="Currency [0]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Ioe?uaaaoayny aeia?nnueea 2" xfId="195"/>
    <cellStyle name="Îòêðûâàâøàÿñÿ ãèïåðññûëêà" xfId="58"/>
    <cellStyle name="Îòêðûâàâøàÿñÿ ãèïåðññûëêà 2" xfId="196"/>
    <cellStyle name="Linked Cell" xfId="59"/>
    <cellStyle name="Neutral" xfId="60"/>
    <cellStyle name="Normal 2" xfId="61"/>
    <cellStyle name="Note" xfId="62"/>
    <cellStyle name="Ôèíàíñîâûé_Tranche" xfId="63"/>
    <cellStyle name="Output" xfId="64"/>
    <cellStyle name="S0" xfId="65"/>
    <cellStyle name="S1" xfId="66"/>
    <cellStyle name="S2" xfId="67"/>
    <cellStyle name="S3" xfId="68"/>
    <cellStyle name="S4" xfId="69"/>
    <cellStyle name="S5" xfId="70"/>
    <cellStyle name="S6" xfId="71"/>
    <cellStyle name="Style 1" xfId="72"/>
    <cellStyle name="Title" xfId="73"/>
    <cellStyle name="Total" xfId="74"/>
    <cellStyle name="Warning Text" xfId="75"/>
    <cellStyle name="Акцент1 10" xfId="468"/>
    <cellStyle name="Акцент1 11" xfId="469"/>
    <cellStyle name="Акцент1 12" xfId="470"/>
    <cellStyle name="Акцент1 13" xfId="471"/>
    <cellStyle name="Акцент1 2" xfId="472"/>
    <cellStyle name="Акцент1 2 2" xfId="473"/>
    <cellStyle name="Акцент1 2 3" xfId="474"/>
    <cellStyle name="Акцент1 3" xfId="475"/>
    <cellStyle name="Акцент1 4" xfId="476"/>
    <cellStyle name="Акцент1 5" xfId="477"/>
    <cellStyle name="Акцент1 6" xfId="478"/>
    <cellStyle name="Акцент1 7" xfId="479"/>
    <cellStyle name="Акцент1 8" xfId="480"/>
    <cellStyle name="Акцент1 9" xfId="481"/>
    <cellStyle name="Акцент2 10" xfId="482"/>
    <cellStyle name="Акцент2 11" xfId="483"/>
    <cellStyle name="Акцент2 12" xfId="484"/>
    <cellStyle name="Акцент2 2" xfId="485"/>
    <cellStyle name="Акцент2 2 2" xfId="486"/>
    <cellStyle name="Акцент2 2 3" xfId="487"/>
    <cellStyle name="Акцент2 3" xfId="488"/>
    <cellStyle name="Акцент2 4" xfId="489"/>
    <cellStyle name="Акцент2 5" xfId="490"/>
    <cellStyle name="Акцент2 6" xfId="491"/>
    <cellStyle name="Акцент2 7" xfId="492"/>
    <cellStyle name="Акцент2 8" xfId="493"/>
    <cellStyle name="Акцент2 9" xfId="494"/>
    <cellStyle name="Акцент3 10" xfId="495"/>
    <cellStyle name="Акцент3 11" xfId="496"/>
    <cellStyle name="Акцент3 12" xfId="497"/>
    <cellStyle name="Акцент3 2" xfId="498"/>
    <cellStyle name="Акцент3 2 2" xfId="499"/>
    <cellStyle name="Акцент3 2 3" xfId="500"/>
    <cellStyle name="Акцент3 3" xfId="501"/>
    <cellStyle name="Акцент3 4" xfId="502"/>
    <cellStyle name="Акцент3 5" xfId="503"/>
    <cellStyle name="Акцент3 6" xfId="504"/>
    <cellStyle name="Акцент3 7" xfId="505"/>
    <cellStyle name="Акцент3 8" xfId="506"/>
    <cellStyle name="Акцент3 9" xfId="507"/>
    <cellStyle name="Акцент4 10" xfId="508"/>
    <cellStyle name="Акцент4 11" xfId="509"/>
    <cellStyle name="Акцент4 12" xfId="510"/>
    <cellStyle name="Акцент4 13" xfId="511"/>
    <cellStyle name="Акцент4 2" xfId="512"/>
    <cellStyle name="Акцент4 2 2" xfId="513"/>
    <cellStyle name="Акцент4 2 3" xfId="514"/>
    <cellStyle name="Акцент4 3" xfId="515"/>
    <cellStyle name="Акцент4 4" xfId="516"/>
    <cellStyle name="Акцент4 5" xfId="517"/>
    <cellStyle name="Акцент4 6" xfId="518"/>
    <cellStyle name="Акцент4 7" xfId="519"/>
    <cellStyle name="Акцент4 8" xfId="520"/>
    <cellStyle name="Акцент4 9" xfId="521"/>
    <cellStyle name="Акцент5 10" xfId="522"/>
    <cellStyle name="Акцент5 11" xfId="523"/>
    <cellStyle name="Акцент5 12" xfId="524"/>
    <cellStyle name="Акцент5 2" xfId="525"/>
    <cellStyle name="Акцент5 2 2" xfId="526"/>
    <cellStyle name="Акцент5 2 3" xfId="527"/>
    <cellStyle name="Акцент5 3" xfId="528"/>
    <cellStyle name="Акцент5 4" xfId="529"/>
    <cellStyle name="Акцент5 5" xfId="530"/>
    <cellStyle name="Акцент5 6" xfId="531"/>
    <cellStyle name="Акцент5 7" xfId="532"/>
    <cellStyle name="Акцент5 8" xfId="533"/>
    <cellStyle name="Акцент5 9" xfId="534"/>
    <cellStyle name="Акцент6 10" xfId="535"/>
    <cellStyle name="Акцент6 11" xfId="536"/>
    <cellStyle name="Акцент6 12" xfId="537"/>
    <cellStyle name="Акцент6 2" xfId="538"/>
    <cellStyle name="Акцент6 2 2" xfId="539"/>
    <cellStyle name="Акцент6 2 3" xfId="540"/>
    <cellStyle name="Акцент6 3" xfId="541"/>
    <cellStyle name="Акцент6 4" xfId="542"/>
    <cellStyle name="Акцент6 5" xfId="543"/>
    <cellStyle name="Акцент6 6" xfId="544"/>
    <cellStyle name="Акцент6 7" xfId="545"/>
    <cellStyle name="Акцент6 8" xfId="546"/>
    <cellStyle name="Акцент6 9" xfId="547"/>
    <cellStyle name="Акцентування1 2" xfId="199"/>
    <cellStyle name="Акцентування2 2" xfId="200"/>
    <cellStyle name="Акцентування3 2" xfId="201"/>
    <cellStyle name="Акцентування4 2" xfId="202"/>
    <cellStyle name="Акцентування5 2" xfId="203"/>
    <cellStyle name="Акцентування6 2" xfId="204"/>
    <cellStyle name="Ввід 2" xfId="205"/>
    <cellStyle name="Ввод  10" xfId="548"/>
    <cellStyle name="Ввод  11" xfId="549"/>
    <cellStyle name="Ввод  12" xfId="550"/>
    <cellStyle name="Ввод  2" xfId="551"/>
    <cellStyle name="Ввод  2 2" xfId="552"/>
    <cellStyle name="Ввод  2 3" xfId="553"/>
    <cellStyle name="Ввод  3" xfId="554"/>
    <cellStyle name="Ввод  4" xfId="555"/>
    <cellStyle name="Ввод  5" xfId="556"/>
    <cellStyle name="Ввод  6" xfId="557"/>
    <cellStyle name="Ввод  7" xfId="558"/>
    <cellStyle name="Ввод  8" xfId="559"/>
    <cellStyle name="Ввод  9" xfId="560"/>
    <cellStyle name="Вывод 10" xfId="561"/>
    <cellStyle name="Вывод 11" xfId="562"/>
    <cellStyle name="Вывод 12" xfId="563"/>
    <cellStyle name="Вывод 13" xfId="564"/>
    <cellStyle name="Вывод 2" xfId="565"/>
    <cellStyle name="Вывод 2 2" xfId="566"/>
    <cellStyle name="Вывод 2 3" xfId="567"/>
    <cellStyle name="Вывод 3" xfId="568"/>
    <cellStyle name="Вывод 4" xfId="569"/>
    <cellStyle name="Вывод 5" xfId="570"/>
    <cellStyle name="Вывод 6" xfId="571"/>
    <cellStyle name="Вывод 7" xfId="572"/>
    <cellStyle name="Вывод 8" xfId="573"/>
    <cellStyle name="Вывод 9" xfId="574"/>
    <cellStyle name="Вычисление 10" xfId="575"/>
    <cellStyle name="Вычисление 11" xfId="576"/>
    <cellStyle name="Вычисление 12" xfId="577"/>
    <cellStyle name="Вычисление 13" xfId="578"/>
    <cellStyle name="Вычисление 2" xfId="579"/>
    <cellStyle name="Вычисление 2 2" xfId="580"/>
    <cellStyle name="Вычисление 2 3" xfId="581"/>
    <cellStyle name="Вычисление 3" xfId="582"/>
    <cellStyle name="Вычисление 4" xfId="583"/>
    <cellStyle name="Вычисление 5" xfId="584"/>
    <cellStyle name="Вычисление 6" xfId="585"/>
    <cellStyle name="Вычисление 7" xfId="586"/>
    <cellStyle name="Вычисление 8" xfId="587"/>
    <cellStyle name="Вычисление 9" xfId="588"/>
    <cellStyle name="Гарний 2" xfId="298"/>
    <cellStyle name="Гіперпосилання" xfId="1" builtinId="8"/>
    <cellStyle name="Заголовки до таблиць в бюлетень" xfId="76"/>
    <cellStyle name="Заголовок 1 10" xfId="589"/>
    <cellStyle name="Заголовок 1 11" xfId="590"/>
    <cellStyle name="Заголовок 1 12" xfId="591"/>
    <cellStyle name="Заголовок 1 13" xfId="592"/>
    <cellStyle name="Заголовок 1 2" xfId="208"/>
    <cellStyle name="Заголовок 1 2 2" xfId="594"/>
    <cellStyle name="Заголовок 1 2 3" xfId="595"/>
    <cellStyle name="Заголовок 1 2 4" xfId="593"/>
    <cellStyle name="Заголовок 1 3" xfId="596"/>
    <cellStyle name="Заголовок 1 4" xfId="597"/>
    <cellStyle name="Заголовок 1 5" xfId="598"/>
    <cellStyle name="Заголовок 1 6" xfId="599"/>
    <cellStyle name="Заголовок 1 7" xfId="600"/>
    <cellStyle name="Заголовок 1 8" xfId="601"/>
    <cellStyle name="Заголовок 1 9" xfId="602"/>
    <cellStyle name="Заголовок 2 10" xfId="603"/>
    <cellStyle name="Заголовок 2 11" xfId="604"/>
    <cellStyle name="Заголовок 2 12" xfId="605"/>
    <cellStyle name="Заголовок 2 13" xfId="606"/>
    <cellStyle name="Заголовок 2 2" xfId="209"/>
    <cellStyle name="Заголовок 2 2 2" xfId="608"/>
    <cellStyle name="Заголовок 2 2 3" xfId="609"/>
    <cellStyle name="Заголовок 2 2 4" xfId="607"/>
    <cellStyle name="Заголовок 2 3" xfId="610"/>
    <cellStyle name="Заголовок 2 4" xfId="611"/>
    <cellStyle name="Заголовок 2 5" xfId="612"/>
    <cellStyle name="Заголовок 2 6" xfId="613"/>
    <cellStyle name="Заголовок 2 7" xfId="614"/>
    <cellStyle name="Заголовок 2 8" xfId="615"/>
    <cellStyle name="Заголовок 2 9" xfId="616"/>
    <cellStyle name="Заголовок 3 10" xfId="617"/>
    <cellStyle name="Заголовок 3 11" xfId="618"/>
    <cellStyle name="Заголовок 3 12" xfId="619"/>
    <cellStyle name="Заголовок 3 13" xfId="620"/>
    <cellStyle name="Заголовок 3 2" xfId="210"/>
    <cellStyle name="Заголовок 3 2 2" xfId="622"/>
    <cellStyle name="Заголовок 3 2 3" xfId="623"/>
    <cellStyle name="Заголовок 3 2 4" xfId="621"/>
    <cellStyle name="Заголовок 3 3" xfId="624"/>
    <cellStyle name="Заголовок 3 4" xfId="625"/>
    <cellStyle name="Заголовок 3 5" xfId="626"/>
    <cellStyle name="Заголовок 3 6" xfId="627"/>
    <cellStyle name="Заголовок 3 7" xfId="628"/>
    <cellStyle name="Заголовок 3 8" xfId="629"/>
    <cellStyle name="Заголовок 3 9" xfId="630"/>
    <cellStyle name="Заголовок 4 10" xfId="631"/>
    <cellStyle name="Заголовок 4 11" xfId="632"/>
    <cellStyle name="Заголовок 4 12" xfId="633"/>
    <cellStyle name="Заголовок 4 13" xfId="634"/>
    <cellStyle name="Заголовок 4 2" xfId="211"/>
    <cellStyle name="Заголовок 4 2 2" xfId="636"/>
    <cellStyle name="Заголовок 4 2 3" xfId="637"/>
    <cellStyle name="Заголовок 4 2 4" xfId="635"/>
    <cellStyle name="Заголовок 4 3" xfId="638"/>
    <cellStyle name="Заголовок 4 4" xfId="639"/>
    <cellStyle name="Заголовок 4 5" xfId="640"/>
    <cellStyle name="Заголовок 4 6" xfId="641"/>
    <cellStyle name="Заголовок 4 7" xfId="642"/>
    <cellStyle name="Заголовок 4 8" xfId="643"/>
    <cellStyle name="Заголовок 4 9" xfId="644"/>
    <cellStyle name="Звичайний" xfId="0" builtinId="0"/>
    <cellStyle name="Звичайний 2" xfId="164"/>
    <cellStyle name="Зв'язана клітинка 2" xfId="295"/>
    <cellStyle name="Итог 10" xfId="645"/>
    <cellStyle name="Итог 11" xfId="646"/>
    <cellStyle name="Итог 12" xfId="647"/>
    <cellStyle name="Итог 13" xfId="648"/>
    <cellStyle name="Итог 2" xfId="649"/>
    <cellStyle name="Итог 2 2" xfId="650"/>
    <cellStyle name="Итог 2 3" xfId="651"/>
    <cellStyle name="Итог 3" xfId="652"/>
    <cellStyle name="Итог 4" xfId="653"/>
    <cellStyle name="Итог 5" xfId="654"/>
    <cellStyle name="Итог 6" xfId="655"/>
    <cellStyle name="Итог 7" xfId="656"/>
    <cellStyle name="Итог 8" xfId="657"/>
    <cellStyle name="Итог 9" xfId="658"/>
    <cellStyle name="Контрольна клітинка 2" xfId="213"/>
    <cellStyle name="Контрольная ячейка 10" xfId="659"/>
    <cellStyle name="Контрольная ячейка 11" xfId="660"/>
    <cellStyle name="Контрольная ячейка 12" xfId="661"/>
    <cellStyle name="Контрольная ячейка 2" xfId="662"/>
    <cellStyle name="Контрольная ячейка 2 2" xfId="663"/>
    <cellStyle name="Контрольная ячейка 2 3" xfId="664"/>
    <cellStyle name="Контрольная ячейка 3" xfId="665"/>
    <cellStyle name="Контрольная ячейка 4" xfId="666"/>
    <cellStyle name="Контрольная ячейка 5" xfId="667"/>
    <cellStyle name="Контрольная ячейка 6" xfId="668"/>
    <cellStyle name="Контрольная ячейка 7" xfId="669"/>
    <cellStyle name="Контрольная ячейка 8" xfId="670"/>
    <cellStyle name="Контрольная ячейка 9" xfId="671"/>
    <cellStyle name="Назва 2" xfId="214"/>
    <cellStyle name="Название 2" xfId="672"/>
    <cellStyle name="Нейтральний 2" xfId="215"/>
    <cellStyle name="Нейтральный 10" xfId="673"/>
    <cellStyle name="Нейтральный 11" xfId="674"/>
    <cellStyle name="Нейтральный 12" xfId="675"/>
    <cellStyle name="Нейтральный 2" xfId="676"/>
    <cellStyle name="Нейтральный 2 2" xfId="677"/>
    <cellStyle name="Нейтральный 2 3" xfId="678"/>
    <cellStyle name="Нейтральный 3" xfId="679"/>
    <cellStyle name="Нейтральный 4" xfId="680"/>
    <cellStyle name="Нейтральный 5" xfId="681"/>
    <cellStyle name="Нейтральный 6" xfId="682"/>
    <cellStyle name="Нейтральный 7" xfId="683"/>
    <cellStyle name="Нейтральный 8" xfId="684"/>
    <cellStyle name="Нейтральный 9" xfId="685"/>
    <cellStyle name="Обчислення 2" xfId="207"/>
    <cellStyle name="Обычный 10" xfId="77"/>
    <cellStyle name="Обычный 11" xfId="78"/>
    <cellStyle name="Обычный 12" xfId="79"/>
    <cellStyle name="Обычный 12 2" xfId="686"/>
    <cellStyle name="Обычный 13" xfId="80"/>
    <cellStyle name="Обычный 14" xfId="81"/>
    <cellStyle name="Обычный 15" xfId="82"/>
    <cellStyle name="Обычный 16" xfId="83"/>
    <cellStyle name="Обычный 17" xfId="84"/>
    <cellStyle name="Обычный 18" xfId="85"/>
    <cellStyle name="Обычный 19" xfId="86"/>
    <cellStyle name="Обычный 2" xfId="2"/>
    <cellStyle name="Обычный 2 2" xfId="87"/>
    <cellStyle name="Обычный 2 2 2" xfId="88"/>
    <cellStyle name="Обычный 2 2 2 2" xfId="688"/>
    <cellStyle name="Обычный 2 2 2 3" xfId="689"/>
    <cellStyle name="Обычный 2 2 2 4" xfId="690"/>
    <cellStyle name="Обычный 2 2 2 4 2" xfId="691"/>
    <cellStyle name="Обычный 2 2 2 4_Borg_01_11_2012" xfId="692"/>
    <cellStyle name="Обычный 2 2 2 5" xfId="693"/>
    <cellStyle name="Обычный 2 2 2 6" xfId="687"/>
    <cellStyle name="Обычный 2 2 2_Borg_01_11_2012" xfId="694"/>
    <cellStyle name="Обычный 2 2 3" xfId="89"/>
    <cellStyle name="Обычный 2 2 3 2" xfId="696"/>
    <cellStyle name="Обычный 2 2 3 2 2" xfId="697"/>
    <cellStyle name="Обычный 2 2 3 2_Borg_01_11_2012" xfId="698"/>
    <cellStyle name="Обычный 2 2 3 3" xfId="699"/>
    <cellStyle name="Обычный 2 2 3 4" xfId="695"/>
    <cellStyle name="Обычный 2 2 3_Borg_01_11_2012" xfId="700"/>
    <cellStyle name="Обычный 2 2 4" xfId="90"/>
    <cellStyle name="Обычный 2 2 5" xfId="91"/>
    <cellStyle name="Обычный 2 2 6" xfId="92"/>
    <cellStyle name="Обычный 2 2 7" xfId="93"/>
    <cellStyle name="Обычный 2 2_ZB_3KV_2014" xfId="94"/>
    <cellStyle name="Обычный 2 3" xfId="95"/>
    <cellStyle name="Обычный 2 4" xfId="96"/>
    <cellStyle name="Обычный 2 5" xfId="97"/>
    <cellStyle name="Обычный 2 5 2" xfId="701"/>
    <cellStyle name="Обычный 2 5_Borg_01_11_2012" xfId="702"/>
    <cellStyle name="Обычный 2 6" xfId="98"/>
    <cellStyle name="Обычный 2 7" xfId="99"/>
    <cellStyle name="Обычный 2_Borg_01_11_2012" xfId="100"/>
    <cellStyle name="Обычный 20" xfId="101"/>
    <cellStyle name="Обычный 21" xfId="102"/>
    <cellStyle name="Обычный 22" xfId="103"/>
    <cellStyle name="Обычный 23" xfId="104"/>
    <cellStyle name="Обычный 24" xfId="105"/>
    <cellStyle name="Обычный 25" xfId="106"/>
    <cellStyle name="Обычный 26" xfId="107"/>
    <cellStyle name="Обычный 27" xfId="108"/>
    <cellStyle name="Обычный 28" xfId="109"/>
    <cellStyle name="Обычный 29" xfId="110"/>
    <cellStyle name="Обычный 3" xfId="111"/>
    <cellStyle name="Обычный 3 2" xfId="112"/>
    <cellStyle name="Обычный 3 2 2" xfId="113"/>
    <cellStyle name="Обычный 3 2_Borg_01_11_2012" xfId="703"/>
    <cellStyle name="Обычный 3_ZB_3KV_2014" xfId="114"/>
    <cellStyle name="Обычный 30" xfId="115"/>
    <cellStyle name="Обычный 31" xfId="116"/>
    <cellStyle name="Обычный 32" xfId="117"/>
    <cellStyle name="Обычный 33" xfId="118"/>
    <cellStyle name="Обычный 34" xfId="119"/>
    <cellStyle name="Обычный 35" xfId="120"/>
    <cellStyle name="Обычный 36" xfId="121"/>
    <cellStyle name="Обычный 37" xfId="122"/>
    <cellStyle name="Обычный 38" xfId="123"/>
    <cellStyle name="Обычный 39" xfId="124"/>
    <cellStyle name="Обычный 4" xfId="125"/>
    <cellStyle name="Обычный 4 2" xfId="126"/>
    <cellStyle name="Обычный 4 3" xfId="704"/>
    <cellStyle name="Обычный 4_ZB_3KV_2014" xfId="127"/>
    <cellStyle name="Обычный 40" xfId="128"/>
    <cellStyle name="Обычный 41" xfId="129"/>
    <cellStyle name="Обычный 42" xfId="130"/>
    <cellStyle name="Обычный 45" xfId="131"/>
    <cellStyle name="Обычный 46" xfId="132"/>
    <cellStyle name="Обычный 47" xfId="133"/>
    <cellStyle name="Обычный 48" xfId="134"/>
    <cellStyle name="Обычный 49" xfId="135"/>
    <cellStyle name="Обычный 5" xfId="136"/>
    <cellStyle name="Обычный 5 2" xfId="137"/>
    <cellStyle name="Обычный 50" xfId="138"/>
    <cellStyle name="Обычный 51" xfId="139"/>
    <cellStyle name="Обычный 52" xfId="140"/>
    <cellStyle name="Обычный 53" xfId="141"/>
    <cellStyle name="Обычный 54" xfId="142"/>
    <cellStyle name="Обычный 6" xfId="143"/>
    <cellStyle name="Обычный 6 2" xfId="144"/>
    <cellStyle name="Обычный 6_ZB_3KV_2014" xfId="145"/>
    <cellStyle name="Обычный 7" xfId="146"/>
    <cellStyle name="Обычный 8" xfId="147"/>
    <cellStyle name="Обычный 9" xfId="148"/>
    <cellStyle name="Обычный_PLB_2006" xfId="162"/>
    <cellStyle name="Обычный_Експорт" xfId="161"/>
    <cellStyle name="Обычный_ПБ_4кв2012_АНФОР_2" xfId="163"/>
    <cellStyle name="Обычный_ТОВ_СТР_КВ_2011(КПБ6)" xfId="160"/>
    <cellStyle name="Підсумок 2" xfId="212"/>
    <cellStyle name="Плохой 10" xfId="707"/>
    <cellStyle name="Плохой 11" xfId="708"/>
    <cellStyle name="Плохой 12" xfId="709"/>
    <cellStyle name="Плохой 2" xfId="710"/>
    <cellStyle name="Плохой 2 2" xfId="711"/>
    <cellStyle name="Плохой 2 3" xfId="712"/>
    <cellStyle name="Плохой 3" xfId="713"/>
    <cellStyle name="Плохой 4" xfId="714"/>
    <cellStyle name="Плохой 5" xfId="715"/>
    <cellStyle name="Плохой 6" xfId="716"/>
    <cellStyle name="Плохой 7" xfId="717"/>
    <cellStyle name="Плохой 8" xfId="718"/>
    <cellStyle name="Плохой 9" xfId="719"/>
    <cellStyle name="Поганий 2" xfId="290"/>
    <cellStyle name="Пояснение 10" xfId="720"/>
    <cellStyle name="Пояснение 11" xfId="721"/>
    <cellStyle name="Пояснение 12" xfId="722"/>
    <cellStyle name="Пояснение 2" xfId="723"/>
    <cellStyle name="Пояснение 2 2" xfId="724"/>
    <cellStyle name="Пояснение 2 3" xfId="725"/>
    <cellStyle name="Пояснение 3" xfId="726"/>
    <cellStyle name="Пояснение 4" xfId="727"/>
    <cellStyle name="Пояснение 5" xfId="728"/>
    <cellStyle name="Пояснение 6" xfId="729"/>
    <cellStyle name="Пояснение 7" xfId="730"/>
    <cellStyle name="Пояснение 8" xfId="731"/>
    <cellStyle name="Пояснение 9" xfId="732"/>
    <cellStyle name="Примечание 10" xfId="733"/>
    <cellStyle name="Примечание 11" xfId="734"/>
    <cellStyle name="Примечание 12" xfId="735"/>
    <cellStyle name="Примечание 13" xfId="736"/>
    <cellStyle name="Примечание 13 2" xfId="737"/>
    <cellStyle name="Примечание 13 2 2" xfId="738"/>
    <cellStyle name="Примечание 13 3" xfId="739"/>
    <cellStyle name="Примечание 14" xfId="740"/>
    <cellStyle name="Примечание 14 2" xfId="741"/>
    <cellStyle name="Примечание 15" xfId="742"/>
    <cellStyle name="Примечание 2" xfId="743"/>
    <cellStyle name="Примечание 2 2" xfId="744"/>
    <cellStyle name="Примечание 2 2 2" xfId="745"/>
    <cellStyle name="Примечание 2 2 2 2" xfId="746"/>
    <cellStyle name="Примечание 2 2 2 2 2" xfId="747"/>
    <cellStyle name="Примечание 2 2 3" xfId="748"/>
    <cellStyle name="Примечание 2 3" xfId="749"/>
    <cellStyle name="Примечание 2 3 2" xfId="750"/>
    <cellStyle name="Примечание 2 3 2 2" xfId="751"/>
    <cellStyle name="Примечание 2 3 3" xfId="752"/>
    <cellStyle name="Примечание 2 4" xfId="753"/>
    <cellStyle name="Примечание 2 4 2" xfId="754"/>
    <cellStyle name="Примечание 3" xfId="755"/>
    <cellStyle name="Примечание 3 2" xfId="756"/>
    <cellStyle name="Примечание 4" xfId="757"/>
    <cellStyle name="Примечание 5" xfId="758"/>
    <cellStyle name="Примечание 6" xfId="759"/>
    <cellStyle name="Примечание 7" xfId="760"/>
    <cellStyle name="Примечание 8" xfId="761"/>
    <cellStyle name="Примечание 9" xfId="762"/>
    <cellStyle name="Примітка 2" xfId="292"/>
    <cellStyle name="Процентный 2" xfId="149"/>
    <cellStyle name="Процентный 2 2" xfId="150"/>
    <cellStyle name="Процентный 2 3" xfId="151"/>
    <cellStyle name="Процентный 2 4" xfId="152"/>
    <cellStyle name="Процентный 2 5" xfId="153"/>
    <cellStyle name="Процентный 2 6" xfId="154"/>
    <cellStyle name="Процентный 2 7" xfId="155"/>
    <cellStyle name="Процентный 3" xfId="156"/>
    <cellStyle name="Результат 2" xfId="206"/>
    <cellStyle name="Связанная ячейка 10" xfId="763"/>
    <cellStyle name="Связанная ячейка 11" xfId="764"/>
    <cellStyle name="Связанная ячейка 12" xfId="765"/>
    <cellStyle name="Связанная ячейка 2" xfId="766"/>
    <cellStyle name="Связанная ячейка 2 2" xfId="767"/>
    <cellStyle name="Связанная ячейка 2 3" xfId="768"/>
    <cellStyle name="Связанная ячейка 3" xfId="769"/>
    <cellStyle name="Связанная ячейка 4" xfId="770"/>
    <cellStyle name="Связанная ячейка 5" xfId="771"/>
    <cellStyle name="Связанная ячейка 6" xfId="772"/>
    <cellStyle name="Связанная ячейка 7" xfId="773"/>
    <cellStyle name="Связанная ячейка 8" xfId="774"/>
    <cellStyle name="Связанная ячейка 9" xfId="775"/>
    <cellStyle name="Стиль 1" xfId="157"/>
    <cellStyle name="Текст попередження 2" xfId="296"/>
    <cellStyle name="Текст пояснення 2" xfId="291"/>
    <cellStyle name="Текст предупреждения 10" xfId="776"/>
    <cellStyle name="Текст предупреждения 11" xfId="777"/>
    <cellStyle name="Текст предупреждения 12" xfId="778"/>
    <cellStyle name="Текст предупреждения 2" xfId="779"/>
    <cellStyle name="Текст предупреждения 2 2" xfId="780"/>
    <cellStyle name="Текст предупреждения 2 3" xfId="781"/>
    <cellStyle name="Текст предупреждения 3" xfId="782"/>
    <cellStyle name="Текст предупреждения 4" xfId="783"/>
    <cellStyle name="Текст предупреждения 5" xfId="784"/>
    <cellStyle name="Текст предупреждения 6" xfId="785"/>
    <cellStyle name="Текст предупреждения 7" xfId="786"/>
    <cellStyle name="Текст предупреждения 8" xfId="787"/>
    <cellStyle name="Текст предупреждения 9" xfId="788"/>
    <cellStyle name="Финансовый 2" xfId="158"/>
    <cellStyle name="Фінансовий [0] 2" xfId="297"/>
    <cellStyle name="Фінансовий [0] 3" xfId="790"/>
    <cellStyle name="Фінансовий 2" xfId="299"/>
    <cellStyle name="Фінансовий 3" xfId="789"/>
    <cellStyle name="Фінансовий 4" xfId="804"/>
    <cellStyle name="Фінансовий 5" xfId="706"/>
    <cellStyle name="Фінансовий 6" xfId="705"/>
    <cellStyle name="Хороший 10" xfId="791"/>
    <cellStyle name="Хороший 11" xfId="792"/>
    <cellStyle name="Хороший 12" xfId="793"/>
    <cellStyle name="Хороший 2" xfId="794"/>
    <cellStyle name="Хороший 2 2" xfId="795"/>
    <cellStyle name="Хороший 2 3" xfId="796"/>
    <cellStyle name="Хороший 3" xfId="797"/>
    <cellStyle name="Хороший 4" xfId="798"/>
    <cellStyle name="Хороший 5" xfId="799"/>
    <cellStyle name="Хороший 6" xfId="800"/>
    <cellStyle name="Хороший 7" xfId="801"/>
    <cellStyle name="Хороший 8" xfId="802"/>
    <cellStyle name="Хороший 9" xfId="803"/>
    <cellStyle name="Шапка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19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0</xdr:row>
          <xdr:rowOff>25400</xdr:rowOff>
        </xdr:from>
        <xdr:to>
          <xdr:col>1</xdr:col>
          <xdr:colOff>0</xdr:colOff>
          <xdr:row>1</xdr:row>
          <xdr:rowOff>139700</xdr:rowOff>
        </xdr:to>
        <xdr:sp macro="" textlink="">
          <xdr:nvSpPr>
            <xdr:cNvPr id="1032" name="List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02\4Q\Q2\ZB_ShTRM_01_07_17_BPM6_Q%20UkrEng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C6"/>
  <sheetViews>
    <sheetView zoomScaleNormal="100" zoomScaleSheetLayoutView="100" workbookViewId="0">
      <selection activeCell="C1" sqref="C1:C5"/>
    </sheetView>
  </sheetViews>
  <sheetFormatPr defaultColWidth="8.6328125" defaultRowHeight="14"/>
  <cols>
    <col min="1" max="1" width="8.6328125" style="52"/>
    <col min="2" max="2" width="5.453125" style="52" customWidth="1"/>
    <col min="3" max="3" width="100.08984375" style="55" customWidth="1"/>
    <col min="4" max="16384" width="8.6328125" style="52"/>
  </cols>
  <sheetData>
    <row r="1" spans="1:3">
      <c r="A1" s="49">
        <v>1</v>
      </c>
      <c r="B1" s="49"/>
      <c r="C1" s="56" t="str">
        <f>IF('1'!$A$1=1,"1. Короткостроковий зовнішній борг України за залишковим терміном погашення (за методологією МВФ, КПБ 6)","1.Gross External Debt Position: Short-Term Remaining Maturity  (IMF Methodology, BPM 6)")</f>
        <v>1. Короткостроковий зовнішній борг України за залишковим терміном погашення (за методологією МВФ, КПБ 6)</v>
      </c>
    </row>
    <row r="2" spans="1:3">
      <c r="A2" s="49"/>
      <c r="B2" s="49"/>
      <c r="C2" s="57"/>
    </row>
    <row r="3" spans="1:3">
      <c r="A3" s="53" t="s">
        <v>0</v>
      </c>
      <c r="B3" s="53"/>
      <c r="C3" s="56" t="str">
        <f>IF('1'!$A$1=1,"1.1  Короткостроковий зовнішній борг України за залишковим терміном погашення за секторами економіки","1.1 Gross External Debt Position: Short-Term Remaining Maturity   (by sectors)")</f>
        <v>1.1  Короткостроковий зовнішній борг України за залишковим терміном погашення за секторами економіки</v>
      </c>
    </row>
    <row r="4" spans="1:3">
      <c r="A4" s="54" t="s">
        <v>1</v>
      </c>
      <c r="B4" s="54"/>
      <c r="C4" s="56" t="str">
        <f>IF('1'!$A$1=1,"1.2 Короткостроковий зовнішній борг України за залишковим терміном погашення за інструментами","1.2 Gross External Debt Position: Short-Term Remaining Maturity   (by financial instruments)")</f>
        <v>1.2 Короткостроковий зовнішній борг України за залишковим терміном погашення за інструментами</v>
      </c>
    </row>
    <row r="5" spans="1:3">
      <c r="C5" s="56" t="str">
        <f>IF('1'!$A$1=1,"1.3 Зовнішній борг України  та  відсотки за основною сумою, що мають бути погашені вподовж 12 місяців за секторами","1.3 Gross External Debt Position: Principal and Interest Payments Due in One Year or Less - by Sector")</f>
        <v>1.3 Зовнішній борг України  та  відсотки за основною сумою, що мають бути погашені вподовж 12 місяців за секторами</v>
      </c>
    </row>
    <row r="6" spans="1:3">
      <c r="C6" s="58"/>
    </row>
  </sheetData>
  <hyperlinks>
    <hyperlink ref="C3" location="'1.1'!A1" display="'1.1'!A1"/>
    <hyperlink ref="C4" location="'1.2'!A1" display="'1.2'!A1"/>
    <hyperlink ref="C5" location="'1.3'!A1" display="'1.3'!A1"/>
  </hyperlinks>
  <printOptions horizontalCentered="1"/>
  <pageMargins left="0.35433070866141736" right="0.1574803149606299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List Box 8">
              <controlPr defaultSize="0" autoLine="0" autoPict="0">
                <anchor moveWithCells="1">
                  <from>
                    <xdr:col>0</xdr:col>
                    <xdr:colOff>25400</xdr:colOff>
                    <xdr:row>0</xdr:row>
                    <xdr:rowOff>25400</xdr:rowOff>
                  </from>
                  <to>
                    <xdr:col>1</xdr:col>
                    <xdr:colOff>0</xdr:colOff>
                    <xdr:row>1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tabSelected="1" zoomScale="90" zoomScaleNormal="90" zoomScaleSheetLayoutView="100" workbookViewId="0">
      <pane xSplit="3" ySplit="8" topLeftCell="D58" activePane="bottomRight" state="frozen"/>
      <selection activeCell="C4" sqref="C4"/>
      <selection pane="topRight" activeCell="C4" sqref="C4"/>
      <selection pane="bottomLeft" activeCell="C4" sqref="C4"/>
      <selection pane="bottomRight" activeCell="A62" sqref="A62:M62"/>
    </sheetView>
  </sheetViews>
  <sheetFormatPr defaultColWidth="8.6328125" defaultRowHeight="14.5" outlineLevelCol="1"/>
  <cols>
    <col min="1" max="1" width="38.453125" style="1" customWidth="1"/>
    <col min="2" max="2" width="37.54296875" style="2" hidden="1" customWidth="1" outlineLevel="1"/>
    <col min="3" max="3" width="33.36328125" style="2" hidden="1" customWidth="1" outlineLevel="1"/>
    <col min="4" max="4" width="8.6328125" customWidth="1" collapsed="1"/>
    <col min="5" max="6" width="8.6328125" customWidth="1"/>
    <col min="7" max="7" width="8.6328125" style="1" customWidth="1"/>
    <col min="8" max="16384" width="8.6328125" style="1"/>
  </cols>
  <sheetData>
    <row r="1" spans="1:13">
      <c r="A1" s="51" t="str">
        <f>IF('1'!A1=1,"до змісту","to title")</f>
        <v>до змісту</v>
      </c>
    </row>
    <row r="2" spans="1:13" s="23" customFormat="1" ht="15">
      <c r="A2" s="38" t="str">
        <f>IF('1'!$A$1=1,"1.1 Короткостроковий зовнішній борг України за залишковим терміном погашення","1.1 Gross External Debt Position: Short-Term Remaining Maturity   (by sectors)")</f>
        <v>1.1 Короткостроковий зовнішній борг України за залишковим терміном погашення</v>
      </c>
      <c r="B2" s="22"/>
      <c r="C2" s="22"/>
    </row>
    <row r="3" spans="1:13" ht="38.4" customHeight="1">
      <c r="A3" s="134" t="str">
        <f>IF('1'!$A$1=1,"(сума платежів за зовнішніми зобов’язаннями країни, що мають бути реалізовані протягом наступного, за цією датою, року, і що за складом включає короткостроковий борг та виплати за довгостроковим боргом протягом наступного року)"," ")</f>
        <v>(сума платежів за зовнішніми зобов’язаннями країни, що мають бути реалізовані протягом наступного, за цією датою, року, і що за складом включає короткостроковий борг та виплати за довгостроковим боргом протягом наступного року)</v>
      </c>
      <c r="B3" s="134"/>
      <c r="C3" s="134"/>
    </row>
    <row r="4" spans="1:13">
      <c r="A4" s="39" t="str">
        <f>IF('1'!$A$1=1,"(за методологією МВФ, КПБ 6)","(according to BPM6 methodology)")</f>
        <v>(за методологією МВФ, КПБ 6)</v>
      </c>
    </row>
    <row r="5" spans="1:13">
      <c r="A5" s="39" t="str">
        <f>IF('1'!$A$1=1,"на кінець періоду, млн. дол. США","Millions of USD , end of the period")</f>
        <v>на кінець періоду, млн. дол. США</v>
      </c>
      <c r="B5" s="26"/>
    </row>
    <row r="7" spans="1:13" ht="14">
      <c r="A7" s="139" t="str">
        <f>IF('1'!$A$1=1,B7,C7)</f>
        <v xml:space="preserve">Показники </v>
      </c>
      <c r="B7" s="137" t="s">
        <v>5</v>
      </c>
      <c r="C7" s="137" t="s">
        <v>6</v>
      </c>
      <c r="D7" s="135" t="s">
        <v>4</v>
      </c>
      <c r="E7" s="132" t="s">
        <v>42</v>
      </c>
      <c r="F7" s="132" t="s">
        <v>43</v>
      </c>
      <c r="G7" s="132" t="s">
        <v>44</v>
      </c>
      <c r="H7" s="132" t="s">
        <v>62</v>
      </c>
      <c r="I7" s="135" t="s">
        <v>63</v>
      </c>
      <c r="J7" s="132" t="s">
        <v>72</v>
      </c>
      <c r="K7" s="132" t="s">
        <v>76</v>
      </c>
      <c r="L7" s="132" t="s">
        <v>79</v>
      </c>
      <c r="M7" s="132" t="s">
        <v>80</v>
      </c>
    </row>
    <row r="8" spans="1:13" ht="14">
      <c r="A8" s="140">
        <f>IF('1'!$A$1=1,B8,C8)</f>
        <v>0</v>
      </c>
      <c r="B8" s="138"/>
      <c r="C8" s="138"/>
      <c r="D8" s="136"/>
      <c r="E8" s="133"/>
      <c r="F8" s="133"/>
      <c r="G8" s="133"/>
      <c r="H8" s="133"/>
      <c r="I8" s="136"/>
      <c r="J8" s="133"/>
      <c r="K8" s="133"/>
      <c r="L8" s="133"/>
      <c r="M8" s="133"/>
    </row>
    <row r="9" spans="1:13" s="8" customFormat="1" ht="14">
      <c r="A9" s="60" t="str">
        <f>IF('1'!$A$1=1,B9,C9)</f>
        <v xml:space="preserve"> Сектор державного управління</v>
      </c>
      <c r="B9" s="61" t="s">
        <v>7</v>
      </c>
      <c r="C9" s="61" t="s">
        <v>21</v>
      </c>
      <c r="D9" s="94">
        <v>101595</v>
      </c>
      <c r="E9" s="94">
        <v>37034</v>
      </c>
      <c r="F9" s="95">
        <v>59418</v>
      </c>
      <c r="G9" s="95">
        <v>92534</v>
      </c>
      <c r="H9" s="95">
        <v>120468</v>
      </c>
      <c r="I9" s="95">
        <v>133286</v>
      </c>
      <c r="J9" s="95">
        <v>92718</v>
      </c>
      <c r="K9" s="95">
        <v>92482</v>
      </c>
      <c r="L9" s="95">
        <v>185012</v>
      </c>
      <c r="M9" s="96">
        <v>145497</v>
      </c>
    </row>
    <row r="10" spans="1:13" ht="26">
      <c r="A10" s="45" t="str">
        <f>IF('1'!$A$1=1,B10,C10)</f>
        <v xml:space="preserve">  Короткостроковий борг за первинним терміном погашення</v>
      </c>
      <c r="B10" s="6" t="s">
        <v>8</v>
      </c>
      <c r="C10" s="6" t="s">
        <v>22</v>
      </c>
      <c r="D10" s="32">
        <v>0</v>
      </c>
      <c r="E10" s="32">
        <v>0</v>
      </c>
      <c r="F10" s="32">
        <v>0</v>
      </c>
      <c r="G10" s="32">
        <v>138</v>
      </c>
      <c r="H10" s="32">
        <v>6040</v>
      </c>
      <c r="I10" s="32">
        <v>12356</v>
      </c>
      <c r="J10" s="32">
        <v>818</v>
      </c>
      <c r="K10" s="32">
        <v>2231</v>
      </c>
      <c r="L10" s="32">
        <v>1101</v>
      </c>
      <c r="M10" s="33">
        <v>0</v>
      </c>
    </row>
    <row r="11" spans="1:13" ht="14">
      <c r="A11" s="40" t="str">
        <f>IF('1'!$A$1=1,B11,C11)</f>
        <v xml:space="preserve">    Боргові цінні папери</v>
      </c>
      <c r="B11" s="6" t="s">
        <v>9</v>
      </c>
      <c r="C11" s="6" t="s">
        <v>23</v>
      </c>
      <c r="D11" s="28">
        <v>0</v>
      </c>
      <c r="E11" s="28">
        <v>0</v>
      </c>
      <c r="F11" s="28">
        <v>0</v>
      </c>
      <c r="G11" s="28">
        <v>138</v>
      </c>
      <c r="H11" s="28">
        <v>6040</v>
      </c>
      <c r="I11" s="28">
        <v>2630</v>
      </c>
      <c r="J11" s="28">
        <v>818</v>
      </c>
      <c r="K11" s="28">
        <v>2231</v>
      </c>
      <c r="L11" s="28">
        <v>1101</v>
      </c>
      <c r="M11" s="29">
        <v>0</v>
      </c>
    </row>
    <row r="12" spans="1:13" ht="14">
      <c r="A12" s="40" t="str">
        <f>IF('1'!$A$1=1,B12,C12)</f>
        <v xml:space="preserve">    Кредити</v>
      </c>
      <c r="B12" s="6" t="s">
        <v>10</v>
      </c>
      <c r="C12" s="10" t="s">
        <v>24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9726</v>
      </c>
      <c r="J12" s="28">
        <v>0</v>
      </c>
      <c r="K12" s="28">
        <v>0</v>
      </c>
      <c r="L12" s="28">
        <v>0</v>
      </c>
      <c r="M12" s="29">
        <v>0</v>
      </c>
    </row>
    <row r="13" spans="1:13" ht="26">
      <c r="A13" s="45" t="str">
        <f>IF('1'!$A$1=1,B13,C13)</f>
        <v xml:space="preserve">  Довгострокові зобов'язання, що підлягають погашенню протягом року</v>
      </c>
      <c r="B13" s="6" t="s">
        <v>11</v>
      </c>
      <c r="C13" s="6" t="s">
        <v>25</v>
      </c>
      <c r="D13" s="32">
        <v>101595</v>
      </c>
      <c r="E13" s="32">
        <v>37034</v>
      </c>
      <c r="F13" s="32">
        <v>59418</v>
      </c>
      <c r="G13" s="32">
        <v>92396</v>
      </c>
      <c r="H13" s="32">
        <v>114428</v>
      </c>
      <c r="I13" s="32">
        <v>120930</v>
      </c>
      <c r="J13" s="32">
        <v>91900</v>
      </c>
      <c r="K13" s="32">
        <v>90251</v>
      </c>
      <c r="L13" s="32">
        <v>183911</v>
      </c>
      <c r="M13" s="33">
        <v>145497</v>
      </c>
    </row>
    <row r="14" spans="1:13" ht="14">
      <c r="A14" s="45" t="str">
        <f>IF('1'!$A$1=1,B14,C14)</f>
        <v xml:space="preserve">    Боргові цінні папери</v>
      </c>
      <c r="B14" s="6" t="s">
        <v>9</v>
      </c>
      <c r="C14" s="6" t="s">
        <v>23</v>
      </c>
      <c r="D14" s="28">
        <v>92091</v>
      </c>
      <c r="E14" s="28">
        <v>18789</v>
      </c>
      <c r="F14" s="28">
        <v>4940</v>
      </c>
      <c r="G14" s="28">
        <v>46876</v>
      </c>
      <c r="H14" s="28">
        <v>68358</v>
      </c>
      <c r="I14" s="28">
        <v>69442</v>
      </c>
      <c r="J14" s="28">
        <v>51228</v>
      </c>
      <c r="K14" s="28">
        <v>18869</v>
      </c>
      <c r="L14" s="28">
        <v>49757</v>
      </c>
      <c r="M14" s="29">
        <v>11351</v>
      </c>
    </row>
    <row r="15" spans="1:13" ht="14">
      <c r="A15" s="40" t="str">
        <f>IF('1'!$A$1=1,B15,C15)</f>
        <v xml:space="preserve">    Кредити</v>
      </c>
      <c r="B15" s="6" t="s">
        <v>10</v>
      </c>
      <c r="C15" s="10" t="s">
        <v>24</v>
      </c>
      <c r="D15" s="28">
        <v>9504</v>
      </c>
      <c r="E15" s="28">
        <v>18245</v>
      </c>
      <c r="F15" s="28">
        <v>54478</v>
      </c>
      <c r="G15" s="28">
        <v>45520</v>
      </c>
      <c r="H15" s="28">
        <v>46070</v>
      </c>
      <c r="I15" s="28">
        <v>51488</v>
      </c>
      <c r="J15" s="28">
        <v>40672</v>
      </c>
      <c r="K15" s="28">
        <v>71382</v>
      </c>
      <c r="L15" s="28">
        <v>134154</v>
      </c>
      <c r="M15" s="29">
        <v>134146</v>
      </c>
    </row>
    <row r="16" spans="1:13" s="129" customFormat="1" ht="14">
      <c r="A16" s="45"/>
      <c r="B16" s="127"/>
      <c r="C16" s="127"/>
      <c r="D16" s="128"/>
      <c r="E16" s="128"/>
      <c r="F16" s="125"/>
      <c r="G16" s="125"/>
      <c r="H16" s="125"/>
      <c r="I16" s="125"/>
      <c r="J16" s="125"/>
      <c r="K16" s="125"/>
      <c r="L16" s="125"/>
      <c r="M16" s="126"/>
    </row>
    <row r="17" spans="1:13" s="8" customFormat="1" ht="14">
      <c r="A17" s="44" t="str">
        <f>IF('1'!$A$1=1,B17,C17)</f>
        <v xml:space="preserve"> Центральний банк</v>
      </c>
      <c r="B17" s="48" t="s">
        <v>12</v>
      </c>
      <c r="C17" s="48" t="s">
        <v>26</v>
      </c>
      <c r="D17" s="94">
        <v>31225</v>
      </c>
      <c r="E17" s="94">
        <v>8239</v>
      </c>
      <c r="F17" s="94">
        <v>20629</v>
      </c>
      <c r="G17" s="94">
        <v>16447</v>
      </c>
      <c r="H17" s="94">
        <v>15349</v>
      </c>
      <c r="I17" s="94">
        <v>26437</v>
      </c>
      <c r="J17" s="94">
        <v>48937</v>
      </c>
      <c r="K17" s="94">
        <v>58985</v>
      </c>
      <c r="L17" s="94">
        <v>36197</v>
      </c>
      <c r="M17" s="99">
        <v>31529</v>
      </c>
    </row>
    <row r="18" spans="1:13" s="5" customFormat="1" ht="26">
      <c r="A18" s="45" t="str">
        <f>IF('1'!$A$1=1,B18,C18)</f>
        <v xml:space="preserve">  Короткостроковий борг за первинним терміном погашення</v>
      </c>
      <c r="B18" s="6" t="s">
        <v>8</v>
      </c>
      <c r="C18" s="6" t="s">
        <v>22</v>
      </c>
      <c r="D18" s="32">
        <v>31225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73</v>
      </c>
      <c r="L18" s="32">
        <v>0</v>
      </c>
      <c r="M18" s="33">
        <v>42</v>
      </c>
    </row>
    <row r="19" spans="1:13" ht="14">
      <c r="A19" s="40" t="str">
        <f>IF('1'!$A$1=1,B19,C19)</f>
        <v xml:space="preserve">    Кредити</v>
      </c>
      <c r="B19" s="7" t="s">
        <v>10</v>
      </c>
      <c r="C19" s="10" t="s">
        <v>24</v>
      </c>
      <c r="D19" s="28">
        <v>31225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9">
        <v>0</v>
      </c>
    </row>
    <row r="20" spans="1:13" ht="14">
      <c r="A20" s="40" t="str">
        <f>IF('1'!$A$1=1,B20,C20)</f>
        <v xml:space="preserve">    Валюта і депозити</v>
      </c>
      <c r="B20" s="7" t="s">
        <v>13</v>
      </c>
      <c r="C20" s="10" t="s">
        <v>27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9">
        <v>0</v>
      </c>
    </row>
    <row r="21" spans="1:13" ht="14">
      <c r="A21" s="130" t="str">
        <f>IF('1'!$A$1=1,B21,C21)</f>
        <v>Інші боргові зобов'язання</v>
      </c>
      <c r="B21" s="6" t="s">
        <v>77</v>
      </c>
      <c r="C21" s="10" t="s">
        <v>78</v>
      </c>
      <c r="D21" s="28"/>
      <c r="E21" s="28"/>
      <c r="F21" s="28"/>
      <c r="G21" s="28"/>
      <c r="H21" s="28"/>
      <c r="I21" s="28"/>
      <c r="J21" s="28"/>
      <c r="K21" s="28">
        <v>73</v>
      </c>
      <c r="L21" s="28">
        <v>0</v>
      </c>
      <c r="M21" s="29">
        <v>42</v>
      </c>
    </row>
    <row r="22" spans="1:13" ht="26">
      <c r="A22" s="45" t="str">
        <f>IF('1'!$A$1=1,B22,C22)</f>
        <v xml:space="preserve"> Довгострокові зобов'язання, що підлягають погашенню протягом року</v>
      </c>
      <c r="B22" s="7" t="s">
        <v>20</v>
      </c>
      <c r="C22" s="6" t="s">
        <v>25</v>
      </c>
      <c r="D22" s="32">
        <v>0</v>
      </c>
      <c r="E22" s="32">
        <v>8239</v>
      </c>
      <c r="F22" s="32">
        <v>20629</v>
      </c>
      <c r="G22" s="32">
        <v>16447</v>
      </c>
      <c r="H22" s="32">
        <v>15349</v>
      </c>
      <c r="I22" s="32">
        <v>26437</v>
      </c>
      <c r="J22" s="32">
        <v>48937</v>
      </c>
      <c r="K22" s="32">
        <v>58912</v>
      </c>
      <c r="L22" s="32">
        <v>36197</v>
      </c>
      <c r="M22" s="33">
        <v>31487</v>
      </c>
    </row>
    <row r="23" spans="1:13" ht="14">
      <c r="A23" s="40" t="str">
        <f>IF('1'!$A$1=1,B23,C23)</f>
        <v xml:space="preserve">    Кредити</v>
      </c>
      <c r="B23" s="6" t="s">
        <v>10</v>
      </c>
      <c r="C23" s="10" t="s">
        <v>24</v>
      </c>
      <c r="D23" s="28">
        <v>0</v>
      </c>
      <c r="E23" s="28">
        <v>8239</v>
      </c>
      <c r="F23" s="28">
        <v>20629</v>
      </c>
      <c r="G23" s="28">
        <v>16447</v>
      </c>
      <c r="H23" s="28">
        <v>15349</v>
      </c>
      <c r="I23" s="28">
        <v>26437</v>
      </c>
      <c r="J23" s="28">
        <v>48937</v>
      </c>
      <c r="K23" s="28">
        <v>58912</v>
      </c>
      <c r="L23" s="28">
        <v>36197</v>
      </c>
      <c r="M23" s="29">
        <v>31487</v>
      </c>
    </row>
    <row r="24" spans="1:13" s="129" customFormat="1" ht="14">
      <c r="A24" s="45"/>
      <c r="B24" s="127"/>
      <c r="C24" s="127"/>
      <c r="D24" s="128"/>
      <c r="E24" s="128"/>
      <c r="F24" s="125"/>
      <c r="G24" s="125"/>
      <c r="H24" s="125"/>
      <c r="I24" s="125"/>
      <c r="J24" s="125"/>
      <c r="K24" s="125"/>
      <c r="L24" s="125"/>
      <c r="M24" s="126"/>
    </row>
    <row r="25" spans="1:13" s="8" customFormat="1" ht="25.5" customHeight="1">
      <c r="A25" s="44" t="str">
        <f>IF('1'!$A$1=1,B25,C25)</f>
        <v xml:space="preserve"> Інші депозитні корпорації</v>
      </c>
      <c r="B25" s="48" t="s">
        <v>14</v>
      </c>
      <c r="C25" s="48" t="s">
        <v>28</v>
      </c>
      <c r="D25" s="34">
        <v>161284</v>
      </c>
      <c r="E25" s="34">
        <v>143052</v>
      </c>
      <c r="F25" s="34">
        <v>82573</v>
      </c>
      <c r="G25" s="34">
        <v>78746</v>
      </c>
      <c r="H25" s="34">
        <v>60210</v>
      </c>
      <c r="I25" s="34">
        <v>72695</v>
      </c>
      <c r="J25" s="34">
        <v>65440</v>
      </c>
      <c r="K25" s="34">
        <v>50501</v>
      </c>
      <c r="L25" s="34">
        <v>50364</v>
      </c>
      <c r="M25" s="35">
        <v>54650</v>
      </c>
    </row>
    <row r="26" spans="1:13" ht="26">
      <c r="A26" s="45" t="str">
        <f>IF('1'!$A$1=1,B26,C26)</f>
        <v xml:space="preserve">  Короткостроковий борг за первинним терміном погашення</v>
      </c>
      <c r="B26" s="6" t="s">
        <v>8</v>
      </c>
      <c r="C26" s="6" t="s">
        <v>22</v>
      </c>
      <c r="D26" s="32">
        <v>98907</v>
      </c>
      <c r="E26" s="32">
        <v>99437</v>
      </c>
      <c r="F26" s="32">
        <v>56387</v>
      </c>
      <c r="G26" s="32">
        <v>34085</v>
      </c>
      <c r="H26" s="32">
        <v>27523</v>
      </c>
      <c r="I26" s="32">
        <v>31216</v>
      </c>
      <c r="J26" s="32">
        <v>40181</v>
      </c>
      <c r="K26" s="32">
        <v>32363</v>
      </c>
      <c r="L26" s="32">
        <v>33310</v>
      </c>
      <c r="M26" s="33">
        <v>40357</v>
      </c>
    </row>
    <row r="27" spans="1:13" ht="14">
      <c r="A27" s="45" t="str">
        <f>IF('1'!$A$1=1,B27,C27)</f>
        <v xml:space="preserve">    Боргові цінні папери</v>
      </c>
      <c r="B27" s="6" t="s">
        <v>9</v>
      </c>
      <c r="C27" s="6" t="s">
        <v>23</v>
      </c>
      <c r="D27" s="28">
        <v>0</v>
      </c>
      <c r="E27" s="28">
        <v>136</v>
      </c>
      <c r="F27" s="28">
        <v>0</v>
      </c>
      <c r="G27" s="28">
        <v>0</v>
      </c>
      <c r="H27" s="28">
        <v>0</v>
      </c>
      <c r="I27" s="28">
        <v>0</v>
      </c>
      <c r="J27" s="28">
        <v>109</v>
      </c>
      <c r="K27" s="28">
        <v>146</v>
      </c>
      <c r="L27" s="28">
        <v>152</v>
      </c>
      <c r="M27" s="29">
        <v>168</v>
      </c>
    </row>
    <row r="28" spans="1:13" ht="14">
      <c r="A28" s="40" t="str">
        <f>IF('1'!$A$1=1,B28,C28)</f>
        <v xml:space="preserve">    Кредити</v>
      </c>
      <c r="B28" s="6" t="s">
        <v>10</v>
      </c>
      <c r="C28" s="10" t="s">
        <v>24</v>
      </c>
      <c r="D28" s="28">
        <v>5664</v>
      </c>
      <c r="E28" s="28">
        <v>4758</v>
      </c>
      <c r="F28" s="28">
        <v>3677</v>
      </c>
      <c r="G28" s="28">
        <v>831</v>
      </c>
      <c r="H28" s="28">
        <v>663</v>
      </c>
      <c r="I28" s="28">
        <v>1188</v>
      </c>
      <c r="J28" s="28">
        <v>191</v>
      </c>
      <c r="K28" s="28">
        <v>805</v>
      </c>
      <c r="L28" s="28">
        <v>38</v>
      </c>
      <c r="M28" s="29">
        <v>84</v>
      </c>
    </row>
    <row r="29" spans="1:13" ht="14">
      <c r="A29" s="40" t="str">
        <f>IF('1'!$A$1=1,B29,C29)</f>
        <v xml:space="preserve">    Валюта і депозити</v>
      </c>
      <c r="B29" s="6" t="s">
        <v>13</v>
      </c>
      <c r="C29" s="10" t="s">
        <v>27</v>
      </c>
      <c r="D29" s="28">
        <v>93243</v>
      </c>
      <c r="E29" s="28">
        <v>94543</v>
      </c>
      <c r="F29" s="28">
        <v>52710</v>
      </c>
      <c r="G29" s="28">
        <v>33254</v>
      </c>
      <c r="H29" s="28">
        <v>26860</v>
      </c>
      <c r="I29" s="28">
        <v>30028</v>
      </c>
      <c r="J29" s="28">
        <v>39881</v>
      </c>
      <c r="K29" s="28">
        <v>30827</v>
      </c>
      <c r="L29" s="28">
        <v>31639</v>
      </c>
      <c r="M29" s="29">
        <v>36952</v>
      </c>
    </row>
    <row r="30" spans="1:13" ht="14">
      <c r="A30" s="130" t="str">
        <f>IF('1'!$A$1=1,B30,C30)</f>
        <v>Інші боргові зобов'язання</v>
      </c>
      <c r="B30" s="6" t="s">
        <v>77</v>
      </c>
      <c r="C30" s="10" t="s">
        <v>78</v>
      </c>
      <c r="D30" s="28"/>
      <c r="E30" s="28"/>
      <c r="F30" s="28"/>
      <c r="G30" s="28"/>
      <c r="H30" s="28"/>
      <c r="I30" s="28"/>
      <c r="J30" s="28"/>
      <c r="K30" s="28">
        <v>585</v>
      </c>
      <c r="L30" s="28">
        <v>1481</v>
      </c>
      <c r="M30" s="29">
        <v>3153</v>
      </c>
    </row>
    <row r="31" spans="1:13" ht="26">
      <c r="A31" s="45" t="str">
        <f>IF('1'!$A$1=1,B31,C31)</f>
        <v xml:space="preserve">  Довгострокові зобов'язання, що підлягають погашенню протягом року</v>
      </c>
      <c r="B31" s="6" t="s">
        <v>11</v>
      </c>
      <c r="C31" s="6" t="s">
        <v>25</v>
      </c>
      <c r="D31" s="32">
        <v>62377</v>
      </c>
      <c r="E31" s="32">
        <v>43615</v>
      </c>
      <c r="F31" s="32">
        <v>26186</v>
      </c>
      <c r="G31" s="32">
        <v>44661</v>
      </c>
      <c r="H31" s="32">
        <v>32687</v>
      </c>
      <c r="I31" s="32">
        <v>41479</v>
      </c>
      <c r="J31" s="32">
        <v>25259</v>
      </c>
      <c r="K31" s="32">
        <v>18138</v>
      </c>
      <c r="L31" s="32">
        <v>17054</v>
      </c>
      <c r="M31" s="33">
        <v>14293</v>
      </c>
    </row>
    <row r="32" spans="1:13" s="5" customFormat="1" ht="14">
      <c r="A32" s="45" t="str">
        <f>IF('1'!$A$1=1,B32,C32)</f>
        <v xml:space="preserve">    Боргові цінні папери</v>
      </c>
      <c r="B32" s="6" t="s">
        <v>9</v>
      </c>
      <c r="C32" s="6" t="s">
        <v>23</v>
      </c>
      <c r="D32" s="28">
        <v>15720</v>
      </c>
      <c r="E32" s="28">
        <v>14819</v>
      </c>
      <c r="F32" s="28">
        <v>9599</v>
      </c>
      <c r="G32" s="28">
        <v>25252</v>
      </c>
      <c r="H32" s="28">
        <v>12862</v>
      </c>
      <c r="I32" s="28">
        <v>16936</v>
      </c>
      <c r="J32" s="28">
        <v>6956</v>
      </c>
      <c r="K32" s="28">
        <v>6107</v>
      </c>
      <c r="L32" s="28">
        <v>4406</v>
      </c>
      <c r="M32" s="29">
        <v>2690</v>
      </c>
    </row>
    <row r="33" spans="1:13" ht="14">
      <c r="A33" s="40" t="str">
        <f>IF('1'!$A$1=1,B33,C33)</f>
        <v xml:space="preserve">    Кредити</v>
      </c>
      <c r="B33" s="7" t="s">
        <v>10</v>
      </c>
      <c r="C33" s="10" t="s">
        <v>24</v>
      </c>
      <c r="D33" s="28">
        <v>4152</v>
      </c>
      <c r="E33" s="28">
        <v>9490</v>
      </c>
      <c r="F33" s="28">
        <v>2189</v>
      </c>
      <c r="G33" s="28">
        <v>9497</v>
      </c>
      <c r="H33" s="28">
        <v>11227</v>
      </c>
      <c r="I33" s="28">
        <v>8511</v>
      </c>
      <c r="J33" s="28">
        <v>9165</v>
      </c>
      <c r="K33" s="28">
        <v>9764</v>
      </c>
      <c r="L33" s="28">
        <v>9230</v>
      </c>
      <c r="M33" s="29">
        <v>8534</v>
      </c>
    </row>
    <row r="34" spans="1:13" ht="14">
      <c r="A34" s="40" t="str">
        <f>IF('1'!$A$1=1,B34,C34)</f>
        <v xml:space="preserve">    Валюта і депозити</v>
      </c>
      <c r="B34" s="7" t="s">
        <v>13</v>
      </c>
      <c r="C34" s="10" t="s">
        <v>27</v>
      </c>
      <c r="D34" s="28">
        <v>42505</v>
      </c>
      <c r="E34" s="28">
        <v>19306</v>
      </c>
      <c r="F34" s="28">
        <v>14398</v>
      </c>
      <c r="G34" s="28">
        <v>9912</v>
      </c>
      <c r="H34" s="28">
        <v>8598</v>
      </c>
      <c r="I34" s="28">
        <v>16032</v>
      </c>
      <c r="J34" s="28">
        <v>9138</v>
      </c>
      <c r="K34" s="28">
        <v>2267</v>
      </c>
      <c r="L34" s="28">
        <v>3418</v>
      </c>
      <c r="M34" s="29">
        <v>3069</v>
      </c>
    </row>
    <row r="35" spans="1:13" s="129" customFormat="1" ht="14">
      <c r="A35" s="45"/>
      <c r="B35" s="127"/>
      <c r="C35" s="127"/>
      <c r="D35" s="128"/>
      <c r="E35" s="128"/>
      <c r="F35" s="125"/>
      <c r="G35" s="125"/>
      <c r="H35" s="125"/>
      <c r="I35" s="125"/>
      <c r="J35" s="125"/>
      <c r="K35" s="125"/>
      <c r="L35" s="125"/>
      <c r="M35" s="126"/>
    </row>
    <row r="36" spans="1:13" s="8" customFormat="1" ht="14">
      <c r="A36" s="44" t="str">
        <f>IF('1'!$A$1=1,B36,C36)</f>
        <v xml:space="preserve"> Інші сектори</v>
      </c>
      <c r="B36" s="48" t="s">
        <v>15</v>
      </c>
      <c r="C36" s="48" t="s">
        <v>29</v>
      </c>
      <c r="D36" s="94">
        <v>740083</v>
      </c>
      <c r="E36" s="94">
        <v>897353</v>
      </c>
      <c r="F36" s="94">
        <v>925039</v>
      </c>
      <c r="G36" s="94">
        <v>831368</v>
      </c>
      <c r="H36" s="94">
        <v>747204</v>
      </c>
      <c r="I36" s="94">
        <v>870235</v>
      </c>
      <c r="J36" s="94">
        <v>819165</v>
      </c>
      <c r="K36" s="94">
        <v>818039</v>
      </c>
      <c r="L36" s="94">
        <v>880546</v>
      </c>
      <c r="M36" s="99">
        <v>1031931</v>
      </c>
    </row>
    <row r="37" spans="1:13" ht="26">
      <c r="A37" s="45" t="str">
        <f>IF('1'!$A$1=1,B37,C37)</f>
        <v xml:space="preserve">  Короткостроковий борг за первинним терміном погашення</v>
      </c>
      <c r="B37" s="6" t="s">
        <v>8</v>
      </c>
      <c r="C37" s="6" t="s">
        <v>22</v>
      </c>
      <c r="D37" s="32">
        <v>275047</v>
      </c>
      <c r="E37" s="32">
        <v>329608</v>
      </c>
      <c r="F37" s="32">
        <v>418173</v>
      </c>
      <c r="G37" s="32">
        <v>376256</v>
      </c>
      <c r="H37" s="32">
        <v>348068</v>
      </c>
      <c r="I37" s="32">
        <v>435061</v>
      </c>
      <c r="J37" s="32">
        <v>403663</v>
      </c>
      <c r="K37" s="32">
        <v>263257</v>
      </c>
      <c r="L37" s="32">
        <v>328927</v>
      </c>
      <c r="M37" s="33">
        <v>419255</v>
      </c>
    </row>
    <row r="38" spans="1:13" ht="14">
      <c r="A38" s="45" t="str">
        <f>IF('1'!$A$1=1,B38,C38)</f>
        <v xml:space="preserve">    Боргові цінні папери</v>
      </c>
      <c r="B38" s="6" t="s">
        <v>9</v>
      </c>
      <c r="C38" s="6" t="s">
        <v>23</v>
      </c>
      <c r="D38" s="97">
        <v>0</v>
      </c>
      <c r="E38" s="97">
        <v>109</v>
      </c>
      <c r="F38" s="97">
        <v>0</v>
      </c>
      <c r="G38" s="97">
        <v>0</v>
      </c>
      <c r="H38" s="97">
        <v>0</v>
      </c>
      <c r="I38" s="97">
        <v>0</v>
      </c>
      <c r="J38" s="97">
        <v>0</v>
      </c>
      <c r="K38" s="97">
        <v>0</v>
      </c>
      <c r="L38" s="97">
        <v>0</v>
      </c>
      <c r="M38" s="98">
        <v>0</v>
      </c>
    </row>
    <row r="39" spans="1:13" ht="14">
      <c r="A39" s="40" t="str">
        <f>IF('1'!$A$1=1,B39,C39)</f>
        <v xml:space="preserve">    Кредити</v>
      </c>
      <c r="B39" s="6" t="s">
        <v>10</v>
      </c>
      <c r="C39" s="10" t="s">
        <v>24</v>
      </c>
      <c r="D39" s="97">
        <v>14952</v>
      </c>
      <c r="E39" s="97">
        <v>18136</v>
      </c>
      <c r="F39" s="97">
        <v>29751</v>
      </c>
      <c r="G39" s="97">
        <v>34943</v>
      </c>
      <c r="H39" s="97">
        <v>33113</v>
      </c>
      <c r="I39" s="97">
        <v>21121</v>
      </c>
      <c r="J39" s="97">
        <v>15112</v>
      </c>
      <c r="K39" s="97">
        <v>21246</v>
      </c>
      <c r="L39" s="97">
        <v>27081</v>
      </c>
      <c r="M39" s="98">
        <v>25980</v>
      </c>
    </row>
    <row r="40" spans="1:13" ht="14">
      <c r="A40" s="45" t="str">
        <f>IF('1'!$A$1=1,B40,C40)</f>
        <v xml:space="preserve">    Торгові кредити та аванси</v>
      </c>
      <c r="B40" s="6" t="s">
        <v>16</v>
      </c>
      <c r="C40" s="6" t="s">
        <v>30</v>
      </c>
      <c r="D40" s="97">
        <v>260095</v>
      </c>
      <c r="E40" s="97">
        <v>311363</v>
      </c>
      <c r="F40" s="97">
        <v>388422</v>
      </c>
      <c r="G40" s="97">
        <v>341313</v>
      </c>
      <c r="H40" s="97">
        <v>314955</v>
      </c>
      <c r="I40" s="97">
        <v>413940</v>
      </c>
      <c r="J40" s="97">
        <v>388551</v>
      </c>
      <c r="K40" s="97">
        <v>242011</v>
      </c>
      <c r="L40" s="97">
        <v>301846</v>
      </c>
      <c r="M40" s="98">
        <v>384993</v>
      </c>
    </row>
    <row r="41" spans="1:13" ht="14">
      <c r="A41" s="130" t="str">
        <f>IF('1'!$A$1=1,B41,C41)</f>
        <v>Інші боргові зобов'язання</v>
      </c>
      <c r="B41" s="6" t="s">
        <v>77</v>
      </c>
      <c r="C41" s="10" t="s">
        <v>78</v>
      </c>
      <c r="D41" s="97"/>
      <c r="E41" s="97"/>
      <c r="F41" s="97"/>
      <c r="G41" s="97"/>
      <c r="H41" s="97"/>
      <c r="I41" s="97"/>
      <c r="J41" s="97"/>
      <c r="K41" s="97"/>
      <c r="L41" s="97"/>
      <c r="M41" s="98">
        <v>8282</v>
      </c>
    </row>
    <row r="42" spans="1:13" ht="26">
      <c r="A42" s="45" t="str">
        <f>IF('1'!$A$1=1,B42,C42)</f>
        <v xml:space="preserve">  Довгострокові зобов'язання, що підлягають погашенню протягом року</v>
      </c>
      <c r="B42" s="6" t="s">
        <v>11</v>
      </c>
      <c r="C42" s="6" t="s">
        <v>25</v>
      </c>
      <c r="D42" s="32">
        <v>465036</v>
      </c>
      <c r="E42" s="32">
        <v>567745</v>
      </c>
      <c r="F42" s="32">
        <v>506866</v>
      </c>
      <c r="G42" s="32">
        <v>455112</v>
      </c>
      <c r="H42" s="32">
        <v>399136</v>
      </c>
      <c r="I42" s="32">
        <v>435174</v>
      </c>
      <c r="J42" s="32">
        <v>415502</v>
      </c>
      <c r="K42" s="32">
        <v>554782</v>
      </c>
      <c r="L42" s="32">
        <v>551619</v>
      </c>
      <c r="M42" s="33">
        <v>612676</v>
      </c>
    </row>
    <row r="43" spans="1:13" ht="14">
      <c r="A43" s="45" t="str">
        <f>IF('1'!$A$1=1,B43,C43)</f>
        <v xml:space="preserve">    Боргові цінні папери</v>
      </c>
      <c r="B43" s="6" t="s">
        <v>9</v>
      </c>
      <c r="C43" s="6" t="s">
        <v>23</v>
      </c>
      <c r="D43" s="28">
        <v>12816</v>
      </c>
      <c r="E43" s="28">
        <v>6036</v>
      </c>
      <c r="F43" s="28">
        <v>7241</v>
      </c>
      <c r="G43" s="28">
        <v>12986</v>
      </c>
      <c r="H43" s="28">
        <v>16865</v>
      </c>
      <c r="I43" s="28">
        <v>8482</v>
      </c>
      <c r="J43" s="28">
        <v>25860</v>
      </c>
      <c r="K43" s="28">
        <v>18028</v>
      </c>
      <c r="L43" s="28">
        <v>26930</v>
      </c>
      <c r="M43" s="29">
        <v>33925</v>
      </c>
    </row>
    <row r="44" spans="1:13" s="5" customFormat="1" ht="14">
      <c r="A44" s="40" t="str">
        <f>IF('1'!$A$1=1,B44,C44)</f>
        <v xml:space="preserve">    Кредити</v>
      </c>
      <c r="B44" s="9" t="s">
        <v>10</v>
      </c>
      <c r="C44" s="11" t="s">
        <v>24</v>
      </c>
      <c r="D44" s="28">
        <v>439524</v>
      </c>
      <c r="E44" s="28">
        <v>547189</v>
      </c>
      <c r="F44" s="28">
        <v>475038</v>
      </c>
      <c r="G44" s="28">
        <v>440825</v>
      </c>
      <c r="H44" s="28">
        <v>379808</v>
      </c>
      <c r="I44" s="28">
        <v>423610</v>
      </c>
      <c r="J44" s="28">
        <v>386123</v>
      </c>
      <c r="K44" s="28">
        <v>534231</v>
      </c>
      <c r="L44" s="28">
        <v>522828</v>
      </c>
      <c r="M44" s="29">
        <v>576355</v>
      </c>
    </row>
    <row r="45" spans="1:13" ht="14">
      <c r="A45" s="45" t="str">
        <f>IF('1'!$A$1=1,B45,C45)</f>
        <v xml:space="preserve">    Торгові кредити та аванси</v>
      </c>
      <c r="B45" s="17" t="s">
        <v>16</v>
      </c>
      <c r="C45" s="15" t="s">
        <v>30</v>
      </c>
      <c r="D45" s="28">
        <v>12696</v>
      </c>
      <c r="E45" s="28">
        <v>14520</v>
      </c>
      <c r="F45" s="28">
        <v>24587</v>
      </c>
      <c r="G45" s="28">
        <v>1301</v>
      </c>
      <c r="H45" s="28">
        <v>2463</v>
      </c>
      <c r="I45" s="28">
        <v>3082</v>
      </c>
      <c r="J45" s="28">
        <v>3519</v>
      </c>
      <c r="K45" s="28">
        <v>2523</v>
      </c>
      <c r="L45" s="28">
        <v>1861</v>
      </c>
      <c r="M45" s="29">
        <v>2396</v>
      </c>
    </row>
    <row r="46" spans="1:13" s="8" customFormat="1" ht="21.75" customHeight="1">
      <c r="A46" s="44" t="str">
        <f>IF('1'!$A$1=1,B46,C46)</f>
        <v xml:space="preserve"> Прямі інвестиції: міжфірмовий борг</v>
      </c>
      <c r="B46" s="47" t="s">
        <v>17</v>
      </c>
      <c r="C46" s="47" t="s">
        <v>31</v>
      </c>
      <c r="D46" s="94">
        <v>190062</v>
      </c>
      <c r="E46" s="94">
        <v>188813</v>
      </c>
      <c r="F46" s="94">
        <v>213620</v>
      </c>
      <c r="G46" s="94">
        <v>227515</v>
      </c>
      <c r="H46" s="94">
        <v>201499</v>
      </c>
      <c r="I46" s="94">
        <v>267788</v>
      </c>
      <c r="J46" s="94">
        <v>292122</v>
      </c>
      <c r="K46" s="94">
        <v>370402</v>
      </c>
      <c r="L46" s="94">
        <v>394751</v>
      </c>
      <c r="M46" s="99">
        <v>483364</v>
      </c>
    </row>
    <row r="47" spans="1:13" ht="23.5">
      <c r="A47" s="45" t="str">
        <f>IF('1'!$A$1=1,B47,C47)</f>
        <v xml:space="preserve">  Короткостроковий борг за первинним терміном погашення</v>
      </c>
      <c r="B47" s="88" t="s">
        <v>8</v>
      </c>
      <c r="C47" s="89" t="s">
        <v>22</v>
      </c>
      <c r="D47" s="97">
        <v>30649</v>
      </c>
      <c r="E47" s="97">
        <v>35158</v>
      </c>
      <c r="F47" s="97">
        <v>59306</v>
      </c>
      <c r="G47" s="97">
        <v>63102</v>
      </c>
      <c r="H47" s="97">
        <v>58553</v>
      </c>
      <c r="I47" s="97">
        <v>82703</v>
      </c>
      <c r="J47" s="97">
        <v>100247</v>
      </c>
      <c r="K47" s="97">
        <v>108864</v>
      </c>
      <c r="L47" s="97">
        <v>96741</v>
      </c>
      <c r="M47" s="98">
        <v>108797</v>
      </c>
    </row>
    <row r="48" spans="1:13" ht="26">
      <c r="A48" s="45" t="str">
        <f>IF('1'!$A$1=1,B48,C48)</f>
        <v>Боргові зобов'язання підприємств прямого інвестування перед прямими інвесторами</v>
      </c>
      <c r="B48" s="88" t="s">
        <v>67</v>
      </c>
      <c r="C48" s="90" t="s">
        <v>70</v>
      </c>
      <c r="D48" s="97">
        <v>28081</v>
      </c>
      <c r="E48" s="97">
        <v>29910</v>
      </c>
      <c r="F48" s="97">
        <v>53272</v>
      </c>
      <c r="G48" s="97">
        <v>57675</v>
      </c>
      <c r="H48" s="97">
        <v>55663</v>
      </c>
      <c r="I48" s="97">
        <v>73401</v>
      </c>
      <c r="J48" s="97">
        <v>77552</v>
      </c>
      <c r="K48" s="97">
        <v>87033</v>
      </c>
      <c r="L48" s="97">
        <v>90550</v>
      </c>
      <c r="M48" s="98">
        <v>97741</v>
      </c>
    </row>
    <row r="49" spans="1:13" ht="14">
      <c r="A49" s="45" t="str">
        <f>IF('1'!$A$1=1,B49,C49)</f>
        <v xml:space="preserve">в тому числі </v>
      </c>
      <c r="B49" s="91" t="s">
        <v>18</v>
      </c>
      <c r="C49" s="90" t="s">
        <v>32</v>
      </c>
      <c r="D49" s="125"/>
      <c r="E49" s="125"/>
      <c r="F49" s="125"/>
      <c r="G49" s="125"/>
      <c r="H49" s="125"/>
      <c r="I49" s="125"/>
      <c r="J49" s="125"/>
      <c r="K49" s="125"/>
      <c r="L49" s="125"/>
      <c r="M49" s="126"/>
    </row>
    <row r="50" spans="1:13" ht="14">
      <c r="A50" s="45" t="str">
        <f>IF('1'!$A$1=1,B50,C50)</f>
        <v xml:space="preserve">    Торгові кредити та аванси</v>
      </c>
      <c r="B50" s="92" t="s">
        <v>16</v>
      </c>
      <c r="C50" s="90" t="s">
        <v>33</v>
      </c>
      <c r="D50" s="97">
        <v>25369</v>
      </c>
      <c r="E50" s="97">
        <v>29013</v>
      </c>
      <c r="F50" s="97">
        <v>49174</v>
      </c>
      <c r="G50" s="97">
        <v>52635</v>
      </c>
      <c r="H50" s="97">
        <v>41309</v>
      </c>
      <c r="I50" s="97">
        <v>61412</v>
      </c>
      <c r="J50" s="97">
        <v>69423</v>
      </c>
      <c r="K50" s="97">
        <v>75404</v>
      </c>
      <c r="L50" s="97">
        <v>79459</v>
      </c>
      <c r="M50" s="98">
        <v>91014</v>
      </c>
    </row>
    <row r="51" spans="1:13" ht="26">
      <c r="A51" s="45" t="str">
        <f>IF('1'!$A$1=1,B51,C51)</f>
        <v>Боргові зобов'язання між сестринськими підприємствами</v>
      </c>
      <c r="B51" s="88" t="s">
        <v>68</v>
      </c>
      <c r="C51" s="90" t="s">
        <v>71</v>
      </c>
      <c r="D51" s="97">
        <v>2568</v>
      </c>
      <c r="E51" s="97">
        <v>5248</v>
      </c>
      <c r="F51" s="97">
        <v>6034</v>
      </c>
      <c r="G51" s="97">
        <v>5427</v>
      </c>
      <c r="H51" s="97">
        <v>2890</v>
      </c>
      <c r="I51" s="97">
        <v>9302</v>
      </c>
      <c r="J51" s="97">
        <v>22695</v>
      </c>
      <c r="K51" s="97">
        <v>21831</v>
      </c>
      <c r="L51" s="97">
        <v>6191</v>
      </c>
      <c r="M51" s="98">
        <v>11056</v>
      </c>
    </row>
    <row r="52" spans="1:13" ht="26">
      <c r="A52" s="45" t="str">
        <f>IF('1'!$A$1=1,B52,C52)</f>
        <v xml:space="preserve">  Довгострокові зобов'язання, що підлягають погашенню протягом року</v>
      </c>
      <c r="B52" s="93" t="s">
        <v>11</v>
      </c>
      <c r="C52" s="89" t="s">
        <v>25</v>
      </c>
      <c r="D52" s="97">
        <v>159413</v>
      </c>
      <c r="E52" s="97">
        <v>153655</v>
      </c>
      <c r="F52" s="97">
        <v>154314</v>
      </c>
      <c r="G52" s="97">
        <v>164413</v>
      </c>
      <c r="H52" s="97">
        <v>142946</v>
      </c>
      <c r="I52" s="97">
        <v>185085</v>
      </c>
      <c r="J52" s="97">
        <v>191875</v>
      </c>
      <c r="K52" s="97">
        <v>261538</v>
      </c>
      <c r="L52" s="97">
        <v>298010</v>
      </c>
      <c r="M52" s="98">
        <v>374567</v>
      </c>
    </row>
    <row r="53" spans="1:13" ht="26">
      <c r="A53" s="45" t="str">
        <f>IF('1'!$A$1=1,B53,C53)</f>
        <v>Боргові зобов'язання підприємств прямого інвестування перед прямими інвесторами</v>
      </c>
      <c r="B53" s="92" t="s">
        <v>67</v>
      </c>
      <c r="C53" s="90" t="s">
        <v>70</v>
      </c>
      <c r="D53" s="97">
        <v>94827</v>
      </c>
      <c r="E53" s="97">
        <v>102727</v>
      </c>
      <c r="F53" s="97">
        <v>97113</v>
      </c>
      <c r="G53" s="97">
        <v>107015</v>
      </c>
      <c r="H53" s="97">
        <v>86573</v>
      </c>
      <c r="I53" s="97">
        <v>123051</v>
      </c>
      <c r="J53" s="97">
        <v>121934</v>
      </c>
      <c r="K53" s="97">
        <v>166131</v>
      </c>
      <c r="L53" s="97">
        <v>202940</v>
      </c>
      <c r="M53" s="98">
        <v>241682</v>
      </c>
    </row>
    <row r="54" spans="1:13" ht="26">
      <c r="A54" s="45" t="str">
        <f>IF('1'!$A$1=1,B54,C54)</f>
        <v xml:space="preserve"> Боргові зобов'язання між сестринськими підприємствами</v>
      </c>
      <c r="B54" s="92" t="s">
        <v>69</v>
      </c>
      <c r="C54" s="10" t="s">
        <v>71</v>
      </c>
      <c r="D54" s="97">
        <v>64586</v>
      </c>
      <c r="E54" s="97">
        <v>50928</v>
      </c>
      <c r="F54" s="97">
        <v>57201</v>
      </c>
      <c r="G54" s="97">
        <v>57398</v>
      </c>
      <c r="H54" s="97">
        <v>56373</v>
      </c>
      <c r="I54" s="97">
        <v>62034</v>
      </c>
      <c r="J54" s="97">
        <v>69941</v>
      </c>
      <c r="K54" s="97">
        <v>95407</v>
      </c>
      <c r="L54" s="97">
        <v>95070</v>
      </c>
      <c r="M54" s="98">
        <v>132885</v>
      </c>
    </row>
    <row r="55" spans="1:13" ht="14">
      <c r="A55" s="46"/>
      <c r="B55" s="16"/>
      <c r="C55" s="16"/>
      <c r="D55" s="97"/>
      <c r="E55" s="97"/>
      <c r="F55" s="97"/>
      <c r="G55" s="97"/>
      <c r="H55" s="97"/>
      <c r="I55" s="97"/>
      <c r="J55" s="97"/>
      <c r="K55" s="97"/>
      <c r="L55" s="97"/>
      <c r="M55" s="98"/>
    </row>
    <row r="56" spans="1:13" s="8" customFormat="1" ht="28.5" customHeight="1">
      <c r="A56" s="77" t="str">
        <f>IF('1'!$A$1=1,B56,C56)</f>
        <v xml:space="preserve"> Короткостоковий борг за залишковим терміном погашення*</v>
      </c>
      <c r="B56" s="78" t="s">
        <v>19</v>
      </c>
      <c r="C56" s="78" t="s">
        <v>34</v>
      </c>
      <c r="D56" s="100">
        <v>1224249</v>
      </c>
      <c r="E56" s="100">
        <v>1274491</v>
      </c>
      <c r="F56" s="100">
        <v>1301279</v>
      </c>
      <c r="G56" s="100">
        <v>1246610</v>
      </c>
      <c r="H56" s="100">
        <v>1144730</v>
      </c>
      <c r="I56" s="100">
        <v>1370441</v>
      </c>
      <c r="J56" s="100">
        <v>1318382</v>
      </c>
      <c r="K56" s="100">
        <v>1390409</v>
      </c>
      <c r="L56" s="100">
        <v>1546870</v>
      </c>
      <c r="M56" s="101">
        <v>1746971</v>
      </c>
    </row>
    <row r="57" spans="1:13" s="8" customFormat="1" ht="23.25" customHeight="1">
      <c r="A57" s="75" t="str">
        <f>IF('1'!$A$1=1,"Довідково","Memorandum Item:")</f>
        <v>Довідково</v>
      </c>
      <c r="B57" s="73"/>
      <c r="C57" s="73"/>
      <c r="D57" s="102"/>
      <c r="E57" s="102"/>
      <c r="F57" s="102"/>
      <c r="G57" s="102"/>
      <c r="H57" s="102"/>
      <c r="I57" s="102"/>
      <c r="J57" s="102"/>
      <c r="K57" s="102"/>
      <c r="L57" s="102"/>
      <c r="M57" s="103"/>
    </row>
    <row r="58" spans="1:13" s="8" customFormat="1" ht="48" customHeight="1">
      <c r="A58" s="76" t="str">
        <f>IF('1'!$A$1=1," Прострочена заборгованість за основною сумою за  негарантованими кредитами реального сектору, в т.ч. від прямих інвесторів","Arrears on principle of other sector nonguaranteed loans (incl. intercompany lending and excl. trade credit and advances)")</f>
        <v xml:space="preserve"> Прострочена заборгованість за основною сумою за  негарантованими кредитами реального сектору, в т.ч. від прямих інвесторів</v>
      </c>
      <c r="B58" s="74"/>
      <c r="C58" s="74"/>
      <c r="D58" s="104">
        <v>241111</v>
      </c>
      <c r="E58" s="104">
        <v>438534</v>
      </c>
      <c r="F58" s="104">
        <v>461594</v>
      </c>
      <c r="G58" s="104">
        <v>489196</v>
      </c>
      <c r="H58" s="104">
        <v>389188</v>
      </c>
      <c r="I58" s="104">
        <v>483524</v>
      </c>
      <c r="J58" s="104">
        <v>453173</v>
      </c>
      <c r="K58" s="104">
        <v>687673</v>
      </c>
      <c r="L58" s="104">
        <v>686076</v>
      </c>
      <c r="M58" s="105">
        <v>825184</v>
      </c>
    </row>
    <row r="59" spans="1:13">
      <c r="C59" s="20"/>
    </row>
    <row r="60" spans="1:13">
      <c r="A60" s="50" t="str">
        <f>IF('1'!$A$1=1,B60,C60)</f>
        <v>Примітка:</v>
      </c>
      <c r="B60" s="18" t="s">
        <v>2</v>
      </c>
      <c r="C60" s="18" t="s">
        <v>3</v>
      </c>
      <c r="D60" s="25"/>
    </row>
    <row r="61" spans="1:13">
      <c r="A61" s="50" t="str">
        <f>IF('1'!$A$1=1,B61,C61)</f>
        <v>1 Дані з 2014 року наведені без урахування тимчасово окупованої території  АР Крим  та  м.Севастополь.</v>
      </c>
      <c r="B61" s="19" t="s">
        <v>74</v>
      </c>
      <c r="C61" s="19" t="s">
        <v>75</v>
      </c>
    </row>
    <row r="62" spans="1:13" ht="22.25" customHeight="1">
      <c r="A62" s="145" t="s">
        <v>73</v>
      </c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</row>
    <row r="63" spans="1:13" ht="14">
      <c r="A63" s="50"/>
      <c r="D63" s="27"/>
      <c r="E63" s="27"/>
      <c r="F63" s="27"/>
      <c r="G63" s="27"/>
      <c r="H63" s="27"/>
    </row>
    <row r="64" spans="1:13">
      <c r="D64" s="131"/>
      <c r="E64" s="131"/>
      <c r="F64" s="131"/>
      <c r="G64" s="131"/>
      <c r="H64" s="131"/>
      <c r="I64" s="131"/>
      <c r="J64" s="131"/>
      <c r="K64" s="131"/>
      <c r="L64" s="131"/>
      <c r="M64" s="131"/>
    </row>
  </sheetData>
  <mergeCells count="15">
    <mergeCell ref="A62:M62"/>
    <mergeCell ref="M7:M8"/>
    <mergeCell ref="A3:C3"/>
    <mergeCell ref="D7:D8"/>
    <mergeCell ref="E7:E8"/>
    <mergeCell ref="F7:F8"/>
    <mergeCell ref="G7:G8"/>
    <mergeCell ref="B7:B8"/>
    <mergeCell ref="C7:C8"/>
    <mergeCell ref="A7:A8"/>
    <mergeCell ref="L7:L8"/>
    <mergeCell ref="K7:K8"/>
    <mergeCell ref="J7:J8"/>
    <mergeCell ref="I7:I8"/>
    <mergeCell ref="H7:H8"/>
  </mergeCells>
  <hyperlinks>
    <hyperlink ref="A1" location="'1'!A1" display="'1'!A1"/>
  </hyperlinks>
  <printOptions horizontalCentered="1"/>
  <pageMargins left="0.35433070866141736" right="0.15748031496062992" top="0.55118110236220474" bottom="0.55118110236220474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90" zoomScaleNormal="90" zoomScaleSheetLayoutView="100" workbookViewId="0">
      <pane xSplit="3" ySplit="8" topLeftCell="D23" activePane="bottomRight" state="frozen"/>
      <selection activeCell="C4" sqref="C4"/>
      <selection pane="topRight" activeCell="C4" sqref="C4"/>
      <selection pane="bottomLeft" activeCell="C4" sqref="C4"/>
      <selection pane="bottomRight" activeCell="A28" sqref="A28:M28"/>
    </sheetView>
  </sheetViews>
  <sheetFormatPr defaultColWidth="8.6328125" defaultRowHeight="14" outlineLevelCol="1"/>
  <cols>
    <col min="1" max="1" width="36.6328125" style="1" customWidth="1"/>
    <col min="2" max="3" width="30.6328125" style="2" hidden="1" customWidth="1" outlineLevel="1"/>
    <col min="4" max="4" width="9.1796875" style="1" bestFit="1" customWidth="1" collapsed="1"/>
    <col min="5" max="13" width="9.1796875" style="1" bestFit="1" customWidth="1"/>
    <col min="14" max="16384" width="8.6328125" style="1"/>
  </cols>
  <sheetData>
    <row r="1" spans="1:13">
      <c r="A1" s="24" t="str">
        <f>IF('1'!A1=1,"до змісту","to title")</f>
        <v>до змісту</v>
      </c>
    </row>
    <row r="2" spans="1:13" s="23" customFormat="1" ht="15">
      <c r="A2" s="38" t="str">
        <f>IF('1'!$A$1=1,"1.2 Короткостроковий зовнішній борг України за залишковим терміном погашення","1.2 Gross External Debt Position: Short-Term Remaining Maturity   (by financial instruments)")</f>
        <v>1.2 Короткостроковий зовнішній борг України за залишковим терміном погашення</v>
      </c>
      <c r="B2" s="22"/>
      <c r="C2" s="22"/>
    </row>
    <row r="3" spans="1:13">
      <c r="A3" s="3"/>
    </row>
    <row r="4" spans="1:13">
      <c r="A4" s="39" t="str">
        <f>IF('1'!$A$1=1,"(відповідно до КПБ6)","(according to BPM6 methodology)")</f>
        <v>(відповідно до КПБ6)</v>
      </c>
    </row>
    <row r="5" spans="1:13">
      <c r="A5" s="39" t="str">
        <f>IF('1'!$A$1=1,"на кінець періоду, млн. гривень","Millions of hryvnia , end of the period")</f>
        <v>на кінець періоду, млн. гривень</v>
      </c>
      <c r="B5" s="26"/>
    </row>
    <row r="7" spans="1:13">
      <c r="A7" s="139" t="str">
        <f>IF('1'!$A$1=1,B7,C7)</f>
        <v xml:space="preserve">Показники </v>
      </c>
      <c r="B7" s="137" t="s">
        <v>5</v>
      </c>
      <c r="C7" s="137" t="s">
        <v>6</v>
      </c>
      <c r="D7" s="141" t="s">
        <v>4</v>
      </c>
      <c r="E7" s="141" t="s">
        <v>42</v>
      </c>
      <c r="F7" s="141" t="s">
        <v>43</v>
      </c>
      <c r="G7" s="141" t="s">
        <v>44</v>
      </c>
      <c r="H7" s="141" t="s">
        <v>62</v>
      </c>
      <c r="I7" s="141" t="s">
        <v>63</v>
      </c>
      <c r="J7" s="141" t="s">
        <v>72</v>
      </c>
      <c r="K7" s="141" t="s">
        <v>76</v>
      </c>
      <c r="L7" s="141" t="s">
        <v>79</v>
      </c>
      <c r="M7" s="141" t="s">
        <v>80</v>
      </c>
    </row>
    <row r="8" spans="1:13">
      <c r="A8" s="143">
        <f>IF('1'!$A$1=1,B8,C8)</f>
        <v>0</v>
      </c>
      <c r="B8" s="138"/>
      <c r="C8" s="138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3" ht="26">
      <c r="A9" s="43" t="str">
        <f>IF('1'!$A$1=1,B9,C9)</f>
        <v>Короткостоковий борг за первинним терміном погашення</v>
      </c>
      <c r="B9" s="12" t="s">
        <v>35</v>
      </c>
      <c r="C9" s="12" t="s">
        <v>22</v>
      </c>
      <c r="D9" s="36">
        <v>405179</v>
      </c>
      <c r="E9" s="36">
        <v>429045</v>
      </c>
      <c r="F9" s="36">
        <v>474560</v>
      </c>
      <c r="G9" s="36">
        <v>410479</v>
      </c>
      <c r="H9" s="36">
        <v>381631</v>
      </c>
      <c r="I9" s="36">
        <v>478633</v>
      </c>
      <c r="J9" s="36">
        <v>444662</v>
      </c>
      <c r="K9" s="36">
        <v>297924</v>
      </c>
      <c r="L9" s="36">
        <v>363338</v>
      </c>
      <c r="M9" s="37">
        <v>459654</v>
      </c>
    </row>
    <row r="10" spans="1:13">
      <c r="A10" s="40" t="str">
        <f>IF('1'!$A$1=1,B10,C10)</f>
        <v xml:space="preserve">    Боргові цінні папери</v>
      </c>
      <c r="B10" s="6" t="s">
        <v>9</v>
      </c>
      <c r="C10" s="6" t="s">
        <v>39</v>
      </c>
      <c r="D10" s="30">
        <v>0</v>
      </c>
      <c r="E10" s="30">
        <v>245</v>
      </c>
      <c r="F10" s="30">
        <v>0</v>
      </c>
      <c r="G10" s="30">
        <v>138</v>
      </c>
      <c r="H10" s="30">
        <v>6040</v>
      </c>
      <c r="I10" s="30">
        <v>2630</v>
      </c>
      <c r="J10" s="30">
        <v>927</v>
      </c>
      <c r="K10" s="30">
        <v>2377</v>
      </c>
      <c r="L10" s="30">
        <v>1253</v>
      </c>
      <c r="M10" s="31">
        <v>168</v>
      </c>
    </row>
    <row r="11" spans="1:13">
      <c r="A11" s="40" t="str">
        <f>IF('1'!$A$1=1,B11,C11)</f>
        <v xml:space="preserve">    Кредити</v>
      </c>
      <c r="B11" s="6" t="s">
        <v>10</v>
      </c>
      <c r="C11" s="6" t="s">
        <v>24</v>
      </c>
      <c r="D11" s="30">
        <v>51841</v>
      </c>
      <c r="E11" s="30">
        <v>22894</v>
      </c>
      <c r="F11" s="30">
        <v>33428</v>
      </c>
      <c r="G11" s="30">
        <v>35774</v>
      </c>
      <c r="H11" s="30">
        <v>33776</v>
      </c>
      <c r="I11" s="30">
        <v>32035</v>
      </c>
      <c r="J11" s="30">
        <v>15303</v>
      </c>
      <c r="K11" s="30">
        <v>22051</v>
      </c>
      <c r="L11" s="30">
        <v>27119</v>
      </c>
      <c r="M11" s="31">
        <v>26064</v>
      </c>
    </row>
    <row r="12" spans="1:13">
      <c r="A12" s="40" t="str">
        <f>IF('1'!$A$1=1,B12,C12)</f>
        <v xml:space="preserve">    Валюта і депозити</v>
      </c>
      <c r="B12" s="6" t="s">
        <v>13</v>
      </c>
      <c r="C12" s="6" t="s">
        <v>27</v>
      </c>
      <c r="D12" s="30">
        <v>93243</v>
      </c>
      <c r="E12" s="30">
        <v>94543</v>
      </c>
      <c r="F12" s="30">
        <v>52710</v>
      </c>
      <c r="G12" s="30">
        <v>33254</v>
      </c>
      <c r="H12" s="30">
        <v>26860</v>
      </c>
      <c r="I12" s="30">
        <v>30028</v>
      </c>
      <c r="J12" s="30">
        <v>39881</v>
      </c>
      <c r="K12" s="30">
        <v>30827</v>
      </c>
      <c r="L12" s="30">
        <v>31639</v>
      </c>
      <c r="M12" s="31">
        <v>36952</v>
      </c>
    </row>
    <row r="13" spans="1:13">
      <c r="A13" s="40" t="str">
        <f>IF('1'!$A$1=1,B13,C13)</f>
        <v xml:space="preserve">    Торгові кредити та аванси</v>
      </c>
      <c r="B13" s="6" t="s">
        <v>16</v>
      </c>
      <c r="C13" s="6" t="s">
        <v>40</v>
      </c>
      <c r="D13" s="30">
        <v>260095</v>
      </c>
      <c r="E13" s="30">
        <v>311363</v>
      </c>
      <c r="F13" s="30">
        <v>388422</v>
      </c>
      <c r="G13" s="30">
        <v>341313</v>
      </c>
      <c r="H13" s="30">
        <v>314955</v>
      </c>
      <c r="I13" s="30">
        <v>413940</v>
      </c>
      <c r="J13" s="30">
        <v>388551</v>
      </c>
      <c r="K13" s="30">
        <v>242011</v>
      </c>
      <c r="L13" s="30">
        <v>301846</v>
      </c>
      <c r="M13" s="31">
        <v>384993</v>
      </c>
    </row>
    <row r="14" spans="1:13">
      <c r="A14" s="130" t="str">
        <f>IF('1'!$A$1=1,B14,C14)</f>
        <v>Інші боргові зобов'язання</v>
      </c>
      <c r="B14" s="6" t="s">
        <v>77</v>
      </c>
      <c r="C14" s="6" t="s">
        <v>78</v>
      </c>
      <c r="D14" s="30"/>
      <c r="E14" s="30"/>
      <c r="F14" s="30"/>
      <c r="G14" s="30"/>
      <c r="H14" s="30"/>
      <c r="I14" s="30"/>
      <c r="J14" s="30"/>
      <c r="K14" s="30">
        <v>658</v>
      </c>
      <c r="L14" s="30">
        <v>1481</v>
      </c>
      <c r="M14" s="31">
        <v>11477</v>
      </c>
    </row>
    <row r="15" spans="1:13">
      <c r="A15" s="41"/>
      <c r="B15" s="6"/>
      <c r="C15" s="6"/>
      <c r="D15" s="30"/>
      <c r="E15" s="30"/>
      <c r="F15" s="30"/>
      <c r="G15" s="30"/>
      <c r="H15" s="30"/>
      <c r="I15" s="30"/>
      <c r="J15" s="30"/>
      <c r="K15" s="30"/>
      <c r="L15" s="30"/>
      <c r="M15" s="31"/>
    </row>
    <row r="16" spans="1:13" ht="39">
      <c r="A16" s="44" t="str">
        <f>IF('1'!$A$1=1,B16,C16)</f>
        <v>Довгострокові зобов'язання, що підлягають погашенню протягом року</v>
      </c>
      <c r="B16" s="6" t="s">
        <v>36</v>
      </c>
      <c r="C16" s="6" t="s">
        <v>25</v>
      </c>
      <c r="D16" s="34">
        <v>819070</v>
      </c>
      <c r="E16" s="34">
        <v>845446</v>
      </c>
      <c r="F16" s="34">
        <v>826719</v>
      </c>
      <c r="G16" s="34">
        <v>836131</v>
      </c>
      <c r="H16" s="34">
        <v>763099</v>
      </c>
      <c r="I16" s="34">
        <v>891808</v>
      </c>
      <c r="J16" s="34">
        <v>873720</v>
      </c>
      <c r="K16" s="34">
        <v>1092485</v>
      </c>
      <c r="L16" s="34">
        <v>1183532</v>
      </c>
      <c r="M16" s="35">
        <v>1287317</v>
      </c>
    </row>
    <row r="17" spans="1:13">
      <c r="A17" s="40" t="str">
        <f>IF('1'!$A$1=1,B17,C17)</f>
        <v xml:space="preserve">    Боргові цінні папери</v>
      </c>
      <c r="B17" s="6" t="s">
        <v>9</v>
      </c>
      <c r="C17" s="6" t="s">
        <v>39</v>
      </c>
      <c r="D17" s="28">
        <v>120627</v>
      </c>
      <c r="E17" s="28">
        <v>39644</v>
      </c>
      <c r="F17" s="28">
        <v>21780</v>
      </c>
      <c r="G17" s="28">
        <v>85114</v>
      </c>
      <c r="H17" s="28">
        <v>98085</v>
      </c>
      <c r="I17" s="28">
        <v>94860</v>
      </c>
      <c r="J17" s="28">
        <v>84044</v>
      </c>
      <c r="K17" s="28">
        <v>43004</v>
      </c>
      <c r="L17" s="28">
        <v>81093</v>
      </c>
      <c r="M17" s="29">
        <v>47966</v>
      </c>
    </row>
    <row r="18" spans="1:13" ht="26">
      <c r="A18" s="40" t="str">
        <f>IF('1'!$A$1=1,B18,C18)</f>
        <v xml:space="preserve">    Кредити (з врахуванням кредитів прямого інвестора)</v>
      </c>
      <c r="B18" s="6" t="s">
        <v>37</v>
      </c>
      <c r="C18" s="6" t="s">
        <v>41</v>
      </c>
      <c r="D18" s="28">
        <v>643242</v>
      </c>
      <c r="E18" s="28">
        <v>771976</v>
      </c>
      <c r="F18" s="28">
        <v>765954</v>
      </c>
      <c r="G18" s="28">
        <v>739804</v>
      </c>
      <c r="H18" s="28">
        <v>653953</v>
      </c>
      <c r="I18" s="28">
        <v>777834</v>
      </c>
      <c r="J18" s="28">
        <v>777019</v>
      </c>
      <c r="K18" s="28">
        <v>1044691</v>
      </c>
      <c r="L18" s="28">
        <v>1097160</v>
      </c>
      <c r="M18" s="29">
        <v>1233886</v>
      </c>
    </row>
    <row r="19" spans="1:13" s="5" customFormat="1">
      <c r="A19" s="40" t="str">
        <f>IF('1'!$A$1=1,B19,C19)</f>
        <v xml:space="preserve">    Валюта і депозити</v>
      </c>
      <c r="B19" s="6" t="s">
        <v>13</v>
      </c>
      <c r="C19" s="6" t="s">
        <v>27</v>
      </c>
      <c r="D19" s="28">
        <v>42505</v>
      </c>
      <c r="E19" s="28">
        <v>19306</v>
      </c>
      <c r="F19" s="28">
        <v>14398</v>
      </c>
      <c r="G19" s="28">
        <v>9912</v>
      </c>
      <c r="H19" s="28">
        <v>8598</v>
      </c>
      <c r="I19" s="28">
        <v>16032</v>
      </c>
      <c r="J19" s="28">
        <v>9138</v>
      </c>
      <c r="K19" s="28">
        <v>2267</v>
      </c>
      <c r="L19" s="28">
        <v>3418</v>
      </c>
      <c r="M19" s="29">
        <v>3069</v>
      </c>
    </row>
    <row r="20" spans="1:13">
      <c r="A20" s="40" t="str">
        <f>IF('1'!$A$1=1,B20,C20)</f>
        <v xml:space="preserve">    Торгові кредити та аванси</v>
      </c>
      <c r="B20" s="7" t="s">
        <v>16</v>
      </c>
      <c r="C20" s="7" t="s">
        <v>40</v>
      </c>
      <c r="D20" s="28">
        <v>12696</v>
      </c>
      <c r="E20" s="28">
        <v>14520</v>
      </c>
      <c r="F20" s="28">
        <v>24587</v>
      </c>
      <c r="G20" s="28">
        <v>1301</v>
      </c>
      <c r="H20" s="28">
        <v>2463</v>
      </c>
      <c r="I20" s="28">
        <v>3082</v>
      </c>
      <c r="J20" s="28">
        <v>3519</v>
      </c>
      <c r="K20" s="28">
        <v>2523</v>
      </c>
      <c r="L20" s="28">
        <v>1861</v>
      </c>
      <c r="M20" s="29">
        <v>2396</v>
      </c>
    </row>
    <row r="21" spans="1:13">
      <c r="A21" s="42"/>
      <c r="B21" s="7"/>
      <c r="C21" s="7"/>
      <c r="D21" s="30"/>
      <c r="E21" s="30"/>
      <c r="F21" s="123"/>
      <c r="G21" s="123"/>
      <c r="H21" s="123"/>
      <c r="I21" s="123"/>
      <c r="J21" s="123"/>
      <c r="K21" s="123"/>
      <c r="L21" s="123"/>
      <c r="M21" s="124"/>
    </row>
    <row r="22" spans="1:13" s="21" customFormat="1" ht="27">
      <c r="A22" s="81" t="str">
        <f>IF('1'!$A$1=1,B22,C22)</f>
        <v>Короткостоковий борг за залишковим терміном погашення*</v>
      </c>
      <c r="B22" s="59" t="s">
        <v>38</v>
      </c>
      <c r="C22" s="59" t="s">
        <v>34</v>
      </c>
      <c r="D22" s="82">
        <v>1224249</v>
      </c>
      <c r="E22" s="82">
        <v>1274491</v>
      </c>
      <c r="F22" s="82">
        <v>1301279</v>
      </c>
      <c r="G22" s="82">
        <v>1246610</v>
      </c>
      <c r="H22" s="82">
        <v>1144730</v>
      </c>
      <c r="I22" s="82">
        <v>1370441</v>
      </c>
      <c r="J22" s="82">
        <v>1318382</v>
      </c>
      <c r="K22" s="82">
        <v>1390409</v>
      </c>
      <c r="L22" s="82">
        <v>1546870</v>
      </c>
      <c r="M22" s="83">
        <v>1746971</v>
      </c>
    </row>
    <row r="23" spans="1:13" s="21" customFormat="1">
      <c r="A23" s="75" t="str">
        <f>IF('1'!$A$1=1,"Довідково","Memorandum Item:")</f>
        <v>Довідково</v>
      </c>
      <c r="B23" s="79"/>
      <c r="C23" s="79"/>
      <c r="D23" s="84"/>
      <c r="E23" s="84"/>
      <c r="F23" s="84"/>
      <c r="G23" s="84"/>
      <c r="H23" s="84"/>
      <c r="I23" s="84"/>
      <c r="J23" s="84"/>
      <c r="K23" s="84"/>
      <c r="L23" s="84"/>
      <c r="M23" s="85"/>
    </row>
    <row r="24" spans="1:13" s="21" customFormat="1" ht="48" customHeight="1">
      <c r="A24" s="76" t="s">
        <v>64</v>
      </c>
      <c r="B24" s="80"/>
      <c r="C24" s="80"/>
      <c r="D24" s="86">
        <v>241111</v>
      </c>
      <c r="E24" s="86">
        <v>438534</v>
      </c>
      <c r="F24" s="86">
        <v>461594</v>
      </c>
      <c r="G24" s="86">
        <v>489196</v>
      </c>
      <c r="H24" s="86">
        <v>389188</v>
      </c>
      <c r="I24" s="86">
        <v>483524</v>
      </c>
      <c r="J24" s="86">
        <v>453173</v>
      </c>
      <c r="K24" s="86">
        <v>687673</v>
      </c>
      <c r="L24" s="86">
        <v>686076</v>
      </c>
      <c r="M24" s="87">
        <v>825184</v>
      </c>
    </row>
    <row r="25" spans="1:13">
      <c r="A25" s="13"/>
      <c r="B25" s="14"/>
      <c r="C25" s="14"/>
      <c r="D25" s="4"/>
      <c r="E25" s="4"/>
    </row>
    <row r="26" spans="1:13">
      <c r="A26" s="50" t="str">
        <f>IF('1'!$A$1=1,B26,C26)</f>
        <v>Примітка:</v>
      </c>
      <c r="B26" s="18" t="s">
        <v>2</v>
      </c>
      <c r="C26" s="18" t="s">
        <v>3</v>
      </c>
      <c r="D26" s="27"/>
      <c r="E26" s="27"/>
      <c r="F26" s="27"/>
    </row>
    <row r="27" spans="1:13">
      <c r="A27" s="50" t="str">
        <f>IF('1'!$A$1=1,B27,C27)</f>
        <v>1 Дані з 2014 року наведені без урахування тимчасово окупованої території  АР Крим  та  м.Севастополь.</v>
      </c>
      <c r="B27" s="19" t="s">
        <v>74</v>
      </c>
      <c r="C27" s="19" t="s">
        <v>75</v>
      </c>
    </row>
    <row r="28" spans="1:13" ht="24" customHeight="1">
      <c r="A28" s="145" t="s">
        <v>73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</row>
    <row r="29" spans="1:13">
      <c r="D29" s="27"/>
      <c r="E29" s="27"/>
      <c r="F29" s="27"/>
      <c r="G29" s="27"/>
      <c r="H29" s="27"/>
    </row>
    <row r="32" spans="1:13"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5:13">
      <c r="E33" s="27"/>
      <c r="F33" s="27"/>
      <c r="G33" s="27"/>
      <c r="H33" s="27"/>
      <c r="I33" s="27"/>
      <c r="J33" s="27"/>
      <c r="K33" s="27"/>
      <c r="L33" s="27"/>
      <c r="M33" s="27"/>
    </row>
  </sheetData>
  <mergeCells count="14">
    <mergeCell ref="A28:M28"/>
    <mergeCell ref="A7:A8"/>
    <mergeCell ref="B7:B8"/>
    <mergeCell ref="C7:C8"/>
    <mergeCell ref="I7:I8"/>
    <mergeCell ref="H7:H8"/>
    <mergeCell ref="G7:G8"/>
    <mergeCell ref="F7:F8"/>
    <mergeCell ref="E7:E8"/>
    <mergeCell ref="M7:M8"/>
    <mergeCell ref="L7:L8"/>
    <mergeCell ref="K7:K8"/>
    <mergeCell ref="J7:J8"/>
    <mergeCell ref="D7:D8"/>
  </mergeCells>
  <hyperlinks>
    <hyperlink ref="A1" location="'1'!A1" display="'1'!A1"/>
  </hyperlinks>
  <printOptions horizontalCentered="1"/>
  <pageMargins left="0.35433070866141736" right="0.15748031496062992" top="0.55118110236220474" bottom="0.55118110236220474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opLeftCell="A16" zoomScale="90" zoomScaleNormal="90" zoomScaleSheetLayoutView="100" workbookViewId="0">
      <selection activeCell="A2" sqref="A2:L24"/>
    </sheetView>
  </sheetViews>
  <sheetFormatPr defaultRowHeight="14.5" outlineLevelCol="1"/>
  <cols>
    <col min="1" max="1" width="44.36328125" customWidth="1"/>
    <col min="2" max="3" width="44.36328125" hidden="1" customWidth="1" outlineLevel="1"/>
    <col min="4" max="4" width="9.36328125" customWidth="1" collapsed="1"/>
    <col min="5" max="5" width="9.36328125" customWidth="1"/>
  </cols>
  <sheetData>
    <row r="1" spans="1:12" s="63" customFormat="1">
      <c r="A1" s="62" t="s">
        <v>65</v>
      </c>
    </row>
    <row r="2" spans="1:12" s="63" customFormat="1" ht="33.75" customHeight="1">
      <c r="A2" s="144" t="s">
        <v>66</v>
      </c>
      <c r="B2" s="144"/>
      <c r="C2" s="144"/>
      <c r="D2" s="144"/>
      <c r="E2" s="144"/>
    </row>
    <row r="3" spans="1:12" s="63" customFormat="1">
      <c r="A3" s="64" t="str">
        <f>IF('1'!$A$1=1,"на кінець періоду, млн. гривень","Millions of hryvnia , end of the period")</f>
        <v>на кінець періоду, млн. гривень</v>
      </c>
      <c r="B3" s="65"/>
      <c r="C3" s="65"/>
      <c r="D3" s="66"/>
      <c r="E3" s="49"/>
    </row>
    <row r="4" spans="1:12" s="63" customFormat="1">
      <c r="A4" s="65"/>
      <c r="B4" s="65"/>
      <c r="C4" s="65"/>
      <c r="D4" s="66"/>
      <c r="E4" s="49"/>
    </row>
    <row r="5" spans="1:12" s="63" customFormat="1">
      <c r="A5" s="139" t="s">
        <v>45</v>
      </c>
      <c r="B5" s="137" t="s">
        <v>45</v>
      </c>
      <c r="C5" s="137" t="s">
        <v>6</v>
      </c>
      <c r="D5" s="132" t="s">
        <v>42</v>
      </c>
      <c r="E5" s="132" t="s">
        <v>43</v>
      </c>
      <c r="F5" s="132" t="s">
        <v>44</v>
      </c>
      <c r="G5" s="132" t="s">
        <v>62</v>
      </c>
      <c r="H5" s="132" t="s">
        <v>63</v>
      </c>
      <c r="I5" s="132" t="s">
        <v>72</v>
      </c>
      <c r="J5" s="132" t="s">
        <v>76</v>
      </c>
      <c r="K5" s="132" t="s">
        <v>79</v>
      </c>
      <c r="L5" s="132" t="s">
        <v>80</v>
      </c>
    </row>
    <row r="6" spans="1:12" s="63" customFormat="1">
      <c r="A6" s="143">
        <v>0</v>
      </c>
      <c r="B6" s="138"/>
      <c r="C6" s="138"/>
      <c r="D6" s="133"/>
      <c r="E6" s="133"/>
      <c r="F6" s="133"/>
      <c r="G6" s="133"/>
      <c r="H6" s="133"/>
      <c r="I6" s="133"/>
      <c r="J6" s="133"/>
      <c r="K6" s="133"/>
      <c r="L6" s="133"/>
    </row>
    <row r="7" spans="1:12" ht="26.25" customHeight="1">
      <c r="A7" s="106" t="str">
        <f>IF('1'!$A$1=1,B7,C7)</f>
        <v xml:space="preserve">  Сектор державного управління</v>
      </c>
      <c r="B7" s="107" t="s">
        <v>46</v>
      </c>
      <c r="C7" s="107" t="s">
        <v>47</v>
      </c>
      <c r="D7" s="108">
        <v>73753</v>
      </c>
      <c r="E7" s="108">
        <v>100739</v>
      </c>
      <c r="F7" s="108">
        <v>139903</v>
      </c>
      <c r="G7" s="108">
        <v>179210</v>
      </c>
      <c r="H7" s="108">
        <v>197391</v>
      </c>
      <c r="I7" s="108">
        <v>155198</v>
      </c>
      <c r="J7" s="108">
        <v>126015</v>
      </c>
      <c r="K7" s="108">
        <v>407437</v>
      </c>
      <c r="L7" s="108">
        <v>293769</v>
      </c>
    </row>
    <row r="8" spans="1:12">
      <c r="A8" s="109" t="str">
        <f>IF('1'!$A$1=1,B8,C8)</f>
        <v>Основна сумма боргу</v>
      </c>
      <c r="B8" s="110" t="s">
        <v>48</v>
      </c>
      <c r="C8" s="110" t="s">
        <v>49</v>
      </c>
      <c r="D8" s="111">
        <v>37034</v>
      </c>
      <c r="E8" s="111">
        <v>59418</v>
      </c>
      <c r="F8" s="111">
        <v>92534</v>
      </c>
      <c r="G8" s="111">
        <v>120468</v>
      </c>
      <c r="H8" s="111">
        <v>133286</v>
      </c>
      <c r="I8" s="111">
        <v>92718</v>
      </c>
      <c r="J8" s="111">
        <v>92482</v>
      </c>
      <c r="K8" s="111">
        <v>185012</v>
      </c>
      <c r="L8" s="111">
        <v>145497</v>
      </c>
    </row>
    <row r="9" spans="1:12">
      <c r="A9" s="109" t="str">
        <f>IF('1'!$A$1=1,B9,C9)</f>
        <v>Відсоткові платежі</v>
      </c>
      <c r="B9" s="110" t="s">
        <v>50</v>
      </c>
      <c r="C9" s="110" t="s">
        <v>51</v>
      </c>
      <c r="D9" s="111">
        <v>36719</v>
      </c>
      <c r="E9" s="111">
        <v>41321</v>
      </c>
      <c r="F9" s="111">
        <v>47369</v>
      </c>
      <c r="G9" s="111">
        <v>58742</v>
      </c>
      <c r="H9" s="111">
        <v>64105</v>
      </c>
      <c r="I9" s="111">
        <v>62480</v>
      </c>
      <c r="J9" s="111">
        <v>33533</v>
      </c>
      <c r="K9" s="111">
        <v>222425</v>
      </c>
      <c r="L9" s="111">
        <v>148272</v>
      </c>
    </row>
    <row r="10" spans="1:12" ht="18.75" customHeight="1">
      <c r="A10" s="112" t="str">
        <f>IF('1'!$A$1=1,B10,C10)</f>
        <v xml:space="preserve">  Центральний банк</v>
      </c>
      <c r="B10" s="107" t="s">
        <v>52</v>
      </c>
      <c r="C10" s="107" t="s">
        <v>53</v>
      </c>
      <c r="D10" s="113">
        <v>11983</v>
      </c>
      <c r="E10" s="113">
        <v>26196</v>
      </c>
      <c r="F10" s="113">
        <v>23322</v>
      </c>
      <c r="G10" s="113">
        <v>20347</v>
      </c>
      <c r="H10" s="113">
        <v>31043</v>
      </c>
      <c r="I10" s="113">
        <v>52167</v>
      </c>
      <c r="J10" s="113">
        <v>65238</v>
      </c>
      <c r="K10" s="113">
        <v>40907</v>
      </c>
      <c r="L10" s="113">
        <v>33337</v>
      </c>
    </row>
    <row r="11" spans="1:12">
      <c r="A11" s="109" t="str">
        <f>IF('1'!$A$1=1,B11,C11)</f>
        <v>Основна сумма боргу</v>
      </c>
      <c r="B11" s="110" t="s">
        <v>48</v>
      </c>
      <c r="C11" s="110" t="s">
        <v>49</v>
      </c>
      <c r="D11" s="111">
        <v>8239</v>
      </c>
      <c r="E11" s="111">
        <v>20629</v>
      </c>
      <c r="F11" s="111">
        <v>16447</v>
      </c>
      <c r="G11" s="111">
        <v>15349</v>
      </c>
      <c r="H11" s="111">
        <v>26437</v>
      </c>
      <c r="I11" s="111">
        <v>48937</v>
      </c>
      <c r="J11" s="111">
        <v>58985</v>
      </c>
      <c r="K11" s="111">
        <v>36197</v>
      </c>
      <c r="L11" s="111">
        <v>31529</v>
      </c>
    </row>
    <row r="12" spans="1:12">
      <c r="A12" s="109" t="str">
        <f>IF('1'!$A$1=1,B12,C12)</f>
        <v>Відсоткові платежі</v>
      </c>
      <c r="B12" s="110" t="s">
        <v>50</v>
      </c>
      <c r="C12" s="110" t="s">
        <v>51</v>
      </c>
      <c r="D12" s="111">
        <v>3744</v>
      </c>
      <c r="E12" s="111">
        <v>5567</v>
      </c>
      <c r="F12" s="111">
        <v>6875</v>
      </c>
      <c r="G12" s="111">
        <v>4998</v>
      </c>
      <c r="H12" s="111">
        <v>4606</v>
      </c>
      <c r="I12" s="111">
        <v>3230</v>
      </c>
      <c r="J12" s="111">
        <v>6253</v>
      </c>
      <c r="K12" s="111">
        <v>4710</v>
      </c>
      <c r="L12" s="111">
        <v>1808</v>
      </c>
    </row>
    <row r="13" spans="1:12" ht="28.5" customHeight="1">
      <c r="A13" s="112" t="str">
        <f>IF('1'!$A$1=1,B13,C13)</f>
        <v xml:space="preserve">  Інші депозитні корпорації окрім централього банку</v>
      </c>
      <c r="B13" s="107" t="s">
        <v>54</v>
      </c>
      <c r="C13" s="107" t="s">
        <v>55</v>
      </c>
      <c r="D13" s="113">
        <v>156531</v>
      </c>
      <c r="E13" s="113">
        <v>90864</v>
      </c>
      <c r="F13" s="113">
        <v>86373</v>
      </c>
      <c r="G13" s="113">
        <v>66605</v>
      </c>
      <c r="H13" s="113">
        <v>77228</v>
      </c>
      <c r="I13" s="113">
        <v>68321</v>
      </c>
      <c r="J13" s="113">
        <v>52988</v>
      </c>
      <c r="K13" s="113">
        <v>52719</v>
      </c>
      <c r="L13" s="113">
        <v>56374</v>
      </c>
    </row>
    <row r="14" spans="1:12">
      <c r="A14" s="109" t="str">
        <f>IF('1'!$A$1=1,B14,C14)</f>
        <v>Основна сумма боргу</v>
      </c>
      <c r="B14" s="110" t="s">
        <v>48</v>
      </c>
      <c r="C14" s="110" t="s">
        <v>49</v>
      </c>
      <c r="D14" s="111">
        <v>143052</v>
      </c>
      <c r="E14" s="111">
        <v>82573</v>
      </c>
      <c r="F14" s="111">
        <v>78746</v>
      </c>
      <c r="G14" s="111">
        <v>60210</v>
      </c>
      <c r="H14" s="111">
        <v>72695</v>
      </c>
      <c r="I14" s="111">
        <v>65440</v>
      </c>
      <c r="J14" s="111">
        <v>50501</v>
      </c>
      <c r="K14" s="111">
        <v>50364</v>
      </c>
      <c r="L14" s="111">
        <v>54650</v>
      </c>
    </row>
    <row r="15" spans="1:12">
      <c r="A15" s="109" t="str">
        <f>IF('1'!$A$1=1,B15,C15)</f>
        <v>Відсоткові платежі</v>
      </c>
      <c r="B15" s="110" t="s">
        <v>50</v>
      </c>
      <c r="C15" s="110" t="s">
        <v>51</v>
      </c>
      <c r="D15" s="111">
        <v>13479</v>
      </c>
      <c r="E15" s="111">
        <v>8291</v>
      </c>
      <c r="F15" s="111">
        <v>7627</v>
      </c>
      <c r="G15" s="111">
        <v>6395</v>
      </c>
      <c r="H15" s="111">
        <v>4533</v>
      </c>
      <c r="I15" s="111">
        <v>2881</v>
      </c>
      <c r="J15" s="111">
        <v>2487</v>
      </c>
      <c r="K15" s="111">
        <v>2355</v>
      </c>
      <c r="L15" s="111">
        <v>1724</v>
      </c>
    </row>
    <row r="16" spans="1:12">
      <c r="A16" s="112" t="str">
        <f>IF('1'!$A$1=1,B16,C16)</f>
        <v xml:space="preserve">  Інші сектори</v>
      </c>
      <c r="B16" s="107" t="s">
        <v>56</v>
      </c>
      <c r="C16" s="107" t="s">
        <v>57</v>
      </c>
      <c r="D16" s="113">
        <v>933247</v>
      </c>
      <c r="E16" s="113">
        <v>958341</v>
      </c>
      <c r="F16" s="113">
        <v>877924</v>
      </c>
      <c r="G16" s="113">
        <v>813741</v>
      </c>
      <c r="H16" s="113">
        <v>923319</v>
      </c>
      <c r="I16" s="113">
        <v>865356</v>
      </c>
      <c r="J16" s="113">
        <v>876914</v>
      </c>
      <c r="K16" s="113">
        <v>952523</v>
      </c>
      <c r="L16" s="113">
        <v>1110754</v>
      </c>
    </row>
    <row r="17" spans="1:12">
      <c r="A17" s="109" t="str">
        <f>IF('1'!$A$1=1,B17,C17)</f>
        <v>Основна сумма боргу</v>
      </c>
      <c r="B17" s="110" t="s">
        <v>48</v>
      </c>
      <c r="C17" s="110" t="s">
        <v>49</v>
      </c>
      <c r="D17" s="111">
        <v>897353</v>
      </c>
      <c r="E17" s="111">
        <v>925039</v>
      </c>
      <c r="F17" s="111">
        <v>831368</v>
      </c>
      <c r="G17" s="111">
        <v>747204</v>
      </c>
      <c r="H17" s="111">
        <v>870235</v>
      </c>
      <c r="I17" s="111">
        <v>819165</v>
      </c>
      <c r="J17" s="111">
        <v>818039</v>
      </c>
      <c r="K17" s="111">
        <v>880546</v>
      </c>
      <c r="L17" s="111">
        <v>1031931</v>
      </c>
    </row>
    <row r="18" spans="1:12">
      <c r="A18" s="109" t="str">
        <f>IF('1'!$A$1=1,B18,C18)</f>
        <v>Відсоткові платежі</v>
      </c>
      <c r="B18" s="110" t="s">
        <v>50</v>
      </c>
      <c r="C18" s="110" t="s">
        <v>51</v>
      </c>
      <c r="D18" s="111">
        <v>35894</v>
      </c>
      <c r="E18" s="111">
        <v>33302</v>
      </c>
      <c r="F18" s="111">
        <v>46556</v>
      </c>
      <c r="G18" s="111">
        <v>66537</v>
      </c>
      <c r="H18" s="111">
        <v>53084</v>
      </c>
      <c r="I18" s="111">
        <v>46191</v>
      </c>
      <c r="J18" s="111">
        <v>58875</v>
      </c>
      <c r="K18" s="111">
        <v>71977</v>
      </c>
      <c r="L18" s="111">
        <v>78823</v>
      </c>
    </row>
    <row r="19" spans="1:12">
      <c r="A19" s="112" t="str">
        <f>IF('1'!$A$1=1,B19,C19)</f>
        <v xml:space="preserve">  Міжфірмовий борг</v>
      </c>
      <c r="B19" s="107" t="s">
        <v>58</v>
      </c>
      <c r="C19" s="107" t="s">
        <v>59</v>
      </c>
      <c r="D19" s="113">
        <v>202507</v>
      </c>
      <c r="E19" s="113">
        <v>232846</v>
      </c>
      <c r="F19" s="113">
        <v>243495</v>
      </c>
      <c r="G19" s="113">
        <v>218906</v>
      </c>
      <c r="H19" s="113">
        <v>285526</v>
      </c>
      <c r="I19" s="113">
        <v>307516</v>
      </c>
      <c r="J19" s="113">
        <v>390076</v>
      </c>
      <c r="K19" s="113">
        <v>424757</v>
      </c>
      <c r="L19" s="113">
        <v>509891</v>
      </c>
    </row>
    <row r="20" spans="1:12">
      <c r="A20" s="109" t="str">
        <f>IF('1'!$A$1=1,B20,C20)</f>
        <v>Основна сумма боргу</v>
      </c>
      <c r="B20" s="110" t="s">
        <v>48</v>
      </c>
      <c r="C20" s="110" t="s">
        <v>49</v>
      </c>
      <c r="D20" s="111">
        <v>188813</v>
      </c>
      <c r="E20" s="111">
        <v>213620</v>
      </c>
      <c r="F20" s="111">
        <v>227515</v>
      </c>
      <c r="G20" s="111">
        <v>201499</v>
      </c>
      <c r="H20" s="111">
        <v>267788</v>
      </c>
      <c r="I20" s="111">
        <v>292122</v>
      </c>
      <c r="J20" s="111">
        <v>370402</v>
      </c>
      <c r="K20" s="111">
        <v>394751</v>
      </c>
      <c r="L20" s="111">
        <v>483364</v>
      </c>
    </row>
    <row r="21" spans="1:12">
      <c r="A21" s="114" t="str">
        <f>IF('1'!$A$1=1,B21,C21)</f>
        <v>Відсоткові платежі</v>
      </c>
      <c r="B21" s="110" t="s">
        <v>50</v>
      </c>
      <c r="C21" s="110" t="s">
        <v>51</v>
      </c>
      <c r="D21" s="115">
        <v>13694</v>
      </c>
      <c r="E21" s="115">
        <v>19226</v>
      </c>
      <c r="F21" s="115">
        <v>15980</v>
      </c>
      <c r="G21" s="115">
        <v>17407</v>
      </c>
      <c r="H21" s="115">
        <v>17738</v>
      </c>
      <c r="I21" s="115">
        <v>15394</v>
      </c>
      <c r="J21" s="115">
        <v>19674</v>
      </c>
      <c r="K21" s="115">
        <v>30006</v>
      </c>
      <c r="L21" s="115">
        <v>26527</v>
      </c>
    </row>
    <row r="22" spans="1:12">
      <c r="A22" s="116" t="str">
        <f>IF('1'!$A$1=1,B22,C22)</f>
        <v xml:space="preserve">  Всього</v>
      </c>
      <c r="B22" s="117" t="s">
        <v>60</v>
      </c>
      <c r="C22" s="117" t="s">
        <v>61</v>
      </c>
      <c r="D22" s="118">
        <v>1378021</v>
      </c>
      <c r="E22" s="118">
        <v>1408986</v>
      </c>
      <c r="F22" s="118">
        <v>1371017</v>
      </c>
      <c r="G22" s="118">
        <v>1298809</v>
      </c>
      <c r="H22" s="118">
        <v>1514507</v>
      </c>
      <c r="I22" s="118">
        <v>1448558</v>
      </c>
      <c r="J22" s="118">
        <v>1511231</v>
      </c>
      <c r="K22" s="118">
        <v>1878343</v>
      </c>
      <c r="L22" s="118">
        <v>2004125</v>
      </c>
    </row>
    <row r="23" spans="1:12">
      <c r="A23" s="119" t="str">
        <f>IF('1'!$A$1=1,B23,C23)</f>
        <v>Основна сумма боргу</v>
      </c>
      <c r="B23" s="110" t="s">
        <v>48</v>
      </c>
      <c r="C23" s="110" t="s">
        <v>49</v>
      </c>
      <c r="D23" s="120">
        <v>1274491</v>
      </c>
      <c r="E23" s="120">
        <v>1301279</v>
      </c>
      <c r="F23" s="120">
        <v>1246610</v>
      </c>
      <c r="G23" s="120">
        <v>1144730</v>
      </c>
      <c r="H23" s="120">
        <v>1370441</v>
      </c>
      <c r="I23" s="120">
        <v>1318382</v>
      </c>
      <c r="J23" s="120">
        <v>1390409</v>
      </c>
      <c r="K23" s="120">
        <v>1546870</v>
      </c>
      <c r="L23" s="120">
        <v>1746971</v>
      </c>
    </row>
    <row r="24" spans="1:12" s="63" customFormat="1">
      <c r="A24" s="114" t="str">
        <f>IF('1'!$A$1=1,B24,C24)</f>
        <v>Відсоткові платежі</v>
      </c>
      <c r="B24" s="121" t="s">
        <v>50</v>
      </c>
      <c r="C24" s="121" t="s">
        <v>51</v>
      </c>
      <c r="D24" s="122">
        <v>103530</v>
      </c>
      <c r="E24" s="122">
        <v>107707</v>
      </c>
      <c r="F24" s="122">
        <v>124407</v>
      </c>
      <c r="G24" s="122">
        <v>154079</v>
      </c>
      <c r="H24" s="122">
        <v>144066</v>
      </c>
      <c r="I24" s="122">
        <v>130176</v>
      </c>
      <c r="J24" s="122">
        <v>120822</v>
      </c>
      <c r="K24" s="122">
        <v>331473</v>
      </c>
      <c r="L24" s="122">
        <v>257154</v>
      </c>
    </row>
    <row r="25" spans="1:12" s="63" customFormat="1">
      <c r="A25" s="67"/>
      <c r="B25" s="67"/>
      <c r="C25" s="67"/>
      <c r="D25" s="68"/>
    </row>
    <row r="26" spans="1:12" s="63" customFormat="1">
      <c r="D26" s="69"/>
      <c r="E26" s="69"/>
      <c r="F26" s="69"/>
      <c r="G26" s="69"/>
      <c r="H26" s="69"/>
      <c r="I26" s="69"/>
      <c r="J26" s="69"/>
      <c r="K26" s="69"/>
      <c r="L26" s="69"/>
    </row>
    <row r="27" spans="1:12" s="63" customFormat="1">
      <c r="D27" s="69"/>
      <c r="E27" s="69"/>
      <c r="F27" s="69"/>
      <c r="G27" s="69"/>
      <c r="H27" s="69"/>
      <c r="I27" s="69"/>
      <c r="J27" s="69"/>
    </row>
    <row r="28" spans="1:12" s="63" customFormat="1">
      <c r="D28" s="70"/>
      <c r="E28" s="70"/>
      <c r="F28" s="70"/>
      <c r="G28" s="70"/>
      <c r="H28" s="70"/>
      <c r="I28" s="70"/>
      <c r="J28" s="70"/>
    </row>
    <row r="29" spans="1:12">
      <c r="D29" s="71"/>
      <c r="E29" s="71"/>
    </row>
    <row r="30" spans="1:12">
      <c r="D30" s="71"/>
      <c r="E30" s="71"/>
    </row>
    <row r="31" spans="1:12">
      <c r="D31" s="71"/>
      <c r="E31" s="71"/>
    </row>
    <row r="32" spans="1:12">
      <c r="D32" s="71"/>
      <c r="E32" s="71"/>
    </row>
    <row r="33" spans="4:5">
      <c r="D33" s="71"/>
      <c r="E33" s="71"/>
    </row>
    <row r="34" spans="4:5">
      <c r="D34" s="71"/>
      <c r="E34" s="71"/>
    </row>
    <row r="35" spans="4:5">
      <c r="D35" s="71"/>
      <c r="E35" s="71"/>
    </row>
    <row r="36" spans="4:5">
      <c r="D36" s="71"/>
      <c r="E36" s="71"/>
    </row>
    <row r="37" spans="4:5">
      <c r="D37" s="71"/>
      <c r="E37" s="71"/>
    </row>
    <row r="38" spans="4:5">
      <c r="D38" s="71"/>
      <c r="E38" s="71"/>
    </row>
    <row r="39" spans="4:5">
      <c r="D39" s="71"/>
      <c r="E39" s="71"/>
    </row>
    <row r="40" spans="4:5">
      <c r="D40" s="71"/>
      <c r="E40" s="71"/>
    </row>
    <row r="41" spans="4:5">
      <c r="D41" s="71"/>
      <c r="E41" s="71"/>
    </row>
    <row r="42" spans="4:5">
      <c r="D42" s="71"/>
      <c r="E42" s="71"/>
    </row>
    <row r="43" spans="4:5">
      <c r="D43" s="71"/>
      <c r="E43" s="71"/>
    </row>
    <row r="44" spans="4:5">
      <c r="D44" s="71"/>
      <c r="E44" s="71"/>
    </row>
    <row r="45" spans="4:5">
      <c r="D45" s="71"/>
      <c r="E45" s="71"/>
    </row>
    <row r="48" spans="4:5">
      <c r="D48" s="72"/>
      <c r="E48" s="72"/>
    </row>
    <row r="49" spans="4:5">
      <c r="D49" s="72"/>
      <c r="E49" s="72"/>
    </row>
    <row r="50" spans="4:5">
      <c r="D50" s="72"/>
      <c r="E50" s="72"/>
    </row>
    <row r="51" spans="4:5">
      <c r="D51" s="72"/>
      <c r="E51" s="72"/>
    </row>
    <row r="52" spans="4:5">
      <c r="D52" s="72"/>
      <c r="E52" s="72"/>
    </row>
    <row r="53" spans="4:5">
      <c r="D53" s="72"/>
      <c r="E53" s="72"/>
    </row>
    <row r="54" spans="4:5">
      <c r="D54" s="72"/>
      <c r="E54" s="72"/>
    </row>
    <row r="55" spans="4:5">
      <c r="D55" s="72"/>
      <c r="E55" s="72"/>
    </row>
    <row r="56" spans="4:5">
      <c r="D56" s="72"/>
      <c r="E56" s="72"/>
    </row>
    <row r="57" spans="4:5">
      <c r="D57" s="72"/>
      <c r="E57" s="72"/>
    </row>
    <row r="58" spans="4:5">
      <c r="D58" s="72"/>
      <c r="E58" s="72"/>
    </row>
    <row r="59" spans="4:5">
      <c r="D59" s="72"/>
      <c r="E59" s="72"/>
    </row>
    <row r="60" spans="4:5">
      <c r="D60" s="72"/>
      <c r="E60" s="72"/>
    </row>
    <row r="61" spans="4:5">
      <c r="D61" s="72"/>
      <c r="E61" s="72"/>
    </row>
    <row r="62" spans="4:5">
      <c r="D62" s="72"/>
      <c r="E62" s="72"/>
    </row>
    <row r="63" spans="4:5">
      <c r="D63" s="72"/>
      <c r="E63" s="72"/>
    </row>
    <row r="64" spans="4:5">
      <c r="D64" s="72"/>
      <c r="E64" s="72"/>
    </row>
    <row r="65" spans="4:5">
      <c r="D65" s="72"/>
      <c r="E65" s="72"/>
    </row>
  </sheetData>
  <mergeCells count="13">
    <mergeCell ref="L5:L6"/>
    <mergeCell ref="F5:F6"/>
    <mergeCell ref="A2:E2"/>
    <mergeCell ref="A5:A6"/>
    <mergeCell ref="B5:B6"/>
    <mergeCell ref="C5:C6"/>
    <mergeCell ref="D5:D6"/>
    <mergeCell ref="E5:E6"/>
    <mergeCell ref="K5:K6"/>
    <mergeCell ref="J5:J6"/>
    <mergeCell ref="I5:I6"/>
    <mergeCell ref="H5:H6"/>
    <mergeCell ref="G5:G6"/>
  </mergeCells>
  <hyperlinks>
    <hyperlink ref="A1" r:id="rId1" location="'1'!A1" display="\\Nbu-250\vol5\WORK\630PLB\WORK\PB\ShTD\2017\Release\Q2\ZB_ShTRM_01_07_17_BPM6_Q UkrEng.xlsx - '1'!A1"/>
  </hyperlinks>
  <printOptions horizontalCentered="1"/>
  <pageMargins left="0.35433070866141736" right="0.15748031496062992" top="0.55118110236220474" bottom="0.55118110236220474" header="0.31496062992125984" footer="0.31496062992125984"/>
  <pageSetup paperSize="9" scale="7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1</vt:lpstr>
      <vt:lpstr>1.1</vt:lpstr>
      <vt:lpstr>1.2</vt:lpstr>
      <vt:lpstr>1.3</vt:lpstr>
      <vt:lpstr>'1'!Область_друку</vt:lpstr>
      <vt:lpstr>'1.1'!Область_друку</vt:lpstr>
      <vt:lpstr>'1.2'!Область_друку</vt:lpstr>
      <vt:lpstr>'1.3'!Область_друку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Рябокінь Мирослава Іванівна</dc:creator>
  <cp:lastModifiedBy>Порхун Ірина Володимирівна</cp:lastModifiedBy>
  <cp:lastPrinted>2025-03-26T12:39:40Z</cp:lastPrinted>
  <dcterms:created xsi:type="dcterms:W3CDTF">2016-06-02T08:47:25Z</dcterms:created>
  <dcterms:modified xsi:type="dcterms:W3CDTF">2025-03-26T12:40:49Z</dcterms:modified>
</cp:coreProperties>
</file>