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E190" i="24"/>
  <c r="C190" i="24"/>
  <c r="P190" i="4"/>
  <c r="N190" i="4" s="1"/>
  <c r="G190" i="4"/>
  <c r="J190" i="4"/>
  <c r="C190" i="4"/>
  <c r="E190" i="4"/>
  <c r="E190" i="23"/>
  <c r="D190" i="23"/>
  <c r="C190" i="23"/>
  <c r="E190" i="5"/>
  <c r="D190" i="5"/>
  <c r="C190" i="5"/>
  <c r="H190" i="24" l="1"/>
  <c r="D190" i="24"/>
  <c r="F190" i="24"/>
  <c r="D190" i="4"/>
  <c r="H190" i="4"/>
  <c r="F190" i="4"/>
  <c r="P189" i="24"/>
  <c r="N189" i="24" s="1"/>
  <c r="E189" i="24"/>
  <c r="J189" i="24"/>
  <c r="H189" i="24" s="1"/>
  <c r="G189" i="24"/>
  <c r="F189" i="24"/>
  <c r="C189" i="24"/>
  <c r="P189" i="4"/>
  <c r="F189" i="4"/>
  <c r="J189" i="4"/>
  <c r="G189" i="4"/>
  <c r="C189" i="4"/>
  <c r="E189" i="23"/>
  <c r="D189" i="23"/>
  <c r="C189" i="23"/>
  <c r="E189" i="5"/>
  <c r="D189" i="5"/>
  <c r="C189" i="5"/>
  <c r="D189" i="24" l="1"/>
  <c r="H189" i="4"/>
  <c r="D189" i="4"/>
  <c r="N189" i="4"/>
  <c r="E189" i="4"/>
  <c r="G188" i="24"/>
  <c r="P188" i="24"/>
  <c r="N188" i="24" s="1"/>
  <c r="E188" i="24"/>
  <c r="J188" i="24"/>
  <c r="H188" i="24" s="1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D188" i="4"/>
  <c r="P187" i="24"/>
  <c r="F187" i="24"/>
  <c r="J187" i="24"/>
  <c r="G187" i="24"/>
  <c r="C187" i="24"/>
  <c r="P187" i="4"/>
  <c r="N187" i="4" s="1"/>
  <c r="J187" i="4"/>
  <c r="G187" i="4"/>
  <c r="E187" i="4"/>
  <c r="C187" i="4"/>
  <c r="E187" i="23"/>
  <c r="D187" i="23"/>
  <c r="C187" i="23"/>
  <c r="E187" i="5"/>
  <c r="D187" i="5"/>
  <c r="C187" i="5"/>
  <c r="N187" i="24" l="1"/>
  <c r="H187" i="24"/>
  <c r="D187" i="24"/>
  <c r="E187" i="24"/>
  <c r="D187" i="4"/>
  <c r="H187" i="4"/>
  <c r="F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P185" i="24"/>
  <c r="N185" i="24" s="1"/>
  <c r="F185" i="24"/>
  <c r="E185" i="24"/>
  <c r="C185" i="24"/>
  <c r="P185" i="4"/>
  <c r="N185" i="4" s="1"/>
  <c r="E185" i="4"/>
  <c r="C185" i="4"/>
  <c r="G185" i="4"/>
  <c r="E185" i="23"/>
  <c r="D185" i="23"/>
  <c r="C185" i="23"/>
  <c r="E185" i="5"/>
  <c r="D185" i="5"/>
  <c r="C185" i="5"/>
  <c r="J185" i="4" l="1"/>
  <c r="H185" i="4" s="1"/>
  <c r="G185" i="24"/>
  <c r="J185" i="24"/>
  <c r="D185" i="4"/>
  <c r="F185" i="4"/>
  <c r="P184" i="24"/>
  <c r="N184" i="24" s="1"/>
  <c r="G184" i="24"/>
  <c r="C184" i="24"/>
  <c r="E184" i="24"/>
  <c r="P184" i="4"/>
  <c r="N184" i="4" s="1"/>
  <c r="J184" i="4"/>
  <c r="C184" i="4"/>
  <c r="G184" i="4"/>
  <c r="E184" i="4"/>
  <c r="E184" i="23"/>
  <c r="D184" i="23"/>
  <c r="C184" i="23"/>
  <c r="E184" i="5"/>
  <c r="D184" i="5"/>
  <c r="C184" i="5"/>
  <c r="J184" i="24" l="1"/>
  <c r="D185" i="24"/>
  <c r="H185" i="24"/>
  <c r="H184" i="24"/>
  <c r="D184" i="24"/>
  <c r="F184" i="24"/>
  <c r="D184" i="4"/>
  <c r="H184" i="4"/>
  <c r="F184" i="4"/>
  <c r="P183" i="24"/>
  <c r="N183" i="24" s="1"/>
  <c r="J183" i="24"/>
  <c r="H183" i="24" s="1"/>
  <c r="G183" i="24"/>
  <c r="F183" i="24"/>
  <c r="C183" i="24"/>
  <c r="P183" i="4"/>
  <c r="N183" i="4" s="1"/>
  <c r="E183" i="4"/>
  <c r="C183" i="4"/>
  <c r="E183" i="23"/>
  <c r="D183" i="23"/>
  <c r="C183" i="23"/>
  <c r="C183" i="5"/>
  <c r="E183" i="5"/>
  <c r="D183" i="5"/>
  <c r="J183" i="4" l="1"/>
  <c r="D183" i="4" s="1"/>
  <c r="G183" i="4"/>
  <c r="E183" i="24"/>
  <c r="D183" i="24"/>
  <c r="H183" i="4"/>
  <c r="F183" i="4"/>
  <c r="P182" i="24"/>
  <c r="N182" i="24" s="1"/>
  <c r="F182" i="24"/>
  <c r="E182" i="24"/>
  <c r="C182" i="24"/>
  <c r="G182" i="24"/>
  <c r="G182" i="4"/>
  <c r="E182" i="4"/>
  <c r="C182" i="4"/>
  <c r="E182" i="23"/>
  <c r="D182" i="23"/>
  <c r="C182" i="23"/>
  <c r="E182" i="5"/>
  <c r="C182" i="5"/>
  <c r="D182" i="5"/>
  <c r="P182" i="4" l="1"/>
  <c r="N182" i="4" s="1"/>
  <c r="J182" i="4"/>
  <c r="J182" i="24"/>
  <c r="H182" i="24" s="1"/>
  <c r="D182" i="24"/>
  <c r="F182" i="4"/>
  <c r="P181" i="24"/>
  <c r="N181" i="24" s="1"/>
  <c r="G181" i="24"/>
  <c r="C181" i="24"/>
  <c r="E181" i="24"/>
  <c r="J181" i="4"/>
  <c r="G181" i="4"/>
  <c r="F181" i="4"/>
  <c r="C181" i="4"/>
  <c r="E181" i="23"/>
  <c r="D181" i="23"/>
  <c r="C181" i="23"/>
  <c r="E181" i="5"/>
  <c r="D181" i="5"/>
  <c r="C181" i="5"/>
  <c r="D182" i="4" l="1"/>
  <c r="H182" i="4"/>
  <c r="P181" i="4"/>
  <c r="D181" i="4" s="1"/>
  <c r="J181" i="24"/>
  <c r="H181" i="24" s="1"/>
  <c r="F181" i="24"/>
  <c r="H181" i="4"/>
  <c r="N181" i="4"/>
  <c r="E181" i="4"/>
  <c r="D181" i="24" l="1"/>
  <c r="P180" i="24"/>
  <c r="F180" i="24"/>
  <c r="J180" i="24"/>
  <c r="G180" i="24"/>
  <c r="C180" i="24"/>
  <c r="P180" i="4"/>
  <c r="N180" i="4" s="1"/>
  <c r="G180" i="4"/>
  <c r="J180" i="4"/>
  <c r="C180" i="4"/>
  <c r="E180" i="4"/>
  <c r="E180" i="23"/>
  <c r="D180" i="23"/>
  <c r="C180" i="23"/>
  <c r="E180" i="5"/>
  <c r="D180" i="5"/>
  <c r="C180" i="5"/>
  <c r="N180" i="24" l="1"/>
  <c r="H180" i="24"/>
  <c r="D180" i="24"/>
  <c r="E180" i="24"/>
  <c r="D180" i="4"/>
  <c r="H180" i="4"/>
  <c r="F180" i="4"/>
  <c r="P179" i="24"/>
  <c r="N179" i="24" s="1"/>
  <c r="E179" i="24"/>
  <c r="J179" i="24"/>
  <c r="H179" i="24" s="1"/>
  <c r="G179" i="24"/>
  <c r="F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H178" i="24" l="1"/>
  <c r="D178" i="24"/>
  <c r="F178" i="24"/>
  <c r="H178" i="4"/>
  <c r="D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D177" i="24" l="1"/>
  <c r="D177" i="4"/>
  <c r="G176" i="24"/>
  <c r="P176" i="24"/>
  <c r="N176" i="24" s="1"/>
  <c r="J176" i="24"/>
  <c r="C176" i="24"/>
  <c r="E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4" l="1"/>
  <c r="D176" i="4" s="1"/>
  <c r="H176" i="24"/>
  <c r="D176" i="24"/>
  <c r="F176" i="24"/>
  <c r="H176" i="4"/>
  <c r="F176" i="4"/>
  <c r="P175" i="24"/>
  <c r="N175" i="24" s="1"/>
  <c r="F175" i="24"/>
  <c r="E175" i="24"/>
  <c r="G175" i="24"/>
  <c r="C175" i="24"/>
  <c r="P175" i="4"/>
  <c r="N175" i="4" s="1"/>
  <c r="J175" i="4"/>
  <c r="C175" i="4"/>
  <c r="E175" i="4"/>
  <c r="E175" i="23"/>
  <c r="D175" i="23"/>
  <c r="C175" i="23"/>
  <c r="E175" i="5"/>
  <c r="D175" i="5"/>
  <c r="C175" i="5"/>
  <c r="J175" i="24" l="1"/>
  <c r="H175" i="24" s="1"/>
  <c r="G175" i="4"/>
  <c r="D175" i="24"/>
  <c r="H175" i="4"/>
  <c r="D175" i="4"/>
  <c r="F175" i="4"/>
  <c r="E174" i="24"/>
  <c r="G174" i="24"/>
  <c r="F174" i="24"/>
  <c r="C174" i="24"/>
  <c r="F174" i="4"/>
  <c r="C174" i="4"/>
  <c r="E174" i="23"/>
  <c r="D174" i="23"/>
  <c r="C174" i="23"/>
  <c r="E174" i="5"/>
  <c r="D174" i="5"/>
  <c r="C174" i="5"/>
  <c r="P174" i="4" l="1"/>
  <c r="N174" i="4" s="1"/>
  <c r="P174" i="24"/>
  <c r="N174" i="24" s="1"/>
  <c r="J174" i="4"/>
  <c r="H174" i="4" s="1"/>
  <c r="J174" i="24"/>
  <c r="H174" i="24" s="1"/>
  <c r="G174" i="4"/>
  <c r="E174" i="4"/>
  <c r="E173" i="24"/>
  <c r="G173" i="24"/>
  <c r="F173" i="24"/>
  <c r="C173" i="24"/>
  <c r="F173" i="4"/>
  <c r="G173" i="4"/>
  <c r="C173" i="4"/>
  <c r="E173" i="23"/>
  <c r="D173" i="23"/>
  <c r="C173" i="23"/>
  <c r="E173" i="5"/>
  <c r="D173" i="5"/>
  <c r="C173" i="5"/>
  <c r="D174" i="4" l="1"/>
  <c r="P173" i="4"/>
  <c r="P173" i="24"/>
  <c r="N173" i="24" s="1"/>
  <c r="J173" i="4"/>
  <c r="J173" i="24"/>
  <c r="H173" i="24" s="1"/>
  <c r="D174" i="24"/>
  <c r="N173" i="4"/>
  <c r="E173" i="4"/>
  <c r="E172" i="24"/>
  <c r="F172" i="24"/>
  <c r="C172" i="24"/>
  <c r="P172" i="4"/>
  <c r="N172" i="4" s="1"/>
  <c r="J172" i="4"/>
  <c r="G172" i="4"/>
  <c r="E172" i="4"/>
  <c r="C172" i="4"/>
  <c r="E172" i="23"/>
  <c r="D172" i="23"/>
  <c r="C172" i="23"/>
  <c r="E172" i="5"/>
  <c r="D172" i="5"/>
  <c r="C172" i="5"/>
  <c r="D173" i="4" l="1"/>
  <c r="H173" i="4"/>
  <c r="P172" i="24"/>
  <c r="N172" i="24" s="1"/>
  <c r="G172" i="24"/>
  <c r="D173" i="24"/>
  <c r="J172" i="24"/>
  <c r="H172" i="24" s="1"/>
  <c r="H172" i="4"/>
  <c r="D172" i="4"/>
  <c r="F172" i="4"/>
  <c r="G171" i="24"/>
  <c r="F171" i="24"/>
  <c r="E171" i="24"/>
  <c r="C171" i="24"/>
  <c r="P171" i="4"/>
  <c r="N171" i="4" s="1"/>
  <c r="J171" i="4"/>
  <c r="G171" i="4"/>
  <c r="E171" i="4"/>
  <c r="C171" i="4"/>
  <c r="E171" i="23"/>
  <c r="D171" i="23"/>
  <c r="C171" i="23"/>
  <c r="E171" i="5"/>
  <c r="D171" i="5"/>
  <c r="C171" i="5"/>
  <c r="J171" i="24" l="1"/>
  <c r="H171" i="24" s="1"/>
  <c r="P171" i="24"/>
  <c r="N171" i="24" s="1"/>
  <c r="D172" i="24"/>
  <c r="H171" i="4"/>
  <c r="D171" i="4"/>
  <c r="F171" i="4"/>
  <c r="P170" i="24"/>
  <c r="N170" i="24" s="1"/>
  <c r="G170" i="24"/>
  <c r="C170" i="24"/>
  <c r="E170" i="24"/>
  <c r="F170" i="4"/>
  <c r="J170" i="4"/>
  <c r="C170" i="4"/>
  <c r="G170" i="4"/>
  <c r="E170" i="23"/>
  <c r="D170" i="23"/>
  <c r="C170" i="23"/>
  <c r="E170" i="5"/>
  <c r="D170" i="5"/>
  <c r="C170" i="5"/>
  <c r="D171" i="24" l="1"/>
  <c r="P170" i="4"/>
  <c r="N170" i="4" s="1"/>
  <c r="J170" i="24"/>
  <c r="D170" i="24" s="1"/>
  <c r="F170" i="24"/>
  <c r="H170" i="4"/>
  <c r="E170" i="4"/>
  <c r="P169" i="24"/>
  <c r="F169" i="24"/>
  <c r="E169" i="24"/>
  <c r="J169" i="24"/>
  <c r="H169" i="24" s="1"/>
  <c r="G169" i="24"/>
  <c r="C169" i="24"/>
  <c r="P169" i="4"/>
  <c r="N169" i="4" s="1"/>
  <c r="J169" i="4"/>
  <c r="C169" i="4"/>
  <c r="G169" i="4"/>
  <c r="E169" i="4"/>
  <c r="C169" i="23"/>
  <c r="E169" i="23"/>
  <c r="D169" i="23"/>
  <c r="E169" i="5"/>
  <c r="D169" i="5"/>
  <c r="C169" i="5"/>
  <c r="D170" i="4" l="1"/>
  <c r="H170" i="24"/>
  <c r="N169" i="24"/>
  <c r="D169" i="24"/>
  <c r="D169" i="4"/>
  <c r="H169" i="4"/>
  <c r="F169" i="4"/>
  <c r="F168" i="24"/>
  <c r="C168" i="24"/>
  <c r="G168" i="24"/>
  <c r="G168" i="4"/>
  <c r="P168" i="4"/>
  <c r="F168" i="4"/>
  <c r="J168" i="4"/>
  <c r="C168" i="4"/>
  <c r="E168" i="23"/>
  <c r="D168" i="23"/>
  <c r="C168" i="23"/>
  <c r="D168" i="5"/>
  <c r="C168" i="5"/>
  <c r="E168" i="5" l="1"/>
  <c r="J168" i="24"/>
  <c r="H168" i="24" s="1"/>
  <c r="P168" i="24"/>
  <c r="N168" i="24" s="1"/>
  <c r="E168" i="24"/>
  <c r="N168" i="4"/>
  <c r="H168" i="4"/>
  <c r="D168" i="4"/>
  <c r="E168" i="4"/>
  <c r="P167" i="24"/>
  <c r="N167" i="24" s="1"/>
  <c r="G167" i="24"/>
  <c r="E167" i="24"/>
  <c r="C167" i="24"/>
  <c r="G167" i="4"/>
  <c r="E167" i="4"/>
  <c r="C167" i="4"/>
  <c r="E167" i="23"/>
  <c r="D167" i="23"/>
  <c r="C167" i="23"/>
  <c r="E167" i="5"/>
  <c r="D167" i="5"/>
  <c r="C167" i="5"/>
  <c r="D168" i="24" l="1"/>
  <c r="J167" i="4"/>
  <c r="H167" i="4" s="1"/>
  <c r="P167" i="4"/>
  <c r="N167" i="4" s="1"/>
  <c r="J167" i="24"/>
  <c r="H167" i="24" s="1"/>
  <c r="F167" i="24"/>
  <c r="F167" i="4"/>
  <c r="G166" i="24"/>
  <c r="C166" i="24"/>
  <c r="E166" i="24"/>
  <c r="J166" i="24"/>
  <c r="H166" i="24" s="1"/>
  <c r="F166" i="24"/>
  <c r="F166" i="4"/>
  <c r="J166" i="4"/>
  <c r="G166" i="4"/>
  <c r="C166" i="4"/>
  <c r="E166" i="23"/>
  <c r="D166" i="23"/>
  <c r="C166" i="23"/>
  <c r="E166" i="5"/>
  <c r="D166" i="5"/>
  <c r="C166" i="5"/>
  <c r="D167" i="4" l="1"/>
  <c r="D167" i="24"/>
  <c r="P166" i="24"/>
  <c r="N166" i="24" s="1"/>
  <c r="P166" i="4"/>
  <c r="D166" i="4" s="1"/>
  <c r="H166" i="4"/>
  <c r="E166" i="4"/>
  <c r="P165" i="24"/>
  <c r="N165" i="24" s="1"/>
  <c r="F165" i="24"/>
  <c r="E165" i="24"/>
  <c r="G165" i="24"/>
  <c r="C165" i="24"/>
  <c r="G165" i="4"/>
  <c r="P165" i="4"/>
  <c r="N165" i="4" s="1"/>
  <c r="C165" i="4"/>
  <c r="J165" i="4"/>
  <c r="H165" i="4" s="1"/>
  <c r="F165" i="4"/>
  <c r="E165" i="4"/>
  <c r="E165" i="23"/>
  <c r="D165" i="23"/>
  <c r="C165" i="23"/>
  <c r="E165" i="5"/>
  <c r="D165" i="5"/>
  <c r="C165" i="5"/>
  <c r="D166" i="24" l="1"/>
  <c r="N166" i="4"/>
  <c r="J165" i="24"/>
  <c r="H165" i="24" s="1"/>
  <c r="D165" i="4"/>
  <c r="F164" i="24"/>
  <c r="C164" i="24"/>
  <c r="P164" i="4"/>
  <c r="N164" i="4" s="1"/>
  <c r="E164" i="4"/>
  <c r="G164" i="4"/>
  <c r="C164" i="4"/>
  <c r="E164" i="23"/>
  <c r="D164" i="23"/>
  <c r="C164" i="23"/>
  <c r="E164" i="5"/>
  <c r="D164" i="5"/>
  <c r="C164" i="5"/>
  <c r="D165" i="24" l="1"/>
  <c r="J164" i="4"/>
  <c r="D164" i="4" s="1"/>
  <c r="P164" i="24"/>
  <c r="N164" i="24" s="1"/>
  <c r="J164" i="24"/>
  <c r="H164" i="24" s="1"/>
  <c r="G164" i="24"/>
  <c r="E164" i="24"/>
  <c r="H164" i="4"/>
  <c r="F164" i="4"/>
  <c r="G163" i="24"/>
  <c r="J163" i="24"/>
  <c r="E163" i="24"/>
  <c r="C163" i="24"/>
  <c r="P163" i="4"/>
  <c r="N163" i="4" s="1"/>
  <c r="G163" i="4"/>
  <c r="E163" i="4"/>
  <c r="C163" i="4"/>
  <c r="E163" i="23"/>
  <c r="D163" i="23"/>
  <c r="C163" i="23"/>
  <c r="E163" i="5"/>
  <c r="D163" i="5"/>
  <c r="C163" i="5"/>
  <c r="F163" i="24" l="1"/>
  <c r="D164" i="24"/>
  <c r="P163" i="24"/>
  <c r="N163" i="24" s="1"/>
  <c r="J163" i="4"/>
  <c r="H163" i="4" s="1"/>
  <c r="H163" i="24"/>
  <c r="F163" i="4"/>
  <c r="G162" i="24"/>
  <c r="E162" i="24"/>
  <c r="C162" i="24"/>
  <c r="F162" i="24"/>
  <c r="E162" i="4"/>
  <c r="C162" i="4"/>
  <c r="G162" i="4"/>
  <c r="F162" i="4"/>
  <c r="E162" i="23"/>
  <c r="D162" i="23"/>
  <c r="C162" i="23"/>
  <c r="E162" i="5"/>
  <c r="D162" i="5"/>
  <c r="C162" i="5"/>
  <c r="J162" i="24" l="1"/>
  <c r="H162" i="24" s="1"/>
  <c r="D163" i="4"/>
  <c r="D163" i="24"/>
  <c r="P162" i="24"/>
  <c r="N162" i="24" s="1"/>
  <c r="P162" i="4"/>
  <c r="N162" i="4" s="1"/>
  <c r="J162" i="4"/>
  <c r="H162" i="4" s="1"/>
  <c r="P161" i="24"/>
  <c r="N161" i="24" s="1"/>
  <c r="G161" i="24"/>
  <c r="E161" i="24"/>
  <c r="C161" i="24"/>
  <c r="G161" i="4"/>
  <c r="E161" i="4"/>
  <c r="C161" i="4"/>
  <c r="F161" i="4"/>
  <c r="E161" i="23"/>
  <c r="D161" i="23"/>
  <c r="C161" i="23"/>
  <c r="E161" i="5"/>
  <c r="D161" i="5"/>
  <c r="C161" i="5"/>
  <c r="J161" i="4" l="1"/>
  <c r="H161" i="4" s="1"/>
  <c r="D162" i="24"/>
  <c r="P161" i="4"/>
  <c r="N161" i="4" s="1"/>
  <c r="D162" i="4"/>
  <c r="J161" i="24"/>
  <c r="D161" i="24" s="1"/>
  <c r="F161" i="24"/>
  <c r="P160" i="24"/>
  <c r="F160" i="24"/>
  <c r="G160" i="24"/>
  <c r="C160" i="24"/>
  <c r="P160" i="4"/>
  <c r="N160" i="4" s="1"/>
  <c r="G160" i="4"/>
  <c r="E160" i="4"/>
  <c r="C160" i="4"/>
  <c r="D160" i="23"/>
  <c r="C160" i="23"/>
  <c r="E160" i="5"/>
  <c r="D160" i="5"/>
  <c r="C160" i="5"/>
  <c r="J160" i="4" l="1"/>
  <c r="H160" i="4" s="1"/>
  <c r="F160" i="4"/>
  <c r="J160" i="24"/>
  <c r="H160" i="24" s="1"/>
  <c r="D161" i="4"/>
  <c r="H161" i="24"/>
  <c r="E160" i="23"/>
  <c r="N160" i="24"/>
  <c r="E160" i="24"/>
  <c r="D160" i="4"/>
  <c r="F159" i="24"/>
  <c r="C159" i="24"/>
  <c r="P159" i="4"/>
  <c r="N159" i="4" s="1"/>
  <c r="E159" i="4"/>
  <c r="G159" i="4"/>
  <c r="C159" i="4"/>
  <c r="E159" i="23"/>
  <c r="D159" i="23"/>
  <c r="C159" i="23"/>
  <c r="E159" i="5"/>
  <c r="D159" i="5"/>
  <c r="C159" i="5"/>
  <c r="D160" i="24" l="1"/>
  <c r="P159" i="24"/>
  <c r="N159" i="24" s="1"/>
  <c r="J159" i="24"/>
  <c r="H159" i="24" s="1"/>
  <c r="J159" i="4"/>
  <c r="D159" i="4" s="1"/>
  <c r="G159" i="24"/>
  <c r="E159" i="24"/>
  <c r="F159" i="4"/>
  <c r="P158" i="24"/>
  <c r="E158" i="24"/>
  <c r="C158" i="24"/>
  <c r="P158" i="4"/>
  <c r="N158" i="4" s="1"/>
  <c r="E158" i="4"/>
  <c r="G158" i="4"/>
  <c r="C158" i="4"/>
  <c r="E158" i="23"/>
  <c r="D158" i="23"/>
  <c r="C158" i="23"/>
  <c r="E158" i="5"/>
  <c r="D158" i="5"/>
  <c r="C158" i="5"/>
  <c r="D159" i="24" l="1"/>
  <c r="N158" i="24"/>
  <c r="J158" i="24"/>
  <c r="H158" i="24" s="1"/>
  <c r="G158" i="24"/>
  <c r="H159" i="4"/>
  <c r="J158" i="4"/>
  <c r="D158" i="4" s="1"/>
  <c r="F158" i="24"/>
  <c r="F158" i="4"/>
  <c r="E157" i="24"/>
  <c r="C157" i="24"/>
  <c r="P157" i="4"/>
  <c r="N157" i="4" s="1"/>
  <c r="G157" i="4"/>
  <c r="C157" i="4"/>
  <c r="E157" i="23"/>
  <c r="D157" i="23"/>
  <c r="C157" i="23"/>
  <c r="E157" i="5"/>
  <c r="D157" i="5"/>
  <c r="C157" i="5"/>
  <c r="D158" i="24" l="1"/>
  <c r="E157" i="4"/>
  <c r="G157" i="24"/>
  <c r="H158" i="4"/>
  <c r="P157" i="24"/>
  <c r="N157" i="24" s="1"/>
  <c r="J157" i="24"/>
  <c r="J157" i="4"/>
  <c r="D157" i="4" s="1"/>
  <c r="F157" i="24"/>
  <c r="F157" i="4"/>
  <c r="G156" i="24"/>
  <c r="F156" i="24"/>
  <c r="E156" i="24"/>
  <c r="C156" i="24"/>
  <c r="F156" i="4"/>
  <c r="E156" i="4"/>
  <c r="G156" i="4"/>
  <c r="C156" i="4"/>
  <c r="E156" i="23"/>
  <c r="D156" i="23"/>
  <c r="C156" i="23"/>
  <c r="E156" i="5"/>
  <c r="D156" i="5"/>
  <c r="C156" i="5"/>
  <c r="J156" i="4" l="1"/>
  <c r="H156" i="4" s="1"/>
  <c r="H157" i="4"/>
  <c r="D157" i="24"/>
  <c r="H157" i="24"/>
  <c r="J156" i="24"/>
  <c r="H156" i="24" s="1"/>
  <c r="P156" i="4"/>
  <c r="N156" i="4" s="1"/>
  <c r="P156" i="24"/>
  <c r="N156" i="24" s="1"/>
  <c r="C155" i="24"/>
  <c r="G155" i="24"/>
  <c r="E155" i="24"/>
  <c r="E155" i="4"/>
  <c r="C155" i="4"/>
  <c r="E155" i="23"/>
  <c r="D155" i="23"/>
  <c r="C155" i="23"/>
  <c r="E155" i="5"/>
  <c r="D155" i="5"/>
  <c r="C155" i="5"/>
  <c r="P155" i="4" l="1"/>
  <c r="N155" i="4" s="1"/>
  <c r="P155" i="24"/>
  <c r="N155" i="24" s="1"/>
  <c r="D156" i="24"/>
  <c r="J155" i="4"/>
  <c r="D155" i="4" s="1"/>
  <c r="G155" i="4"/>
  <c r="J155" i="24"/>
  <c r="D155" i="24" s="1"/>
  <c r="D156" i="4"/>
  <c r="F155" i="24"/>
  <c r="F155" i="4"/>
  <c r="P154" i="24"/>
  <c r="N154" i="24" s="1"/>
  <c r="G154" i="24"/>
  <c r="E154" i="24"/>
  <c r="C154" i="24"/>
  <c r="G154" i="4"/>
  <c r="C154" i="4"/>
  <c r="E154" i="4"/>
  <c r="E154" i="23"/>
  <c r="D154" i="23"/>
  <c r="E154" i="5"/>
  <c r="D154" i="5"/>
  <c r="C154" i="5"/>
  <c r="C154" i="23" l="1"/>
  <c r="J154" i="24"/>
  <c r="D154" i="24" s="1"/>
  <c r="P154" i="4"/>
  <c r="N154" i="4" s="1"/>
  <c r="H155" i="4"/>
  <c r="H155" i="24"/>
  <c r="J154" i="4"/>
  <c r="H154" i="4" s="1"/>
  <c r="F154" i="24"/>
  <c r="F154" i="4"/>
  <c r="E153" i="24"/>
  <c r="C153" i="24"/>
  <c r="G153" i="4"/>
  <c r="F153" i="4"/>
  <c r="E153" i="4"/>
  <c r="C153" i="4"/>
  <c r="E153" i="23"/>
  <c r="D153" i="23"/>
  <c r="C153" i="23"/>
  <c r="E153" i="5"/>
  <c r="D153" i="5"/>
  <c r="H154" i="24" l="1"/>
  <c r="C153" i="5"/>
  <c r="G153" i="24"/>
  <c r="D154" i="4"/>
  <c r="J153" i="4"/>
  <c r="H153" i="4" s="1"/>
  <c r="P153" i="24"/>
  <c r="N153" i="24" s="1"/>
  <c r="J153" i="24"/>
  <c r="H153" i="24" s="1"/>
  <c r="P153" i="4"/>
  <c r="N153" i="4" s="1"/>
  <c r="F153" i="24"/>
  <c r="P152" i="24"/>
  <c r="G152" i="24"/>
  <c r="F152" i="24"/>
  <c r="C152" i="24"/>
  <c r="F152" i="4"/>
  <c r="C152" i="4"/>
  <c r="D152" i="23"/>
  <c r="E152" i="23"/>
  <c r="C152" i="23"/>
  <c r="E152" i="5"/>
  <c r="D152" i="5"/>
  <c r="C152" i="5"/>
  <c r="D153" i="4" l="1"/>
  <c r="J152" i="24"/>
  <c r="D152" i="24" s="1"/>
  <c r="D153" i="24"/>
  <c r="G152" i="4"/>
  <c r="J152" i="4"/>
  <c r="H152" i="4" s="1"/>
  <c r="N152" i="24"/>
  <c r="E152" i="24"/>
  <c r="P152" i="4"/>
  <c r="N152" i="4" s="1"/>
  <c r="E152" i="4"/>
  <c r="G151" i="24"/>
  <c r="E151" i="24"/>
  <c r="C151" i="24"/>
  <c r="P151" i="4"/>
  <c r="N151" i="4" s="1"/>
  <c r="G151" i="4"/>
  <c r="C151" i="4"/>
  <c r="E151" i="23"/>
  <c r="D151" i="23"/>
  <c r="C151" i="23"/>
  <c r="E151" i="5"/>
  <c r="D151" i="5"/>
  <c r="C151" i="5"/>
  <c r="P151" i="24" l="1"/>
  <c r="N151" i="24" s="1"/>
  <c r="F151" i="24"/>
  <c r="E151" i="4"/>
  <c r="H152" i="24"/>
  <c r="J151" i="4"/>
  <c r="H151" i="4" s="1"/>
  <c r="J151" i="24"/>
  <c r="H151" i="24" s="1"/>
  <c r="D152" i="4"/>
  <c r="F151" i="4"/>
  <c r="G150" i="24"/>
  <c r="F150" i="24"/>
  <c r="E150" i="24"/>
  <c r="C150" i="24"/>
  <c r="E150" i="4"/>
  <c r="C150" i="4"/>
  <c r="F150" i="4"/>
  <c r="E150" i="23"/>
  <c r="D150" i="23"/>
  <c r="C150" i="23"/>
  <c r="E150" i="5"/>
  <c r="D150" i="5"/>
  <c r="C150" i="5"/>
  <c r="J150" i="4" l="1"/>
  <c r="H150" i="4" s="1"/>
  <c r="P150" i="24"/>
  <c r="N150" i="24" s="1"/>
  <c r="D151" i="4"/>
  <c r="D151" i="24"/>
  <c r="J150" i="24"/>
  <c r="H150" i="24" s="1"/>
  <c r="G150" i="4"/>
  <c r="P150" i="4"/>
  <c r="N150" i="4" s="1"/>
  <c r="P149" i="24"/>
  <c r="N149" i="24" s="1"/>
  <c r="E149" i="24"/>
  <c r="C149" i="24"/>
  <c r="F149" i="4"/>
  <c r="C149" i="4"/>
  <c r="C149" i="23"/>
  <c r="E149" i="23"/>
  <c r="D149" i="5"/>
  <c r="E149" i="5"/>
  <c r="D149" i="23" l="1"/>
  <c r="C149" i="5"/>
  <c r="P149" i="4"/>
  <c r="N149" i="4" s="1"/>
  <c r="D150" i="24"/>
  <c r="G149" i="4"/>
  <c r="J149" i="24"/>
  <c r="D149" i="24" s="1"/>
  <c r="J149" i="4"/>
  <c r="H149" i="4" s="1"/>
  <c r="G149" i="24"/>
  <c r="D150" i="4"/>
  <c r="F149" i="24"/>
  <c r="E149" i="4"/>
  <c r="G148" i="24"/>
  <c r="E148" i="24"/>
  <c r="C148" i="24"/>
  <c r="P148" i="4"/>
  <c r="N148" i="4" s="1"/>
  <c r="E148" i="4"/>
  <c r="G148" i="4"/>
  <c r="C148" i="4"/>
  <c r="E148" i="23"/>
  <c r="D148" i="23"/>
  <c r="C148" i="23"/>
  <c r="E148" i="5"/>
  <c r="D148" i="5"/>
  <c r="C148" i="5"/>
  <c r="H149" i="24" l="1"/>
  <c r="D149" i="4"/>
  <c r="J148" i="4"/>
  <c r="H148" i="4" s="1"/>
  <c r="P148" i="24"/>
  <c r="N148" i="24" s="1"/>
  <c r="J148" i="24"/>
  <c r="F148" i="24"/>
  <c r="F148" i="4"/>
  <c r="G147" i="24"/>
  <c r="E147" i="24"/>
  <c r="C147" i="24"/>
  <c r="F147" i="24"/>
  <c r="F147" i="4"/>
  <c r="C147" i="4"/>
  <c r="G147" i="4"/>
  <c r="C147" i="23"/>
  <c r="D147" i="23"/>
  <c r="D147" i="5"/>
  <c r="C147" i="5"/>
  <c r="D148" i="4" l="1"/>
  <c r="J147" i="24"/>
  <c r="H147" i="24" s="1"/>
  <c r="J147" i="4"/>
  <c r="H147" i="4" s="1"/>
  <c r="D148" i="24"/>
  <c r="H148" i="24"/>
  <c r="E147" i="23"/>
  <c r="E147" i="5"/>
  <c r="P147" i="4"/>
  <c r="N147" i="4" s="1"/>
  <c r="P147" i="24"/>
  <c r="N147" i="24" s="1"/>
  <c r="E147" i="4"/>
  <c r="F146" i="24"/>
  <c r="E146" i="24"/>
  <c r="G146" i="24"/>
  <c r="C146" i="24"/>
  <c r="P146" i="4"/>
  <c r="N146" i="4" s="1"/>
  <c r="F146" i="4"/>
  <c r="G146" i="4"/>
  <c r="C146" i="4"/>
  <c r="E146" i="23"/>
  <c r="D146" i="23"/>
  <c r="C146" i="23"/>
  <c r="C146" i="5"/>
  <c r="P146" i="24" l="1"/>
  <c r="N146" i="24" s="1"/>
  <c r="J146" i="24"/>
  <c r="H146" i="24" s="1"/>
  <c r="D147" i="4"/>
  <c r="D146" i="5"/>
  <c r="E146" i="5"/>
  <c r="J146" i="4"/>
  <c r="H146" i="4" s="1"/>
  <c r="D147" i="24"/>
  <c r="E146" i="4"/>
  <c r="G145" i="24"/>
  <c r="F145" i="24"/>
  <c r="C145" i="24"/>
  <c r="G145" i="4"/>
  <c r="F145" i="4"/>
  <c r="E145" i="4"/>
  <c r="C145" i="4"/>
  <c r="E145" i="23"/>
  <c r="C145" i="23"/>
  <c r="D145" i="5"/>
  <c r="C145" i="5"/>
  <c r="D146" i="24" l="1"/>
  <c r="D146" i="4"/>
  <c r="D145" i="23"/>
  <c r="E145" i="5"/>
  <c r="P145" i="4"/>
  <c r="N145" i="4" s="1"/>
  <c r="P145" i="24"/>
  <c r="N145" i="24" s="1"/>
  <c r="J145" i="4"/>
  <c r="H145" i="4" s="1"/>
  <c r="J145" i="24"/>
  <c r="E145" i="24"/>
  <c r="G144" i="24"/>
  <c r="F144" i="24"/>
  <c r="C144" i="24"/>
  <c r="F144" i="4"/>
  <c r="C144" i="4"/>
  <c r="D144" i="23"/>
  <c r="C144" i="23"/>
  <c r="D144" i="5"/>
  <c r="C144" i="5"/>
  <c r="E144" i="23" l="1"/>
  <c r="E144" i="5"/>
  <c r="D145" i="24"/>
  <c r="G144" i="4"/>
  <c r="J144" i="4"/>
  <c r="H144" i="4" s="1"/>
  <c r="P144" i="4"/>
  <c r="N144" i="4" s="1"/>
  <c r="D145" i="4"/>
  <c r="P144" i="24"/>
  <c r="N144" i="24" s="1"/>
  <c r="H145" i="24"/>
  <c r="E144" i="4"/>
  <c r="J144" i="24"/>
  <c r="H144" i="24" s="1"/>
  <c r="E144" i="24"/>
  <c r="E143" i="24"/>
  <c r="C143" i="24"/>
  <c r="E143" i="4"/>
  <c r="C143" i="4"/>
  <c r="E143" i="23"/>
  <c r="D143" i="23"/>
  <c r="C143" i="23"/>
  <c r="E143" i="5"/>
  <c r="D143" i="5" l="1"/>
  <c r="G143" i="4"/>
  <c r="D144" i="4"/>
  <c r="C143" i="5"/>
  <c r="P143" i="4"/>
  <c r="N143" i="4" s="1"/>
  <c r="P143" i="24"/>
  <c r="N143" i="24" s="1"/>
  <c r="D144" i="24"/>
  <c r="J143" i="24"/>
  <c r="H143" i="24" s="1"/>
  <c r="G143" i="24"/>
  <c r="F143" i="4"/>
  <c r="F143" i="24"/>
  <c r="J143" i="4"/>
  <c r="G142" i="24"/>
  <c r="F142" i="24"/>
  <c r="E142" i="24"/>
  <c r="C142" i="24"/>
  <c r="C142" i="4"/>
  <c r="G142" i="4"/>
  <c r="F142" i="4"/>
  <c r="E142" i="23"/>
  <c r="D142" i="23"/>
  <c r="C142" i="23"/>
  <c r="E142" i="5"/>
  <c r="C142" i="5"/>
  <c r="D142" i="5" l="1"/>
  <c r="P142" i="24"/>
  <c r="N142" i="24" s="1"/>
  <c r="D143" i="24"/>
  <c r="J142" i="4"/>
  <c r="H142" i="4" s="1"/>
  <c r="P142" i="4"/>
  <c r="N142" i="4" s="1"/>
  <c r="J142" i="24"/>
  <c r="H142" i="24" s="1"/>
  <c r="H143" i="4"/>
  <c r="D143" i="4"/>
  <c r="E142" i="4"/>
  <c r="G141" i="24"/>
  <c r="F141" i="24"/>
  <c r="E141" i="24"/>
  <c r="C141" i="24"/>
  <c r="G141" i="4"/>
  <c r="F141" i="4"/>
  <c r="E141" i="4"/>
  <c r="C141" i="4"/>
  <c r="D141" i="23"/>
  <c r="E141" i="5"/>
  <c r="D141" i="5" l="1"/>
  <c r="C141" i="23"/>
  <c r="E141" i="23"/>
  <c r="D142" i="24"/>
  <c r="D142" i="4"/>
  <c r="P141" i="24"/>
  <c r="N141" i="24" s="1"/>
  <c r="C141" i="5"/>
  <c r="J141" i="24"/>
  <c r="H141" i="24" s="1"/>
  <c r="P141" i="4"/>
  <c r="N141" i="4" s="1"/>
  <c r="J141" i="4"/>
  <c r="H141" i="4" s="1"/>
  <c r="G140" i="24"/>
  <c r="E140" i="24"/>
  <c r="C140" i="24"/>
  <c r="E140" i="4"/>
  <c r="C140" i="4"/>
  <c r="E140" i="23"/>
  <c r="D140" i="23"/>
  <c r="C140" i="23"/>
  <c r="D140" i="5"/>
  <c r="C140" i="5"/>
  <c r="E140" i="5"/>
  <c r="G140" i="4" l="1"/>
  <c r="D141" i="24"/>
  <c r="P140" i="24"/>
  <c r="N140" i="24" s="1"/>
  <c r="J140" i="4"/>
  <c r="H140" i="4" s="1"/>
  <c r="P140" i="4"/>
  <c r="N140" i="4" s="1"/>
  <c r="D141" i="4"/>
  <c r="J140" i="24"/>
  <c r="F140" i="24"/>
  <c r="F140" i="4"/>
  <c r="G139" i="24"/>
  <c r="E139" i="24"/>
  <c r="C139" i="24"/>
  <c r="E139" i="4"/>
  <c r="C139" i="4"/>
  <c r="G139" i="4"/>
  <c r="F139" i="4"/>
  <c r="E139" i="23"/>
  <c r="D139" i="23"/>
  <c r="C139" i="23"/>
  <c r="D139" i="5"/>
  <c r="C139" i="5"/>
  <c r="E139" i="5" l="1"/>
  <c r="D140" i="4"/>
  <c r="D140" i="24"/>
  <c r="P139" i="4"/>
  <c r="N139" i="4" s="1"/>
  <c r="H140" i="24"/>
  <c r="P139" i="24"/>
  <c r="N139" i="24" s="1"/>
  <c r="J139" i="4"/>
  <c r="H139" i="4" s="1"/>
  <c r="J139" i="24"/>
  <c r="H139" i="24" s="1"/>
  <c r="F139" i="24"/>
  <c r="F138" i="24"/>
  <c r="E138" i="24"/>
  <c r="C138" i="24"/>
  <c r="F138" i="4"/>
  <c r="C138" i="4"/>
  <c r="G138" i="4"/>
  <c r="D138" i="23"/>
  <c r="C138" i="23"/>
  <c r="E138" i="23"/>
  <c r="D138" i="5"/>
  <c r="C138" i="5"/>
  <c r="J138" i="4" l="1"/>
  <c r="H138" i="4" s="1"/>
  <c r="P138" i="4"/>
  <c r="N138" i="4" s="1"/>
  <c r="J138" i="24"/>
  <c r="H138" i="24" s="1"/>
  <c r="D139" i="4"/>
  <c r="D139" i="24"/>
  <c r="E138" i="5"/>
  <c r="G138" i="24"/>
  <c r="P138" i="24"/>
  <c r="N138" i="24" s="1"/>
  <c r="E138" i="4"/>
  <c r="E137" i="24"/>
  <c r="C137" i="24"/>
  <c r="G137" i="4"/>
  <c r="E137" i="4"/>
  <c r="E137" i="23"/>
  <c r="C137" i="23"/>
  <c r="D137" i="5"/>
  <c r="C137" i="5"/>
  <c r="E137" i="5"/>
  <c r="C137" i="4" l="1"/>
  <c r="D137" i="23"/>
  <c r="D138" i="4"/>
  <c r="P137" i="4"/>
  <c r="N137" i="4" s="1"/>
  <c r="G137" i="24"/>
  <c r="D138" i="24"/>
  <c r="J137" i="4"/>
  <c r="P137" i="24"/>
  <c r="N137" i="24" s="1"/>
  <c r="J137" i="24"/>
  <c r="F137" i="24"/>
  <c r="F137" i="4"/>
  <c r="G136" i="24"/>
  <c r="C136" i="24"/>
  <c r="G136" i="4"/>
  <c r="E136" i="4"/>
  <c r="C136" i="4"/>
  <c r="E136" i="23"/>
  <c r="E136" i="5"/>
  <c r="D136" i="5"/>
  <c r="C136" i="5"/>
  <c r="C136" i="23" l="1"/>
  <c r="D136" i="23"/>
  <c r="D137" i="4"/>
  <c r="H137" i="4"/>
  <c r="P136" i="24"/>
  <c r="N136" i="24" s="1"/>
  <c r="P136" i="4"/>
  <c r="N136" i="4" s="1"/>
  <c r="E136" i="24"/>
  <c r="J136" i="4"/>
  <c r="H136" i="4" s="1"/>
  <c r="D137" i="24"/>
  <c r="H137" i="24"/>
  <c r="J136" i="24"/>
  <c r="F136" i="24"/>
  <c r="F136" i="4"/>
  <c r="G135" i="24"/>
  <c r="C135" i="24"/>
  <c r="E135" i="4"/>
  <c r="C135" i="4"/>
  <c r="E135" i="23"/>
  <c r="D135" i="23"/>
  <c r="C135" i="23"/>
  <c r="E135" i="5"/>
  <c r="D135" i="5"/>
  <c r="E135" i="24" l="1"/>
  <c r="C135" i="5"/>
  <c r="D136" i="24"/>
  <c r="P135" i="24"/>
  <c r="N135" i="24" s="1"/>
  <c r="D136" i="4"/>
  <c r="P135" i="4"/>
  <c r="N135" i="4" s="1"/>
  <c r="H136" i="24"/>
  <c r="J135" i="4"/>
  <c r="H135" i="4" s="1"/>
  <c r="G135" i="4"/>
  <c r="J135" i="24"/>
  <c r="H135" i="24" s="1"/>
  <c r="F135" i="24"/>
  <c r="F135" i="4"/>
  <c r="E134" i="24"/>
  <c r="C134" i="24"/>
  <c r="G134" i="4"/>
  <c r="E134" i="4"/>
  <c r="E134" i="23"/>
  <c r="D134" i="23"/>
  <c r="C134" i="5"/>
  <c r="E134" i="5"/>
  <c r="C134" i="23" l="1"/>
  <c r="C134" i="4"/>
  <c r="D134" i="5"/>
  <c r="D135" i="4"/>
  <c r="P134" i="4"/>
  <c r="N134" i="4" s="1"/>
  <c r="P134" i="24"/>
  <c r="N134" i="24" s="1"/>
  <c r="D135" i="24"/>
  <c r="J134" i="24"/>
  <c r="J134" i="4"/>
  <c r="D134" i="4" s="1"/>
  <c r="G134" i="24"/>
  <c r="F134" i="24"/>
  <c r="F134" i="4"/>
  <c r="E133" i="24"/>
  <c r="C133" i="24"/>
  <c r="G133" i="4"/>
  <c r="F133" i="4"/>
  <c r="C133" i="4"/>
  <c r="C133" i="23"/>
  <c r="D133" i="5"/>
  <c r="C133" i="5"/>
  <c r="E133" i="5" l="1"/>
  <c r="D133" i="23"/>
  <c r="D134" i="24"/>
  <c r="E133" i="23"/>
  <c r="H134" i="4"/>
  <c r="H134" i="24"/>
  <c r="J133" i="4"/>
  <c r="H133" i="4" s="1"/>
  <c r="P133" i="4"/>
  <c r="N133" i="4" s="1"/>
  <c r="P133" i="24"/>
  <c r="N133" i="24" s="1"/>
  <c r="J133" i="24"/>
  <c r="E133" i="4"/>
  <c r="F133" i="24"/>
  <c r="G133" i="24"/>
  <c r="F132" i="24"/>
  <c r="C132" i="24"/>
  <c r="G132" i="4"/>
  <c r="F132" i="4"/>
  <c r="E132" i="4"/>
  <c r="C132" i="4"/>
  <c r="E132" i="23"/>
  <c r="E132" i="5"/>
  <c r="D132" i="5"/>
  <c r="C132" i="5" l="1"/>
  <c r="C132" i="23"/>
  <c r="D132" i="23"/>
  <c r="E132" i="24"/>
  <c r="D133" i="24"/>
  <c r="D133" i="4"/>
  <c r="H133" i="24"/>
  <c r="G132" i="24"/>
  <c r="P132" i="4"/>
  <c r="N132" i="4" s="1"/>
  <c r="P132" i="24"/>
  <c r="N132" i="24" s="1"/>
  <c r="J132" i="24"/>
  <c r="H132" i="24" s="1"/>
  <c r="J132" i="4"/>
  <c r="H132" i="4" s="1"/>
  <c r="G131" i="24"/>
  <c r="E131" i="24"/>
  <c r="C131" i="24"/>
  <c r="E131" i="23"/>
  <c r="C131" i="23"/>
  <c r="D131" i="5"/>
  <c r="C131" i="5"/>
  <c r="C131" i="4" l="1"/>
  <c r="D131" i="23"/>
  <c r="G131" i="4"/>
  <c r="E131" i="5"/>
  <c r="P131" i="4"/>
  <c r="N131" i="4" s="1"/>
  <c r="E131" i="4"/>
  <c r="P131" i="24"/>
  <c r="N131" i="24" s="1"/>
  <c r="J131" i="24"/>
  <c r="H131" i="24" s="1"/>
  <c r="D132" i="4"/>
  <c r="D132" i="24"/>
  <c r="J131" i="4"/>
  <c r="F131" i="24"/>
  <c r="F131" i="4"/>
  <c r="E130" i="24"/>
  <c r="G130" i="4"/>
  <c r="C130" i="4"/>
  <c r="D130" i="23"/>
  <c r="C130" i="5"/>
  <c r="E130" i="5"/>
  <c r="C130" i="23" l="1"/>
  <c r="C130" i="24"/>
  <c r="E130" i="23"/>
  <c r="D130" i="5"/>
  <c r="D131" i="4"/>
  <c r="H131" i="4"/>
  <c r="D131" i="24"/>
  <c r="P130" i="24"/>
  <c r="N130" i="24" s="1"/>
  <c r="P130" i="4"/>
  <c r="N130" i="4" s="1"/>
  <c r="E130" i="4"/>
  <c r="G130" i="24"/>
  <c r="J130" i="24"/>
  <c r="H130" i="24" s="1"/>
  <c r="J130" i="4"/>
  <c r="H130" i="4" s="1"/>
  <c r="F130" i="24"/>
  <c r="F130" i="4"/>
  <c r="F129" i="24"/>
  <c r="E129" i="24"/>
  <c r="F129" i="4"/>
  <c r="C129" i="4"/>
  <c r="G129" i="4"/>
  <c r="D129" i="23"/>
  <c r="C129" i="23"/>
  <c r="E129" i="23"/>
  <c r="C129" i="5"/>
  <c r="E129" i="4" l="1"/>
  <c r="D130" i="4"/>
  <c r="D129" i="5"/>
  <c r="D130" i="24"/>
  <c r="J129" i="24"/>
  <c r="H129" i="24" s="1"/>
  <c r="G129" i="24"/>
  <c r="C129" i="24"/>
  <c r="P129" i="4"/>
  <c r="N129" i="4" s="1"/>
  <c r="P129" i="24"/>
  <c r="N129" i="24" s="1"/>
  <c r="E129" i="5"/>
  <c r="J129" i="4"/>
  <c r="H129" i="4" s="1"/>
  <c r="E128" i="24"/>
  <c r="C128" i="24"/>
  <c r="G128" i="24"/>
  <c r="E128" i="4"/>
  <c r="E128" i="23"/>
  <c r="D128" i="23"/>
  <c r="D128" i="5"/>
  <c r="C128" i="5" l="1"/>
  <c r="C128" i="4"/>
  <c r="G128" i="4"/>
  <c r="C128" i="23"/>
  <c r="E128" i="5"/>
  <c r="P128" i="4"/>
  <c r="N128" i="4" s="1"/>
  <c r="P128" i="24"/>
  <c r="N128" i="24" s="1"/>
  <c r="J128" i="24"/>
  <c r="H128" i="24" s="1"/>
  <c r="D129" i="24"/>
  <c r="D129" i="4"/>
  <c r="J128" i="4"/>
  <c r="F128" i="24"/>
  <c r="F128" i="4"/>
  <c r="E127" i="24"/>
  <c r="C127" i="24"/>
  <c r="E127" i="4"/>
  <c r="C127" i="4"/>
  <c r="E127" i="23"/>
  <c r="E127" i="5"/>
  <c r="D127" i="5"/>
  <c r="C127" i="5"/>
  <c r="D127" i="23" l="1"/>
  <c r="C127" i="23"/>
  <c r="D128" i="4"/>
  <c r="D128" i="24"/>
  <c r="P127" i="24"/>
  <c r="N127" i="24" s="1"/>
  <c r="P127" i="4"/>
  <c r="N127" i="4" s="1"/>
  <c r="H128" i="4"/>
  <c r="G127" i="4"/>
  <c r="G127" i="24"/>
  <c r="J127" i="4"/>
  <c r="J127" i="24"/>
  <c r="H127" i="24" s="1"/>
  <c r="F127" i="24"/>
  <c r="F127" i="4"/>
  <c r="E126" i="24"/>
  <c r="C126" i="24"/>
  <c r="C126" i="4"/>
  <c r="E126" i="23"/>
  <c r="C126" i="23"/>
  <c r="E126" i="5"/>
  <c r="D126" i="5"/>
  <c r="D127" i="4" l="1"/>
  <c r="D126" i="23"/>
  <c r="G126" i="4"/>
  <c r="C126" i="5"/>
  <c r="H127" i="4"/>
  <c r="P126" i="4"/>
  <c r="N126" i="4" s="1"/>
  <c r="D127" i="24"/>
  <c r="P126" i="24"/>
  <c r="N126" i="24" s="1"/>
  <c r="E126" i="4"/>
  <c r="G126" i="24"/>
  <c r="J126" i="4"/>
  <c r="J126" i="24"/>
  <c r="F126" i="24"/>
  <c r="F126" i="4"/>
  <c r="F125" i="24"/>
  <c r="C125" i="24"/>
  <c r="F125" i="4"/>
  <c r="C125" i="4"/>
  <c r="G125" i="4"/>
  <c r="C125" i="23"/>
  <c r="E125" i="23"/>
  <c r="D125" i="5"/>
  <c r="C125" i="5"/>
  <c r="D126" i="24" l="1"/>
  <c r="G125" i="24"/>
  <c r="D125" i="23"/>
  <c r="D126" i="4"/>
  <c r="H126" i="4"/>
  <c r="H126" i="24"/>
  <c r="E125" i="5"/>
  <c r="P125" i="4"/>
  <c r="N125" i="4" s="1"/>
  <c r="J125" i="4"/>
  <c r="H125" i="4" s="1"/>
  <c r="J125" i="24"/>
  <c r="H125" i="24" s="1"/>
  <c r="P125" i="24"/>
  <c r="E125" i="24"/>
  <c r="E125" i="4"/>
  <c r="F124" i="4"/>
  <c r="D125" i="4" l="1"/>
  <c r="D125" i="24"/>
  <c r="N125" i="24"/>
  <c r="G124" i="24"/>
  <c r="D124" i="23"/>
  <c r="C124" i="23"/>
  <c r="J124" i="24"/>
  <c r="H124" i="24" s="1"/>
  <c r="J124" i="4"/>
  <c r="H124" i="4" s="1"/>
  <c r="E124" i="5"/>
  <c r="G124" i="4"/>
  <c r="F124" i="24"/>
  <c r="C124" i="5"/>
  <c r="D124" i="5"/>
  <c r="P124" i="4"/>
  <c r="N124" i="4" s="1"/>
  <c r="C124" i="24"/>
  <c r="E124" i="23"/>
  <c r="E124" i="4"/>
  <c r="C124" i="4"/>
  <c r="P124" i="24"/>
  <c r="N124" i="24" s="1"/>
  <c r="E124" i="24"/>
  <c r="C123" i="24"/>
  <c r="E123" i="4"/>
  <c r="G123" i="4" l="1"/>
  <c r="D124" i="4"/>
  <c r="D124" i="24"/>
  <c r="E123" i="24"/>
  <c r="G123" i="24"/>
  <c r="P123" i="4"/>
  <c r="N123" i="4" s="1"/>
  <c r="E123" i="5"/>
  <c r="E123" i="23"/>
  <c r="C123" i="4"/>
  <c r="C123" i="23"/>
  <c r="D123" i="23"/>
  <c r="C123" i="5"/>
  <c r="D123" i="5"/>
  <c r="P123" i="24"/>
  <c r="N123" i="24" s="1"/>
  <c r="J123" i="24"/>
  <c r="H123" i="24" s="1"/>
  <c r="J123" i="4"/>
  <c r="H123" i="4" s="1"/>
  <c r="F123" i="24"/>
  <c r="F123" i="4"/>
  <c r="F122" i="4" l="1"/>
  <c r="E122" i="24"/>
  <c r="E122" i="23"/>
  <c r="G122" i="4"/>
  <c r="C122" i="5"/>
  <c r="P122" i="4"/>
  <c r="N122" i="4" s="1"/>
  <c r="D122" i="5"/>
  <c r="C122" i="24"/>
  <c r="P122" i="24"/>
  <c r="N122" i="24" s="1"/>
  <c r="E122" i="5"/>
  <c r="D123" i="24"/>
  <c r="D123" i="4"/>
  <c r="C122" i="4"/>
  <c r="F122" i="24"/>
  <c r="C122" i="23"/>
  <c r="E122" i="4"/>
  <c r="G122" i="24"/>
  <c r="D122" i="23"/>
  <c r="J122" i="24"/>
  <c r="H122" i="24" s="1"/>
  <c r="J122" i="4"/>
  <c r="H122" i="4" s="1"/>
  <c r="D122" i="24" l="1"/>
  <c r="D122" i="4"/>
  <c r="G121" i="4" l="1"/>
  <c r="E121" i="23"/>
  <c r="D121" i="5"/>
  <c r="C121" i="23"/>
  <c r="E121" i="5"/>
  <c r="D121" i="23"/>
  <c r="C121" i="4"/>
  <c r="F121" i="4"/>
  <c r="E121" i="24"/>
  <c r="C121" i="5"/>
  <c r="P121" i="24"/>
  <c r="N121" i="24" s="1"/>
  <c r="C121" i="24"/>
  <c r="J121" i="4"/>
  <c r="H121" i="4" s="1"/>
  <c r="P121" i="4"/>
  <c r="N121" i="4" s="1"/>
  <c r="G121" i="24"/>
  <c r="F121" i="24"/>
  <c r="J121" i="24"/>
  <c r="H121" i="24" s="1"/>
  <c r="E121" i="4"/>
  <c r="D121" i="4" l="1"/>
  <c r="D121" i="24"/>
  <c r="D120" i="23" l="1"/>
  <c r="C120" i="24"/>
  <c r="E120" i="23"/>
  <c r="E120" i="5"/>
  <c r="G120" i="24"/>
  <c r="C120" i="5"/>
  <c r="E120" i="4"/>
  <c r="D120" i="5"/>
  <c r="C120" i="23"/>
  <c r="C120" i="4"/>
  <c r="E120" i="24"/>
  <c r="P120" i="24"/>
  <c r="N120" i="24" s="1"/>
  <c r="P120" i="4"/>
  <c r="N120" i="4" s="1"/>
  <c r="J120" i="4"/>
  <c r="H120" i="4" s="1"/>
  <c r="G120" i="4"/>
  <c r="J120" i="24"/>
  <c r="H120" i="24" s="1"/>
  <c r="F120" i="24"/>
  <c r="F120" i="4"/>
  <c r="C119" i="5" l="1"/>
  <c r="E119" i="23"/>
  <c r="E119" i="4"/>
  <c r="C119" i="24"/>
  <c r="E119" i="5"/>
  <c r="C119" i="4"/>
  <c r="D119" i="23"/>
  <c r="G119" i="4"/>
  <c r="D119" i="5"/>
  <c r="E119" i="24"/>
  <c r="D120" i="4"/>
  <c r="C119" i="23"/>
  <c r="P119" i="4"/>
  <c r="N119" i="4" s="1"/>
  <c r="G119" i="24"/>
  <c r="D120" i="24"/>
  <c r="J119" i="4"/>
  <c r="H119" i="4" s="1"/>
  <c r="P119" i="24"/>
  <c r="N119" i="24" s="1"/>
  <c r="J119" i="24"/>
  <c r="H119" i="24" s="1"/>
  <c r="F119" i="24"/>
  <c r="F119" i="4"/>
  <c r="D118" i="5" l="1"/>
  <c r="C118" i="4"/>
  <c r="E118" i="5"/>
  <c r="E118" i="24"/>
  <c r="G118" i="4"/>
  <c r="E118" i="4"/>
  <c r="E118" i="23"/>
  <c r="D118" i="23"/>
  <c r="C118" i="5"/>
  <c r="C118" i="23"/>
  <c r="C118" i="24"/>
  <c r="D119" i="4"/>
  <c r="G118" i="24"/>
  <c r="D119" i="24"/>
  <c r="J118" i="4"/>
  <c r="H118" i="4" s="1"/>
  <c r="P118" i="24"/>
  <c r="N118" i="24" s="1"/>
  <c r="J118" i="24"/>
  <c r="F118" i="4"/>
  <c r="F118" i="24"/>
  <c r="P118" i="4"/>
  <c r="N118" i="4" s="1"/>
  <c r="C117" i="5"/>
  <c r="D117" i="5" l="1"/>
  <c r="C117" i="4"/>
  <c r="D117" i="23"/>
  <c r="C117" i="24"/>
  <c r="E117" i="5"/>
  <c r="E117" i="23"/>
  <c r="E117" i="24"/>
  <c r="P117" i="4"/>
  <c r="N117" i="4" s="1"/>
  <c r="C117" i="23"/>
  <c r="D118" i="24"/>
  <c r="P117" i="24"/>
  <c r="N117" i="24" s="1"/>
  <c r="H118" i="24"/>
  <c r="E117" i="4"/>
  <c r="G117" i="4"/>
  <c r="J117" i="24"/>
  <c r="H117" i="24" s="1"/>
  <c r="G117" i="24"/>
  <c r="D118" i="4"/>
  <c r="J117" i="4"/>
  <c r="F117" i="24"/>
  <c r="F117" i="4"/>
  <c r="C116" i="5" l="1"/>
  <c r="C116" i="4"/>
  <c r="E116" i="23"/>
  <c r="D116" i="23"/>
  <c r="E116" i="4"/>
  <c r="C116" i="24"/>
  <c r="E116" i="5"/>
  <c r="C116" i="23"/>
  <c r="E116" i="24"/>
  <c r="G116" i="4"/>
  <c r="D116" i="5"/>
  <c r="D117" i="4"/>
  <c r="D117" i="24"/>
  <c r="H117" i="4"/>
  <c r="P116" i="4"/>
  <c r="N116" i="4" s="1"/>
  <c r="P116" i="24"/>
  <c r="N116" i="24" s="1"/>
  <c r="J116" i="24"/>
  <c r="J116" i="4"/>
  <c r="H116" i="4" s="1"/>
  <c r="G116" i="24"/>
  <c r="F116" i="24"/>
  <c r="F116" i="4"/>
  <c r="C115" i="24"/>
  <c r="E115" i="4"/>
  <c r="C115" i="23"/>
  <c r="E115" i="24" l="1"/>
  <c r="G115" i="24"/>
  <c r="E115" i="5"/>
  <c r="D115" i="5"/>
  <c r="E115" i="23"/>
  <c r="C115" i="4"/>
  <c r="D115" i="23"/>
  <c r="D116" i="24"/>
  <c r="D116" i="4"/>
  <c r="H116" i="24"/>
  <c r="C115" i="5"/>
  <c r="J115" i="4"/>
  <c r="H115" i="4" s="1"/>
  <c r="P115" i="24"/>
  <c r="N115" i="24" s="1"/>
  <c r="P115" i="4"/>
  <c r="N115" i="4" s="1"/>
  <c r="G115" i="4"/>
  <c r="J115" i="24"/>
  <c r="H115" i="24" s="1"/>
  <c r="F115" i="24"/>
  <c r="F115" i="4"/>
  <c r="C114" i="4"/>
  <c r="E114" i="5" l="1"/>
  <c r="C114" i="5"/>
  <c r="D114" i="23"/>
  <c r="E114" i="4"/>
  <c r="E114" i="24"/>
  <c r="G114" i="24"/>
  <c r="C114" i="23"/>
  <c r="D114" i="5"/>
  <c r="C114" i="24"/>
  <c r="D115" i="24"/>
  <c r="D115" i="4"/>
  <c r="P114" i="24"/>
  <c r="N114" i="24" s="1"/>
  <c r="E114" i="23"/>
  <c r="G114" i="4"/>
  <c r="P114" i="4"/>
  <c r="N114" i="4" s="1"/>
  <c r="J114" i="4"/>
  <c r="J114" i="24"/>
  <c r="H114" i="24" s="1"/>
  <c r="F114" i="24"/>
  <c r="F114" i="4"/>
  <c r="E113" i="23" l="1"/>
  <c r="D113" i="5"/>
  <c r="E113" i="5"/>
  <c r="D113" i="23"/>
  <c r="E113" i="4"/>
  <c r="C113" i="24"/>
  <c r="C113" i="23"/>
  <c r="C113" i="5"/>
  <c r="E113" i="24"/>
  <c r="C113" i="4"/>
  <c r="D114" i="4"/>
  <c r="H114" i="4"/>
  <c r="P113" i="4"/>
  <c r="N113" i="4" s="1"/>
  <c r="G113" i="24"/>
  <c r="G113" i="4"/>
  <c r="D114" i="24"/>
  <c r="J113" i="4"/>
  <c r="P113" i="24"/>
  <c r="N113" i="24" s="1"/>
  <c r="J113" i="24"/>
  <c r="H113" i="24" s="1"/>
  <c r="F113" i="24"/>
  <c r="F113" i="4"/>
  <c r="D112" i="5"/>
  <c r="C112" i="4" l="1"/>
  <c r="E112" i="4"/>
  <c r="E112" i="24"/>
  <c r="D112" i="23"/>
  <c r="C112" i="24"/>
  <c r="E112" i="23"/>
  <c r="C112" i="5"/>
  <c r="E112" i="5"/>
  <c r="G112" i="4"/>
  <c r="D113" i="4"/>
  <c r="C112" i="23"/>
  <c r="D113" i="24"/>
  <c r="G112" i="24"/>
  <c r="H113" i="4"/>
  <c r="P112" i="24"/>
  <c r="N112" i="24" s="1"/>
  <c r="P112" i="4"/>
  <c r="N112" i="4" s="1"/>
  <c r="J112" i="4"/>
  <c r="H112" i="4" s="1"/>
  <c r="J112" i="24"/>
  <c r="H112" i="24" s="1"/>
  <c r="F112" i="24"/>
  <c r="F112" i="4"/>
  <c r="C111" i="24"/>
  <c r="E111" i="4"/>
  <c r="D111" i="23"/>
  <c r="C111" i="4" l="1"/>
  <c r="C111" i="5"/>
  <c r="G111" i="24"/>
  <c r="E111" i="24"/>
  <c r="D112" i="4"/>
  <c r="D112" i="24"/>
  <c r="D111" i="5"/>
  <c r="E111" i="23"/>
  <c r="E111" i="5"/>
  <c r="C111" i="23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C110" i="5" l="1"/>
  <c r="D110" i="5"/>
  <c r="C110" i="23"/>
  <c r="C110" i="4"/>
  <c r="E110" i="5"/>
  <c r="D110" i="23"/>
  <c r="E110" i="4"/>
  <c r="C110" i="24"/>
  <c r="E110" i="24"/>
  <c r="E110" i="23"/>
  <c r="P110" i="4"/>
  <c r="N110" i="4" s="1"/>
  <c r="D111" i="4"/>
  <c r="D111" i="24"/>
  <c r="J110" i="4"/>
  <c r="H110" i="4" s="1"/>
  <c r="P110" i="24"/>
  <c r="N110" i="24" s="1"/>
  <c r="G110" i="4"/>
  <c r="J110" i="24"/>
  <c r="G110" i="24"/>
  <c r="F110" i="24"/>
  <c r="F110" i="4"/>
  <c r="C109" i="24"/>
  <c r="E109" i="5"/>
  <c r="C109" i="5" l="1"/>
  <c r="C109" i="23"/>
  <c r="E109" i="23"/>
  <c r="C109" i="4"/>
  <c r="G109" i="4"/>
  <c r="G109" i="24"/>
  <c r="D109" i="5"/>
  <c r="E109" i="4"/>
  <c r="E109" i="24"/>
  <c r="D109" i="23"/>
  <c r="D110" i="4"/>
  <c r="D110" i="24"/>
  <c r="H110" i="24"/>
  <c r="P109" i="24"/>
  <c r="N109" i="24" s="1"/>
  <c r="J109" i="4"/>
  <c r="H109" i="4" s="1"/>
  <c r="P109" i="4"/>
  <c r="N109" i="4" s="1"/>
  <c r="J109" i="24"/>
  <c r="H109" i="24" s="1"/>
  <c r="F109" i="24"/>
  <c r="F109" i="4"/>
  <c r="G108" i="24" l="1"/>
  <c r="C108" i="4"/>
  <c r="D108" i="23"/>
  <c r="C108" i="24"/>
  <c r="E108" i="5"/>
  <c r="E108" i="23"/>
  <c r="D108" i="5"/>
  <c r="C108" i="23"/>
  <c r="E108" i="4"/>
  <c r="C108" i="5"/>
  <c r="D109" i="24"/>
  <c r="D109" i="4"/>
  <c r="E108" i="24"/>
  <c r="P108" i="24"/>
  <c r="N108" i="24" s="1"/>
  <c r="P108" i="4"/>
  <c r="N108" i="4" s="1"/>
  <c r="J108" i="4"/>
  <c r="H108" i="4" s="1"/>
  <c r="G108" i="4"/>
  <c r="J108" i="24"/>
  <c r="H108" i="24" s="1"/>
  <c r="F108" i="24"/>
  <c r="F108" i="4"/>
  <c r="C107" i="24"/>
  <c r="E107" i="5"/>
  <c r="E107" i="4" l="1"/>
  <c r="E107" i="24"/>
  <c r="D107" i="23"/>
  <c r="G107" i="4"/>
  <c r="C107" i="5"/>
  <c r="D107" i="5"/>
  <c r="E107" i="23"/>
  <c r="C107" i="23"/>
  <c r="C107" i="4"/>
  <c r="D108" i="4"/>
  <c r="G107" i="24"/>
  <c r="D108" i="24"/>
  <c r="P107" i="24"/>
  <c r="N107" i="24" s="1"/>
  <c r="P107" i="4"/>
  <c r="N107" i="4" s="1"/>
  <c r="J107" i="4"/>
  <c r="J107" i="24"/>
  <c r="F107" i="24"/>
  <c r="F107" i="4"/>
  <c r="D107" i="24" l="1"/>
  <c r="D107" i="4"/>
  <c r="H107" i="4"/>
  <c r="H107" i="24"/>
  <c r="C106" i="23" l="1"/>
  <c r="E106" i="5"/>
  <c r="D106" i="23"/>
  <c r="E106" i="23"/>
  <c r="E106" i="24"/>
  <c r="C106" i="5"/>
  <c r="G106" i="24"/>
  <c r="C106" i="4"/>
  <c r="D106" i="5"/>
  <c r="F106" i="24"/>
  <c r="G106" i="4"/>
  <c r="F106" i="4"/>
  <c r="E106" i="4"/>
  <c r="J106" i="24"/>
  <c r="H106" i="24" s="1"/>
  <c r="J106" i="4"/>
  <c r="H106" i="4" s="1"/>
  <c r="P106" i="4"/>
  <c r="N106" i="4" s="1"/>
  <c r="C106" i="24"/>
  <c r="P106" i="24"/>
  <c r="D106" i="24" l="1"/>
  <c r="N106" i="24"/>
  <c r="D106" i="4"/>
  <c r="E105" i="24"/>
  <c r="E105" i="23"/>
  <c r="C105" i="4" l="1"/>
  <c r="E105" i="5"/>
  <c r="C105" i="24"/>
  <c r="F105" i="4"/>
  <c r="C105" i="5"/>
  <c r="D105" i="23"/>
  <c r="G105" i="24"/>
  <c r="D105" i="5"/>
  <c r="C105" i="23"/>
  <c r="P105" i="4"/>
  <c r="N105" i="4" s="1"/>
  <c r="F105" i="24"/>
  <c r="G105" i="4"/>
  <c r="J105" i="24"/>
  <c r="H105" i="24" s="1"/>
  <c r="P105" i="24"/>
  <c r="N105" i="24" s="1"/>
  <c r="J105" i="4"/>
  <c r="E105" i="4"/>
  <c r="C104" i="4" l="1"/>
  <c r="D104" i="23"/>
  <c r="E104" i="24"/>
  <c r="G104" i="4"/>
  <c r="F104" i="24"/>
  <c r="E104" i="23"/>
  <c r="C104" i="23"/>
  <c r="E104" i="5"/>
  <c r="C104" i="24"/>
  <c r="F104" i="4"/>
  <c r="D104" i="5"/>
  <c r="D105" i="4"/>
  <c r="C104" i="5"/>
  <c r="P104" i="24"/>
  <c r="N104" i="24" s="1"/>
  <c r="D105" i="24"/>
  <c r="J104" i="4"/>
  <c r="H104" i="4" s="1"/>
  <c r="H105" i="4"/>
  <c r="G104" i="24"/>
  <c r="P104" i="4"/>
  <c r="N104" i="4" s="1"/>
  <c r="E104" i="4"/>
  <c r="J104" i="24"/>
  <c r="H104" i="24" s="1"/>
  <c r="E103" i="23" l="1"/>
  <c r="C103" i="4"/>
  <c r="C103" i="23"/>
  <c r="E103" i="5"/>
  <c r="C103" i="24"/>
  <c r="C103" i="5"/>
  <c r="D103" i="5"/>
  <c r="D103" i="23"/>
  <c r="G103" i="4"/>
  <c r="D104" i="4"/>
  <c r="D104" i="24"/>
  <c r="P103" i="24"/>
  <c r="N103" i="24" s="1"/>
  <c r="G103" i="24"/>
  <c r="F103" i="24"/>
  <c r="J103" i="24"/>
  <c r="P103" i="4"/>
  <c r="N103" i="4" s="1"/>
  <c r="J103" i="4"/>
  <c r="H103" i="4" s="1"/>
  <c r="E103" i="24"/>
  <c r="F103" i="4"/>
  <c r="E103" i="4"/>
  <c r="F102" i="24"/>
  <c r="F102" i="4" l="1"/>
  <c r="E102" i="24"/>
  <c r="D102" i="23"/>
  <c r="E102" i="4"/>
  <c r="D102" i="5"/>
  <c r="G102" i="4"/>
  <c r="C102" i="23"/>
  <c r="C102" i="24"/>
  <c r="E102" i="23"/>
  <c r="C102" i="5"/>
  <c r="G102" i="24"/>
  <c r="C102" i="4"/>
  <c r="E102" i="5"/>
  <c r="D103" i="24"/>
  <c r="H103" i="24"/>
  <c r="D103" i="4"/>
  <c r="J102" i="4"/>
  <c r="H102" i="4" s="1"/>
  <c r="P102" i="4"/>
  <c r="N102" i="4" s="1"/>
  <c r="J102" i="24"/>
  <c r="H102" i="24" s="1"/>
  <c r="P102" i="24"/>
  <c r="N102" i="24" s="1"/>
  <c r="F101" i="4" l="1"/>
  <c r="E101" i="4"/>
  <c r="E101" i="24"/>
  <c r="D101" i="5"/>
  <c r="C101" i="23"/>
  <c r="G101" i="4"/>
  <c r="F101" i="24"/>
  <c r="D101" i="23"/>
  <c r="E101" i="5"/>
  <c r="G101" i="24"/>
  <c r="C101" i="5"/>
  <c r="E101" i="23"/>
  <c r="J101" i="4"/>
  <c r="H101" i="4" s="1"/>
  <c r="J101" i="24"/>
  <c r="H101" i="24" s="1"/>
  <c r="D102" i="4"/>
  <c r="C101" i="4"/>
  <c r="D102" i="24"/>
  <c r="P101" i="4"/>
  <c r="N101" i="4" s="1"/>
  <c r="C101" i="24"/>
  <c r="P101" i="24"/>
  <c r="N101" i="24" s="1"/>
  <c r="C100" i="4" l="1"/>
  <c r="D100" i="23"/>
  <c r="E100" i="4"/>
  <c r="C100" i="24"/>
  <c r="E100" i="24"/>
  <c r="G100" i="4"/>
  <c r="G100" i="24"/>
  <c r="E100" i="5"/>
  <c r="F100" i="24"/>
  <c r="E100" i="23"/>
  <c r="F100" i="4"/>
  <c r="C100" i="23"/>
  <c r="C100" i="5"/>
  <c r="D100" i="5"/>
  <c r="D101" i="4"/>
  <c r="D101" i="24"/>
  <c r="P100" i="24"/>
  <c r="N100" i="24" s="1"/>
  <c r="J100" i="4"/>
  <c r="P100" i="4"/>
  <c r="N100" i="4" s="1"/>
  <c r="J100" i="24"/>
  <c r="H100" i="24" s="1"/>
  <c r="C99" i="23" l="1"/>
  <c r="E99" i="4"/>
  <c r="C99" i="24"/>
  <c r="F99" i="4"/>
  <c r="E99" i="24"/>
  <c r="G99" i="24"/>
  <c r="E99" i="23"/>
  <c r="F99" i="24"/>
  <c r="D99" i="23"/>
  <c r="C99" i="5"/>
  <c r="C99" i="4"/>
  <c r="G99" i="4"/>
  <c r="D99" i="5"/>
  <c r="E99" i="5"/>
  <c r="D100" i="24"/>
  <c r="D100" i="4"/>
  <c r="H100" i="4"/>
  <c r="J99" i="4"/>
  <c r="H99" i="4" s="1"/>
  <c r="J99" i="24"/>
  <c r="H99" i="24" s="1"/>
  <c r="P99" i="4"/>
  <c r="P99" i="24"/>
  <c r="D98" i="23" l="1"/>
  <c r="C98" i="24"/>
  <c r="E98" i="24"/>
  <c r="G98" i="4"/>
  <c r="F98" i="24"/>
  <c r="G98" i="24"/>
  <c r="E98" i="5"/>
  <c r="C98" i="4"/>
  <c r="F98" i="4"/>
  <c r="D98" i="5"/>
  <c r="C98" i="5"/>
  <c r="E98" i="4"/>
  <c r="E98" i="23"/>
  <c r="C98" i="23"/>
  <c r="D99" i="4"/>
  <c r="N99" i="4"/>
  <c r="D99" i="24"/>
  <c r="J98" i="24"/>
  <c r="H98" i="24" s="1"/>
  <c r="N99" i="24"/>
  <c r="P98" i="24"/>
  <c r="J98" i="4"/>
  <c r="H98" i="4" s="1"/>
  <c r="P98" i="4"/>
  <c r="G97" i="24" l="1"/>
  <c r="C97" i="23"/>
  <c r="C97" i="4"/>
  <c r="D97" i="23"/>
  <c r="F97" i="24"/>
  <c r="F97" i="4"/>
  <c r="E97" i="4"/>
  <c r="D97" i="5"/>
  <c r="C97" i="5"/>
  <c r="E97" i="5"/>
  <c r="E97" i="24"/>
  <c r="G97" i="4"/>
  <c r="C97" i="24"/>
  <c r="E97" i="23"/>
  <c r="D98" i="24"/>
  <c r="N98" i="24"/>
  <c r="D98" i="4"/>
  <c r="N98" i="4"/>
  <c r="J97" i="4"/>
  <c r="H97" i="4" s="1"/>
  <c r="J97" i="24"/>
  <c r="H97" i="24" s="1"/>
  <c r="P97" i="24"/>
  <c r="N97" i="24" s="1"/>
  <c r="P97" i="4"/>
  <c r="N97" i="4" s="1"/>
  <c r="C96" i="5" l="1"/>
  <c r="C96" i="4"/>
  <c r="E96" i="4"/>
  <c r="F96" i="4"/>
  <c r="E96" i="24"/>
  <c r="G96" i="4"/>
  <c r="F96" i="24"/>
  <c r="C96" i="24"/>
  <c r="D96" i="23"/>
  <c r="E96" i="23"/>
  <c r="E96" i="5"/>
  <c r="G96" i="24"/>
  <c r="D96" i="5"/>
  <c r="C96" i="23"/>
  <c r="J96" i="4"/>
  <c r="H96" i="4" s="1"/>
  <c r="D97" i="24"/>
  <c r="P96" i="4"/>
  <c r="N96" i="4" s="1"/>
  <c r="J96" i="24"/>
  <c r="H96" i="24" s="1"/>
  <c r="P96" i="24"/>
  <c r="D97" i="4"/>
  <c r="G95" i="24"/>
  <c r="G95" i="4"/>
  <c r="E95" i="24" l="1"/>
  <c r="D95" i="5"/>
  <c r="C95" i="4"/>
  <c r="C95" i="23"/>
  <c r="C95" i="24"/>
  <c r="E95" i="5"/>
  <c r="F95" i="4"/>
  <c r="E95" i="4"/>
  <c r="D95" i="23"/>
  <c r="F95" i="24"/>
  <c r="E95" i="23"/>
  <c r="C95" i="5"/>
  <c r="D96" i="24"/>
  <c r="D96" i="4"/>
  <c r="J95" i="24"/>
  <c r="P95" i="24"/>
  <c r="N95" i="24" s="1"/>
  <c r="N96" i="24"/>
  <c r="J95" i="4"/>
  <c r="P95" i="4"/>
  <c r="N95" i="4" s="1"/>
  <c r="G94" i="24"/>
  <c r="E94" i="24"/>
  <c r="F94" i="4" l="1"/>
  <c r="E94" i="4"/>
  <c r="F94" i="24"/>
  <c r="C94" i="24"/>
  <c r="C94" i="5"/>
  <c r="C94" i="23"/>
  <c r="G94" i="4"/>
  <c r="E94" i="23"/>
  <c r="E94" i="5"/>
  <c r="C94" i="4"/>
  <c r="D94" i="5"/>
  <c r="D94" i="23"/>
  <c r="J94" i="4"/>
  <c r="H94" i="4" s="1"/>
  <c r="P94" i="4"/>
  <c r="D95" i="24"/>
  <c r="H95" i="24"/>
  <c r="J94" i="24"/>
  <c r="H94" i="24" s="1"/>
  <c r="D95" i="4"/>
  <c r="H95" i="4"/>
  <c r="P94" i="24"/>
  <c r="N94" i="24" s="1"/>
  <c r="E93" i="23"/>
  <c r="E93" i="5" l="1"/>
  <c r="E93" i="4"/>
  <c r="C93" i="24"/>
  <c r="D93" i="5"/>
  <c r="C93" i="23"/>
  <c r="G93" i="4"/>
  <c r="F93" i="24"/>
  <c r="F93" i="4"/>
  <c r="E93" i="24"/>
  <c r="G93" i="24"/>
  <c r="D93" i="23"/>
  <c r="C93" i="4"/>
  <c r="C93" i="5"/>
  <c r="D94" i="4"/>
  <c r="N94" i="4"/>
  <c r="J93" i="4"/>
  <c r="H93" i="4" s="1"/>
  <c r="D94" i="24"/>
  <c r="P93" i="4"/>
  <c r="P93" i="24"/>
  <c r="N93" i="24" s="1"/>
  <c r="J93" i="24"/>
  <c r="H93" i="24" s="1"/>
  <c r="C92" i="4" l="1"/>
  <c r="E92" i="5"/>
  <c r="D92" i="23"/>
  <c r="E92" i="24"/>
  <c r="D92" i="5"/>
  <c r="C92" i="23"/>
  <c r="F92" i="4"/>
  <c r="F92" i="24"/>
  <c r="G92" i="24"/>
  <c r="E92" i="23"/>
  <c r="G92" i="4"/>
  <c r="C92" i="5"/>
  <c r="D93" i="4"/>
  <c r="N93" i="4"/>
  <c r="J92" i="4"/>
  <c r="H92" i="4" s="1"/>
  <c r="D93" i="24"/>
  <c r="E92" i="4"/>
  <c r="P92" i="4"/>
  <c r="N92" i="4" s="1"/>
  <c r="J92" i="24"/>
  <c r="H92" i="24" s="1"/>
  <c r="P92" i="24"/>
  <c r="N92" i="24" s="1"/>
  <c r="C92" i="24"/>
  <c r="E91" i="24" l="1"/>
  <c r="G91" i="4"/>
  <c r="F91" i="24"/>
  <c r="G91" i="24"/>
  <c r="C91" i="23"/>
  <c r="C91" i="4"/>
  <c r="E91" i="5"/>
  <c r="E91" i="23"/>
  <c r="C91" i="5"/>
  <c r="D91" i="5"/>
  <c r="C91" i="24"/>
  <c r="D91" i="23"/>
  <c r="D92" i="24"/>
  <c r="D92" i="4"/>
  <c r="P91" i="4"/>
  <c r="N91" i="4" s="1"/>
  <c r="P91" i="24"/>
  <c r="N91" i="24" s="1"/>
  <c r="J91" i="4"/>
  <c r="F91" i="4"/>
  <c r="J91" i="24"/>
  <c r="E91" i="4"/>
  <c r="C90" i="24" l="1"/>
  <c r="G90" i="4"/>
  <c r="D90" i="5"/>
  <c r="D90" i="23"/>
  <c r="F90" i="4"/>
  <c r="E90" i="4"/>
  <c r="C90" i="5"/>
  <c r="G90" i="24"/>
  <c r="E90" i="5"/>
  <c r="F90" i="24"/>
  <c r="E90" i="24"/>
  <c r="C90" i="4"/>
  <c r="C90" i="23"/>
  <c r="E90" i="23"/>
  <c r="D91" i="4"/>
  <c r="H91" i="4"/>
  <c r="D91" i="24"/>
  <c r="H91" i="24"/>
  <c r="J90" i="24"/>
  <c r="H90" i="24" s="1"/>
  <c r="P90" i="24"/>
  <c r="N90" i="24" s="1"/>
  <c r="J90" i="4"/>
  <c r="H90" i="4" s="1"/>
  <c r="P90" i="4"/>
  <c r="N90" i="4" s="1"/>
  <c r="C89" i="5" l="1"/>
  <c r="F89" i="4"/>
  <c r="G89" i="4"/>
  <c r="E89" i="4"/>
  <c r="C89" i="23"/>
  <c r="F89" i="24"/>
  <c r="D89" i="23"/>
  <c r="D89" i="5"/>
  <c r="E89" i="23"/>
  <c r="E89" i="5"/>
  <c r="D90" i="24"/>
  <c r="D90" i="4"/>
  <c r="J89" i="4"/>
  <c r="H89" i="4" s="1"/>
  <c r="P89" i="4"/>
  <c r="N89" i="4" s="1"/>
  <c r="J89" i="24"/>
  <c r="H89" i="24" s="1"/>
  <c r="P89" i="24"/>
  <c r="N89" i="24" s="1"/>
  <c r="C89" i="4"/>
  <c r="C89" i="24"/>
  <c r="G89" i="24"/>
  <c r="E89" i="24"/>
  <c r="D89" i="24" l="1"/>
  <c r="D89" i="4"/>
  <c r="E88" i="24"/>
  <c r="C88" i="24" l="1"/>
  <c r="F88" i="24"/>
  <c r="G88" i="24"/>
  <c r="C88" i="4"/>
  <c r="F88" i="4"/>
  <c r="D88" i="5"/>
  <c r="C88" i="23"/>
  <c r="C88" i="5"/>
  <c r="E88" i="5"/>
  <c r="E88" i="23"/>
  <c r="D88" i="23"/>
  <c r="J88" i="24"/>
  <c r="H88" i="24" s="1"/>
  <c r="P88" i="24"/>
  <c r="P88" i="4"/>
  <c r="N88" i="4" s="1"/>
  <c r="G88" i="4"/>
  <c r="E88" i="4"/>
  <c r="J88" i="4"/>
  <c r="C87" i="4" l="1"/>
  <c r="E87" i="23"/>
  <c r="E87" i="4"/>
  <c r="F87" i="4"/>
  <c r="G87" i="4"/>
  <c r="C87" i="5"/>
  <c r="F87" i="24"/>
  <c r="D87" i="23"/>
  <c r="C87" i="23"/>
  <c r="D87" i="5"/>
  <c r="G87" i="24"/>
  <c r="E87" i="5"/>
  <c r="C87" i="24"/>
  <c r="E87" i="24"/>
  <c r="D88" i="24"/>
  <c r="N88" i="24"/>
  <c r="D88" i="4"/>
  <c r="J87" i="4"/>
  <c r="H87" i="4" s="1"/>
  <c r="P87" i="4"/>
  <c r="N87" i="4" s="1"/>
  <c r="J87" i="24"/>
  <c r="H87" i="24" s="1"/>
  <c r="P87" i="24"/>
  <c r="N87" i="24" s="1"/>
  <c r="H88" i="4"/>
  <c r="C86" i="23" l="1"/>
  <c r="C86" i="4"/>
  <c r="E86" i="5"/>
  <c r="C86" i="24"/>
  <c r="E86" i="24"/>
  <c r="E86" i="4"/>
  <c r="F86" i="4"/>
  <c r="F86" i="24"/>
  <c r="G86" i="4"/>
  <c r="E86" i="23"/>
  <c r="D86" i="5"/>
  <c r="G86" i="24"/>
  <c r="D86" i="23"/>
  <c r="C86" i="5"/>
  <c r="D87" i="4"/>
  <c r="D87" i="24"/>
  <c r="J86" i="4"/>
  <c r="H86" i="4" s="1"/>
  <c r="P86" i="4"/>
  <c r="N86" i="4" s="1"/>
  <c r="J86" i="24"/>
  <c r="H86" i="24" s="1"/>
  <c r="P86" i="24"/>
  <c r="G85" i="24"/>
  <c r="C85" i="4" l="1"/>
  <c r="D85" i="23"/>
  <c r="D85" i="5"/>
  <c r="C85" i="24"/>
  <c r="G85" i="4"/>
  <c r="E85" i="4"/>
  <c r="E85" i="23"/>
  <c r="F85" i="24"/>
  <c r="C85" i="5"/>
  <c r="C85" i="23"/>
  <c r="F85" i="4"/>
  <c r="E85" i="5"/>
  <c r="E85" i="24"/>
  <c r="D86" i="4"/>
  <c r="J85" i="24"/>
  <c r="H85" i="24" s="1"/>
  <c r="P85" i="24"/>
  <c r="N85" i="24" s="1"/>
  <c r="D86" i="24"/>
  <c r="J85" i="4"/>
  <c r="P85" i="4"/>
  <c r="N85" i="4" s="1"/>
  <c r="N86" i="24"/>
  <c r="G84" i="24"/>
  <c r="G84" i="4"/>
  <c r="D84" i="5" l="1"/>
  <c r="C84" i="23"/>
  <c r="E84" i="24"/>
  <c r="E84" i="4"/>
  <c r="C84" i="24"/>
  <c r="E84" i="5"/>
  <c r="D84" i="23"/>
  <c r="F84" i="24"/>
  <c r="C84" i="5"/>
  <c r="F84" i="4"/>
  <c r="E84" i="23"/>
  <c r="C84" i="4"/>
  <c r="D85" i="24"/>
  <c r="D85" i="4"/>
  <c r="H85" i="4"/>
  <c r="J84" i="24"/>
  <c r="H84" i="24" s="1"/>
  <c r="P84" i="24"/>
  <c r="N84" i="24" s="1"/>
  <c r="J84" i="4"/>
  <c r="H84" i="4" s="1"/>
  <c r="P84" i="4"/>
  <c r="N84" i="4" s="1"/>
  <c r="E83" i="24"/>
  <c r="F83" i="4" l="1"/>
  <c r="G83" i="24"/>
  <c r="F83" i="24"/>
  <c r="C83" i="5"/>
  <c r="C83" i="23"/>
  <c r="C83" i="4"/>
  <c r="D83" i="23"/>
  <c r="E83" i="4"/>
  <c r="C83" i="24"/>
  <c r="D83" i="5"/>
  <c r="G83" i="4"/>
  <c r="E83" i="5"/>
  <c r="E83" i="23"/>
  <c r="D84" i="24"/>
  <c r="D84" i="4"/>
  <c r="J83" i="4"/>
  <c r="H83" i="4" s="1"/>
  <c r="J83" i="24"/>
  <c r="P83" i="24"/>
  <c r="N83" i="24" s="1"/>
  <c r="P83" i="4"/>
  <c r="E82" i="23"/>
  <c r="D82" i="23" l="1"/>
  <c r="E82" i="4"/>
  <c r="D82" i="5"/>
  <c r="C82" i="5"/>
  <c r="G82" i="24"/>
  <c r="F82" i="24"/>
  <c r="C82" i="24"/>
  <c r="F82" i="4"/>
  <c r="C82" i="23"/>
  <c r="E82" i="5"/>
  <c r="C82" i="4"/>
  <c r="G82" i="4"/>
  <c r="E82" i="24"/>
  <c r="J82" i="4"/>
  <c r="H82" i="4" s="1"/>
  <c r="P82" i="4"/>
  <c r="N82" i="4" s="1"/>
  <c r="D83" i="4"/>
  <c r="N83" i="4"/>
  <c r="D83" i="24"/>
  <c r="H83" i="24"/>
  <c r="J82" i="24"/>
  <c r="H82" i="24" s="1"/>
  <c r="P82" i="24"/>
  <c r="N82" i="24" s="1"/>
  <c r="E81" i="24" l="1"/>
  <c r="D81" i="5"/>
  <c r="G81" i="4"/>
  <c r="G81" i="24"/>
  <c r="F81" i="24"/>
  <c r="E81" i="23"/>
  <c r="C81" i="5"/>
  <c r="C81" i="4"/>
  <c r="F81" i="4"/>
  <c r="E81" i="4"/>
  <c r="C81" i="24"/>
  <c r="E81" i="5"/>
  <c r="D81" i="23"/>
  <c r="C81" i="23"/>
  <c r="D82" i="4"/>
  <c r="D82" i="24"/>
  <c r="J81" i="4"/>
  <c r="H81" i="4" s="1"/>
  <c r="P81" i="4"/>
  <c r="N81" i="4" s="1"/>
  <c r="J81" i="24"/>
  <c r="H81" i="24" s="1"/>
  <c r="P81" i="24"/>
  <c r="N81" i="24" s="1"/>
  <c r="F80" i="4" l="1"/>
  <c r="E80" i="5"/>
  <c r="D80" i="23"/>
  <c r="E80" i="4"/>
  <c r="C80" i="24"/>
  <c r="F80" i="24"/>
  <c r="G80" i="4"/>
  <c r="D80" i="5"/>
  <c r="C80" i="4"/>
  <c r="G80" i="24"/>
  <c r="E80" i="24"/>
  <c r="C80" i="5"/>
  <c r="E80" i="23"/>
  <c r="C80" i="23"/>
  <c r="J80" i="4"/>
  <c r="H80" i="4" s="1"/>
  <c r="P80" i="4"/>
  <c r="N80" i="4" s="1"/>
  <c r="D81" i="4"/>
  <c r="J80" i="24"/>
  <c r="H80" i="24" s="1"/>
  <c r="P80" i="24"/>
  <c r="N80" i="24" s="1"/>
  <c r="D81" i="24"/>
  <c r="G79" i="24" l="1"/>
  <c r="C79" i="4"/>
  <c r="E79" i="5"/>
  <c r="D79" i="23"/>
  <c r="C79" i="24"/>
  <c r="F79" i="24"/>
  <c r="C79" i="5"/>
  <c r="F79" i="4"/>
  <c r="E79" i="4"/>
  <c r="C79" i="23"/>
  <c r="E79" i="24"/>
  <c r="E79" i="23"/>
  <c r="D79" i="5"/>
  <c r="G79" i="4"/>
  <c r="J79" i="4"/>
  <c r="H79" i="4" s="1"/>
  <c r="P79" i="4"/>
  <c r="N79" i="4" s="1"/>
  <c r="D80" i="4"/>
  <c r="D80" i="24"/>
  <c r="J79" i="24"/>
  <c r="H79" i="24" s="1"/>
  <c r="P79" i="24"/>
  <c r="N79" i="24" s="1"/>
  <c r="G78" i="24"/>
  <c r="F78" i="24" l="1"/>
  <c r="F78" i="4"/>
  <c r="D78" i="23"/>
  <c r="G78" i="4"/>
  <c r="E78" i="5"/>
  <c r="E78" i="4"/>
  <c r="C78" i="24"/>
  <c r="C78" i="5"/>
  <c r="D78" i="5"/>
  <c r="C78" i="4"/>
  <c r="E78" i="24"/>
  <c r="C78" i="23"/>
  <c r="E78" i="23"/>
  <c r="D79" i="4"/>
  <c r="D79" i="24"/>
  <c r="J78" i="24"/>
  <c r="H78" i="24" s="1"/>
  <c r="P78" i="24"/>
  <c r="N78" i="24" s="1"/>
  <c r="J78" i="4"/>
  <c r="H78" i="4" s="1"/>
  <c r="P78" i="4"/>
  <c r="N78" i="4" s="1"/>
  <c r="F77" i="24"/>
  <c r="C77" i="24"/>
  <c r="E77" i="4"/>
  <c r="D77" i="23"/>
  <c r="G77" i="24" l="1"/>
  <c r="F77" i="4"/>
  <c r="G77" i="4"/>
  <c r="C77" i="4"/>
  <c r="C77" i="23"/>
  <c r="E77" i="23"/>
  <c r="C77" i="5"/>
  <c r="E77" i="24"/>
  <c r="E77" i="5"/>
  <c r="D77" i="5"/>
  <c r="J77" i="24"/>
  <c r="H77" i="24" s="1"/>
  <c r="P77" i="24"/>
  <c r="N77" i="24" s="1"/>
  <c r="D78" i="24"/>
  <c r="D78" i="4"/>
  <c r="J77" i="4"/>
  <c r="P77" i="4"/>
  <c r="N77" i="4" s="1"/>
  <c r="C76" i="23" l="1"/>
  <c r="C76" i="4"/>
  <c r="E76" i="5"/>
  <c r="D76" i="23"/>
  <c r="E76" i="4"/>
  <c r="C76" i="24"/>
  <c r="G76" i="24"/>
  <c r="E76" i="24"/>
  <c r="G76" i="4"/>
  <c r="E76" i="23"/>
  <c r="F76" i="4"/>
  <c r="D76" i="5"/>
  <c r="C76" i="5"/>
  <c r="F76" i="24"/>
  <c r="J76" i="4"/>
  <c r="H76" i="4" s="1"/>
  <c r="D77" i="24"/>
  <c r="J76" i="24"/>
  <c r="H76" i="24" s="1"/>
  <c r="P76" i="24"/>
  <c r="P76" i="4"/>
  <c r="N76" i="4" s="1"/>
  <c r="D77" i="4"/>
  <c r="H77" i="4"/>
  <c r="E75" i="5" l="1"/>
  <c r="D75" i="23"/>
  <c r="E75" i="4"/>
  <c r="F75" i="4"/>
  <c r="F75" i="24"/>
  <c r="G75" i="24"/>
  <c r="G75" i="4"/>
  <c r="E75" i="24"/>
  <c r="D75" i="5"/>
  <c r="E75" i="23"/>
  <c r="C75" i="4"/>
  <c r="C75" i="5"/>
  <c r="D76" i="24"/>
  <c r="N76" i="24"/>
  <c r="J75" i="24"/>
  <c r="H75" i="24" s="1"/>
  <c r="J75" i="4"/>
  <c r="H75" i="4" s="1"/>
  <c r="P75" i="4"/>
  <c r="N75" i="4" s="1"/>
  <c r="C75" i="24"/>
  <c r="D76" i="4"/>
  <c r="C75" i="23"/>
  <c r="P75" i="24"/>
  <c r="N75" i="24" s="1"/>
  <c r="C74" i="23" l="1"/>
  <c r="C74" i="4"/>
  <c r="D74" i="23"/>
  <c r="C74" i="24"/>
  <c r="G74" i="4"/>
  <c r="G74" i="24"/>
  <c r="E74" i="4"/>
  <c r="F74" i="24"/>
  <c r="D74" i="5"/>
  <c r="E74" i="24"/>
  <c r="E74" i="23"/>
  <c r="F74" i="4"/>
  <c r="C74" i="5"/>
  <c r="E74" i="5"/>
  <c r="D75" i="4"/>
  <c r="D75" i="24"/>
  <c r="J74" i="4"/>
  <c r="H74" i="4" s="1"/>
  <c r="P74" i="4"/>
  <c r="N74" i="4" s="1"/>
  <c r="J74" i="24"/>
  <c r="H74" i="24" s="1"/>
  <c r="P74" i="24"/>
  <c r="N74" i="24" s="1"/>
  <c r="C73" i="24" l="1"/>
  <c r="F73" i="4"/>
  <c r="G73" i="4"/>
  <c r="G73" i="24"/>
  <c r="C73" i="4"/>
  <c r="D73" i="23"/>
  <c r="D73" i="5"/>
  <c r="E73" i="4"/>
  <c r="C73" i="5"/>
  <c r="C73" i="23"/>
  <c r="E73" i="23"/>
  <c r="E73" i="5"/>
  <c r="E73" i="24"/>
  <c r="F73" i="24"/>
  <c r="D74" i="4"/>
  <c r="J73" i="24"/>
  <c r="H73" i="24" s="1"/>
  <c r="P73" i="24"/>
  <c r="N73" i="24" s="1"/>
  <c r="D74" i="24"/>
  <c r="J73" i="4"/>
  <c r="H73" i="4" s="1"/>
  <c r="P73" i="4"/>
  <c r="N73" i="4" s="1"/>
  <c r="F72" i="24"/>
  <c r="G72" i="24" l="1"/>
  <c r="C72" i="23"/>
  <c r="C72" i="4"/>
  <c r="C72" i="24"/>
  <c r="C72" i="5"/>
  <c r="D72" i="5"/>
  <c r="F72" i="4"/>
  <c r="E72" i="24"/>
  <c r="D72" i="23"/>
  <c r="G72" i="4"/>
  <c r="E72" i="23"/>
  <c r="E72" i="5"/>
  <c r="E72" i="4"/>
  <c r="J72" i="24"/>
  <c r="P72" i="24"/>
  <c r="N72" i="24" s="1"/>
  <c r="J72" i="4"/>
  <c r="H72" i="4" s="1"/>
  <c r="P72" i="4"/>
  <c r="D73" i="24"/>
  <c r="D73" i="4"/>
  <c r="E71" i="24" l="1"/>
  <c r="G71" i="4"/>
  <c r="F71" i="24"/>
  <c r="D71" i="23"/>
  <c r="G71" i="24"/>
  <c r="C71" i="4"/>
  <c r="C71" i="23"/>
  <c r="C71" i="5"/>
  <c r="C71" i="24"/>
  <c r="E71" i="5"/>
  <c r="F71" i="4"/>
  <c r="E71" i="23"/>
  <c r="D71" i="5"/>
  <c r="D72" i="24"/>
  <c r="D72" i="4"/>
  <c r="H72" i="24"/>
  <c r="E71" i="4"/>
  <c r="N72" i="4"/>
  <c r="J71" i="24"/>
  <c r="P71" i="24"/>
  <c r="N71" i="24" s="1"/>
  <c r="P71" i="4"/>
  <c r="N71" i="4" s="1"/>
  <c r="J71" i="4"/>
  <c r="H71" i="4" s="1"/>
  <c r="F70" i="4" l="1"/>
  <c r="E70" i="24"/>
  <c r="D70" i="23"/>
  <c r="E70" i="4"/>
  <c r="C70" i="24"/>
  <c r="G70" i="24"/>
  <c r="C70" i="5"/>
  <c r="D70" i="5"/>
  <c r="C70" i="4"/>
  <c r="C70" i="23"/>
  <c r="G70" i="4"/>
  <c r="E70" i="23"/>
  <c r="F70" i="24"/>
  <c r="E70" i="5"/>
  <c r="D71" i="4"/>
  <c r="D71" i="24"/>
  <c r="J70" i="24"/>
  <c r="P70" i="24"/>
  <c r="N70" i="24" s="1"/>
  <c r="H71" i="24"/>
  <c r="J70" i="4"/>
  <c r="H70" i="4" s="1"/>
  <c r="P70" i="4"/>
  <c r="N70" i="4" s="1"/>
  <c r="F69" i="4" l="1"/>
  <c r="C69" i="23"/>
  <c r="E69" i="24"/>
  <c r="C69" i="4"/>
  <c r="E69" i="5"/>
  <c r="D69" i="23"/>
  <c r="F69" i="24"/>
  <c r="G69" i="24"/>
  <c r="E69" i="23"/>
  <c r="E69" i="4"/>
  <c r="C69" i="24"/>
  <c r="C69" i="5"/>
  <c r="G69" i="4"/>
  <c r="D69" i="5"/>
  <c r="D70" i="24"/>
  <c r="H70" i="24"/>
  <c r="J69" i="24"/>
  <c r="H69" i="24" s="1"/>
  <c r="P69" i="24"/>
  <c r="N69" i="24" s="1"/>
  <c r="D70" i="4"/>
  <c r="J69" i="4"/>
  <c r="H69" i="4" s="1"/>
  <c r="P69" i="4"/>
  <c r="N69" i="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D68" i="4" l="1"/>
  <c r="H68" i="4"/>
  <c r="D68" i="24"/>
  <c r="H68" i="24"/>
  <c r="A6" i="31" l="1"/>
  <c r="G48" i="31" s="1"/>
  <c r="G51" i="31" l="1"/>
  <c r="G49" i="31"/>
  <c r="C11" i="31"/>
  <c r="C13" i="31"/>
  <c r="C15" i="31"/>
  <c r="C18" i="31"/>
  <c r="F29" i="31"/>
  <c r="F31" i="31"/>
  <c r="F33" i="31"/>
  <c r="F35" i="31"/>
  <c r="F37" i="31"/>
  <c r="F41" i="31"/>
  <c r="C21" i="31"/>
  <c r="F42" i="31"/>
  <c r="C12" i="31"/>
  <c r="C14" i="31"/>
  <c r="C16" i="31"/>
  <c r="F28" i="31"/>
  <c r="F30" i="31"/>
  <c r="F32" i="31"/>
  <c r="F34" i="31"/>
  <c r="F36" i="31"/>
  <c r="F39" i="31"/>
  <c r="F43" i="31"/>
  <c r="F40" i="31"/>
  <c r="F44" i="31"/>
  <c r="C20" i="31"/>
  <c r="C19" i="31"/>
  <c r="C23" i="31"/>
  <c r="C22" i="31"/>
  <c r="G23" i="31" l="1"/>
  <c r="F23" i="31"/>
  <c r="G20" i="31"/>
  <c r="F20" i="31"/>
  <c r="G16" i="31"/>
  <c r="F16" i="31"/>
  <c r="G12" i="31"/>
  <c r="F12" i="31"/>
  <c r="G21" i="31"/>
  <c r="F21" i="31"/>
  <c r="G15" i="31"/>
  <c r="F15" i="31"/>
  <c r="G11" i="31"/>
  <c r="F11" i="31"/>
  <c r="G22" i="31"/>
  <c r="F22" i="31"/>
  <c r="G19" i="31"/>
  <c r="F19" i="31"/>
  <c r="G14" i="31"/>
  <c r="F14" i="31"/>
  <c r="G18" i="31"/>
  <c r="F18" i="31"/>
  <c r="G13" i="31"/>
  <c r="F13" i="31"/>
  <c r="F17" i="24" l="1"/>
  <c r="G16" i="24"/>
  <c r="F59" i="24"/>
  <c r="F63" i="24"/>
  <c r="G62" i="24"/>
  <c r="F55" i="24"/>
  <c r="F65" i="4"/>
  <c r="G40" i="4"/>
  <c r="F33" i="4"/>
  <c r="G16" i="4"/>
  <c r="E43" i="24"/>
  <c r="E35" i="24"/>
  <c r="F67" i="24"/>
  <c r="G66" i="24"/>
  <c r="G58" i="24"/>
  <c r="F47" i="24"/>
  <c r="G30" i="24"/>
  <c r="F63" i="4"/>
  <c r="F55" i="4"/>
  <c r="F47" i="4"/>
  <c r="G46" i="4"/>
  <c r="G38" i="4"/>
  <c r="F31" i="4"/>
  <c r="F23" i="4"/>
  <c r="G22" i="4"/>
  <c r="F15" i="4"/>
  <c r="G14" i="4"/>
  <c r="E41" i="24"/>
  <c r="F40" i="24"/>
  <c r="G54" i="4"/>
  <c r="G22" i="24"/>
  <c r="F15" i="24"/>
  <c r="G14" i="24"/>
  <c r="F61" i="24"/>
  <c r="G52" i="24"/>
  <c r="F29" i="24"/>
  <c r="C11" i="4"/>
  <c r="G11" i="24"/>
  <c r="G20" i="24"/>
  <c r="F57" i="24"/>
  <c r="G56" i="24"/>
  <c r="F49" i="24"/>
  <c r="G48" i="24"/>
  <c r="G32" i="24"/>
  <c r="F25" i="24"/>
  <c r="G24" i="24"/>
  <c r="F45" i="4"/>
  <c r="F21" i="4"/>
  <c r="G37" i="24"/>
  <c r="F67" i="4"/>
  <c r="G66" i="4"/>
  <c r="F51" i="4"/>
  <c r="F43" i="4"/>
  <c r="G42" i="4"/>
  <c r="G34" i="4"/>
  <c r="G26" i="4"/>
  <c r="F19" i="4"/>
  <c r="G18" i="4"/>
  <c r="C11" i="24"/>
  <c r="E45" i="24"/>
  <c r="F44" i="24"/>
  <c r="E37" i="24"/>
  <c r="F36" i="24"/>
  <c r="G35" i="24"/>
  <c r="F11" i="4"/>
  <c r="G50" i="24"/>
  <c r="F19" i="24"/>
  <c r="G18" i="24"/>
  <c r="F25" i="4"/>
  <c r="F27" i="4"/>
  <c r="F59" i="4"/>
  <c r="G39" i="24"/>
  <c r="F35" i="4"/>
  <c r="G43" i="24"/>
  <c r="F49" i="4"/>
  <c r="G62" i="4"/>
  <c r="G60" i="4"/>
  <c r="F11" i="24"/>
  <c r="F23" i="24"/>
  <c r="G54" i="24"/>
  <c r="F65" i="24"/>
  <c r="G56" i="4"/>
  <c r="F37" i="4"/>
  <c r="G64" i="24"/>
  <c r="G58" i="4"/>
  <c r="G48" i="4"/>
  <c r="G28" i="4"/>
  <c r="E39" i="24"/>
  <c r="F53" i="24"/>
  <c r="G45" i="24"/>
  <c r="G24" i="4"/>
  <c r="G11" i="4"/>
  <c r="F61" i="4"/>
  <c r="F51" i="24"/>
  <c r="F27" i="24"/>
  <c r="G26" i="24"/>
  <c r="G28" i="24"/>
  <c r="G50" i="4"/>
  <c r="F39" i="4"/>
  <c r="G64" i="4"/>
  <c r="F46" i="24"/>
  <c r="G41" i="24"/>
  <c r="G52" i="4"/>
  <c r="F17" i="4"/>
  <c r="F42" i="24"/>
  <c r="F29" i="4"/>
  <c r="G60" i="24"/>
  <c r="G32" i="4"/>
  <c r="G20" i="4"/>
  <c r="G44" i="4"/>
  <c r="G36" i="4"/>
  <c r="F57" i="4"/>
  <c r="F41" i="4"/>
  <c r="F53" i="4"/>
  <c r="F21" i="24"/>
  <c r="E21" i="31"/>
  <c r="E18" i="31"/>
  <c r="J11" i="4"/>
  <c r="H11" i="4" s="1"/>
  <c r="P11" i="4"/>
  <c r="N11" i="4" s="1"/>
  <c r="J11" i="24"/>
  <c r="H11" i="24" s="1"/>
  <c r="P11" i="24"/>
  <c r="C66" i="4"/>
  <c r="C60" i="4"/>
  <c r="C56" i="4"/>
  <c r="C52" i="4"/>
  <c r="C50" i="4"/>
  <c r="C44" i="4"/>
  <c r="C42" i="4"/>
  <c r="C38" i="4"/>
  <c r="C34" i="4"/>
  <c r="C32" i="4"/>
  <c r="C24" i="4"/>
  <c r="C22" i="4"/>
  <c r="C16" i="4"/>
  <c r="C66" i="24"/>
  <c r="C62" i="24"/>
  <c r="C58" i="24"/>
  <c r="C52" i="24"/>
  <c r="C41" i="24"/>
  <c r="P38" i="24"/>
  <c r="N38" i="24" s="1"/>
  <c r="C37" i="24"/>
  <c r="J37" i="24"/>
  <c r="H37" i="24" s="1"/>
  <c r="C35" i="24"/>
  <c r="C30" i="24"/>
  <c r="C26" i="24"/>
  <c r="C22" i="24"/>
  <c r="C20" i="24"/>
  <c r="C14" i="24"/>
  <c r="C64" i="4"/>
  <c r="C62" i="4"/>
  <c r="C58" i="4"/>
  <c r="C54" i="4"/>
  <c r="C48" i="4"/>
  <c r="C46" i="4"/>
  <c r="C40" i="4"/>
  <c r="C36" i="4"/>
  <c r="C30" i="4"/>
  <c r="C28" i="4"/>
  <c r="C26" i="4"/>
  <c r="C20" i="4"/>
  <c r="C18" i="4"/>
  <c r="C14" i="4"/>
  <c r="C64" i="24"/>
  <c r="C60" i="24"/>
  <c r="C56" i="24"/>
  <c r="C54" i="24"/>
  <c r="C50" i="24"/>
  <c r="C48" i="24"/>
  <c r="C45" i="24"/>
  <c r="C43" i="24"/>
  <c r="C39" i="24"/>
  <c r="C28" i="24"/>
  <c r="C24" i="24"/>
  <c r="C18" i="24"/>
  <c r="C16" i="24"/>
  <c r="J45" i="24"/>
  <c r="H45" i="24" s="1"/>
  <c r="P34" i="24"/>
  <c r="N34" i="24" s="1"/>
  <c r="J31" i="24"/>
  <c r="H31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E49" i="24"/>
  <c r="P48" i="24"/>
  <c r="N48" i="24" s="1"/>
  <c r="C47" i="24"/>
  <c r="G46" i="24"/>
  <c r="E46" i="24"/>
  <c r="C44" i="24"/>
  <c r="J43" i="24"/>
  <c r="H43" i="24" s="1"/>
  <c r="G42" i="24"/>
  <c r="E42" i="24"/>
  <c r="C40" i="24"/>
  <c r="J39" i="24"/>
  <c r="H39" i="24" s="1"/>
  <c r="G38" i="24"/>
  <c r="E38" i="24"/>
  <c r="C36" i="24"/>
  <c r="J35" i="24"/>
  <c r="H35" i="24" s="1"/>
  <c r="G34" i="24"/>
  <c r="E34" i="24"/>
  <c r="F33" i="24"/>
  <c r="C33" i="24"/>
  <c r="F32" i="24"/>
  <c r="P31" i="24"/>
  <c r="N31" i="24" s="1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C46" i="24"/>
  <c r="G44" i="24"/>
  <c r="E44" i="24"/>
  <c r="C42" i="24"/>
  <c r="J41" i="24"/>
  <c r="H41" i="24" s="1"/>
  <c r="G40" i="24"/>
  <c r="E40" i="24"/>
  <c r="F38" i="24"/>
  <c r="C38" i="24"/>
  <c r="G36" i="24"/>
  <c r="E36" i="24"/>
  <c r="F34" i="24"/>
  <c r="C34" i="24"/>
  <c r="P33" i="24"/>
  <c r="N33" i="24" s="1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G30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C47" i="4"/>
  <c r="F46" i="4"/>
  <c r="G45" i="4"/>
  <c r="E45" i="4"/>
  <c r="P44" i="4"/>
  <c r="N44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J67" i="24"/>
  <c r="H67" i="24" s="1"/>
  <c r="J65" i="24"/>
  <c r="J63" i="24"/>
  <c r="H63" i="24" s="1"/>
  <c r="J61" i="24"/>
  <c r="J59" i="24"/>
  <c r="H59" i="24" s="1"/>
  <c r="J57" i="24"/>
  <c r="J55" i="24"/>
  <c r="H55" i="24" s="1"/>
  <c r="J53" i="24"/>
  <c r="J51" i="24"/>
  <c r="H51" i="24" s="1"/>
  <c r="J49" i="24"/>
  <c r="J47" i="24"/>
  <c r="H47" i="24" s="1"/>
  <c r="J46" i="24"/>
  <c r="H46" i="24" s="1"/>
  <c r="P45" i="24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P37" i="24"/>
  <c r="F37" i="24"/>
  <c r="J36" i="24"/>
  <c r="H36" i="24" s="1"/>
  <c r="P35" i="24"/>
  <c r="F35" i="24"/>
  <c r="J34" i="24"/>
  <c r="J32" i="24"/>
  <c r="E32" i="24"/>
  <c r="C32" i="24"/>
  <c r="F31" i="24"/>
  <c r="F30" i="24"/>
  <c r="J30" i="24"/>
  <c r="H30" i="24" s="1"/>
  <c r="P46" i="24"/>
  <c r="N46" i="24" s="1"/>
  <c r="P44" i="24"/>
  <c r="N44" i="24" s="1"/>
  <c r="P42" i="24"/>
  <c r="N42" i="24" s="1"/>
  <c r="P40" i="24"/>
  <c r="N40" i="24" s="1"/>
  <c r="P36" i="24"/>
  <c r="N36" i="24" s="1"/>
  <c r="J33" i="24"/>
  <c r="D33" i="24" s="1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J12" i="24"/>
  <c r="J27" i="24"/>
  <c r="J25" i="24"/>
  <c r="J23" i="24"/>
  <c r="H23" i="24" s="1"/>
  <c r="J21" i="24"/>
  <c r="D21" i="24" s="1"/>
  <c r="J19" i="24"/>
  <c r="H19" i="24" s="1"/>
  <c r="J17" i="24"/>
  <c r="J15" i="24"/>
  <c r="H15" i="24" s="1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G49" i="4"/>
  <c r="E49" i="4"/>
  <c r="J49" i="4"/>
  <c r="H49" i="4" s="1"/>
  <c r="F48" i="4"/>
  <c r="J48" i="4"/>
  <c r="H48" i="4" s="1"/>
  <c r="J67" i="4"/>
  <c r="J65" i="4"/>
  <c r="J63" i="4"/>
  <c r="J61" i="4"/>
  <c r="H61" i="4" s="1"/>
  <c r="J59" i="4"/>
  <c r="J57" i="4"/>
  <c r="J55" i="4"/>
  <c r="J53" i="4"/>
  <c r="H53" i="4" s="1"/>
  <c r="J51" i="4"/>
  <c r="C49" i="4"/>
  <c r="P48" i="4"/>
  <c r="N48" i="4" s="1"/>
  <c r="E48" i="4"/>
  <c r="P47" i="4"/>
  <c r="N47" i="4" s="1"/>
  <c r="J46" i="4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P33" i="4"/>
  <c r="N33" i="4" s="1"/>
  <c r="J32" i="4"/>
  <c r="E32" i="4"/>
  <c r="P31" i="4"/>
  <c r="N31" i="4" s="1"/>
  <c r="F30" i="4"/>
  <c r="J30" i="4"/>
  <c r="H30" i="4" s="1"/>
  <c r="J47" i="4"/>
  <c r="J45" i="4"/>
  <c r="J43" i="4"/>
  <c r="J41" i="4"/>
  <c r="J39" i="4"/>
  <c r="J37" i="4"/>
  <c r="J35" i="4"/>
  <c r="J33" i="4"/>
  <c r="J31" i="4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E11" i="24"/>
  <c r="E11" i="4"/>
  <c r="D45" i="24" l="1"/>
  <c r="D56" i="4"/>
  <c r="D28" i="4"/>
  <c r="D46" i="4"/>
  <c r="D34" i="24"/>
  <c r="D32" i="4"/>
  <c r="D17" i="4"/>
  <c r="D21" i="4"/>
  <c r="D25" i="24"/>
  <c r="D25" i="4"/>
  <c r="D17" i="24"/>
  <c r="D29" i="4"/>
  <c r="D22" i="24"/>
  <c r="D54" i="24"/>
  <c r="D64" i="4"/>
  <c r="D12" i="24"/>
  <c r="D41" i="24"/>
  <c r="D38" i="4"/>
  <c r="D40" i="4"/>
  <c r="D20" i="4"/>
  <c r="D29" i="24"/>
  <c r="E20" i="31"/>
  <c r="E23" i="31"/>
  <c r="D16" i="4"/>
  <c r="D24" i="4"/>
  <c r="D34" i="4"/>
  <c r="D42" i="4"/>
  <c r="D16" i="24"/>
  <c r="D24" i="24"/>
  <c r="D35" i="24"/>
  <c r="D38" i="24"/>
  <c r="D39" i="24"/>
  <c r="D43" i="24"/>
  <c r="D52" i="24"/>
  <c r="D60" i="24"/>
  <c r="D11" i="4"/>
  <c r="D13" i="24"/>
  <c r="D18" i="24"/>
  <c r="D26" i="24"/>
  <c r="D37" i="24"/>
  <c r="D50" i="24"/>
  <c r="D58" i="24"/>
  <c r="D11" i="24"/>
  <c r="D52" i="4"/>
  <c r="D60" i="4"/>
  <c r="D13" i="4"/>
  <c r="D18" i="4"/>
  <c r="D26" i="4"/>
  <c r="D54" i="4"/>
  <c r="D62" i="4"/>
  <c r="D31" i="4"/>
  <c r="D35" i="4"/>
  <c r="D39" i="4"/>
  <c r="D43" i="4"/>
  <c r="D47" i="4"/>
  <c r="D49" i="24"/>
  <c r="D53" i="24"/>
  <c r="D57" i="24"/>
  <c r="D61" i="24"/>
  <c r="D65" i="24"/>
  <c r="N11" i="24"/>
  <c r="D55" i="4"/>
  <c r="D59" i="4"/>
  <c r="D63" i="4"/>
  <c r="D67" i="4"/>
  <c r="D51" i="4"/>
  <c r="D12" i="4"/>
  <c r="D14" i="4"/>
  <c r="D22" i="4"/>
  <c r="D20" i="24"/>
  <c r="D28" i="24"/>
  <c r="D32" i="24"/>
  <c r="D48" i="24"/>
  <c r="D56" i="24"/>
  <c r="D64" i="24"/>
  <c r="D31" i="24"/>
  <c r="D66" i="24"/>
  <c r="D15" i="4"/>
  <c r="D19" i="4"/>
  <c r="D23" i="4"/>
  <c r="D27" i="4"/>
  <c r="D33" i="4"/>
  <c r="D37" i="4"/>
  <c r="D41" i="4"/>
  <c r="D45" i="4"/>
  <c r="D36" i="4"/>
  <c r="D44" i="4"/>
  <c r="D50" i="4"/>
  <c r="D58" i="4"/>
  <c r="D66" i="4"/>
  <c r="H13" i="24"/>
  <c r="H16" i="24"/>
  <c r="H21" i="24"/>
  <c r="H24" i="24"/>
  <c r="H29" i="24"/>
  <c r="H32" i="24"/>
  <c r="H33" i="24"/>
  <c r="N39" i="24"/>
  <c r="N43" i="24"/>
  <c r="N45" i="24"/>
  <c r="H50" i="24"/>
  <c r="H54" i="24"/>
  <c r="H18" i="4"/>
  <c r="H21" i="4"/>
  <c r="H26" i="4"/>
  <c r="H29" i="4"/>
  <c r="H37" i="4"/>
  <c r="H40" i="4"/>
  <c r="H47" i="4"/>
  <c r="H55" i="4"/>
  <c r="H58" i="4"/>
  <c r="H63" i="4"/>
  <c r="H64" i="4"/>
  <c r="H12" i="24"/>
  <c r="H14" i="24"/>
  <c r="H20" i="24"/>
  <c r="N35" i="24"/>
  <c r="N37" i="24"/>
  <c r="H38" i="24"/>
  <c r="N41" i="24"/>
  <c r="H49" i="24"/>
  <c r="H52" i="24"/>
  <c r="H61" i="24"/>
  <c r="H62" i="24"/>
  <c r="H12" i="4"/>
  <c r="H13" i="4"/>
  <c r="H15" i="4"/>
  <c r="H16" i="4"/>
  <c r="H23" i="4"/>
  <c r="H24" i="4"/>
  <c r="H33" i="4"/>
  <c r="H34" i="4"/>
  <c r="H39" i="4"/>
  <c r="H42" i="4"/>
  <c r="H45" i="4"/>
  <c r="H50" i="4"/>
  <c r="H56" i="4"/>
  <c r="H66" i="4"/>
  <c r="D53" i="4"/>
  <c r="D57" i="4"/>
  <c r="D61" i="4"/>
  <c r="D65" i="4"/>
  <c r="D15" i="24"/>
  <c r="D19" i="24"/>
  <c r="D23" i="24"/>
  <c r="D27" i="24"/>
  <c r="H17" i="24"/>
  <c r="H18" i="24"/>
  <c r="H25" i="24"/>
  <c r="H27" i="24"/>
  <c r="H28" i="24"/>
  <c r="H48" i="24"/>
  <c r="H56" i="24"/>
  <c r="H60" i="24"/>
  <c r="H64" i="24"/>
  <c r="H14" i="4"/>
  <c r="H19" i="4"/>
  <c r="H20" i="4"/>
  <c r="H27" i="4"/>
  <c r="H28" i="4"/>
  <c r="H31" i="4"/>
  <c r="H36" i="4"/>
  <c r="H41" i="4"/>
  <c r="H46" i="4"/>
  <c r="H54" i="4"/>
  <c r="H59" i="4"/>
  <c r="H62" i="4"/>
  <c r="H65" i="4"/>
  <c r="H22" i="24"/>
  <c r="H26" i="24"/>
  <c r="H34" i="24"/>
  <c r="H53" i="24"/>
  <c r="H57" i="24"/>
  <c r="H58" i="24"/>
  <c r="H65" i="24"/>
  <c r="H66" i="24"/>
  <c r="H17" i="4"/>
  <c r="H22" i="4"/>
  <c r="H25" i="4"/>
  <c r="H32" i="4"/>
  <c r="H35" i="4"/>
  <c r="H38" i="4"/>
  <c r="H43" i="4"/>
  <c r="H44" i="4"/>
  <c r="H51" i="4"/>
  <c r="H52" i="4"/>
  <c r="H57" i="4"/>
  <c r="H60" i="4"/>
  <c r="H67" i="4"/>
  <c r="D36" i="24"/>
  <c r="D40" i="24"/>
  <c r="D42" i="24"/>
  <c r="D44" i="24"/>
  <c r="D46" i="24"/>
  <c r="D30" i="24"/>
  <c r="D47" i="24"/>
  <c r="D51" i="24"/>
  <c r="D55" i="24"/>
  <c r="D59" i="24"/>
  <c r="D63" i="24"/>
  <c r="D67" i="24"/>
  <c r="D48" i="4"/>
  <c r="D30" i="4"/>
  <c r="D49" i="4"/>
  <c r="E19" i="31" l="1"/>
  <c r="E22" i="31"/>
  <c r="E16" i="31" l="1"/>
  <c r="E13" i="31"/>
  <c r="E12" i="31"/>
  <c r="E14" i="31"/>
  <c r="E11" i="31"/>
  <c r="E15" i="31"/>
  <c r="E11" i="5"/>
  <c r="C11" i="5"/>
  <c r="D11" i="5"/>
  <c r="C11" i="23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E11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D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C54" i="5"/>
  <c r="D53" i="5"/>
  <c r="E44" i="31" l="1"/>
  <c r="G44" i="31" s="1"/>
  <c r="E43" i="31"/>
  <c r="G43" i="31" s="1"/>
  <c r="E42" i="31"/>
  <c r="G42" i="31" s="1"/>
  <c r="E41" i="31"/>
  <c r="G41" i="31" s="1"/>
  <c r="E40" i="31"/>
  <c r="G40" i="31" s="1"/>
  <c r="E39" i="31"/>
  <c r="G39" i="31" s="1"/>
  <c r="E37" i="31"/>
  <c r="G37" i="31" s="1"/>
  <c r="E36" i="31"/>
  <c r="G36" i="31" s="1"/>
  <c r="E35" i="31"/>
  <c r="G35" i="31" s="1"/>
  <c r="E34" i="31"/>
  <c r="G34" i="31" s="1"/>
  <c r="E33" i="31"/>
  <c r="G33" i="31" s="1"/>
  <c r="E32" i="31"/>
  <c r="G32" i="31" s="1"/>
  <c r="E31" i="31"/>
  <c r="G31" i="31" s="1"/>
  <c r="E30" i="31"/>
  <c r="G30" i="31" s="1"/>
  <c r="E29" i="31"/>
  <c r="G29" i="31" s="1"/>
  <c r="E28" i="31"/>
  <c r="G28" i="31" s="1"/>
  <c r="B21" i="31"/>
  <c r="D21" i="31" s="1"/>
  <c r="B18" i="31"/>
  <c r="D18" i="31" s="1"/>
  <c r="B16" i="31"/>
  <c r="D16" i="31" s="1"/>
  <c r="B15" i="31"/>
  <c r="D15" i="31" s="1"/>
  <c r="B13" i="31"/>
  <c r="D13" i="31" s="1"/>
  <c r="B12" i="31"/>
  <c r="D12" i="31" s="1"/>
  <c r="B14" i="31"/>
  <c r="D14" i="31" s="1"/>
  <c r="B11" i="31"/>
  <c r="D11" i="31" s="1"/>
  <c r="B22" i="31" l="1"/>
  <c r="D22" i="31" s="1"/>
  <c r="B19" i="31"/>
  <c r="D19" i="31" s="1"/>
  <c r="B23" i="31" l="1"/>
  <c r="D23" i="31" s="1"/>
  <c r="B20" i="31"/>
  <c r="D20" i="31" s="1"/>
</calcChain>
</file>

<file path=xl/sharedStrings.xml><?xml version="1.0" encoding="utf-8"?>
<sst xmlns="http://schemas.openxmlformats.org/spreadsheetml/2006/main" count="1923" uniqueCount="270">
  <si>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</si>
  <si>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</si>
  <si>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</si>
  <si>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</si>
  <si>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</si>
  <si>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</si>
  <si>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</si>
  <si>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</si>
  <si>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</si>
  <si>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</si>
  <si>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</si>
  <si>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</si>
  <si>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</si>
  <si>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</si>
  <si>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</si>
  <si>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</si>
  <si>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</si>
  <si>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</si>
  <si>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</si>
  <si>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</si>
  <si>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</si>
  <si>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</si>
  <si>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</si>
  <si>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</si>
  <si>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</si>
  <si>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</si>
  <si>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</si>
  <si>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</si>
  <si>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</si>
  <si>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</si>
  <si>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</si>
  <si>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</si>
  <si>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</si>
  <si>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</si>
  <si>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</si>
  <si>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</si>
  <si>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</si>
  <si>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</si>
  <si>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</si>
  <si>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</si>
  <si>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</si>
  <si>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</si>
  <si>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</si>
  <si>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</si>
  <si>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</si>
  <si>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</si>
  <si>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</si>
  <si>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</si>
  <si>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</si>
  <si>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</si>
  <si>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</si>
  <si>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</si>
  <si>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</si>
  <si>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</si>
  <si>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</si>
  <si>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</si>
  <si>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</si>
  <si>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</si>
  <si>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</si>
  <si>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</si>
  <si>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</si>
  <si>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</si>
  <si>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</si>
  <si>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</si>
  <si>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</si>
  <si>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</si>
  <si>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</si>
  <si>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</si>
  <si>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</si>
  <si>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</si>
  <si>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</si>
  <si>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</si>
  <si>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</si>
  <si>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</si>
  <si>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</si>
  <si>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</si>
  <si>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</si>
  <si>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</si>
  <si>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</si>
  <si>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</si>
  <si>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</si>
  <si>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</si>
  <si>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</si>
  <si>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</si>
  <si>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</si>
  <si>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</si>
  <si>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</si>
  <si>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</si>
  <si>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</si>
  <si>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</si>
  <si>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</si>
  <si>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</si>
  <si>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</si>
  <si>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</si>
  <si>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</si>
  <si>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</si>
  <si>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</si>
  <si>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</si>
  <si>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</si>
  <si>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</si>
  <si>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</si>
  <si>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</si>
  <si>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</si>
  <si>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</si>
  <si>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</si>
  <si>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</si>
  <si>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</si>
  <si>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</si>
  <si>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</si>
  <si>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</si>
  <si>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</si>
  <si>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</si>
  <si>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</si>
  <si>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</si>
  <si>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</si>
  <si>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</si>
  <si>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</si>
  <si>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</si>
  <si>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</si>
  <si>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</si>
  <si>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</si>
  <si>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</si>
  <si>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</si>
  <si>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</si>
  <si>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</si>
  <si>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</si>
  <si>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</si>
  <si>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</si>
  <si>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</si>
  <si>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</si>
  <si>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Дніпропетровська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</si>
  <si>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</si>
  <si>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</si>
  <si>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</si>
  <si>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</si>
  <si>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</si>
  <si>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</si>
  <si>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</si>
  <si>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</si>
  <si>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</si>
  <si>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</si>
  <si>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</si>
  <si>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</si>
  <si>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</si>
  <si>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</si>
  <si>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</si>
  <si>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</si>
  <si>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</si>
  <si>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</si>
  <si>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</si>
  <si>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</si>
  <si>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</si>
  <si>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</si>
  <si>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</si>
  <si>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</si>
  <si>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</si>
  <si>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</si>
  <si>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</si>
  <si>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</si>
  <si>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</si>
  <si>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</si>
  <si>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</si>
  <si>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</si>
  <si>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</si>
  <si>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</si>
  <si>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</si>
  <si>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</si>
  <si>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</si>
  <si>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</si>
  <si>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</si>
  <si>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</si>
  <si>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</si>
  <si>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</si>
  <si>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</si>
  <si>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</si>
  <si>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</si>
  <si>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</si>
  <si>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</si>
  <si>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</si>
  <si>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</si>
  <si>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</si>
  <si>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</si>
  <si>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Дніпропетровської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</si>
  <si>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</si>
  <si>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</si>
  <si>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</si>
  <si>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</si>
  <si>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</si>
  <si>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</si>
  <si>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</si>
  <si>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</si>
  <si>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</si>
  <si>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</si>
  <si>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</si>
  <si>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</si>
  <si>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</si>
  <si>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</si>
  <si>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</si>
  <si>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</si>
  <si>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</si>
  <si>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</si>
  <si>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</si>
  <si>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</si>
  <si>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</si>
  <si>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</si>
  <si>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</si>
  <si>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</si>
  <si>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</si>
  <si>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</si>
  <si>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</si>
  <si>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</si>
  <si>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</si>
  <si>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</si>
  <si>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</si>
  <si>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</si>
  <si>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</si>
  <si>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</si>
  <si>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</si>
  <si>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</si>
  <si>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</si>
  <si>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</si>
  <si>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</si>
  <si>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</si>
  <si>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</si>
  <si>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</si>
  <si>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</si>
  <si>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</si>
  <si>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</si>
  <si>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</si>
  <si>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</si>
  <si>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</si>
  <si>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</si>
  <si>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</si>
  <si>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</si>
  <si>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</si>
  <si>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</si>
  <si>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</si>
  <si>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</si>
  <si>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</si>
  <si>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</si>
  <si>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</si>
  <si>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</si>
  <si>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</si>
  <si>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</si>
  <si>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</si>
  <si>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</si>
  <si>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</si>
  <si>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</si>
  <si>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</si>
  <si>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</si>
  <si>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</si>
  <si>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</si>
  <si>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</si>
  <si>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</si>
  <si>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</si>
  <si>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</si>
  <si>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</si>
  <si>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</si>
  <si>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</si>
  <si>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</si>
  <si>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</si>
  <si>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</si>
  <si>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</si>
  <si>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</si>
  <si>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</si>
  <si>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</si>
  <si>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</si>
  <si>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Усього 61</t>
  </si>
  <si>
    <t>на 01.01.2026</t>
  </si>
  <si>
    <t>ПрАТ “ПЕРЕХІДНИЙ БАНК “ЮТЕ БАНК”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</si>
</sst>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2" xfId="2" applyFont="1" applyFill="1" applyBorder="1" applyAlignment="1">
      <alignment horizontal="center"/>
    </xf>
    <xf numFmtId="164" fontId="16" fillId="0" borderId="0" xfId="2" applyNumberFormat="1" applyFont="1" applyFill="1" applyAlignment="1">
      <alignment vertical="center" wrapText="1"/>
    </xf>
    <xf numFmtId="164" fontId="16" fillId="0" borderId="0" xfId="2" applyNumberFormat="1" applyFont="1" applyFill="1"/>
    <xf numFmtId="1" fontId="16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2" xfId="2" applyNumberFormat="1" applyFont="1" applyFill="1" applyBorder="1" applyAlignment="1">
      <alignment horizontal="center" vertical="center" wrapText="1"/>
    </xf>
    <xf numFmtId="0" fontId="19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6" fillId="0" borderId="0" xfId="1" applyFont="1" applyFill="1"/>
    <xf numFmtId="166" fontId="16" fillId="0" borderId="0" xfId="1" applyNumberFormat="1" applyFont="1" applyFill="1" applyAlignment="1">
      <alignment horizontal="left"/>
    </xf>
    <xf numFmtId="1" fontId="16" fillId="0" borderId="0" xfId="1" applyNumberFormat="1" applyFont="1" applyFill="1" applyAlignment="1">
      <alignment horizontal="left"/>
    </xf>
    <xf numFmtId="1" fontId="16" fillId="0" borderId="0" xfId="1" applyNumberFormat="1" applyFont="1" applyFill="1"/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0" xfId="1" applyFont="1" applyFill="1" applyAlignment="1">
      <alignment horizontal="center" wrapText="1"/>
    </xf>
    <xf numFmtId="165" fontId="16" fillId="0" borderId="0" xfId="0" applyNumberFormat="1" applyFont="1" applyFill="1" applyAlignment="1">
      <alignment horizontal="right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164" fontId="16" fillId="0" borderId="0" xfId="7" applyNumberFormat="1" applyFont="1" applyFill="1" applyAlignment="1">
      <alignment vertical="center" wrapText="1"/>
    </xf>
    <xf numFmtId="164" fontId="16" fillId="0" borderId="0" xfId="7" applyNumberFormat="1" applyFont="1" applyFill="1"/>
    <xf numFmtId="1" fontId="16" fillId="0" borderId="0" xfId="7" applyNumberFormat="1" applyFont="1" applyFill="1"/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 applyAlignment="1">
      <alignment vertical="center"/>
    </xf>
    <xf numFmtId="3" fontId="16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6" fillId="0" borderId="0" xfId="0" applyNumberFormat="1" applyFont="1" applyFill="1" applyAlignment="1">
      <alignment horizontal="right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4" applyNumberFormat="1" applyFont="1" applyFill="1" applyAlignment="1">
      <alignment horizontal="right"/>
    </xf>
    <xf numFmtId="0" fontId="16" fillId="0" borderId="2" xfId="11" applyFont="1" applyFill="1" applyBorder="1" applyAlignment="1">
      <alignment horizontal="center" vertical="center" wrapText="1"/>
    </xf>
    <xf numFmtId="0" fontId="22" fillId="0" borderId="0" xfId="12" applyFont="1" applyFill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6" fontId="27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7" fillId="2" borderId="2" xfId="0" applyFont="1" applyFill="1" applyBorder="1" applyAlignment="1" applyProtection="1">
      <alignment horizontal="right" vertical="center"/>
      <protection locked="0" hidden="1"/>
    </xf>
    <xf numFmtId="0" fontId="28" fillId="0" borderId="0" xfId="12" applyFont="1" applyAlignment="1" applyProtection="1">
      <alignment horizontal="right"/>
      <protection hidden="1"/>
    </xf>
    <xf numFmtId="0" fontId="21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8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20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6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6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28" fillId="0" borderId="0" xfId="12" applyFont="1" applyAlignment="1" applyProtection="1">
      <alignment horizontal="left"/>
      <protection hidden="1"/>
    </xf>
    <xf numFmtId="49" fontId="9" fillId="0" borderId="0" xfId="0" applyNumberFormat="1" applyFont="1" applyBorder="1" applyAlignment="1">
      <alignment horizontal="center" wrapTex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 applyAlignment="1"/>
    <xf numFmtId="0" fontId="0" fillId="0" borderId="0" xfId="0" applyAlignment="1"/>
    <xf numFmtId="0" fontId="26" fillId="0" borderId="0" xfId="12" applyFont="1" applyFill="1" applyAlignment="1"/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wrapText="1"/>
    </xf>
    <xf numFmtId="0" fontId="38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5" xfId="8" applyFont="1" applyFill="1" applyBorder="1" applyAlignment="1">
      <alignment horizontal="center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1" fontId="16" fillId="0" borderId="9" xfId="8" applyNumberFormat="1" applyFont="1" applyFill="1" applyBorder="1" applyAlignment="1">
      <alignment horizontal="center" vertical="center"/>
    </xf>
    <xf numFmtId="0" fontId="16" fillId="0" borderId="7" xfId="8" applyFont="1" applyFill="1" applyBorder="1" applyAlignment="1">
      <alignment horizontal="center" vertical="center"/>
    </xf>
    <xf numFmtId="0" fontId="16" fillId="0" borderId="8" xfId="8" applyFont="1" applyFill="1" applyBorder="1" applyAlignment="1">
      <alignment horizontal="center" vertical="center"/>
    </xf>
    <xf numFmtId="0" fontId="16" fillId="0" borderId="9" xfId="8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7" xfId="1" applyNumberFormat="1" applyFont="1" applyFill="1" applyBorder="1" applyAlignment="1">
      <alignment horizontal="center" vertical="center" wrapText="1"/>
    </xf>
    <xf numFmtId="1" fontId="16" fillId="0" borderId="8" xfId="1" applyNumberFormat="1" applyFont="1" applyFill="1" applyBorder="1" applyAlignment="1">
      <alignment horizontal="center" vertical="center" wrapText="1"/>
    </xf>
    <xf numFmtId="1" fontId="16" fillId="0" borderId="9" xfId="1" applyNumberFormat="1" applyFont="1" applyFill="1" applyBorder="1" applyAlignment="1">
      <alignment horizontal="center" vertical="center" wrapText="1"/>
    </xf>
    <xf numFmtId="164" fontId="16" fillId="0" borderId="7" xfId="1" applyNumberFormat="1" applyFont="1" applyFill="1" applyBorder="1" applyAlignment="1">
      <alignment horizontal="center" vertical="center" wrapText="1"/>
    </xf>
    <xf numFmtId="164" fontId="16" fillId="0" borderId="8" xfId="1" applyNumberFormat="1" applyFont="1" applyFill="1" applyBorder="1" applyAlignment="1">
      <alignment horizontal="center" vertical="center" wrapText="1"/>
    </xf>
    <xf numFmtId="164" fontId="16" fillId="0" borderId="9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0" fontId="16" fillId="0" borderId="2" xfId="1" applyFont="1" applyFill="1" applyBorder="1" applyAlignment="1">
      <alignment horizontal="center" vertical="center"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7" xfId="4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>
      <c r="A1" s="49" t="s">
        <v>158</v>
      </c>
    </row>
    <row r="2" spans="1:2" ht="19.5" customHeight="1">
      <c r="A2" s="3" t="s">
        <v>159</v>
      </c>
    </row>
    <row r="3" spans="1:2" ht="19.5" customHeight="1">
      <c r="A3" s="50" t="s">
        <v>90</v>
      </c>
      <c r="B3" s="51" t="s">
        <v>70</v>
      </c>
    </row>
    <row r="4" spans="1:2" ht="19.5" customHeight="1">
      <c r="A4" s="50" t="s">
        <v>91</v>
      </c>
      <c r="B4" s="51" t="s">
        <v>80</v>
      </c>
    </row>
    <row r="5" spans="1:2" ht="19.5" customHeight="1">
      <c r="A5" s="50" t="s">
        <v>92</v>
      </c>
      <c r="B5" s="51" t="s">
        <v>79</v>
      </c>
    </row>
    <row r="6" spans="1:2" ht="19.5" customHeight="1">
      <c r="A6" s="50" t="s">
        <v>93</v>
      </c>
      <c r="B6" s="51" t="s">
        <v>71</v>
      </c>
    </row>
    <row r="7" spans="1:2" ht="19.5" customHeight="1">
      <c r="A7" s="50" t="s">
        <v>94</v>
      </c>
      <c r="B7" s="51" t="s">
        <v>72</v>
      </c>
    </row>
    <row r="8" spans="1:2" ht="19.5" customHeight="1">
      <c r="A8" s="50" t="s">
        <v>95</v>
      </c>
      <c r="B8" s="51" t="s">
        <v>74</v>
      </c>
    </row>
    <row r="9" spans="1:2" ht="19.5" customHeight="1">
      <c r="A9" s="3" t="s">
        <v>160</v>
      </c>
      <c r="B9" s="51"/>
    </row>
    <row r="10" spans="1:2" ht="19.5" customHeight="1">
      <c r="A10" s="50" t="s">
        <v>96</v>
      </c>
      <c r="B10" s="51" t="s">
        <v>75</v>
      </c>
    </row>
    <row r="11" spans="1:2" ht="19.5" customHeight="1">
      <c r="A11" s="50" t="s">
        <v>97</v>
      </c>
      <c r="B11" s="51" t="s">
        <v>83</v>
      </c>
    </row>
    <row r="12" spans="1:2" ht="19.5" customHeight="1">
      <c r="A12" s="50" t="s">
        <v>98</v>
      </c>
      <c r="B12" s="52" t="s">
        <v>84</v>
      </c>
    </row>
    <row r="13" spans="1:2" ht="19.5" customHeight="1">
      <c r="A13" s="50" t="s">
        <v>99</v>
      </c>
      <c r="B13" s="51" t="s">
        <v>76</v>
      </c>
    </row>
    <row r="14" spans="1:2" ht="19.5" customHeight="1">
      <c r="A14" s="3" t="s">
        <v>161</v>
      </c>
      <c r="B14" s="51"/>
    </row>
    <row r="15" spans="1:2" ht="19.5" customHeight="1">
      <c r="A15" s="53" t="s">
        <v>85</v>
      </c>
      <c r="B15" s="51"/>
    </row>
    <row r="16" spans="1:2" ht="19.5" customHeight="1">
      <c r="A16" s="50" t="s">
        <v>100</v>
      </c>
      <c r="B16" s="51" t="s">
        <v>87</v>
      </c>
    </row>
    <row r="17" spans="1:6" ht="19.5" customHeight="1">
      <c r="A17" s="50" t="s">
        <v>101</v>
      </c>
      <c r="B17" s="51" t="s">
        <v>84</v>
      </c>
    </row>
    <row r="18" spans="1:6" ht="19.5" customHeight="1">
      <c r="A18" s="50" t="s">
        <v>102</v>
      </c>
      <c r="B18" s="51" t="s">
        <v>88</v>
      </c>
    </row>
    <row r="19" spans="1:6" ht="19.5" customHeight="1">
      <c r="A19" s="50" t="s">
        <v>103</v>
      </c>
      <c r="B19" s="51" t="s">
        <v>89</v>
      </c>
    </row>
    <row r="20" spans="1:6" ht="19.5" customHeight="1">
      <c r="A20" s="53" t="s">
        <v>86</v>
      </c>
      <c r="B20" s="51"/>
    </row>
    <row r="21" spans="1:6" ht="19.5" customHeight="1">
      <c r="A21" s="50" t="s">
        <v>104</v>
      </c>
      <c r="B21" s="51" t="s">
        <v>87</v>
      </c>
    </row>
    <row r="22" spans="1:6" ht="19.5" customHeight="1">
      <c r="A22" s="50" t="s">
        <v>105</v>
      </c>
      <c r="B22" s="51" t="s">
        <v>84</v>
      </c>
    </row>
    <row r="23" spans="1:6" ht="19.5" customHeight="1">
      <c r="A23" s="54" t="s">
        <v>127</v>
      </c>
      <c r="E23" s="51"/>
    </row>
    <row r="24" spans="1:6">
      <c r="A24" s="150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9.109375" style="20" customWidth="1"/>
    <col min="3" max="3" width="7.109375" style="20" customWidth="1"/>
    <col min="4" max="4" width="8.33203125" style="20" customWidth="1"/>
    <col min="5" max="9" width="7.109375" style="20" customWidth="1"/>
    <col min="10" max="10" width="8.6640625" style="20" customWidth="1"/>
    <col min="11" max="15" width="7.109375" style="20" customWidth="1"/>
    <col min="16" max="16" width="8.33203125" style="20" customWidth="1"/>
    <col min="17" max="19" width="7.109375" style="20" customWidth="1"/>
    <col min="20" max="16384" width="9.109375" style="20"/>
  </cols>
  <sheetData>
    <row r="1" spans="1:24">
      <c r="A1" s="17" t="s">
        <v>157</v>
      </c>
    </row>
    <row r="2" spans="1:24" ht="5.25" customHeight="1"/>
    <row r="3" spans="1:24" ht="27" customHeight="1">
      <c r="A3" s="235" t="s">
        <v>81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4" ht="12.75" customHeight="1">
      <c r="A4" s="215" t="s">
        <v>130</v>
      </c>
      <c r="B4" s="233"/>
      <c r="C4" s="233"/>
      <c r="D4" s="233"/>
      <c r="E4" s="233"/>
      <c r="F4" s="233"/>
    </row>
    <row r="5" spans="1:24" ht="12.75" customHeight="1">
      <c r="A5" s="39" t="s">
        <v>229</v>
      </c>
      <c r="B5" s="39"/>
      <c r="C5" s="39"/>
      <c r="D5" s="37"/>
      <c r="E5" s="37"/>
      <c r="F5" s="37"/>
    </row>
    <row r="6" spans="1:24" s="19" customFormat="1" ht="12.75" customHeight="1">
      <c r="A6" s="195" t="s">
        <v>0</v>
      </c>
      <c r="B6" s="184" t="s">
        <v>15</v>
      </c>
      <c r="C6" s="198" t="s">
        <v>7</v>
      </c>
      <c r="D6" s="198"/>
      <c r="E6" s="198"/>
      <c r="F6" s="198"/>
      <c r="G6" s="198"/>
      <c r="H6" s="21"/>
      <c r="I6" s="198" t="s">
        <v>2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</row>
    <row r="7" spans="1:24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4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4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11903.00696631</v>
      </c>
      <c r="C11" s="43">
        <f>I11+O11</f>
        <v>9541.7195421400011</v>
      </c>
      <c r="D11" s="43">
        <f>J11+P11</f>
        <v>2361.2874241700001</v>
      </c>
      <c r="E11" s="43">
        <f>K11+Q11</f>
        <v>1340.5860228199999</v>
      </c>
      <c r="F11" s="43">
        <f>L11+R11</f>
        <v>723.11514766999994</v>
      </c>
      <c r="G11" s="43">
        <f>M11+S11</f>
        <v>297.58625367999997</v>
      </c>
      <c r="H11" s="43">
        <f>SUM(I11:J11)</f>
        <v>7328.4062691900008</v>
      </c>
      <c r="I11" s="43">
        <v>5553.1911560300005</v>
      </c>
      <c r="J11" s="43">
        <f>SUM(K11:M11)</f>
        <v>1775.2151131600001</v>
      </c>
      <c r="K11" s="43">
        <v>947.67993445000002</v>
      </c>
      <c r="L11" s="43">
        <v>659.22760679999999</v>
      </c>
      <c r="M11" s="43">
        <v>168.30757190999998</v>
      </c>
      <c r="N11" s="43">
        <f>SUM(O11:P11)</f>
        <v>4574.6006971200004</v>
      </c>
      <c r="O11" s="43">
        <v>3988.5283861100002</v>
      </c>
      <c r="P11" s="43">
        <f>SUM(Q11:S11)</f>
        <v>586.07231101000002</v>
      </c>
      <c r="Q11" s="43">
        <v>392.90608836999996</v>
      </c>
      <c r="R11" s="43">
        <v>63.887540870000002</v>
      </c>
      <c r="S11" s="43">
        <v>129.27868176999999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13242.60898228</v>
      </c>
      <c r="C12" s="43">
        <f t="shared" ref="C12:C67" si="0">I12+O12</f>
        <v>10870.583358399999</v>
      </c>
      <c r="D12" s="43">
        <f t="shared" ref="D12:D67" si="1">J12+P12</f>
        <v>2372.0256238800002</v>
      </c>
      <c r="E12" s="43">
        <f t="shared" ref="E12:E67" si="2">K12+Q12</f>
        <v>1420.3471831100001</v>
      </c>
      <c r="F12" s="43">
        <f t="shared" ref="F12:F67" si="3">L12+R12</f>
        <v>653.1497938</v>
      </c>
      <c r="G12" s="43">
        <f t="shared" ref="G12:G67" si="4">M12+S12</f>
        <v>298.52864697000001</v>
      </c>
      <c r="H12" s="43">
        <f t="shared" ref="H12:H67" si="5">SUM(I12:J12)</f>
        <v>7888.83703685</v>
      </c>
      <c r="I12" s="43">
        <v>6096.3821759000002</v>
      </c>
      <c r="J12" s="43">
        <f t="shared" ref="J12:J67" si="6">SUM(K12:M12)</f>
        <v>1792.45486095</v>
      </c>
      <c r="K12" s="43">
        <v>1038.9887829100001</v>
      </c>
      <c r="L12" s="43">
        <v>584.55199807999998</v>
      </c>
      <c r="M12" s="43">
        <v>168.91407996000001</v>
      </c>
      <c r="N12" s="43">
        <f t="shared" ref="N12:N67" si="7">SUM(O12:P12)</f>
        <v>5353.7719454300004</v>
      </c>
      <c r="O12" s="43">
        <v>4774.2011825</v>
      </c>
      <c r="P12" s="43">
        <f t="shared" ref="P12:P67" si="8">SUM(Q12:S12)</f>
        <v>579.57076293</v>
      </c>
      <c r="Q12" s="43">
        <v>381.35840020000001</v>
      </c>
      <c r="R12" s="43">
        <v>68.597795719999993</v>
      </c>
      <c r="S12" s="43">
        <v>129.61456701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14069.060156080002</v>
      </c>
      <c r="C13" s="43">
        <f t="shared" si="0"/>
        <v>10842.680265089999</v>
      </c>
      <c r="D13" s="43">
        <f t="shared" si="1"/>
        <v>3226.3798909900001</v>
      </c>
      <c r="E13" s="43">
        <f t="shared" si="2"/>
        <v>2316.59894545</v>
      </c>
      <c r="F13" s="43">
        <f t="shared" si="3"/>
        <v>635.71763697000006</v>
      </c>
      <c r="G13" s="43">
        <f t="shared" si="4"/>
        <v>274.06330857</v>
      </c>
      <c r="H13" s="43">
        <f t="shared" si="5"/>
        <v>8197.565478389999</v>
      </c>
      <c r="I13" s="43">
        <v>6063.1463268799998</v>
      </c>
      <c r="J13" s="43">
        <f t="shared" si="6"/>
        <v>2134.4191515100001</v>
      </c>
      <c r="K13" s="43">
        <v>1420.01100516</v>
      </c>
      <c r="L13" s="43">
        <v>573.44991099000003</v>
      </c>
      <c r="M13" s="43">
        <v>140.95823536</v>
      </c>
      <c r="N13" s="43">
        <f t="shared" si="7"/>
        <v>5871.4946776899997</v>
      </c>
      <c r="O13" s="43">
        <v>4779.5339382100001</v>
      </c>
      <c r="P13" s="43">
        <f t="shared" si="8"/>
        <v>1091.96073948</v>
      </c>
      <c r="Q13" s="43">
        <v>896.58794029000001</v>
      </c>
      <c r="R13" s="43">
        <v>62.267725980000002</v>
      </c>
      <c r="S13" s="43">
        <v>133.10507321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14691.748319489998</v>
      </c>
      <c r="C14" s="43">
        <f t="shared" si="0"/>
        <v>11438.447649759999</v>
      </c>
      <c r="D14" s="43">
        <f t="shared" si="1"/>
        <v>3253.3006697300002</v>
      </c>
      <c r="E14" s="43">
        <f t="shared" si="2"/>
        <v>2342.42311363</v>
      </c>
      <c r="F14" s="43">
        <f t="shared" si="3"/>
        <v>575.39521399</v>
      </c>
      <c r="G14" s="43">
        <f t="shared" si="4"/>
        <v>335.48234210999999</v>
      </c>
      <c r="H14" s="43">
        <f t="shared" si="5"/>
        <v>8150.3772227099998</v>
      </c>
      <c r="I14" s="43">
        <v>5961.9191167699992</v>
      </c>
      <c r="J14" s="43">
        <f t="shared" si="6"/>
        <v>2188.4581059400002</v>
      </c>
      <c r="K14" s="43">
        <v>1531.7472883</v>
      </c>
      <c r="L14" s="43">
        <v>516.10297809999997</v>
      </c>
      <c r="M14" s="43">
        <v>140.60783954000001</v>
      </c>
      <c r="N14" s="43">
        <f t="shared" si="7"/>
        <v>6541.3710967799998</v>
      </c>
      <c r="O14" s="43">
        <v>5476.5285329899998</v>
      </c>
      <c r="P14" s="43">
        <f t="shared" si="8"/>
        <v>1064.84256379</v>
      </c>
      <c r="Q14" s="43">
        <v>810.67582532999995</v>
      </c>
      <c r="R14" s="43">
        <v>59.292235890000001</v>
      </c>
      <c r="S14" s="43">
        <v>194.87450257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13482.42264823</v>
      </c>
      <c r="C15" s="43">
        <f t="shared" si="0"/>
        <v>10370.14706024</v>
      </c>
      <c r="D15" s="43">
        <f t="shared" si="1"/>
        <v>3112.2755879900001</v>
      </c>
      <c r="E15" s="43">
        <f t="shared" si="2"/>
        <v>2190.1712235300001</v>
      </c>
      <c r="F15" s="43">
        <f t="shared" si="3"/>
        <v>627.11576106999996</v>
      </c>
      <c r="G15" s="43">
        <f t="shared" si="4"/>
        <v>294.98860338999998</v>
      </c>
      <c r="H15" s="43">
        <f t="shared" si="5"/>
        <v>7713.8951066299996</v>
      </c>
      <c r="I15" s="43">
        <v>5660.6273279500001</v>
      </c>
      <c r="J15" s="43">
        <f t="shared" si="6"/>
        <v>2053.26777868</v>
      </c>
      <c r="K15" s="43">
        <v>1380.65032709</v>
      </c>
      <c r="L15" s="43">
        <v>566.12328540999999</v>
      </c>
      <c r="M15" s="43">
        <v>106.49416617999999</v>
      </c>
      <c r="N15" s="43">
        <f t="shared" si="7"/>
        <v>5768.5275416000004</v>
      </c>
      <c r="O15" s="43">
        <v>4709.5197322900003</v>
      </c>
      <c r="P15" s="43">
        <f t="shared" si="8"/>
        <v>1059.0078093100001</v>
      </c>
      <c r="Q15" s="43">
        <v>809.52089644</v>
      </c>
      <c r="R15" s="43">
        <v>60.992475659999997</v>
      </c>
      <c r="S15" s="43">
        <v>188.49443721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14856.237353370001</v>
      </c>
      <c r="C16" s="43">
        <f t="shared" si="0"/>
        <v>11493.700584440001</v>
      </c>
      <c r="D16" s="43">
        <f t="shared" si="1"/>
        <v>3362.5367689300001</v>
      </c>
      <c r="E16" s="43">
        <f t="shared" si="2"/>
        <v>2167.42820953</v>
      </c>
      <c r="F16" s="43">
        <f t="shared" si="3"/>
        <v>900.21651904999999</v>
      </c>
      <c r="G16" s="43">
        <f t="shared" si="4"/>
        <v>294.89204035</v>
      </c>
      <c r="H16" s="43">
        <f t="shared" si="5"/>
        <v>8312.719930610001</v>
      </c>
      <c r="I16" s="43">
        <v>6050.0696860200005</v>
      </c>
      <c r="J16" s="43">
        <f t="shared" si="6"/>
        <v>2262.6502445900001</v>
      </c>
      <c r="K16" s="43">
        <v>1372.21785082</v>
      </c>
      <c r="L16" s="43">
        <v>785.65977949000001</v>
      </c>
      <c r="M16" s="43">
        <v>104.77261428</v>
      </c>
      <c r="N16" s="43">
        <f t="shared" si="7"/>
        <v>6543.51742276</v>
      </c>
      <c r="O16" s="43">
        <v>5443.6308984200004</v>
      </c>
      <c r="P16" s="43">
        <f t="shared" si="8"/>
        <v>1099.8865243400001</v>
      </c>
      <c r="Q16" s="43">
        <v>795.21035871000004</v>
      </c>
      <c r="R16" s="43">
        <v>114.55673956</v>
      </c>
      <c r="S16" s="43">
        <v>190.11942607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15586.9217598</v>
      </c>
      <c r="C17" s="43">
        <f t="shared" si="0"/>
        <v>12349.891035870001</v>
      </c>
      <c r="D17" s="43">
        <f t="shared" si="1"/>
        <v>3237.03072393</v>
      </c>
      <c r="E17" s="43">
        <f t="shared" si="2"/>
        <v>2220.30775103</v>
      </c>
      <c r="F17" s="43">
        <f t="shared" si="3"/>
        <v>710.88754217000007</v>
      </c>
      <c r="G17" s="43">
        <f t="shared" si="4"/>
        <v>305.83543072999998</v>
      </c>
      <c r="H17" s="43">
        <f t="shared" si="5"/>
        <v>8435.7149080199997</v>
      </c>
      <c r="I17" s="43">
        <v>6305.26525855</v>
      </c>
      <c r="J17" s="43">
        <f t="shared" si="6"/>
        <v>2130.4496494700002</v>
      </c>
      <c r="K17" s="43">
        <v>1435.6567803299999</v>
      </c>
      <c r="L17" s="43">
        <v>577.58648158000005</v>
      </c>
      <c r="M17" s="43">
        <v>117.20638756</v>
      </c>
      <c r="N17" s="43">
        <f t="shared" si="7"/>
        <v>7151.2068517800008</v>
      </c>
      <c r="O17" s="43">
        <v>6044.6257773200005</v>
      </c>
      <c r="P17" s="43">
        <f t="shared" si="8"/>
        <v>1106.5810744600001</v>
      </c>
      <c r="Q17" s="43">
        <v>784.65097070000002</v>
      </c>
      <c r="R17" s="43">
        <v>133.30106058999999</v>
      </c>
      <c r="S17" s="43">
        <v>188.62904316999999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17805.47912158</v>
      </c>
      <c r="C18" s="43">
        <f t="shared" si="0"/>
        <v>13322.51374133</v>
      </c>
      <c r="D18" s="43">
        <f t="shared" si="1"/>
        <v>4482.9653802499997</v>
      </c>
      <c r="E18" s="43">
        <f t="shared" si="2"/>
        <v>3412.0179949499998</v>
      </c>
      <c r="F18" s="43">
        <f t="shared" si="3"/>
        <v>785.46770489999994</v>
      </c>
      <c r="G18" s="43">
        <f t="shared" si="4"/>
        <v>285.47968040000001</v>
      </c>
      <c r="H18" s="43">
        <f t="shared" si="5"/>
        <v>9494.7008143999992</v>
      </c>
      <c r="I18" s="43">
        <v>6187.1091099300002</v>
      </c>
      <c r="J18" s="43">
        <f t="shared" si="6"/>
        <v>3307.59170447</v>
      </c>
      <c r="K18" s="43">
        <v>2627.0405424599999</v>
      </c>
      <c r="L18" s="43">
        <v>584.86953008</v>
      </c>
      <c r="M18" s="43">
        <v>95.681631929999995</v>
      </c>
      <c r="N18" s="43">
        <f t="shared" si="7"/>
        <v>8310.7783071800004</v>
      </c>
      <c r="O18" s="43">
        <v>7135.4046313999997</v>
      </c>
      <c r="P18" s="43">
        <f t="shared" si="8"/>
        <v>1175.37367578</v>
      </c>
      <c r="Q18" s="43">
        <v>784.97745249000002</v>
      </c>
      <c r="R18" s="43">
        <v>200.59817482</v>
      </c>
      <c r="S18" s="43">
        <v>189.79804847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19605.117257580001</v>
      </c>
      <c r="C19" s="43">
        <f t="shared" si="0"/>
        <v>15162.77283998</v>
      </c>
      <c r="D19" s="43">
        <f t="shared" si="1"/>
        <v>4442.3444176000003</v>
      </c>
      <c r="E19" s="43">
        <f t="shared" si="2"/>
        <v>3540.0119890599999</v>
      </c>
      <c r="F19" s="43">
        <f t="shared" si="3"/>
        <v>635.02032856999995</v>
      </c>
      <c r="G19" s="43">
        <f t="shared" si="4"/>
        <v>267.31209996999996</v>
      </c>
      <c r="H19" s="43">
        <f t="shared" si="5"/>
        <v>9907.8101243500005</v>
      </c>
      <c r="I19" s="43">
        <v>6166.2316369600003</v>
      </c>
      <c r="J19" s="43">
        <f t="shared" si="6"/>
        <v>3741.5784873900002</v>
      </c>
      <c r="K19" s="43">
        <v>3202.13450921</v>
      </c>
      <c r="L19" s="43">
        <v>451.61982194999996</v>
      </c>
      <c r="M19" s="43">
        <v>87.82415623</v>
      </c>
      <c r="N19" s="43">
        <f t="shared" si="7"/>
        <v>9697.3071332300005</v>
      </c>
      <c r="O19" s="43">
        <v>8996.5412030200005</v>
      </c>
      <c r="P19" s="43">
        <f t="shared" si="8"/>
        <v>700.76593020999996</v>
      </c>
      <c r="Q19" s="43">
        <v>337.87747984999999</v>
      </c>
      <c r="R19" s="43">
        <v>183.40050662000002</v>
      </c>
      <c r="S19" s="43">
        <v>179.48794373999999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19941.622074520001</v>
      </c>
      <c r="C20" s="43">
        <f t="shared" si="0"/>
        <v>14366.335268069999</v>
      </c>
      <c r="D20" s="43">
        <f t="shared" si="1"/>
        <v>5575.2868064499999</v>
      </c>
      <c r="E20" s="43">
        <f t="shared" si="2"/>
        <v>4756.1049571599997</v>
      </c>
      <c r="F20" s="43">
        <f t="shared" si="3"/>
        <v>545.45552593000002</v>
      </c>
      <c r="G20" s="43">
        <f t="shared" si="4"/>
        <v>273.72632335999998</v>
      </c>
      <c r="H20" s="43">
        <f t="shared" si="5"/>
        <v>10184.218417819999</v>
      </c>
      <c r="I20" s="43">
        <v>6123.9816311899995</v>
      </c>
      <c r="J20" s="43">
        <f t="shared" si="6"/>
        <v>4060.2367866299996</v>
      </c>
      <c r="K20" s="43">
        <v>3614.0121788499996</v>
      </c>
      <c r="L20" s="43">
        <v>359.25618615999997</v>
      </c>
      <c r="M20" s="43">
        <v>86.968421620000001</v>
      </c>
      <c r="N20" s="43">
        <f t="shared" si="7"/>
        <v>9757.4036567000003</v>
      </c>
      <c r="O20" s="43">
        <v>8242.3536368799996</v>
      </c>
      <c r="P20" s="43">
        <f t="shared" si="8"/>
        <v>1515.0500198200002</v>
      </c>
      <c r="Q20" s="43">
        <v>1142.0927783100001</v>
      </c>
      <c r="R20" s="43">
        <v>186.19933976999999</v>
      </c>
      <c r="S20" s="43">
        <v>186.75790173999999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21442.990988829999</v>
      </c>
      <c r="C21" s="43">
        <f t="shared" si="0"/>
        <v>12458.63918353</v>
      </c>
      <c r="D21" s="43">
        <f t="shared" si="1"/>
        <v>8984.3518053000007</v>
      </c>
      <c r="E21" s="43">
        <f t="shared" si="2"/>
        <v>5004.9050498300003</v>
      </c>
      <c r="F21" s="43">
        <f t="shared" si="3"/>
        <v>3714.2450983499998</v>
      </c>
      <c r="G21" s="43">
        <f t="shared" si="4"/>
        <v>265.20165711999999</v>
      </c>
      <c r="H21" s="43">
        <f t="shared" si="5"/>
        <v>9124.9816950700006</v>
      </c>
      <c r="I21" s="43">
        <v>4837.2498033600004</v>
      </c>
      <c r="J21" s="43">
        <f t="shared" si="6"/>
        <v>4287.7318917100001</v>
      </c>
      <c r="K21" s="43">
        <v>3852.4780988799998</v>
      </c>
      <c r="L21" s="43">
        <v>348.95805314999996</v>
      </c>
      <c r="M21" s="43">
        <v>86.295739679999997</v>
      </c>
      <c r="N21" s="43">
        <f t="shared" si="7"/>
        <v>12318.009293759998</v>
      </c>
      <c r="O21" s="43">
        <v>7621.3893801699996</v>
      </c>
      <c r="P21" s="43">
        <f t="shared" si="8"/>
        <v>4696.6199135899997</v>
      </c>
      <c r="Q21" s="43">
        <v>1152.42695095</v>
      </c>
      <c r="R21" s="43">
        <v>3365.2870451999997</v>
      </c>
      <c r="S21" s="43">
        <v>178.90591744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23229.769959739999</v>
      </c>
      <c r="C22" s="43">
        <f t="shared" si="0"/>
        <v>12940.85103154</v>
      </c>
      <c r="D22" s="43">
        <f t="shared" si="1"/>
        <v>10288.918928200001</v>
      </c>
      <c r="E22" s="43">
        <f t="shared" si="2"/>
        <v>5230.1839534600003</v>
      </c>
      <c r="F22" s="43">
        <f t="shared" si="3"/>
        <v>4737.1463373300003</v>
      </c>
      <c r="G22" s="43">
        <f t="shared" si="4"/>
        <v>321.58863740999999</v>
      </c>
      <c r="H22" s="43">
        <f t="shared" si="5"/>
        <v>10415.821057050001</v>
      </c>
      <c r="I22" s="43">
        <v>5808.3717661000001</v>
      </c>
      <c r="J22" s="43">
        <f t="shared" si="6"/>
        <v>4607.4492909500004</v>
      </c>
      <c r="K22" s="43">
        <v>4113.5141324400001</v>
      </c>
      <c r="L22" s="43">
        <v>345.46760702999995</v>
      </c>
      <c r="M22" s="43">
        <v>148.46755148</v>
      </c>
      <c r="N22" s="43">
        <f t="shared" si="7"/>
        <v>12813.948902690001</v>
      </c>
      <c r="O22" s="43">
        <v>7132.4792654399998</v>
      </c>
      <c r="P22" s="43">
        <f t="shared" si="8"/>
        <v>5681.4696372500002</v>
      </c>
      <c r="Q22" s="43">
        <v>1116.66982102</v>
      </c>
      <c r="R22" s="43">
        <v>4391.6787303000001</v>
      </c>
      <c r="S22" s="43">
        <v>173.12108592999999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24249.8408366</v>
      </c>
      <c r="C23" s="43">
        <f t="shared" si="0"/>
        <v>14320.003973030001</v>
      </c>
      <c r="D23" s="43">
        <f t="shared" si="1"/>
        <v>9929.836863569999</v>
      </c>
      <c r="E23" s="43">
        <f t="shared" si="2"/>
        <v>4896.94130331</v>
      </c>
      <c r="F23" s="43">
        <f t="shared" si="3"/>
        <v>4731.27989015</v>
      </c>
      <c r="G23" s="43">
        <f t="shared" si="4"/>
        <v>301.61567011</v>
      </c>
      <c r="H23" s="43">
        <f t="shared" si="5"/>
        <v>11328.655354800001</v>
      </c>
      <c r="I23" s="43">
        <v>7095.2654215700004</v>
      </c>
      <c r="J23" s="43">
        <f t="shared" si="6"/>
        <v>4233.3899332300007</v>
      </c>
      <c r="K23" s="43">
        <v>3760.7689158100002</v>
      </c>
      <c r="L23" s="43">
        <v>346.33715275000003</v>
      </c>
      <c r="M23" s="43">
        <v>126.28386467</v>
      </c>
      <c r="N23" s="43">
        <f t="shared" si="7"/>
        <v>12921.185481799999</v>
      </c>
      <c r="O23" s="43">
        <v>7224.7385514600001</v>
      </c>
      <c r="P23" s="43">
        <f t="shared" si="8"/>
        <v>5696.4469303399992</v>
      </c>
      <c r="Q23" s="43">
        <v>1136.1723875</v>
      </c>
      <c r="R23" s="43">
        <v>4384.9427373999997</v>
      </c>
      <c r="S23" s="43">
        <v>175.33180544000001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22370.636810249998</v>
      </c>
      <c r="C24" s="43">
        <f t="shared" si="0"/>
        <v>12708.20104638</v>
      </c>
      <c r="D24" s="43">
        <f t="shared" si="1"/>
        <v>9662.4357638700003</v>
      </c>
      <c r="E24" s="43">
        <f t="shared" si="2"/>
        <v>4616.8957482300002</v>
      </c>
      <c r="F24" s="43">
        <f t="shared" si="3"/>
        <v>4740.9494444800002</v>
      </c>
      <c r="G24" s="43">
        <f t="shared" si="4"/>
        <v>304.59057116000002</v>
      </c>
      <c r="H24" s="43">
        <f t="shared" si="5"/>
        <v>9851.9346378700011</v>
      </c>
      <c r="I24" s="43">
        <v>5944.1915202600003</v>
      </c>
      <c r="J24" s="43">
        <f t="shared" si="6"/>
        <v>3907.7431176100004</v>
      </c>
      <c r="K24" s="43">
        <v>3425.9649817200002</v>
      </c>
      <c r="L24" s="43">
        <v>356.97939714</v>
      </c>
      <c r="M24" s="43">
        <v>124.79873875</v>
      </c>
      <c r="N24" s="43">
        <f t="shared" si="7"/>
        <v>12518.702172379999</v>
      </c>
      <c r="O24" s="43">
        <v>6764.0095261199995</v>
      </c>
      <c r="P24" s="43">
        <f t="shared" si="8"/>
        <v>5754.6926462599995</v>
      </c>
      <c r="Q24" s="43">
        <v>1190.93076651</v>
      </c>
      <c r="R24" s="43">
        <v>4383.9700473399998</v>
      </c>
      <c r="S24" s="43">
        <v>179.79183241000001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20544.535657809996</v>
      </c>
      <c r="C25" s="43">
        <f t="shared" si="0"/>
        <v>11373.271581389999</v>
      </c>
      <c r="D25" s="43">
        <f t="shared" si="1"/>
        <v>9171.2640764200005</v>
      </c>
      <c r="E25" s="43">
        <f t="shared" si="2"/>
        <v>4403.1489478599997</v>
      </c>
      <c r="F25" s="43">
        <f t="shared" si="3"/>
        <v>4476.5494340899995</v>
      </c>
      <c r="G25" s="43">
        <f t="shared" si="4"/>
        <v>291.56569446999998</v>
      </c>
      <c r="H25" s="43">
        <f t="shared" si="5"/>
        <v>11349.653974699999</v>
      </c>
      <c r="I25" s="43">
        <v>7095.9292494599995</v>
      </c>
      <c r="J25" s="43">
        <f t="shared" si="6"/>
        <v>4253.7247252400002</v>
      </c>
      <c r="K25" s="43">
        <v>3253.1568020300001</v>
      </c>
      <c r="L25" s="43">
        <v>875.72789081000008</v>
      </c>
      <c r="M25" s="43">
        <v>124.8400324</v>
      </c>
      <c r="N25" s="43">
        <f t="shared" si="7"/>
        <v>9194.8816831099994</v>
      </c>
      <c r="O25" s="43">
        <v>4277.34233193</v>
      </c>
      <c r="P25" s="43">
        <f t="shared" si="8"/>
        <v>4917.5393511799994</v>
      </c>
      <c r="Q25" s="43">
        <v>1149.9921458299998</v>
      </c>
      <c r="R25" s="43">
        <v>3600.8215432799998</v>
      </c>
      <c r="S25" s="43">
        <v>166.72566207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20343.928097510001</v>
      </c>
      <c r="C26" s="43">
        <f t="shared" si="0"/>
        <v>11314.83507458</v>
      </c>
      <c r="D26" s="43">
        <f t="shared" si="1"/>
        <v>9029.0930229299993</v>
      </c>
      <c r="E26" s="43">
        <f t="shared" si="2"/>
        <v>4284.5264554299993</v>
      </c>
      <c r="F26" s="43">
        <f t="shared" si="3"/>
        <v>4457.5391613100001</v>
      </c>
      <c r="G26" s="43">
        <f t="shared" si="4"/>
        <v>287.02740619000002</v>
      </c>
      <c r="H26" s="43">
        <f t="shared" si="5"/>
        <v>11229.237033490001</v>
      </c>
      <c r="I26" s="43">
        <v>7094.3802497799998</v>
      </c>
      <c r="J26" s="43">
        <f t="shared" si="6"/>
        <v>4134.8567837099999</v>
      </c>
      <c r="K26" s="43">
        <v>3092.5993940099997</v>
      </c>
      <c r="L26" s="43">
        <v>921.50857716999997</v>
      </c>
      <c r="M26" s="43">
        <v>120.74881253</v>
      </c>
      <c r="N26" s="43">
        <f t="shared" si="7"/>
        <v>9114.6910640200003</v>
      </c>
      <c r="O26" s="43">
        <v>4220.4548248000001</v>
      </c>
      <c r="P26" s="43">
        <f t="shared" si="8"/>
        <v>4894.2362392200002</v>
      </c>
      <c r="Q26" s="43">
        <v>1191.92706142</v>
      </c>
      <c r="R26" s="43">
        <v>3536.0305841400004</v>
      </c>
      <c r="S26" s="43">
        <v>166.27859366000001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18905.871440210001</v>
      </c>
      <c r="C27" s="43">
        <f t="shared" si="0"/>
        <v>10234.088074769999</v>
      </c>
      <c r="D27" s="43">
        <f t="shared" si="1"/>
        <v>8671.7833654400001</v>
      </c>
      <c r="E27" s="43">
        <f t="shared" si="2"/>
        <v>4387.9386106899992</v>
      </c>
      <c r="F27" s="43">
        <f t="shared" si="3"/>
        <v>4004.2741155900003</v>
      </c>
      <c r="G27" s="43">
        <f t="shared" si="4"/>
        <v>279.57063915999998</v>
      </c>
      <c r="H27" s="43">
        <f t="shared" si="5"/>
        <v>10100.571639689999</v>
      </c>
      <c r="I27" s="43">
        <v>6174.6867305599999</v>
      </c>
      <c r="J27" s="43">
        <f t="shared" si="6"/>
        <v>3925.8849091299999</v>
      </c>
      <c r="K27" s="43">
        <v>3216.7116184899996</v>
      </c>
      <c r="L27" s="43">
        <v>594.75199195000005</v>
      </c>
      <c r="M27" s="43">
        <v>114.42129869</v>
      </c>
      <c r="N27" s="43">
        <f t="shared" si="7"/>
        <v>8805.2998005200006</v>
      </c>
      <c r="O27" s="43">
        <v>4059.4013442099999</v>
      </c>
      <c r="P27" s="43">
        <f t="shared" si="8"/>
        <v>4745.8984563100003</v>
      </c>
      <c r="Q27" s="43">
        <v>1171.2269921999998</v>
      </c>
      <c r="R27" s="43">
        <v>3409.5221236400002</v>
      </c>
      <c r="S27" s="43">
        <v>165.14934047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20205.643959339999</v>
      </c>
      <c r="C28" s="43">
        <f t="shared" si="0"/>
        <v>10375.66787479</v>
      </c>
      <c r="D28" s="43">
        <f t="shared" si="1"/>
        <v>9829.9760845499986</v>
      </c>
      <c r="E28" s="43">
        <f t="shared" si="2"/>
        <v>5477.3921060900002</v>
      </c>
      <c r="F28" s="43">
        <f t="shared" si="3"/>
        <v>4077.2138599000004</v>
      </c>
      <c r="G28" s="43">
        <f t="shared" si="4"/>
        <v>275.37011855999998</v>
      </c>
      <c r="H28" s="43">
        <f t="shared" si="5"/>
        <v>10828.816640500001</v>
      </c>
      <c r="I28" s="43">
        <v>5696.1658564600002</v>
      </c>
      <c r="J28" s="43">
        <f t="shared" si="6"/>
        <v>5132.65078404</v>
      </c>
      <c r="K28" s="43">
        <v>4306.2795639000005</v>
      </c>
      <c r="L28" s="43">
        <v>713.92431255999998</v>
      </c>
      <c r="M28" s="43">
        <v>112.44690758</v>
      </c>
      <c r="N28" s="43">
        <f t="shared" si="7"/>
        <v>9376.8273188399999</v>
      </c>
      <c r="O28" s="43">
        <v>4679.5020183300003</v>
      </c>
      <c r="P28" s="43">
        <f t="shared" si="8"/>
        <v>4697.3253005099996</v>
      </c>
      <c r="Q28" s="43">
        <v>1171.1125421899999</v>
      </c>
      <c r="R28" s="43">
        <v>3363.2895473400004</v>
      </c>
      <c r="S28" s="43">
        <v>162.92321097999999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21980.2372732</v>
      </c>
      <c r="C29" s="43">
        <f t="shared" si="0"/>
        <v>11977.071496479999</v>
      </c>
      <c r="D29" s="43">
        <f t="shared" si="1"/>
        <v>10003.165776719999</v>
      </c>
      <c r="E29" s="43">
        <f t="shared" si="2"/>
        <v>5533.5247068899998</v>
      </c>
      <c r="F29" s="43">
        <f t="shared" si="3"/>
        <v>4260.3075989199997</v>
      </c>
      <c r="G29" s="43">
        <f t="shared" si="4"/>
        <v>209.33347091000002</v>
      </c>
      <c r="H29" s="43">
        <f t="shared" si="5"/>
        <v>11812.873658590001</v>
      </c>
      <c r="I29" s="43">
        <v>6712.7555688499997</v>
      </c>
      <c r="J29" s="43">
        <f t="shared" si="6"/>
        <v>5100.11808974</v>
      </c>
      <c r="K29" s="43">
        <v>4345.1856387899998</v>
      </c>
      <c r="L29" s="43">
        <v>706.94290197000009</v>
      </c>
      <c r="M29" s="43">
        <v>47.989548980000002</v>
      </c>
      <c r="N29" s="43">
        <f t="shared" si="7"/>
        <v>10167.36361461</v>
      </c>
      <c r="O29" s="43">
        <v>5264.3159276300003</v>
      </c>
      <c r="P29" s="43">
        <f t="shared" si="8"/>
        <v>4903.0476869799995</v>
      </c>
      <c r="Q29" s="43">
        <v>1188.3390681000001</v>
      </c>
      <c r="R29" s="43">
        <v>3553.3646969499996</v>
      </c>
      <c r="S29" s="43">
        <v>161.34392193000002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21645.486978139998</v>
      </c>
      <c r="C30" s="43">
        <f t="shared" si="0"/>
        <v>11352.752299560001</v>
      </c>
      <c r="D30" s="43">
        <f t="shared" si="1"/>
        <v>10292.73467858</v>
      </c>
      <c r="E30" s="43">
        <f t="shared" si="2"/>
        <v>5985.76260714</v>
      </c>
      <c r="F30" s="43">
        <f t="shared" si="3"/>
        <v>4030.2913869899999</v>
      </c>
      <c r="G30" s="43">
        <f t="shared" si="4"/>
        <v>276.68068445</v>
      </c>
      <c r="H30" s="43">
        <f t="shared" si="5"/>
        <v>11454.837643700001</v>
      </c>
      <c r="I30" s="43">
        <v>6069.5281150999999</v>
      </c>
      <c r="J30" s="43">
        <f t="shared" si="6"/>
        <v>5385.3095285999998</v>
      </c>
      <c r="K30" s="43">
        <v>4692.3206926399998</v>
      </c>
      <c r="L30" s="43">
        <v>580.19499067000004</v>
      </c>
      <c r="M30" s="43">
        <v>112.79384528999999</v>
      </c>
      <c r="N30" s="43">
        <f t="shared" si="7"/>
        <v>10190.649334440001</v>
      </c>
      <c r="O30" s="43">
        <v>5283.2241844600003</v>
      </c>
      <c r="P30" s="43">
        <f t="shared" si="8"/>
        <v>4907.4251499800002</v>
      </c>
      <c r="Q30" s="43">
        <v>1293.4419145000002</v>
      </c>
      <c r="R30" s="43">
        <v>3450.0963963199997</v>
      </c>
      <c r="S30" s="43">
        <v>163.88683916000002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20072.936695880002</v>
      </c>
      <c r="C31" s="43">
        <f t="shared" si="0"/>
        <v>10101.04113157</v>
      </c>
      <c r="D31" s="43">
        <f t="shared" si="1"/>
        <v>9971.8955643100016</v>
      </c>
      <c r="E31" s="43">
        <f t="shared" si="2"/>
        <v>5566.601448280001</v>
      </c>
      <c r="F31" s="43">
        <f t="shared" si="3"/>
        <v>4156.6602518400005</v>
      </c>
      <c r="G31" s="43">
        <f t="shared" si="4"/>
        <v>248.63386419</v>
      </c>
      <c r="H31" s="43">
        <f t="shared" si="5"/>
        <v>11048.294443700001</v>
      </c>
      <c r="I31" s="43">
        <v>6091.3295917400001</v>
      </c>
      <c r="J31" s="43">
        <f t="shared" si="6"/>
        <v>4956.9648519600014</v>
      </c>
      <c r="K31" s="43">
        <v>4291.0647290900006</v>
      </c>
      <c r="L31" s="43">
        <v>585.29488490000006</v>
      </c>
      <c r="M31" s="43">
        <v>80.60523796999999</v>
      </c>
      <c r="N31" s="43">
        <f t="shared" si="7"/>
        <v>9024.6422521799996</v>
      </c>
      <c r="O31" s="43">
        <v>4009.7115398299998</v>
      </c>
      <c r="P31" s="43">
        <f t="shared" si="8"/>
        <v>5014.9307123500002</v>
      </c>
      <c r="Q31" s="43">
        <v>1275.5367191900002</v>
      </c>
      <c r="R31" s="43">
        <v>3571.3653669400001</v>
      </c>
      <c r="S31" s="43">
        <v>168.02862622000001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21323.893089320001</v>
      </c>
      <c r="C32" s="43">
        <f t="shared" si="0"/>
        <v>9545.7675228900007</v>
      </c>
      <c r="D32" s="43">
        <f t="shared" si="1"/>
        <v>11778.125566430001</v>
      </c>
      <c r="E32" s="43">
        <f t="shared" si="2"/>
        <v>7138.2491556599998</v>
      </c>
      <c r="F32" s="43">
        <f t="shared" si="3"/>
        <v>4398.1290721700007</v>
      </c>
      <c r="G32" s="43">
        <f t="shared" si="4"/>
        <v>241.74733859999998</v>
      </c>
      <c r="H32" s="43">
        <f t="shared" si="5"/>
        <v>12611.557276070002</v>
      </c>
      <c r="I32" s="43">
        <v>6155.3077376000001</v>
      </c>
      <c r="J32" s="43">
        <f t="shared" si="6"/>
        <v>6456.2495384700005</v>
      </c>
      <c r="K32" s="43">
        <v>5947.4479118899999</v>
      </c>
      <c r="L32" s="43">
        <v>427.66873506000002</v>
      </c>
      <c r="M32" s="43">
        <v>81.132891520000001</v>
      </c>
      <c r="N32" s="43">
        <f t="shared" si="7"/>
        <v>8712.3358132499998</v>
      </c>
      <c r="O32" s="43">
        <v>3390.4597852900001</v>
      </c>
      <c r="P32" s="43">
        <f t="shared" si="8"/>
        <v>5321.8760279600001</v>
      </c>
      <c r="Q32" s="43">
        <v>1190.8012437699999</v>
      </c>
      <c r="R32" s="43">
        <v>3970.4603371100002</v>
      </c>
      <c r="S32" s="43">
        <v>160.61444707999999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20116.758035669998</v>
      </c>
      <c r="C33" s="43">
        <f t="shared" si="0"/>
        <v>7505.6136325400003</v>
      </c>
      <c r="D33" s="43">
        <f t="shared" si="1"/>
        <v>12611.14440313</v>
      </c>
      <c r="E33" s="43">
        <f t="shared" si="2"/>
        <v>8010.2481685700004</v>
      </c>
      <c r="F33" s="43">
        <f t="shared" si="3"/>
        <v>4347.0997965699999</v>
      </c>
      <c r="G33" s="43">
        <f t="shared" si="4"/>
        <v>253.79643798999999</v>
      </c>
      <c r="H33" s="43">
        <f t="shared" si="5"/>
        <v>11818.75759293</v>
      </c>
      <c r="I33" s="43">
        <v>4378.4276542699999</v>
      </c>
      <c r="J33" s="43">
        <f t="shared" si="6"/>
        <v>7440.3299386600002</v>
      </c>
      <c r="K33" s="43">
        <v>6758.2444547599998</v>
      </c>
      <c r="L33" s="43">
        <v>600.91275509000002</v>
      </c>
      <c r="M33" s="43">
        <v>81.172728809999995</v>
      </c>
      <c r="N33" s="43">
        <f t="shared" si="7"/>
        <v>8298.0004427399999</v>
      </c>
      <c r="O33" s="43">
        <v>3127.1859782699999</v>
      </c>
      <c r="P33" s="43">
        <f t="shared" si="8"/>
        <v>5170.8144644699996</v>
      </c>
      <c r="Q33" s="43">
        <v>1252.0037138100001</v>
      </c>
      <c r="R33" s="43">
        <v>3746.1870414799996</v>
      </c>
      <c r="S33" s="43">
        <v>172.62370917999999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18453.734694370003</v>
      </c>
      <c r="C34" s="43">
        <f t="shared" si="0"/>
        <v>7719.5511130300001</v>
      </c>
      <c r="D34" s="43">
        <f t="shared" si="1"/>
        <v>10734.183581339999</v>
      </c>
      <c r="E34" s="43">
        <f t="shared" si="2"/>
        <v>6186.2358005500009</v>
      </c>
      <c r="F34" s="43">
        <f t="shared" si="3"/>
        <v>4265.8812292000002</v>
      </c>
      <c r="G34" s="43">
        <f t="shared" si="4"/>
        <v>282.06655159000002</v>
      </c>
      <c r="H34" s="43">
        <f t="shared" si="5"/>
        <v>10813.19082204</v>
      </c>
      <c r="I34" s="43">
        <v>5075.0654576400002</v>
      </c>
      <c r="J34" s="43">
        <f t="shared" si="6"/>
        <v>5738.1253644000008</v>
      </c>
      <c r="K34" s="43">
        <v>4956.3797429100005</v>
      </c>
      <c r="L34" s="43">
        <v>730.45965072000001</v>
      </c>
      <c r="M34" s="43">
        <v>51.285970769999999</v>
      </c>
      <c r="N34" s="43">
        <f t="shared" si="7"/>
        <v>7640.5438723299994</v>
      </c>
      <c r="O34" s="43">
        <v>2644.4856553899999</v>
      </c>
      <c r="P34" s="43">
        <f t="shared" si="8"/>
        <v>4996.0582169399995</v>
      </c>
      <c r="Q34" s="43">
        <v>1229.85605764</v>
      </c>
      <c r="R34" s="43">
        <v>3535.4215784799999</v>
      </c>
      <c r="S34" s="43">
        <v>230.78058082000001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19365.005387900001</v>
      </c>
      <c r="C35" s="43">
        <f t="shared" si="0"/>
        <v>8948.0431051800006</v>
      </c>
      <c r="D35" s="43">
        <f t="shared" si="1"/>
        <v>10416.96228272</v>
      </c>
      <c r="E35" s="43">
        <f t="shared" si="2"/>
        <v>5798.7048366800009</v>
      </c>
      <c r="F35" s="43">
        <f t="shared" si="3"/>
        <v>4343.9368715000001</v>
      </c>
      <c r="G35" s="43">
        <f t="shared" si="4"/>
        <v>274.32057454</v>
      </c>
      <c r="H35" s="43">
        <f t="shared" si="5"/>
        <v>11898.43074657</v>
      </c>
      <c r="I35" s="43">
        <v>6578.7084106800003</v>
      </c>
      <c r="J35" s="43">
        <f t="shared" si="6"/>
        <v>5319.7223358900001</v>
      </c>
      <c r="K35" s="43">
        <v>4564.7597642600003</v>
      </c>
      <c r="L35" s="43">
        <v>714.54581967000001</v>
      </c>
      <c r="M35" s="43">
        <v>40.416751960000006</v>
      </c>
      <c r="N35" s="43">
        <f t="shared" si="7"/>
        <v>7466.5746413299985</v>
      </c>
      <c r="O35" s="43">
        <v>2369.3346944999998</v>
      </c>
      <c r="P35" s="43">
        <f t="shared" si="8"/>
        <v>5097.2399468299991</v>
      </c>
      <c r="Q35" s="43">
        <v>1233.9450724200001</v>
      </c>
      <c r="R35" s="43">
        <v>3629.3910518299999</v>
      </c>
      <c r="S35" s="43">
        <v>233.90382258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19916.0777304</v>
      </c>
      <c r="C36" s="43">
        <f t="shared" si="0"/>
        <v>8521.474841700001</v>
      </c>
      <c r="D36" s="43">
        <f t="shared" si="1"/>
        <v>11394.602888699999</v>
      </c>
      <c r="E36" s="43">
        <f t="shared" si="2"/>
        <v>6778.7550084100003</v>
      </c>
      <c r="F36" s="43">
        <f t="shared" si="3"/>
        <v>4296.3150776399998</v>
      </c>
      <c r="G36" s="43">
        <f t="shared" si="4"/>
        <v>319.53280265000001</v>
      </c>
      <c r="H36" s="43">
        <f t="shared" si="5"/>
        <v>11835.058494109999</v>
      </c>
      <c r="I36" s="43">
        <v>5546.6844791100002</v>
      </c>
      <c r="J36" s="43">
        <f t="shared" si="6"/>
        <v>6288.3740149999994</v>
      </c>
      <c r="K36" s="43">
        <v>5484.1947001199997</v>
      </c>
      <c r="L36" s="43">
        <v>752.11589937000008</v>
      </c>
      <c r="M36" s="43">
        <v>52.063415509999999</v>
      </c>
      <c r="N36" s="43">
        <f t="shared" si="7"/>
        <v>8081.0192362899998</v>
      </c>
      <c r="O36" s="43">
        <v>2974.7903625900003</v>
      </c>
      <c r="P36" s="43">
        <f t="shared" si="8"/>
        <v>5106.2288736999999</v>
      </c>
      <c r="Q36" s="43">
        <v>1294.5603082900002</v>
      </c>
      <c r="R36" s="43">
        <v>3544.1991782700002</v>
      </c>
      <c r="S36" s="43">
        <v>267.46938713999998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18948.410044140001</v>
      </c>
      <c r="C37" s="43">
        <f t="shared" si="0"/>
        <v>7997.4112520100007</v>
      </c>
      <c r="D37" s="43">
        <f t="shared" si="1"/>
        <v>10950.99879213</v>
      </c>
      <c r="E37" s="43">
        <f t="shared" si="2"/>
        <v>6521.61865932</v>
      </c>
      <c r="F37" s="43">
        <f t="shared" si="3"/>
        <v>4136.4311538800002</v>
      </c>
      <c r="G37" s="43">
        <f t="shared" si="4"/>
        <v>292.94897893000001</v>
      </c>
      <c r="H37" s="43">
        <f t="shared" si="5"/>
        <v>11568.81033498</v>
      </c>
      <c r="I37" s="43">
        <v>5617.85419447</v>
      </c>
      <c r="J37" s="43">
        <f t="shared" si="6"/>
        <v>5950.9561405099994</v>
      </c>
      <c r="K37" s="43">
        <v>5149.1434268599996</v>
      </c>
      <c r="L37" s="43">
        <v>753.01536033000002</v>
      </c>
      <c r="M37" s="43">
        <v>48.797353319999999</v>
      </c>
      <c r="N37" s="43">
        <f t="shared" si="7"/>
        <v>7379.5997091600002</v>
      </c>
      <c r="O37" s="43">
        <v>2379.5570575400002</v>
      </c>
      <c r="P37" s="43">
        <f t="shared" si="8"/>
        <v>5000.0426516200005</v>
      </c>
      <c r="Q37" s="43">
        <v>1372.4752324599999</v>
      </c>
      <c r="R37" s="43">
        <v>3383.4157935500002</v>
      </c>
      <c r="S37" s="43">
        <v>244.15162561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19261.731937919998</v>
      </c>
      <c r="C38" s="43">
        <f t="shared" si="0"/>
        <v>8340.8814042899994</v>
      </c>
      <c r="D38" s="43">
        <f t="shared" si="1"/>
        <v>10920.85053363</v>
      </c>
      <c r="E38" s="43">
        <f t="shared" si="2"/>
        <v>6633.2637056900003</v>
      </c>
      <c r="F38" s="43">
        <f t="shared" si="3"/>
        <v>4028.72155613</v>
      </c>
      <c r="G38" s="43">
        <f t="shared" si="4"/>
        <v>258.86527180999997</v>
      </c>
      <c r="H38" s="43">
        <f t="shared" si="5"/>
        <v>12024.775791960001</v>
      </c>
      <c r="I38" s="43">
        <v>5935.7005532499998</v>
      </c>
      <c r="J38" s="43">
        <f t="shared" si="6"/>
        <v>6089.0752387100001</v>
      </c>
      <c r="K38" s="43">
        <v>5292.0293201100003</v>
      </c>
      <c r="L38" s="43">
        <v>752.76868034999995</v>
      </c>
      <c r="M38" s="43">
        <v>44.277238249999996</v>
      </c>
      <c r="N38" s="43">
        <f t="shared" si="7"/>
        <v>7236.9561459600009</v>
      </c>
      <c r="O38" s="43">
        <v>2405.1808510400001</v>
      </c>
      <c r="P38" s="43">
        <f t="shared" si="8"/>
        <v>4831.7752949200003</v>
      </c>
      <c r="Q38" s="43">
        <v>1341.23438558</v>
      </c>
      <c r="R38" s="43">
        <v>3275.9528757799999</v>
      </c>
      <c r="S38" s="43">
        <v>214.58803355999999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19246.306626279998</v>
      </c>
      <c r="C39" s="43">
        <f t="shared" si="0"/>
        <v>8894.5476550399999</v>
      </c>
      <c r="D39" s="43">
        <f t="shared" si="1"/>
        <v>10351.75897124</v>
      </c>
      <c r="E39" s="43">
        <f t="shared" si="2"/>
        <v>6221.0005116800003</v>
      </c>
      <c r="F39" s="43">
        <f t="shared" si="3"/>
        <v>3883.5843557599997</v>
      </c>
      <c r="G39" s="43">
        <f t="shared" si="4"/>
        <v>247.17410380000001</v>
      </c>
      <c r="H39" s="43">
        <f t="shared" si="5"/>
        <v>11848.830694740001</v>
      </c>
      <c r="I39" s="43">
        <v>6267.4482512700006</v>
      </c>
      <c r="J39" s="43">
        <f t="shared" si="6"/>
        <v>5581.38244347</v>
      </c>
      <c r="K39" s="43">
        <v>4935.5867355099999</v>
      </c>
      <c r="L39" s="43">
        <v>611.10495361999995</v>
      </c>
      <c r="M39" s="43">
        <v>34.690754339999998</v>
      </c>
      <c r="N39" s="43">
        <f t="shared" si="7"/>
        <v>7397.4759315399988</v>
      </c>
      <c r="O39" s="43">
        <v>2627.0994037699998</v>
      </c>
      <c r="P39" s="43">
        <f t="shared" si="8"/>
        <v>4770.3765277699995</v>
      </c>
      <c r="Q39" s="43">
        <v>1285.4137761700001</v>
      </c>
      <c r="R39" s="43">
        <v>3272.4794021399998</v>
      </c>
      <c r="S39" s="43">
        <v>212.48334946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19095.34561864</v>
      </c>
      <c r="C40" s="43">
        <f t="shared" si="0"/>
        <v>8709.1895967</v>
      </c>
      <c r="D40" s="43">
        <f t="shared" si="1"/>
        <v>10386.156021940002</v>
      </c>
      <c r="E40" s="43">
        <f t="shared" si="2"/>
        <v>6701.8359012100009</v>
      </c>
      <c r="F40" s="43">
        <f t="shared" si="3"/>
        <v>3433.8778341799998</v>
      </c>
      <c r="G40" s="43">
        <f t="shared" si="4"/>
        <v>250.44228655000001</v>
      </c>
      <c r="H40" s="43">
        <f t="shared" si="5"/>
        <v>11574.00380993</v>
      </c>
      <c r="I40" s="43">
        <v>5600.1570125899998</v>
      </c>
      <c r="J40" s="43">
        <f t="shared" si="6"/>
        <v>5973.8467973400011</v>
      </c>
      <c r="K40" s="43">
        <v>5292.6385558500006</v>
      </c>
      <c r="L40" s="43">
        <v>644.72797133000006</v>
      </c>
      <c r="M40" s="43">
        <v>36.480270159999996</v>
      </c>
      <c r="N40" s="43">
        <f t="shared" si="7"/>
        <v>7521.3418087099999</v>
      </c>
      <c r="O40" s="43">
        <v>3109.0325841099998</v>
      </c>
      <c r="P40" s="43">
        <f t="shared" si="8"/>
        <v>4412.3092245999997</v>
      </c>
      <c r="Q40" s="43">
        <v>1409.1973453599999</v>
      </c>
      <c r="R40" s="43">
        <v>2789.1498628499999</v>
      </c>
      <c r="S40" s="43">
        <v>213.96201639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19012.79941643</v>
      </c>
      <c r="C41" s="43">
        <f t="shared" si="0"/>
        <v>9059.0694976699997</v>
      </c>
      <c r="D41" s="43">
        <f t="shared" si="1"/>
        <v>9953.7299187600001</v>
      </c>
      <c r="E41" s="43">
        <f t="shared" si="2"/>
        <v>4862.0137923900002</v>
      </c>
      <c r="F41" s="43">
        <f t="shared" si="3"/>
        <v>3786.2715438099999</v>
      </c>
      <c r="G41" s="43">
        <f t="shared" si="4"/>
        <v>1305.4445825599998</v>
      </c>
      <c r="H41" s="43">
        <f t="shared" si="5"/>
        <v>12074.40127301</v>
      </c>
      <c r="I41" s="43">
        <v>6224.7246679899999</v>
      </c>
      <c r="J41" s="43">
        <f t="shared" si="6"/>
        <v>5849.6766050200004</v>
      </c>
      <c r="K41" s="43">
        <v>3599.89024389</v>
      </c>
      <c r="L41" s="43">
        <v>1162.1610980599999</v>
      </c>
      <c r="M41" s="43">
        <v>1087.6252630699998</v>
      </c>
      <c r="N41" s="43">
        <f t="shared" si="7"/>
        <v>6938.3981434199995</v>
      </c>
      <c r="O41" s="43">
        <v>2834.3448296800002</v>
      </c>
      <c r="P41" s="43">
        <f t="shared" si="8"/>
        <v>4104.0533137399998</v>
      </c>
      <c r="Q41" s="43">
        <v>1262.1235485</v>
      </c>
      <c r="R41" s="43">
        <v>2624.1104457500001</v>
      </c>
      <c r="S41" s="43">
        <v>217.81931949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19894.304252100002</v>
      </c>
      <c r="C42" s="43">
        <f t="shared" si="0"/>
        <v>11310.7093186</v>
      </c>
      <c r="D42" s="43">
        <f t="shared" si="1"/>
        <v>8583.5949335000005</v>
      </c>
      <c r="E42" s="43">
        <f t="shared" si="2"/>
        <v>3534.6706290099996</v>
      </c>
      <c r="F42" s="43">
        <f t="shared" si="3"/>
        <v>3718.7370183400008</v>
      </c>
      <c r="G42" s="43">
        <f t="shared" si="4"/>
        <v>1330.1872861500001</v>
      </c>
      <c r="H42" s="43">
        <f t="shared" si="5"/>
        <v>12691.86734823</v>
      </c>
      <c r="I42" s="43">
        <v>8162.7500218599998</v>
      </c>
      <c r="J42" s="43">
        <f t="shared" si="6"/>
        <v>4529.1173263700002</v>
      </c>
      <c r="K42" s="43">
        <v>2345.8077521799996</v>
      </c>
      <c r="L42" s="43">
        <v>1071.1947572800002</v>
      </c>
      <c r="M42" s="43">
        <v>1112.1148169100002</v>
      </c>
      <c r="N42" s="43">
        <f t="shared" si="7"/>
        <v>7202.4369038700006</v>
      </c>
      <c r="O42" s="43">
        <v>3147.9592967399999</v>
      </c>
      <c r="P42" s="43">
        <f t="shared" si="8"/>
        <v>4054.4776071300003</v>
      </c>
      <c r="Q42" s="43">
        <v>1188.86287683</v>
      </c>
      <c r="R42" s="43">
        <v>2647.5422610600003</v>
      </c>
      <c r="S42" s="43">
        <v>218.07246924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18683.423269020001</v>
      </c>
      <c r="C43" s="43">
        <f t="shared" si="0"/>
        <v>10200.207762909999</v>
      </c>
      <c r="D43" s="43">
        <f t="shared" si="1"/>
        <v>8483.2155061100002</v>
      </c>
      <c r="E43" s="43">
        <f t="shared" si="2"/>
        <v>3373.5420611999998</v>
      </c>
      <c r="F43" s="43">
        <f t="shared" si="3"/>
        <v>3775.8137597300001</v>
      </c>
      <c r="G43" s="43">
        <f t="shared" si="4"/>
        <v>1333.85968518</v>
      </c>
      <c r="H43" s="43">
        <f t="shared" si="5"/>
        <v>11556.77636536</v>
      </c>
      <c r="I43" s="43">
        <v>7057.3197336699996</v>
      </c>
      <c r="J43" s="43">
        <f t="shared" si="6"/>
        <v>4499.45663169</v>
      </c>
      <c r="K43" s="43">
        <v>2282.4687055899999</v>
      </c>
      <c r="L43" s="43">
        <v>1106.9344069700001</v>
      </c>
      <c r="M43" s="43">
        <v>1110.05351913</v>
      </c>
      <c r="N43" s="43">
        <f t="shared" si="7"/>
        <v>7126.6469036600001</v>
      </c>
      <c r="O43" s="43">
        <v>3142.8880292399999</v>
      </c>
      <c r="P43" s="43">
        <f t="shared" si="8"/>
        <v>3983.7588744200002</v>
      </c>
      <c r="Q43" s="43">
        <v>1091.0733556099999</v>
      </c>
      <c r="R43" s="43">
        <v>2668.8793527600001</v>
      </c>
      <c r="S43" s="43">
        <v>223.80616605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17329.873259979999</v>
      </c>
      <c r="C44" s="43">
        <f t="shared" si="0"/>
        <v>9452.341349639999</v>
      </c>
      <c r="D44" s="43">
        <f t="shared" si="1"/>
        <v>7877.5319103399997</v>
      </c>
      <c r="E44" s="43">
        <f t="shared" si="2"/>
        <v>2528.1018287000002</v>
      </c>
      <c r="F44" s="43">
        <f t="shared" si="3"/>
        <v>3946.6609438400001</v>
      </c>
      <c r="G44" s="43">
        <f t="shared" si="4"/>
        <v>1402.7691378</v>
      </c>
      <c r="H44" s="43">
        <f t="shared" si="5"/>
        <v>10637.250273509999</v>
      </c>
      <c r="I44" s="43">
        <v>6053.8800080199999</v>
      </c>
      <c r="J44" s="43">
        <f t="shared" si="6"/>
        <v>4583.3702654899998</v>
      </c>
      <c r="K44" s="43">
        <v>2270.17976073</v>
      </c>
      <c r="L44" s="43">
        <v>1146.1662233299999</v>
      </c>
      <c r="M44" s="43">
        <v>1167.02428143</v>
      </c>
      <c r="N44" s="43">
        <f t="shared" si="7"/>
        <v>6692.6229864699999</v>
      </c>
      <c r="O44" s="43">
        <v>3398.46134162</v>
      </c>
      <c r="P44" s="43">
        <f t="shared" si="8"/>
        <v>3294.1616448500004</v>
      </c>
      <c r="Q44" s="43">
        <v>257.92206797</v>
      </c>
      <c r="R44" s="43">
        <v>2800.4947205100002</v>
      </c>
      <c r="S44" s="43">
        <v>235.74485637000001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18095.701315750001</v>
      </c>
      <c r="C45" s="43">
        <f t="shared" si="0"/>
        <v>10123.429384269999</v>
      </c>
      <c r="D45" s="43">
        <f t="shared" si="1"/>
        <v>7972.2719314799997</v>
      </c>
      <c r="E45" s="43">
        <f t="shared" si="2"/>
        <v>1904.46196938</v>
      </c>
      <c r="F45" s="43">
        <f t="shared" si="3"/>
        <v>3882.4546588600001</v>
      </c>
      <c r="G45" s="43">
        <f t="shared" si="4"/>
        <v>2185.35530324</v>
      </c>
      <c r="H45" s="43">
        <f t="shared" si="5"/>
        <v>11508.435899709999</v>
      </c>
      <c r="I45" s="43">
        <v>6590.2962969199998</v>
      </c>
      <c r="J45" s="43">
        <f t="shared" si="6"/>
        <v>4918.1396027899991</v>
      </c>
      <c r="K45" s="43">
        <v>1709.96438152</v>
      </c>
      <c r="L45" s="43">
        <v>1138.2113748199999</v>
      </c>
      <c r="M45" s="43">
        <v>2069.9638464499999</v>
      </c>
      <c r="N45" s="43">
        <f t="shared" si="7"/>
        <v>6587.2654160399998</v>
      </c>
      <c r="O45" s="43">
        <v>3533.1330873500001</v>
      </c>
      <c r="P45" s="43">
        <f t="shared" si="8"/>
        <v>3054.1323286900001</v>
      </c>
      <c r="Q45" s="43">
        <v>194.49758785999998</v>
      </c>
      <c r="R45" s="43">
        <v>2744.2432840400002</v>
      </c>
      <c r="S45" s="43">
        <v>115.39145679000001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19232.522251790004</v>
      </c>
      <c r="C46" s="43">
        <f t="shared" si="0"/>
        <v>11188.36012868</v>
      </c>
      <c r="D46" s="43">
        <f t="shared" si="1"/>
        <v>8044.1621231099998</v>
      </c>
      <c r="E46" s="43">
        <f t="shared" si="2"/>
        <v>3070.62574817</v>
      </c>
      <c r="F46" s="43">
        <f t="shared" si="3"/>
        <v>3437.88436628</v>
      </c>
      <c r="G46" s="43">
        <f t="shared" si="4"/>
        <v>1535.6520086599999</v>
      </c>
      <c r="H46" s="43">
        <f t="shared" si="5"/>
        <v>12159.74631481</v>
      </c>
      <c r="I46" s="43">
        <v>6372.4611375500008</v>
      </c>
      <c r="J46" s="43">
        <f t="shared" si="6"/>
        <v>5787.2851772599997</v>
      </c>
      <c r="K46" s="43">
        <v>2489.82087331</v>
      </c>
      <c r="L46" s="43">
        <v>1878.50298013</v>
      </c>
      <c r="M46" s="43">
        <v>1418.96132382</v>
      </c>
      <c r="N46" s="43">
        <f t="shared" si="7"/>
        <v>7072.7759369800006</v>
      </c>
      <c r="O46" s="43">
        <v>4815.8989911300005</v>
      </c>
      <c r="P46" s="43">
        <f t="shared" si="8"/>
        <v>2256.8769458500001</v>
      </c>
      <c r="Q46" s="43">
        <v>580.80487486000004</v>
      </c>
      <c r="R46" s="43">
        <v>1559.38138615</v>
      </c>
      <c r="S46" s="43">
        <v>116.69068484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19264.414046419999</v>
      </c>
      <c r="C47" s="43">
        <f t="shared" si="0"/>
        <v>11686.96895712</v>
      </c>
      <c r="D47" s="43">
        <f t="shared" si="1"/>
        <v>7577.4450893000003</v>
      </c>
      <c r="E47" s="43">
        <f t="shared" si="2"/>
        <v>2358.0859935200001</v>
      </c>
      <c r="F47" s="43">
        <f t="shared" si="3"/>
        <v>3674.98696363</v>
      </c>
      <c r="G47" s="43">
        <f t="shared" si="4"/>
        <v>1544.3721321499997</v>
      </c>
      <c r="H47" s="43">
        <f t="shared" si="5"/>
        <v>12703.36600367</v>
      </c>
      <c r="I47" s="43">
        <v>7168.40843847</v>
      </c>
      <c r="J47" s="43">
        <f t="shared" si="6"/>
        <v>5534.9575652000003</v>
      </c>
      <c r="K47" s="43">
        <v>2018.2256901200001</v>
      </c>
      <c r="L47" s="43">
        <v>2087.3299538599999</v>
      </c>
      <c r="M47" s="43">
        <v>1429.4019212199998</v>
      </c>
      <c r="N47" s="43">
        <f t="shared" si="7"/>
        <v>6561.0480427499997</v>
      </c>
      <c r="O47" s="43">
        <v>4518.5605186499997</v>
      </c>
      <c r="P47" s="43">
        <f t="shared" si="8"/>
        <v>2042.4875241</v>
      </c>
      <c r="Q47" s="43">
        <v>339.86030340000002</v>
      </c>
      <c r="R47" s="43">
        <v>1587.6570097700001</v>
      </c>
      <c r="S47" s="43">
        <v>114.97021092999999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16586.081466940002</v>
      </c>
      <c r="C48" s="43">
        <f t="shared" si="0"/>
        <v>10714.532028850001</v>
      </c>
      <c r="D48" s="43">
        <f t="shared" si="1"/>
        <v>5871.54943809</v>
      </c>
      <c r="E48" s="43">
        <f t="shared" si="2"/>
        <v>1866.35391901</v>
      </c>
      <c r="F48" s="43">
        <f t="shared" si="3"/>
        <v>2421.2045994800001</v>
      </c>
      <c r="G48" s="43">
        <f t="shared" si="4"/>
        <v>1583.9909196000001</v>
      </c>
      <c r="H48" s="43">
        <f t="shared" si="5"/>
        <v>12000.445742020001</v>
      </c>
      <c r="I48" s="43">
        <v>7098.1197979100007</v>
      </c>
      <c r="J48" s="43">
        <f t="shared" si="6"/>
        <v>4902.3259441099999</v>
      </c>
      <c r="K48" s="43">
        <v>1618.9337624100001</v>
      </c>
      <c r="L48" s="43">
        <v>1842.0029574</v>
      </c>
      <c r="M48" s="43">
        <v>1441.3892243</v>
      </c>
      <c r="N48" s="43">
        <f t="shared" si="7"/>
        <v>4585.63572492</v>
      </c>
      <c r="O48" s="43">
        <v>3616.41223094</v>
      </c>
      <c r="P48" s="43">
        <f t="shared" si="8"/>
        <v>969.22349397999994</v>
      </c>
      <c r="Q48" s="43">
        <v>247.42015659999998</v>
      </c>
      <c r="R48" s="43">
        <v>579.20164207999994</v>
      </c>
      <c r="S48" s="43">
        <v>142.60169529999999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14945.913534050002</v>
      </c>
      <c r="C49" s="43">
        <f t="shared" si="0"/>
        <v>9202.0359950600014</v>
      </c>
      <c r="D49" s="43">
        <f t="shared" si="1"/>
        <v>5743.8775389900002</v>
      </c>
      <c r="E49" s="43">
        <f t="shared" si="2"/>
        <v>1383.42082353</v>
      </c>
      <c r="F49" s="43">
        <f t="shared" si="3"/>
        <v>1505.5063817400001</v>
      </c>
      <c r="G49" s="43">
        <f t="shared" si="4"/>
        <v>2854.9503337200003</v>
      </c>
      <c r="H49" s="43">
        <f t="shared" si="5"/>
        <v>11677.83484498</v>
      </c>
      <c r="I49" s="43">
        <v>6904.4845339400008</v>
      </c>
      <c r="J49" s="43">
        <f t="shared" si="6"/>
        <v>4773.3503110399997</v>
      </c>
      <c r="K49" s="43">
        <v>1186.50982703</v>
      </c>
      <c r="L49" s="43">
        <v>889.34643667</v>
      </c>
      <c r="M49" s="43">
        <v>2697.4940473400002</v>
      </c>
      <c r="N49" s="43">
        <f t="shared" si="7"/>
        <v>3268.0786890700001</v>
      </c>
      <c r="O49" s="43">
        <v>2297.5514611200001</v>
      </c>
      <c r="P49" s="43">
        <f t="shared" si="8"/>
        <v>970.52722795</v>
      </c>
      <c r="Q49" s="43">
        <v>196.91099650000001</v>
      </c>
      <c r="R49" s="43">
        <v>616.15994507000005</v>
      </c>
      <c r="S49" s="43">
        <v>157.45628637999999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14148.26256479</v>
      </c>
      <c r="C50" s="43">
        <f t="shared" si="0"/>
        <v>8154.3922587399993</v>
      </c>
      <c r="D50" s="43">
        <f t="shared" si="1"/>
        <v>5993.8703060500002</v>
      </c>
      <c r="E50" s="43">
        <f t="shared" si="2"/>
        <v>2114.20132969</v>
      </c>
      <c r="F50" s="43">
        <f t="shared" si="3"/>
        <v>1361.03713401</v>
      </c>
      <c r="G50" s="43">
        <f t="shared" si="4"/>
        <v>2518.6318423500002</v>
      </c>
      <c r="H50" s="43">
        <f t="shared" si="5"/>
        <v>11144.68180409</v>
      </c>
      <c r="I50" s="43">
        <v>6250.4291965299999</v>
      </c>
      <c r="J50" s="43">
        <f t="shared" si="6"/>
        <v>4894.2526075599999</v>
      </c>
      <c r="K50" s="43">
        <v>1604.2303873600001</v>
      </c>
      <c r="L50" s="43">
        <v>907.42079162000005</v>
      </c>
      <c r="M50" s="43">
        <v>2382.6014285800002</v>
      </c>
      <c r="N50" s="43">
        <f t="shared" si="7"/>
        <v>3003.5807606999997</v>
      </c>
      <c r="O50" s="43">
        <v>1903.9630622099999</v>
      </c>
      <c r="P50" s="43">
        <f t="shared" si="8"/>
        <v>1099.6176984900001</v>
      </c>
      <c r="Q50" s="43">
        <v>509.97094233000001</v>
      </c>
      <c r="R50" s="43">
        <v>453.61634239</v>
      </c>
      <c r="S50" s="43">
        <v>136.03041377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14379.34994455</v>
      </c>
      <c r="C51" s="43">
        <f t="shared" si="0"/>
        <v>8748.0760408899987</v>
      </c>
      <c r="D51" s="43">
        <f t="shared" si="1"/>
        <v>5631.2739036599996</v>
      </c>
      <c r="E51" s="43">
        <f t="shared" si="2"/>
        <v>2264.3080843500002</v>
      </c>
      <c r="F51" s="43">
        <f t="shared" si="3"/>
        <v>1012.5308006</v>
      </c>
      <c r="G51" s="43">
        <f t="shared" si="4"/>
        <v>2354.4350187099999</v>
      </c>
      <c r="H51" s="43">
        <f t="shared" si="5"/>
        <v>10870.039606189999</v>
      </c>
      <c r="I51" s="43">
        <v>6400.1728808299995</v>
      </c>
      <c r="J51" s="43">
        <f t="shared" si="6"/>
        <v>4469.8667253599997</v>
      </c>
      <c r="K51" s="43">
        <v>1717.3395113699999</v>
      </c>
      <c r="L51" s="43">
        <v>537.15216760999999</v>
      </c>
      <c r="M51" s="43">
        <v>2215.3750463799997</v>
      </c>
      <c r="N51" s="43">
        <f t="shared" si="7"/>
        <v>3509.3103383600001</v>
      </c>
      <c r="O51" s="43">
        <v>2347.9031600600001</v>
      </c>
      <c r="P51" s="43">
        <f t="shared" si="8"/>
        <v>1161.4071783000002</v>
      </c>
      <c r="Q51" s="43">
        <v>546.96857298000009</v>
      </c>
      <c r="R51" s="43">
        <v>475.37863299000003</v>
      </c>
      <c r="S51" s="43">
        <v>139.05997232999999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14814.889234170001</v>
      </c>
      <c r="C52" s="43">
        <f t="shared" si="0"/>
        <v>8889.9570996699986</v>
      </c>
      <c r="D52" s="43">
        <f t="shared" si="1"/>
        <v>5924.9321344999998</v>
      </c>
      <c r="E52" s="43">
        <f t="shared" si="2"/>
        <v>2364.13347015</v>
      </c>
      <c r="F52" s="43">
        <f t="shared" si="3"/>
        <v>1197.0206169000001</v>
      </c>
      <c r="G52" s="43">
        <f t="shared" si="4"/>
        <v>2363.77804745</v>
      </c>
      <c r="H52" s="43">
        <f t="shared" si="5"/>
        <v>11007.88155885</v>
      </c>
      <c r="I52" s="43">
        <v>6449.1224670499996</v>
      </c>
      <c r="J52" s="43">
        <f t="shared" si="6"/>
        <v>4558.7590917999996</v>
      </c>
      <c r="K52" s="43">
        <v>1741.6887932099999</v>
      </c>
      <c r="L52" s="43">
        <v>593.11872685000003</v>
      </c>
      <c r="M52" s="43">
        <v>2223.95157174</v>
      </c>
      <c r="N52" s="43">
        <f t="shared" si="7"/>
        <v>3807.0076753200001</v>
      </c>
      <c r="O52" s="43">
        <v>2440.8346326199999</v>
      </c>
      <c r="P52" s="43">
        <f t="shared" si="8"/>
        <v>1366.1730427000002</v>
      </c>
      <c r="Q52" s="43">
        <v>622.44467694000002</v>
      </c>
      <c r="R52" s="43">
        <v>603.90189005000002</v>
      </c>
      <c r="S52" s="43">
        <v>139.82647571000001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14819.704822040001</v>
      </c>
      <c r="C53" s="43">
        <f t="shared" si="0"/>
        <v>8277.5487450100009</v>
      </c>
      <c r="D53" s="43">
        <f t="shared" si="1"/>
        <v>6542.1560770300002</v>
      </c>
      <c r="E53" s="43">
        <f t="shared" si="2"/>
        <v>2229.6580211999999</v>
      </c>
      <c r="F53" s="43">
        <f t="shared" si="3"/>
        <v>1995.6018034100002</v>
      </c>
      <c r="G53" s="43">
        <f t="shared" si="4"/>
        <v>2316.8962524200001</v>
      </c>
      <c r="H53" s="43">
        <f t="shared" si="5"/>
        <v>10505.68740449</v>
      </c>
      <c r="I53" s="43">
        <v>5886.2703791800004</v>
      </c>
      <c r="J53" s="43">
        <f t="shared" si="6"/>
        <v>4619.4170253100001</v>
      </c>
      <c r="K53" s="43">
        <v>1635.1770746799998</v>
      </c>
      <c r="L53" s="43">
        <v>808.93458941000006</v>
      </c>
      <c r="M53" s="43">
        <v>2175.3053612200001</v>
      </c>
      <c r="N53" s="43">
        <f t="shared" si="7"/>
        <v>4314.0174175499997</v>
      </c>
      <c r="O53" s="43">
        <v>2391.27836583</v>
      </c>
      <c r="P53" s="43">
        <f t="shared" si="8"/>
        <v>1922.7390517200001</v>
      </c>
      <c r="Q53" s="43">
        <v>594.48094651999997</v>
      </c>
      <c r="R53" s="43">
        <v>1186.6672140000001</v>
      </c>
      <c r="S53" s="43">
        <v>141.59089119999999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16634.748148219998</v>
      </c>
      <c r="C54" s="43">
        <f t="shared" si="0"/>
        <v>9597.083806319999</v>
      </c>
      <c r="D54" s="43">
        <f t="shared" si="1"/>
        <v>7037.6643418999993</v>
      </c>
      <c r="E54" s="43">
        <f t="shared" si="2"/>
        <v>2658.2309651999999</v>
      </c>
      <c r="F54" s="43">
        <f t="shared" si="3"/>
        <v>2037.26676731</v>
      </c>
      <c r="G54" s="43">
        <f t="shared" si="4"/>
        <v>2342.1666093899998</v>
      </c>
      <c r="H54" s="43">
        <f t="shared" si="5"/>
        <v>11555.9797638</v>
      </c>
      <c r="I54" s="43">
        <v>7003.0061437200002</v>
      </c>
      <c r="J54" s="43">
        <f t="shared" si="6"/>
        <v>4552.9736200799998</v>
      </c>
      <c r="K54" s="43">
        <v>1865.82507414</v>
      </c>
      <c r="L54" s="43">
        <v>508.21933158000002</v>
      </c>
      <c r="M54" s="43">
        <v>2178.9292143600001</v>
      </c>
      <c r="N54" s="43">
        <f t="shared" si="7"/>
        <v>5078.7683844199992</v>
      </c>
      <c r="O54" s="43">
        <v>2594.0776625999997</v>
      </c>
      <c r="P54" s="43">
        <f t="shared" si="8"/>
        <v>2484.6907218199995</v>
      </c>
      <c r="Q54" s="43">
        <v>792.40589105999993</v>
      </c>
      <c r="R54" s="43">
        <v>1529.04743573</v>
      </c>
      <c r="S54" s="43">
        <v>163.23739502999999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15706.962396599998</v>
      </c>
      <c r="C55" s="43">
        <f t="shared" si="0"/>
        <v>8895.9090158399995</v>
      </c>
      <c r="D55" s="43">
        <f t="shared" si="1"/>
        <v>6811.0533807599995</v>
      </c>
      <c r="E55" s="43">
        <f t="shared" si="2"/>
        <v>3399.9083076500001</v>
      </c>
      <c r="F55" s="43">
        <f t="shared" si="3"/>
        <v>1124.06871469</v>
      </c>
      <c r="G55" s="43">
        <f t="shared" si="4"/>
        <v>2287.0763584199999</v>
      </c>
      <c r="H55" s="43">
        <f t="shared" si="5"/>
        <v>11470.56709017</v>
      </c>
      <c r="I55" s="43">
        <v>6412.2920006599998</v>
      </c>
      <c r="J55" s="43">
        <f t="shared" si="6"/>
        <v>5058.2750895099998</v>
      </c>
      <c r="K55" s="43">
        <v>2548.18152852</v>
      </c>
      <c r="L55" s="43">
        <v>375.63158324</v>
      </c>
      <c r="M55" s="43">
        <v>2134.4619777499997</v>
      </c>
      <c r="N55" s="43">
        <f t="shared" si="7"/>
        <v>4236.3953064300003</v>
      </c>
      <c r="O55" s="43">
        <v>2483.6170151800002</v>
      </c>
      <c r="P55" s="43">
        <f t="shared" si="8"/>
        <v>1752.7782912499999</v>
      </c>
      <c r="Q55" s="43">
        <v>851.72677913000007</v>
      </c>
      <c r="R55" s="43">
        <v>748.43713144999992</v>
      </c>
      <c r="S55" s="43">
        <v>152.61438067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15181.174439869999</v>
      </c>
      <c r="C56" s="43">
        <f t="shared" si="0"/>
        <v>8904.8635284299999</v>
      </c>
      <c r="D56" s="43">
        <f t="shared" si="1"/>
        <v>6276.3109114399995</v>
      </c>
      <c r="E56" s="43">
        <f t="shared" si="2"/>
        <v>3167.7450282899999</v>
      </c>
      <c r="F56" s="43">
        <f t="shared" si="3"/>
        <v>809.49575245000005</v>
      </c>
      <c r="G56" s="43">
        <f t="shared" si="4"/>
        <v>2299.0701306999999</v>
      </c>
      <c r="H56" s="43">
        <f t="shared" si="5"/>
        <v>11194.537293450001</v>
      </c>
      <c r="I56" s="43">
        <v>6633.9742855300001</v>
      </c>
      <c r="J56" s="43">
        <f t="shared" si="6"/>
        <v>4560.56300792</v>
      </c>
      <c r="K56" s="43">
        <v>2079.4861625600001</v>
      </c>
      <c r="L56" s="43">
        <v>321.94772198000004</v>
      </c>
      <c r="M56" s="43">
        <v>2159.1291233799998</v>
      </c>
      <c r="N56" s="43">
        <f t="shared" si="7"/>
        <v>3986.6371464199997</v>
      </c>
      <c r="O56" s="43">
        <v>2270.8892428999998</v>
      </c>
      <c r="P56" s="43">
        <f t="shared" si="8"/>
        <v>1715.7479035199999</v>
      </c>
      <c r="Q56" s="43">
        <v>1088.25886573</v>
      </c>
      <c r="R56" s="43">
        <v>487.54803047000001</v>
      </c>
      <c r="S56" s="43">
        <v>139.94100732000001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16024.4601819</v>
      </c>
      <c r="C57" s="43">
        <f t="shared" si="0"/>
        <v>10103.17912105</v>
      </c>
      <c r="D57" s="43">
        <f t="shared" si="1"/>
        <v>5921.2810608499994</v>
      </c>
      <c r="E57" s="43">
        <f t="shared" si="2"/>
        <v>2769.4352802399999</v>
      </c>
      <c r="F57" s="43">
        <f t="shared" si="3"/>
        <v>846.40123362000008</v>
      </c>
      <c r="G57" s="43">
        <f t="shared" si="4"/>
        <v>2305.4445469899997</v>
      </c>
      <c r="H57" s="43">
        <f t="shared" si="5"/>
        <v>11649.112555469999</v>
      </c>
      <c r="I57" s="43">
        <v>7862.3485799999999</v>
      </c>
      <c r="J57" s="43">
        <f t="shared" si="6"/>
        <v>3786.7639754699994</v>
      </c>
      <c r="K57" s="43">
        <v>1374.9373463999998</v>
      </c>
      <c r="L57" s="43">
        <v>267.90865759000002</v>
      </c>
      <c r="M57" s="43">
        <v>2143.9179714799998</v>
      </c>
      <c r="N57" s="43">
        <f t="shared" si="7"/>
        <v>4375.3476264300007</v>
      </c>
      <c r="O57" s="43">
        <v>2240.8305410500002</v>
      </c>
      <c r="P57" s="43">
        <f t="shared" si="8"/>
        <v>2134.51708538</v>
      </c>
      <c r="Q57" s="43">
        <v>1394.4979338400001</v>
      </c>
      <c r="R57" s="43">
        <v>578.49257603000001</v>
      </c>
      <c r="S57" s="43">
        <v>161.52657550999999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17379.91337749</v>
      </c>
      <c r="C58" s="43">
        <f t="shared" si="0"/>
        <v>9804.2178528799996</v>
      </c>
      <c r="D58" s="43">
        <f t="shared" si="1"/>
        <v>7575.6955246100006</v>
      </c>
      <c r="E58" s="43">
        <f t="shared" si="2"/>
        <v>4340.1071527900003</v>
      </c>
      <c r="F58" s="43">
        <f t="shared" si="3"/>
        <v>912.03701476000003</v>
      </c>
      <c r="G58" s="43">
        <f t="shared" si="4"/>
        <v>2323.5513570600001</v>
      </c>
      <c r="H58" s="43">
        <f t="shared" si="5"/>
        <v>12177.50178108</v>
      </c>
      <c r="I58" s="43">
        <v>6651.1263187999994</v>
      </c>
      <c r="J58" s="43">
        <f t="shared" si="6"/>
        <v>5526.3754622800006</v>
      </c>
      <c r="K58" s="43">
        <v>3114.8592724200003</v>
      </c>
      <c r="L58" s="43">
        <v>254.36327270000001</v>
      </c>
      <c r="M58" s="43">
        <v>2157.15291716</v>
      </c>
      <c r="N58" s="43">
        <f t="shared" si="7"/>
        <v>5202.4115964100001</v>
      </c>
      <c r="O58" s="43">
        <v>3153.0915340800002</v>
      </c>
      <c r="P58" s="43">
        <f t="shared" si="8"/>
        <v>2049.3200623299999</v>
      </c>
      <c r="Q58" s="43">
        <v>1225.2478803700001</v>
      </c>
      <c r="R58" s="43">
        <v>657.67374206</v>
      </c>
      <c r="S58" s="43">
        <v>166.3984399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16188.024262839999</v>
      </c>
      <c r="C59" s="43">
        <f t="shared" si="0"/>
        <v>10080.384968030001</v>
      </c>
      <c r="D59" s="43">
        <f t="shared" si="1"/>
        <v>6107.6392948100001</v>
      </c>
      <c r="E59" s="43">
        <f t="shared" si="2"/>
        <v>3027.2684273200002</v>
      </c>
      <c r="F59" s="43">
        <f t="shared" si="3"/>
        <v>1289.0449383299999</v>
      </c>
      <c r="G59" s="43">
        <f t="shared" si="4"/>
        <v>1791.32592916</v>
      </c>
      <c r="H59" s="43">
        <f t="shared" si="5"/>
        <v>11159.68764444</v>
      </c>
      <c r="I59" s="43">
        <v>7137.6243684000001</v>
      </c>
      <c r="J59" s="43">
        <f t="shared" si="6"/>
        <v>4022.0632760400003</v>
      </c>
      <c r="K59" s="43">
        <v>2208.35783098</v>
      </c>
      <c r="L59" s="43">
        <v>185.6520721</v>
      </c>
      <c r="M59" s="43">
        <v>1628.0533729599999</v>
      </c>
      <c r="N59" s="43">
        <f t="shared" si="7"/>
        <v>5028.3366184000006</v>
      </c>
      <c r="O59" s="43">
        <v>2942.7605996300003</v>
      </c>
      <c r="P59" s="43">
        <f t="shared" si="8"/>
        <v>2085.5760187699998</v>
      </c>
      <c r="Q59" s="43">
        <v>818.91059633999998</v>
      </c>
      <c r="R59" s="43">
        <v>1103.39286623</v>
      </c>
      <c r="S59" s="43">
        <v>163.2725562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20628.22091588</v>
      </c>
      <c r="C60" s="43">
        <f t="shared" si="0"/>
        <v>12819.924237019999</v>
      </c>
      <c r="D60" s="43">
        <f t="shared" si="1"/>
        <v>7808.2966788599997</v>
      </c>
      <c r="E60" s="43">
        <f t="shared" si="2"/>
        <v>4137.78028249</v>
      </c>
      <c r="F60" s="43">
        <f t="shared" si="3"/>
        <v>1894.94184799</v>
      </c>
      <c r="G60" s="43">
        <f t="shared" si="4"/>
        <v>1775.5745483800001</v>
      </c>
      <c r="H60" s="43">
        <f t="shared" si="5"/>
        <v>11846.230427359998</v>
      </c>
      <c r="I60" s="43">
        <v>8068.3655467099998</v>
      </c>
      <c r="J60" s="43">
        <f t="shared" si="6"/>
        <v>3777.8648806499996</v>
      </c>
      <c r="K60" s="43">
        <v>2331.1719749599997</v>
      </c>
      <c r="L60" s="43">
        <v>140.76578517999999</v>
      </c>
      <c r="M60" s="43">
        <v>1305.9271205100001</v>
      </c>
      <c r="N60" s="43">
        <f t="shared" si="7"/>
        <v>8781.9904885199994</v>
      </c>
      <c r="O60" s="43">
        <v>4751.5586903099993</v>
      </c>
      <c r="P60" s="43">
        <f t="shared" si="8"/>
        <v>4030.4317982100001</v>
      </c>
      <c r="Q60" s="43">
        <v>1806.60830753</v>
      </c>
      <c r="R60" s="43">
        <v>1754.1760628100001</v>
      </c>
      <c r="S60" s="43">
        <v>469.64742787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19290.167790150001</v>
      </c>
      <c r="C61" s="43">
        <f t="shared" si="0"/>
        <v>13643.761341720001</v>
      </c>
      <c r="D61" s="43">
        <f t="shared" si="1"/>
        <v>5646.4064484299997</v>
      </c>
      <c r="E61" s="43">
        <f t="shared" si="2"/>
        <v>2908.0307245100003</v>
      </c>
      <c r="F61" s="43">
        <f t="shared" si="3"/>
        <v>1016.79567257</v>
      </c>
      <c r="G61" s="43">
        <f t="shared" si="4"/>
        <v>1721.5800513500001</v>
      </c>
      <c r="H61" s="43">
        <f t="shared" si="5"/>
        <v>13014.960066110001</v>
      </c>
      <c r="I61" s="43">
        <v>9672.50953716</v>
      </c>
      <c r="J61" s="43">
        <f t="shared" si="6"/>
        <v>3342.4505289500003</v>
      </c>
      <c r="K61" s="43">
        <v>1937.9084311200002</v>
      </c>
      <c r="L61" s="43">
        <v>129.48384073</v>
      </c>
      <c r="M61" s="43">
        <v>1275.0582571</v>
      </c>
      <c r="N61" s="43">
        <f t="shared" si="7"/>
        <v>6275.2077240399994</v>
      </c>
      <c r="O61" s="43">
        <v>3971.25180456</v>
      </c>
      <c r="P61" s="43">
        <f t="shared" si="8"/>
        <v>2303.9559194799999</v>
      </c>
      <c r="Q61" s="43">
        <v>970.12229338999998</v>
      </c>
      <c r="R61" s="43">
        <v>887.31183183999997</v>
      </c>
      <c r="S61" s="43">
        <v>446.52179425000003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19025.49584132</v>
      </c>
      <c r="C62" s="43">
        <f t="shared" si="0"/>
        <v>12255.79380429</v>
      </c>
      <c r="D62" s="43">
        <f t="shared" si="1"/>
        <v>6769.7020370300006</v>
      </c>
      <c r="E62" s="43">
        <f t="shared" si="2"/>
        <v>4574.7986478900002</v>
      </c>
      <c r="F62" s="43">
        <f t="shared" si="3"/>
        <v>701.99377432999995</v>
      </c>
      <c r="G62" s="43">
        <f t="shared" si="4"/>
        <v>1492.9096148100002</v>
      </c>
      <c r="H62" s="43">
        <f t="shared" si="5"/>
        <v>13816.614394280001</v>
      </c>
      <c r="I62" s="43">
        <v>8995.2161883400004</v>
      </c>
      <c r="J62" s="43">
        <f t="shared" si="6"/>
        <v>4821.3982059400005</v>
      </c>
      <c r="K62" s="43">
        <v>3405.4306941100003</v>
      </c>
      <c r="L62" s="43">
        <v>129.80122670999998</v>
      </c>
      <c r="M62" s="43">
        <v>1286.1662851200001</v>
      </c>
      <c r="N62" s="43">
        <f t="shared" si="7"/>
        <v>5208.8814470399993</v>
      </c>
      <c r="O62" s="43">
        <v>3260.5776159499997</v>
      </c>
      <c r="P62" s="43">
        <f t="shared" si="8"/>
        <v>1948.3038310900001</v>
      </c>
      <c r="Q62" s="43">
        <v>1169.3679537800001</v>
      </c>
      <c r="R62" s="43">
        <v>572.19254762000003</v>
      </c>
      <c r="S62" s="43">
        <v>206.74332969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19080.538311550001</v>
      </c>
      <c r="C63" s="43">
        <f t="shared" si="0"/>
        <v>12194.245090699998</v>
      </c>
      <c r="D63" s="43">
        <f t="shared" si="1"/>
        <v>6886.2932208500006</v>
      </c>
      <c r="E63" s="43">
        <f t="shared" si="2"/>
        <v>4758.2207069899996</v>
      </c>
      <c r="F63" s="43">
        <f t="shared" si="3"/>
        <v>647.60477968999999</v>
      </c>
      <c r="G63" s="43">
        <f t="shared" si="4"/>
        <v>1480.4677341700001</v>
      </c>
      <c r="H63" s="43">
        <f t="shared" si="5"/>
        <v>14155.8135757</v>
      </c>
      <c r="I63" s="43">
        <v>9080.4928571599994</v>
      </c>
      <c r="J63" s="43">
        <f t="shared" si="6"/>
        <v>5075.3207185400006</v>
      </c>
      <c r="K63" s="43">
        <v>3655.3155284899999</v>
      </c>
      <c r="L63" s="43">
        <v>112.07902628000001</v>
      </c>
      <c r="M63" s="43">
        <v>1307.9261637700001</v>
      </c>
      <c r="N63" s="43">
        <f t="shared" si="7"/>
        <v>4924.7247358499999</v>
      </c>
      <c r="O63" s="43">
        <v>3113.7522335399999</v>
      </c>
      <c r="P63" s="43">
        <f t="shared" si="8"/>
        <v>1810.9725023099998</v>
      </c>
      <c r="Q63" s="43">
        <v>1102.9051784999999</v>
      </c>
      <c r="R63" s="43">
        <v>535.52575340999999</v>
      </c>
      <c r="S63" s="43">
        <v>172.54157040000001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20000.530293620002</v>
      </c>
      <c r="C64" s="43">
        <f t="shared" si="0"/>
        <v>12857.08277384</v>
      </c>
      <c r="D64" s="43">
        <f t="shared" si="1"/>
        <v>7143.4475197800011</v>
      </c>
      <c r="E64" s="43">
        <f t="shared" si="2"/>
        <v>5141.8126851300003</v>
      </c>
      <c r="F64" s="43">
        <f t="shared" si="3"/>
        <v>507.46920445000001</v>
      </c>
      <c r="G64" s="43">
        <f t="shared" si="4"/>
        <v>1494.1656301999999</v>
      </c>
      <c r="H64" s="43">
        <f t="shared" si="5"/>
        <v>15171.65255056</v>
      </c>
      <c r="I64" s="43">
        <v>9652.2218188499992</v>
      </c>
      <c r="J64" s="43">
        <f t="shared" si="6"/>
        <v>5519.4307317100011</v>
      </c>
      <c r="K64" s="43">
        <v>4099.3356686200004</v>
      </c>
      <c r="L64" s="43">
        <v>102.74660636</v>
      </c>
      <c r="M64" s="43">
        <v>1317.34845673</v>
      </c>
      <c r="N64" s="43">
        <f t="shared" si="7"/>
        <v>4828.8777430600003</v>
      </c>
      <c r="O64" s="43">
        <v>3204.8609549900002</v>
      </c>
      <c r="P64" s="43">
        <f t="shared" si="8"/>
        <v>1624.0167880699998</v>
      </c>
      <c r="Q64" s="43">
        <v>1042.4770165099999</v>
      </c>
      <c r="R64" s="43">
        <v>404.72259809000002</v>
      </c>
      <c r="S64" s="43">
        <v>176.81717347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20296.875259919998</v>
      </c>
      <c r="C65" s="43">
        <f t="shared" si="0"/>
        <v>14082.848363289999</v>
      </c>
      <c r="D65" s="43">
        <f t="shared" si="1"/>
        <v>6214.0268966300009</v>
      </c>
      <c r="E65" s="43">
        <f t="shared" si="2"/>
        <v>5614.2785429100004</v>
      </c>
      <c r="F65" s="43">
        <f t="shared" si="3"/>
        <v>472.54144484</v>
      </c>
      <c r="G65" s="43">
        <f t="shared" si="4"/>
        <v>127.20690888000001</v>
      </c>
      <c r="H65" s="43">
        <f t="shared" si="5"/>
        <v>15977.49520066</v>
      </c>
      <c r="I65" s="43">
        <v>11142.998355579999</v>
      </c>
      <c r="J65" s="43">
        <f t="shared" si="6"/>
        <v>4834.4968450800006</v>
      </c>
      <c r="K65" s="43">
        <v>4626.6919118599999</v>
      </c>
      <c r="L65" s="43">
        <v>115.07624575</v>
      </c>
      <c r="M65" s="43">
        <v>92.728687470000011</v>
      </c>
      <c r="N65" s="43">
        <f t="shared" si="7"/>
        <v>4319.3800592600001</v>
      </c>
      <c r="O65" s="43">
        <v>2939.8500077099998</v>
      </c>
      <c r="P65" s="43">
        <f t="shared" si="8"/>
        <v>1379.5300515500001</v>
      </c>
      <c r="Q65" s="43">
        <v>987.58663105000005</v>
      </c>
      <c r="R65" s="43">
        <v>357.46519909</v>
      </c>
      <c r="S65" s="43">
        <v>34.478221409999996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20868.458493189999</v>
      </c>
      <c r="C66" s="43">
        <f t="shared" si="0"/>
        <v>13370.715221699998</v>
      </c>
      <c r="D66" s="43">
        <f t="shared" si="1"/>
        <v>7497.7432714900006</v>
      </c>
      <c r="E66" s="43">
        <f t="shared" si="2"/>
        <v>6895.6377779599998</v>
      </c>
      <c r="F66" s="43">
        <f t="shared" si="3"/>
        <v>340.62058958</v>
      </c>
      <c r="G66" s="43">
        <f t="shared" si="4"/>
        <v>261.48490394999999</v>
      </c>
      <c r="H66" s="43">
        <f t="shared" si="5"/>
        <v>16267.90146476</v>
      </c>
      <c r="I66" s="43">
        <v>10124.977712239999</v>
      </c>
      <c r="J66" s="43">
        <f t="shared" si="6"/>
        <v>6142.9237525200006</v>
      </c>
      <c r="K66" s="43">
        <v>5922.07281281</v>
      </c>
      <c r="L66" s="43">
        <v>111.60185624</v>
      </c>
      <c r="M66" s="43">
        <v>109.24908347</v>
      </c>
      <c r="N66" s="43">
        <f t="shared" si="7"/>
        <v>4600.5570284299993</v>
      </c>
      <c r="O66" s="43">
        <v>3245.7375094599997</v>
      </c>
      <c r="P66" s="43">
        <f t="shared" si="8"/>
        <v>1354.81951897</v>
      </c>
      <c r="Q66" s="43">
        <v>973.56496515000003</v>
      </c>
      <c r="R66" s="43">
        <v>229.01873333999998</v>
      </c>
      <c r="S66" s="43">
        <v>152.23582048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20940.926492589999</v>
      </c>
      <c r="C67" s="43">
        <f t="shared" si="0"/>
        <v>13048.34433382</v>
      </c>
      <c r="D67" s="43">
        <f t="shared" si="1"/>
        <v>7892.5821587699993</v>
      </c>
      <c r="E67" s="43">
        <f t="shared" si="2"/>
        <v>7296.3113423499999</v>
      </c>
      <c r="F67" s="43">
        <f t="shared" si="3"/>
        <v>327.12926163999998</v>
      </c>
      <c r="G67" s="43">
        <f t="shared" si="4"/>
        <v>269.14155477999998</v>
      </c>
      <c r="H67" s="43">
        <f t="shared" si="5"/>
        <v>16648.087452719999</v>
      </c>
      <c r="I67" s="43">
        <v>10117.12428801</v>
      </c>
      <c r="J67" s="43">
        <f t="shared" si="6"/>
        <v>6530.9631647099995</v>
      </c>
      <c r="K67" s="43">
        <v>6291.7191423599998</v>
      </c>
      <c r="L67" s="43">
        <v>125.94478506999999</v>
      </c>
      <c r="M67" s="43">
        <v>113.29923728</v>
      </c>
      <c r="N67" s="43">
        <f t="shared" si="7"/>
        <v>4292.8390398700003</v>
      </c>
      <c r="O67" s="43">
        <v>2931.2200458100001</v>
      </c>
      <c r="P67" s="43">
        <f t="shared" si="8"/>
        <v>1361.61899406</v>
      </c>
      <c r="Q67" s="43">
        <v>1004.5921999899999</v>
      </c>
      <c r="R67" s="43">
        <v>201.18447657000002</v>
      </c>
      <c r="S67" s="43">
        <v>155.84231750000001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20134.294825639998</v>
      </c>
      <c r="C68" s="43">
        <f t="shared" ref="C68" si="9">I68+O68</f>
        <v>12702.220113150001</v>
      </c>
      <c r="D68" s="43">
        <f t="shared" ref="D68" si="10">J68+P68</f>
        <v>7432.0747124900008</v>
      </c>
      <c r="E68" s="43">
        <f t="shared" ref="E68" si="11">K68+Q68</f>
        <v>6831.1817336599997</v>
      </c>
      <c r="F68" s="43">
        <f t="shared" ref="F68" si="12">L68+R68</f>
        <v>339.97331243999997</v>
      </c>
      <c r="G68" s="43">
        <f t="shared" ref="G68" si="13">M68+S68</f>
        <v>260.91966638999997</v>
      </c>
      <c r="H68" s="43">
        <f t="shared" ref="H68" si="14">SUM(I68:J68)</f>
        <v>15827.454388530001</v>
      </c>
      <c r="I68" s="43">
        <v>9768.2528370399996</v>
      </c>
      <c r="J68" s="43">
        <f t="shared" ref="J68" si="15">SUM(K68:M68)</f>
        <v>6059.2015514900004</v>
      </c>
      <c r="K68" s="43">
        <v>5838.64538653</v>
      </c>
      <c r="L68" s="43">
        <v>126.67902682</v>
      </c>
      <c r="M68" s="43">
        <v>93.87713814</v>
      </c>
      <c r="N68" s="43">
        <f t="shared" ref="N68" si="16">SUM(O68:P68)</f>
        <v>4306.8404371100005</v>
      </c>
      <c r="O68" s="43">
        <v>2933.9672761100001</v>
      </c>
      <c r="P68" s="43">
        <f t="shared" ref="P68" si="17">SUM(Q68:S68)</f>
        <v>1372.873161</v>
      </c>
      <c r="Q68" s="43">
        <v>992.53634712999997</v>
      </c>
      <c r="R68" s="43">
        <v>213.29428561999998</v>
      </c>
      <c r="S68" s="43">
        <v>167.04252825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19878.398531749997</v>
      </c>
      <c r="C69" s="43">
        <f t="shared" ref="C69" si="18">I69+O69</f>
        <v>13453.1826468</v>
      </c>
      <c r="D69" s="43">
        <f t="shared" ref="D69" si="19">J69+P69</f>
        <v>6425.2158849500001</v>
      </c>
      <c r="E69" s="43">
        <f t="shared" ref="E69" si="20">K69+Q69</f>
        <v>5807.8384096699992</v>
      </c>
      <c r="F69" s="43">
        <f t="shared" ref="F69" si="21">L69+R69</f>
        <v>347.68555032000006</v>
      </c>
      <c r="G69" s="43">
        <f t="shared" ref="G69" si="22">M69+S69</f>
        <v>269.69192496000005</v>
      </c>
      <c r="H69" s="43">
        <f t="shared" ref="H69" si="23">SUM(I69:J69)</f>
        <v>15012.751178499999</v>
      </c>
      <c r="I69" s="43">
        <v>10011.189234519999</v>
      </c>
      <c r="J69" s="43">
        <f t="shared" ref="J69" si="24">SUM(K69:M69)</f>
        <v>5001.5619439800003</v>
      </c>
      <c r="K69" s="43">
        <v>4781.7209903599996</v>
      </c>
      <c r="L69" s="43">
        <v>125.65085772</v>
      </c>
      <c r="M69" s="43">
        <v>94.190095900000017</v>
      </c>
      <c r="N69" s="43">
        <f t="shared" ref="N69" si="25">SUM(O69:P69)</f>
        <v>4865.6473532499995</v>
      </c>
      <c r="O69" s="43">
        <v>3441.9934122799996</v>
      </c>
      <c r="P69" s="43">
        <f t="shared" ref="P69" si="26">SUM(Q69:S69)</f>
        <v>1423.6539409700001</v>
      </c>
      <c r="Q69" s="43">
        <v>1026.1174193100001</v>
      </c>
      <c r="R69" s="43">
        <v>222.03469260000003</v>
      </c>
      <c r="S69" s="43">
        <v>175.50182906000001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19131.204784739999</v>
      </c>
      <c r="C70" s="43">
        <f t="shared" ref="C70" si="27">I70+O70</f>
        <v>12694.794698979998</v>
      </c>
      <c r="D70" s="43">
        <f t="shared" ref="D70" si="28">J70+P70</f>
        <v>6436.4100857600006</v>
      </c>
      <c r="E70" s="43">
        <f t="shared" ref="E70" si="29">K70+Q70</f>
        <v>5635.2478611400002</v>
      </c>
      <c r="F70" s="43">
        <f t="shared" ref="F70" si="30">L70+R70</f>
        <v>533.41978170000004</v>
      </c>
      <c r="G70" s="43">
        <f t="shared" ref="G70" si="31">M70+S70</f>
        <v>267.74244291999997</v>
      </c>
      <c r="H70" s="43">
        <f t="shared" ref="H70" si="32">SUM(I70:J70)</f>
        <v>14568.634984659999</v>
      </c>
      <c r="I70" s="43">
        <v>9767.2753287099986</v>
      </c>
      <c r="J70" s="43">
        <f t="shared" ref="J70" si="33">SUM(K70:M70)</f>
        <v>4801.3596559500002</v>
      </c>
      <c r="K70" s="43">
        <v>4389.6973141600001</v>
      </c>
      <c r="L70" s="43">
        <v>321.65062647000002</v>
      </c>
      <c r="M70" s="43">
        <v>90.011715319999993</v>
      </c>
      <c r="N70" s="43">
        <f t="shared" ref="N70" si="34">SUM(O70:P70)</f>
        <v>4562.5698000800003</v>
      </c>
      <c r="O70" s="43">
        <v>2927.5193702700003</v>
      </c>
      <c r="P70" s="43">
        <f t="shared" ref="P70" si="35">SUM(Q70:S70)</f>
        <v>1635.05042981</v>
      </c>
      <c r="Q70" s="43">
        <v>1245.55054698</v>
      </c>
      <c r="R70" s="43">
        <v>211.76915523</v>
      </c>
      <c r="S70" s="43">
        <v>177.73072759999999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18774.494399939998</v>
      </c>
      <c r="C71" s="43">
        <f t="shared" ref="C71" si="36">I71+O71</f>
        <v>11676.729215840001</v>
      </c>
      <c r="D71" s="43">
        <f t="shared" ref="D71" si="37">J71+P71</f>
        <v>7097.7651840999988</v>
      </c>
      <c r="E71" s="43">
        <f t="shared" ref="E71" si="38">K71+Q71</f>
        <v>6474.6824112599998</v>
      </c>
      <c r="F71" s="43">
        <f t="shared" ref="F71" si="39">L71+R71</f>
        <v>344.65359363000005</v>
      </c>
      <c r="G71" s="43">
        <f t="shared" ref="G71" si="40">M71+S71</f>
        <v>278.42917921000003</v>
      </c>
      <c r="H71" s="43">
        <f t="shared" ref="H71" si="41">SUM(I71:J71)</f>
        <v>14078.69025075</v>
      </c>
      <c r="I71" s="43">
        <v>8790.4760969800009</v>
      </c>
      <c r="J71" s="43">
        <f t="shared" ref="J71" si="42">SUM(K71:M71)</f>
        <v>5288.214153769999</v>
      </c>
      <c r="K71" s="43">
        <v>4930.5231673899998</v>
      </c>
      <c r="L71" s="43">
        <v>266.81660864000003</v>
      </c>
      <c r="M71" s="43">
        <v>90.87437774</v>
      </c>
      <c r="N71" s="43">
        <f t="shared" ref="N71" si="43">SUM(O71:P71)</f>
        <v>4695.8041491900003</v>
      </c>
      <c r="O71" s="43">
        <v>2886.2531188600001</v>
      </c>
      <c r="P71" s="43">
        <f t="shared" ref="P71" si="44">SUM(Q71:S71)</f>
        <v>1809.55103033</v>
      </c>
      <c r="Q71" s="43">
        <v>1544.15924387</v>
      </c>
      <c r="R71" s="43">
        <v>77.836984989999991</v>
      </c>
      <c r="S71" s="43">
        <v>187.55480147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19042.47902105</v>
      </c>
      <c r="C72" s="43">
        <f t="shared" ref="C72" si="45">I72+O72</f>
        <v>11683.579388210001</v>
      </c>
      <c r="D72" s="43">
        <f t="shared" ref="D72" si="46">J72+P72</f>
        <v>7358.8996328399999</v>
      </c>
      <c r="E72" s="43">
        <f t="shared" ref="E72" si="47">K72+Q72</f>
        <v>6732.0481612399999</v>
      </c>
      <c r="F72" s="43">
        <f t="shared" ref="F72" si="48">L72+R72</f>
        <v>331.98234392999996</v>
      </c>
      <c r="G72" s="43">
        <f t="shared" ref="G72" si="49">M72+S72</f>
        <v>294.86912767000001</v>
      </c>
      <c r="H72" s="43">
        <f t="shared" ref="H72" si="50">SUM(I72:J72)</f>
        <v>14217.232563080001</v>
      </c>
      <c r="I72" s="43">
        <v>8769.7346444600007</v>
      </c>
      <c r="J72" s="43">
        <f t="shared" ref="J72" si="51">SUM(K72:M72)</f>
        <v>5447.4979186199998</v>
      </c>
      <c r="K72" s="43">
        <v>5094.7331059099997</v>
      </c>
      <c r="L72" s="43">
        <v>261.08332462999999</v>
      </c>
      <c r="M72" s="43">
        <v>91.681488079999994</v>
      </c>
      <c r="N72" s="43">
        <f t="shared" ref="N72" si="52">SUM(O72:P72)</f>
        <v>4825.2464579699999</v>
      </c>
      <c r="O72" s="43">
        <v>2913.8447437499999</v>
      </c>
      <c r="P72" s="43">
        <f t="shared" ref="P72" si="53">SUM(Q72:S72)</f>
        <v>1911.40171422</v>
      </c>
      <c r="Q72" s="43">
        <v>1637.3150553300002</v>
      </c>
      <c r="R72" s="43">
        <v>70.899019299999992</v>
      </c>
      <c r="S72" s="43">
        <v>203.18763959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18211.46350089</v>
      </c>
      <c r="C73" s="43">
        <f t="shared" ref="C73" si="54">I73+O73</f>
        <v>10730.42182424</v>
      </c>
      <c r="D73" s="43">
        <f t="shared" ref="D73" si="55">J73+P73</f>
        <v>7481.0416766499993</v>
      </c>
      <c r="E73" s="43">
        <f t="shared" ref="E73" si="56">K73+Q73</f>
        <v>6461.2219067099995</v>
      </c>
      <c r="F73" s="43">
        <f t="shared" ref="F73" si="57">L73+R73</f>
        <v>731.43387884999993</v>
      </c>
      <c r="G73" s="43">
        <f t="shared" ref="G73" si="58">M73+S73</f>
        <v>288.38589108999997</v>
      </c>
      <c r="H73" s="43">
        <f t="shared" ref="H73" si="59">SUM(I73:J73)</f>
        <v>13550.015344759999</v>
      </c>
      <c r="I73" s="43">
        <v>8070.82066803</v>
      </c>
      <c r="J73" s="43">
        <f t="shared" ref="J73" si="60">SUM(K73:M73)</f>
        <v>5479.1946767299996</v>
      </c>
      <c r="K73" s="43">
        <v>4930.9161079699998</v>
      </c>
      <c r="L73" s="43">
        <v>455.84364542999998</v>
      </c>
      <c r="M73" s="43">
        <v>92.434923330000004</v>
      </c>
      <c r="N73" s="43">
        <f t="shared" ref="N73" si="61">SUM(O73:P73)</f>
        <v>4661.4481561299999</v>
      </c>
      <c r="O73" s="43">
        <v>2659.6011562100002</v>
      </c>
      <c r="P73" s="43">
        <f t="shared" ref="P73" si="62">SUM(Q73:S73)</f>
        <v>2001.8469999199999</v>
      </c>
      <c r="Q73" s="43">
        <v>1530.30579874</v>
      </c>
      <c r="R73" s="43">
        <v>275.59023342</v>
      </c>
      <c r="S73" s="43">
        <v>195.95096776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18201.382402029998</v>
      </c>
      <c r="C74" s="43">
        <f t="shared" ref="C74" si="63">I74+O74</f>
        <v>10650.315496479998</v>
      </c>
      <c r="D74" s="43">
        <f t="shared" ref="D74" si="64">J74+P74</f>
        <v>7551.0669055499993</v>
      </c>
      <c r="E74" s="43">
        <f t="shared" ref="E74" si="65">K74+Q74</f>
        <v>6616.50538624</v>
      </c>
      <c r="F74" s="43">
        <f t="shared" ref="F74" si="66">L74+R74</f>
        <v>648.22022439</v>
      </c>
      <c r="G74" s="43">
        <f t="shared" ref="G74" si="67">M74+S74</f>
        <v>286.34129492</v>
      </c>
      <c r="H74" s="43">
        <f t="shared" ref="H74" si="68">SUM(I74:J74)</f>
        <v>13757.349457429998</v>
      </c>
      <c r="I74" s="43">
        <v>8155.1146252999988</v>
      </c>
      <c r="J74" s="43">
        <f t="shared" ref="J74" si="69">SUM(K74:M74)</f>
        <v>5602.2348321299996</v>
      </c>
      <c r="K74" s="43">
        <v>5106.2511793699996</v>
      </c>
      <c r="L74" s="43">
        <v>401.51327526</v>
      </c>
      <c r="M74" s="43">
        <v>94.470377499999998</v>
      </c>
      <c r="N74" s="43">
        <f t="shared" ref="N74" si="70">SUM(O74:P74)</f>
        <v>4444.0329445999996</v>
      </c>
      <c r="O74" s="43">
        <v>2495.2008711799999</v>
      </c>
      <c r="P74" s="43">
        <f t="shared" ref="P74" si="71">SUM(Q74:S74)</f>
        <v>1948.8320734199999</v>
      </c>
      <c r="Q74" s="43">
        <v>1510.25420687</v>
      </c>
      <c r="R74" s="43">
        <v>246.70694913</v>
      </c>
      <c r="S74" s="43">
        <v>191.87091742000001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20105.96516738</v>
      </c>
      <c r="C75" s="43">
        <f t="shared" ref="C75" si="72">I75+O75</f>
        <v>12403.559966480001</v>
      </c>
      <c r="D75" s="43">
        <f t="shared" ref="D75" si="73">J75+P75</f>
        <v>7702.4052008999997</v>
      </c>
      <c r="E75" s="43">
        <f t="shared" ref="E75" si="74">K75+Q75</f>
        <v>6546.0706839100003</v>
      </c>
      <c r="F75" s="43">
        <f t="shared" ref="F75" si="75">L75+R75</f>
        <v>870.69399240000007</v>
      </c>
      <c r="G75" s="43">
        <f t="shared" ref="G75" si="76">M75+S75</f>
        <v>285.64052458999998</v>
      </c>
      <c r="H75" s="43">
        <f t="shared" ref="H75" si="77">SUM(I75:J75)</f>
        <v>15874.06307625</v>
      </c>
      <c r="I75" s="43">
        <v>9860.0947407700005</v>
      </c>
      <c r="J75" s="43">
        <f t="shared" ref="J75" si="78">SUM(K75:M75)</f>
        <v>6013.96833548</v>
      </c>
      <c r="K75" s="43">
        <v>5327.7346412400002</v>
      </c>
      <c r="L75" s="43">
        <v>593.74441388000002</v>
      </c>
      <c r="M75" s="43">
        <v>92.489280359999995</v>
      </c>
      <c r="N75" s="43">
        <f t="shared" ref="N75" si="79">SUM(O75:P75)</f>
        <v>4231.9020911300004</v>
      </c>
      <c r="O75" s="43">
        <v>2543.4652257100001</v>
      </c>
      <c r="P75" s="43">
        <f t="shared" ref="P75" si="80">SUM(Q75:S75)</f>
        <v>1688.43686542</v>
      </c>
      <c r="Q75" s="43">
        <v>1218.3360426700001</v>
      </c>
      <c r="R75" s="43">
        <v>276.94957851999999</v>
      </c>
      <c r="S75" s="43">
        <v>193.15124423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20559.662505419998</v>
      </c>
      <c r="C76" s="43">
        <f t="shared" ref="C76" si="81">I76+O76</f>
        <v>12547.118025649999</v>
      </c>
      <c r="D76" s="43">
        <f t="shared" ref="D76" si="82">J76+P76</f>
        <v>8012.5444797700002</v>
      </c>
      <c r="E76" s="43">
        <f t="shared" ref="E76" si="83">K76+Q76</f>
        <v>7031.5583636499996</v>
      </c>
      <c r="F76" s="43">
        <f t="shared" ref="F76" si="84">L76+R76</f>
        <v>713.26985106999996</v>
      </c>
      <c r="G76" s="43">
        <f t="shared" ref="G76" si="85">M76+S76</f>
        <v>267.71626505</v>
      </c>
      <c r="H76" s="43">
        <f t="shared" ref="H76" si="86">SUM(I76:J76)</f>
        <v>15584.57198235</v>
      </c>
      <c r="I76" s="43">
        <v>9317.9705534999994</v>
      </c>
      <c r="J76" s="43">
        <f t="shared" ref="J76" si="87">SUM(K76:M76)</f>
        <v>6266.60142885</v>
      </c>
      <c r="K76" s="43">
        <v>5712.02259701</v>
      </c>
      <c r="L76" s="43">
        <v>466.50660927000001</v>
      </c>
      <c r="M76" s="43">
        <v>88.072222569999994</v>
      </c>
      <c r="N76" s="43">
        <f t="shared" ref="N76" si="88">SUM(O76:P76)</f>
        <v>4975.0905230700009</v>
      </c>
      <c r="O76" s="43">
        <v>3229.1474721500003</v>
      </c>
      <c r="P76" s="43">
        <f t="shared" ref="P76" si="89">SUM(Q76:S76)</f>
        <v>1745.9430509200001</v>
      </c>
      <c r="Q76" s="43">
        <v>1319.53576664</v>
      </c>
      <c r="R76" s="43">
        <v>246.7632418</v>
      </c>
      <c r="S76" s="43">
        <v>179.64404248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21075.925452830001</v>
      </c>
      <c r="C77" s="43">
        <f t="shared" ref="C77" si="90">I77+O77</f>
        <v>13238.575091389999</v>
      </c>
      <c r="D77" s="43">
        <f t="shared" ref="D77" si="91">J77+P77</f>
        <v>7837.3503614399997</v>
      </c>
      <c r="E77" s="43">
        <f t="shared" ref="E77" si="92">K77+Q77</f>
        <v>6879.288250829999</v>
      </c>
      <c r="F77" s="43">
        <f t="shared" ref="F77" si="93">L77+R77</f>
        <v>688.20969200000002</v>
      </c>
      <c r="G77" s="43">
        <f t="shared" ref="G77" si="94">M77+S77</f>
        <v>269.85241860999997</v>
      </c>
      <c r="H77" s="43">
        <f t="shared" ref="H77" si="95">SUM(I77:J77)</f>
        <v>15833.828548259999</v>
      </c>
      <c r="I77" s="43">
        <v>9920.2501094599993</v>
      </c>
      <c r="J77" s="43">
        <f t="shared" ref="J77" si="96">SUM(K77:M77)</f>
        <v>5913.5784387999993</v>
      </c>
      <c r="K77" s="43">
        <v>5355.4608704699995</v>
      </c>
      <c r="L77" s="43">
        <v>468.79548093000005</v>
      </c>
      <c r="M77" s="43">
        <v>89.322087400000001</v>
      </c>
      <c r="N77" s="43">
        <f t="shared" ref="N77" si="97">SUM(O77:P77)</f>
        <v>5242.0969045700003</v>
      </c>
      <c r="O77" s="43">
        <v>3318.3249819299999</v>
      </c>
      <c r="P77" s="43">
        <f t="shared" ref="P77" si="98">SUM(Q77:S77)</f>
        <v>1923.77192264</v>
      </c>
      <c r="Q77" s="43">
        <v>1523.82738036</v>
      </c>
      <c r="R77" s="43">
        <v>219.41421106999999</v>
      </c>
      <c r="S77" s="43">
        <v>180.53033120999999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21124.666380819999</v>
      </c>
      <c r="C78" s="43">
        <f t="shared" ref="C78" si="99">I78+O78</f>
        <v>13985.59384578</v>
      </c>
      <c r="D78" s="43">
        <f t="shared" ref="D78" si="100">J78+P78</f>
        <v>7139.0725350400007</v>
      </c>
      <c r="E78" s="43">
        <f t="shared" ref="E78" si="101">K78+Q78</f>
        <v>6184.5918165700004</v>
      </c>
      <c r="F78" s="43">
        <f t="shared" ref="F78" si="102">L78+R78</f>
        <v>639.90500314999997</v>
      </c>
      <c r="G78" s="43">
        <f t="shared" ref="G78" si="103">M78+S78</f>
        <v>314.57571531999997</v>
      </c>
      <c r="H78" s="43">
        <f t="shared" ref="H78" si="104">SUM(I78:J78)</f>
        <v>15731.390688620002</v>
      </c>
      <c r="I78" s="43">
        <v>10428.809137420001</v>
      </c>
      <c r="J78" s="43">
        <f t="shared" ref="J78" si="105">SUM(K78:M78)</f>
        <v>5302.5815512000008</v>
      </c>
      <c r="K78" s="43">
        <v>4763.8558990200008</v>
      </c>
      <c r="L78" s="43">
        <v>412.4516582</v>
      </c>
      <c r="M78" s="43">
        <v>126.27399398</v>
      </c>
      <c r="N78" s="43">
        <f t="shared" ref="N78" si="106">SUM(O78:P78)</f>
        <v>5393.2756921999999</v>
      </c>
      <c r="O78" s="43">
        <v>3556.78470836</v>
      </c>
      <c r="P78" s="43">
        <f t="shared" ref="P78" si="107">SUM(Q78:S78)</f>
        <v>1836.4909838400001</v>
      </c>
      <c r="Q78" s="43">
        <v>1420.7359175500001</v>
      </c>
      <c r="R78" s="43">
        <v>227.45334494999997</v>
      </c>
      <c r="S78" s="43">
        <v>188.30172134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20434.450713680002</v>
      </c>
      <c r="C79" s="43">
        <f t="shared" ref="C79" si="108">I79+O79</f>
        <v>13632.881599460001</v>
      </c>
      <c r="D79" s="43">
        <f t="shared" ref="D79" si="109">J79+P79</f>
        <v>6801.5691142199994</v>
      </c>
      <c r="E79" s="43">
        <f t="shared" ref="E79" si="110">K79+Q79</f>
        <v>5828.1117885399999</v>
      </c>
      <c r="F79" s="43">
        <f t="shared" ref="F79" si="111">L79+R79</f>
        <v>651.78032295000003</v>
      </c>
      <c r="G79" s="43">
        <f t="shared" ref="G79" si="112">M79+S79</f>
        <v>321.67700273000003</v>
      </c>
      <c r="H79" s="43">
        <f t="shared" ref="H79" si="113">SUM(I79:J79)</f>
        <v>14936.439371240001</v>
      </c>
      <c r="I79" s="43">
        <v>9940.2969951600007</v>
      </c>
      <c r="J79" s="43">
        <f t="shared" ref="J79" si="114">SUM(K79:M79)</f>
        <v>4996.1423760799998</v>
      </c>
      <c r="K79" s="43">
        <v>4454.20245256</v>
      </c>
      <c r="L79" s="43">
        <v>411.92516953000001</v>
      </c>
      <c r="M79" s="43">
        <v>130.01475399</v>
      </c>
      <c r="N79" s="43">
        <f t="shared" ref="N79" si="115">SUM(O79:P79)</f>
        <v>5498.0113424400006</v>
      </c>
      <c r="O79" s="43">
        <v>3692.5846043000001</v>
      </c>
      <c r="P79" s="43">
        <f t="shared" ref="P79" si="116">SUM(Q79:S79)</f>
        <v>1805.42673814</v>
      </c>
      <c r="Q79" s="43">
        <v>1373.9093359799999</v>
      </c>
      <c r="R79" s="43">
        <v>239.85515342000002</v>
      </c>
      <c r="S79" s="43">
        <v>191.66224874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21667.361717510001</v>
      </c>
      <c r="C80" s="43">
        <f t="shared" ref="C80" si="117">I80+O80</f>
        <v>13920.728174899999</v>
      </c>
      <c r="D80" s="43">
        <f t="shared" ref="D80" si="118">J80+P80</f>
        <v>7746.6335426100004</v>
      </c>
      <c r="E80" s="43">
        <f t="shared" ref="E80" si="119">K80+Q80</f>
        <v>6589.12956803</v>
      </c>
      <c r="F80" s="43">
        <f t="shared" ref="F80" si="120">L80+R80</f>
        <v>840.97474580000005</v>
      </c>
      <c r="G80" s="43">
        <f t="shared" ref="G80" si="121">M80+S80</f>
        <v>316.52922877999998</v>
      </c>
      <c r="H80" s="43">
        <f t="shared" ref="H80" si="122">SUM(I80:J80)</f>
        <v>15758.92215025</v>
      </c>
      <c r="I80" s="43">
        <v>9936.4658440200001</v>
      </c>
      <c r="J80" s="43">
        <f t="shared" ref="J80" si="123">SUM(K80:M80)</f>
        <v>5822.4563062300003</v>
      </c>
      <c r="K80" s="43">
        <v>5207.1720738399999</v>
      </c>
      <c r="L80" s="43">
        <v>488.81440894000002</v>
      </c>
      <c r="M80" s="43">
        <v>126.46982344999999</v>
      </c>
      <c r="N80" s="43">
        <f t="shared" ref="N80" si="124">SUM(O80:P80)</f>
        <v>5908.4395672600003</v>
      </c>
      <c r="O80" s="43">
        <v>3984.2623308799998</v>
      </c>
      <c r="P80" s="43">
        <f t="shared" ref="P80" si="125">SUM(Q80:S80)</f>
        <v>1924.1772363800001</v>
      </c>
      <c r="Q80" s="43">
        <v>1381.95749419</v>
      </c>
      <c r="R80" s="43">
        <v>352.16033686000003</v>
      </c>
      <c r="S80" s="43">
        <v>190.05940533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19451.450440660003</v>
      </c>
      <c r="C81" s="43">
        <f t="shared" ref="C81" si="126">I81+O81</f>
        <v>13484.38081947</v>
      </c>
      <c r="D81" s="43">
        <f t="shared" ref="D81" si="127">J81+P81</f>
        <v>5967.0696211899995</v>
      </c>
      <c r="E81" s="43">
        <f t="shared" ref="E81" si="128">K81+Q81</f>
        <v>4927.6380105099997</v>
      </c>
      <c r="F81" s="43">
        <f t="shared" ref="F81" si="129">L81+R81</f>
        <v>743.06299772</v>
      </c>
      <c r="G81" s="43">
        <f t="shared" ref="G81" si="130">M81+S81</f>
        <v>296.36861296000001</v>
      </c>
      <c r="H81" s="43">
        <f t="shared" ref="H81" si="131">SUM(I81:J81)</f>
        <v>13333.6811361</v>
      </c>
      <c r="I81" s="43">
        <v>9326.3019466400001</v>
      </c>
      <c r="J81" s="43">
        <f t="shared" ref="J81" si="132">SUM(K81:M81)</f>
        <v>4007.3791894599999</v>
      </c>
      <c r="K81" s="43">
        <v>3487.12578803</v>
      </c>
      <c r="L81" s="43">
        <v>393.80485166</v>
      </c>
      <c r="M81" s="43">
        <v>126.44854977</v>
      </c>
      <c r="N81" s="43">
        <f t="shared" ref="N81" si="133">SUM(O81:P81)</f>
        <v>6117.7693045600008</v>
      </c>
      <c r="O81" s="43">
        <v>4158.0788728300004</v>
      </c>
      <c r="P81" s="43">
        <f t="shared" ref="P81" si="134">SUM(Q81:S81)</f>
        <v>1959.69043173</v>
      </c>
      <c r="Q81" s="43">
        <v>1440.51222248</v>
      </c>
      <c r="R81" s="43">
        <v>349.25814606</v>
      </c>
      <c r="S81" s="43">
        <v>169.92006319000001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18692.906927190001</v>
      </c>
      <c r="C82" s="43">
        <f t="shared" ref="C82" si="135">I82+O82</f>
        <v>13107.661590680002</v>
      </c>
      <c r="D82" s="43">
        <f t="shared" ref="D82" si="136">J82+P82</f>
        <v>5585.24533651</v>
      </c>
      <c r="E82" s="43">
        <f t="shared" ref="E82" si="137">K82+Q82</f>
        <v>4526.0716470099997</v>
      </c>
      <c r="F82" s="43">
        <f t="shared" ref="F82" si="138">L82+R82</f>
        <v>771.15784350000001</v>
      </c>
      <c r="G82" s="43">
        <f t="shared" ref="G82" si="139">M82+S82</f>
        <v>288.01584600000001</v>
      </c>
      <c r="H82" s="43">
        <f t="shared" ref="H82" si="140">SUM(I82:J82)</f>
        <v>14120.594832520001</v>
      </c>
      <c r="I82" s="43">
        <v>10349.800620240001</v>
      </c>
      <c r="J82" s="43">
        <f t="shared" ref="J82" si="141">SUM(K82:M82)</f>
        <v>3770.79421228</v>
      </c>
      <c r="K82" s="43">
        <v>3211.67214143</v>
      </c>
      <c r="L82" s="43">
        <v>453.09841886999999</v>
      </c>
      <c r="M82" s="43">
        <v>106.02365198</v>
      </c>
      <c r="N82" s="43">
        <f t="shared" ref="N82" si="142">SUM(O82:P82)</f>
        <v>4572.3120946700001</v>
      </c>
      <c r="O82" s="43">
        <v>2757.8609704400001</v>
      </c>
      <c r="P82" s="43">
        <f t="shared" ref="P82" si="143">SUM(Q82:S82)</f>
        <v>1814.45112423</v>
      </c>
      <c r="Q82" s="43">
        <v>1314.3995055800001</v>
      </c>
      <c r="R82" s="43">
        <v>318.05942463000002</v>
      </c>
      <c r="S82" s="43">
        <v>181.99219402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17377.419461079997</v>
      </c>
      <c r="C83" s="43">
        <f t="shared" ref="C83" si="144">I83+O83</f>
        <v>10612.70203581</v>
      </c>
      <c r="D83" s="43">
        <f t="shared" ref="D83" si="145">J83+P83</f>
        <v>6764.7174252700006</v>
      </c>
      <c r="E83" s="43">
        <f t="shared" ref="E83" si="146">K83+Q83</f>
        <v>5650.4623382600003</v>
      </c>
      <c r="F83" s="43">
        <f t="shared" ref="F83" si="147">L83+R83</f>
        <v>828.59910365999997</v>
      </c>
      <c r="G83" s="43">
        <f t="shared" ref="G83" si="148">M83+S83</f>
        <v>285.65598334999999</v>
      </c>
      <c r="H83" s="43">
        <f t="shared" ref="H83" si="149">SUM(I83:J83)</f>
        <v>13035.74340051</v>
      </c>
      <c r="I83" s="43">
        <v>8178.3395473999999</v>
      </c>
      <c r="J83" s="43">
        <f t="shared" ref="J83" si="150">SUM(K83:M83)</f>
        <v>4857.4038531100005</v>
      </c>
      <c r="K83" s="43">
        <v>4245.5333657900001</v>
      </c>
      <c r="L83" s="43">
        <v>509.13941693999999</v>
      </c>
      <c r="M83" s="43">
        <v>102.73107037999999</v>
      </c>
      <c r="N83" s="43">
        <f t="shared" ref="N83" si="151">SUM(O83:P83)</f>
        <v>4341.6760605700001</v>
      </c>
      <c r="O83" s="43">
        <v>2434.36248841</v>
      </c>
      <c r="P83" s="43">
        <f t="shared" ref="P83" si="152">SUM(Q83:S83)</f>
        <v>1907.3135721599999</v>
      </c>
      <c r="Q83" s="43">
        <v>1404.92897247</v>
      </c>
      <c r="R83" s="43">
        <v>319.45968671999998</v>
      </c>
      <c r="S83" s="43">
        <v>182.92491297000001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16896.78594994</v>
      </c>
      <c r="C84" s="43">
        <f t="shared" ref="C84" si="153">I84+O84</f>
        <v>10713.73582014</v>
      </c>
      <c r="D84" s="43">
        <f t="shared" ref="D84" si="154">J84+P84</f>
        <v>6183.0501298000008</v>
      </c>
      <c r="E84" s="43">
        <f t="shared" ref="E84" si="155">K84+Q84</f>
        <v>5363.9940887900002</v>
      </c>
      <c r="F84" s="43">
        <f t="shared" ref="F84" si="156">L84+R84</f>
        <v>752.67974833000005</v>
      </c>
      <c r="G84" s="43">
        <f t="shared" ref="G84" si="157">M84+S84</f>
        <v>66.376292680000006</v>
      </c>
      <c r="H84" s="43">
        <f t="shared" ref="H84" si="158">SUM(I84:J84)</f>
        <v>13224.958017650002</v>
      </c>
      <c r="I84" s="43">
        <v>8580.3809624900005</v>
      </c>
      <c r="J84" s="43">
        <f t="shared" ref="J84" si="159">SUM(K84:M84)</f>
        <v>4644.5770551600008</v>
      </c>
      <c r="K84" s="43">
        <v>4044.5122111600003</v>
      </c>
      <c r="L84" s="43">
        <v>536.34068285000001</v>
      </c>
      <c r="M84" s="43">
        <v>63.72416115</v>
      </c>
      <c r="N84" s="43">
        <f t="shared" ref="N84" si="160">SUM(O84:P84)</f>
        <v>3671.8279322899998</v>
      </c>
      <c r="O84" s="43">
        <v>2133.3548576499998</v>
      </c>
      <c r="P84" s="43">
        <f t="shared" ref="P84" si="161">SUM(Q84:S84)</f>
        <v>1538.4730746399998</v>
      </c>
      <c r="Q84" s="43">
        <v>1319.4818776299999</v>
      </c>
      <c r="R84" s="43">
        <v>216.33906548000002</v>
      </c>
      <c r="S84" s="43">
        <v>2.6521315300000001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17398.4785424</v>
      </c>
      <c r="C85" s="43">
        <f t="shared" ref="C85" si="162">I85+O85</f>
        <v>11616.515864250001</v>
      </c>
      <c r="D85" s="43">
        <f t="shared" ref="D85" si="163">J85+P85</f>
        <v>5781.9626781500001</v>
      </c>
      <c r="E85" s="43">
        <f t="shared" ref="E85" si="164">K85+Q85</f>
        <v>5008.81675688</v>
      </c>
      <c r="F85" s="43">
        <f t="shared" ref="F85" si="165">L85+R85</f>
        <v>700.55644063</v>
      </c>
      <c r="G85" s="43">
        <f t="shared" ref="G85" si="166">M85+S85</f>
        <v>72.589480640000019</v>
      </c>
      <c r="H85" s="43">
        <f t="shared" ref="H85" si="167">SUM(I85:J85)</f>
        <v>13402.30574838</v>
      </c>
      <c r="I85" s="43">
        <v>9126.320647640001</v>
      </c>
      <c r="J85" s="43">
        <f t="shared" ref="J85" si="168">SUM(K85:M85)</f>
        <v>4275.9851007400002</v>
      </c>
      <c r="K85" s="43">
        <v>3723.4195323599997</v>
      </c>
      <c r="L85" s="43">
        <v>482.62191433999999</v>
      </c>
      <c r="M85" s="43">
        <v>69.943654040000013</v>
      </c>
      <c r="N85" s="43">
        <f t="shared" ref="N85" si="169">SUM(O85:P85)</f>
        <v>3996.1727940199999</v>
      </c>
      <c r="O85" s="43">
        <v>2490.19521661</v>
      </c>
      <c r="P85" s="43">
        <f t="shared" ref="P85" si="170">SUM(Q85:S85)</f>
        <v>1505.9775774099999</v>
      </c>
      <c r="Q85" s="43">
        <v>1285.39722452</v>
      </c>
      <c r="R85" s="43">
        <v>217.93452629000001</v>
      </c>
      <c r="S85" s="43">
        <v>2.6458265999999999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17246.150247100002</v>
      </c>
      <c r="C86" s="43">
        <f t="shared" ref="C86" si="171">I86+O86</f>
        <v>10606.080024970001</v>
      </c>
      <c r="D86" s="43">
        <f t="shared" ref="D86" si="172">J86+P86</f>
        <v>6640.0702221300007</v>
      </c>
      <c r="E86" s="43">
        <f t="shared" ref="E86" si="173">K86+Q86</f>
        <v>5809.2383134300007</v>
      </c>
      <c r="F86" s="43">
        <f t="shared" ref="F86" si="174">L86+R86</f>
        <v>773.90284191000001</v>
      </c>
      <c r="G86" s="43">
        <f t="shared" ref="G86" si="175">M86+S86</f>
        <v>56.929066789999993</v>
      </c>
      <c r="H86" s="43">
        <f t="shared" ref="H86" si="176">SUM(I86:J86)</f>
        <v>13698.970627980001</v>
      </c>
      <c r="I86" s="43">
        <v>8707.8633215500013</v>
      </c>
      <c r="J86" s="43">
        <f t="shared" ref="J86" si="177">SUM(K86:M86)</f>
        <v>4991.1073064300008</v>
      </c>
      <c r="K86" s="43">
        <v>4408.0861712000005</v>
      </c>
      <c r="L86" s="43">
        <v>528.69582154</v>
      </c>
      <c r="M86" s="43">
        <v>54.325313689999994</v>
      </c>
      <c r="N86" s="43">
        <f t="shared" ref="N86" si="178">SUM(O86:P86)</f>
        <v>3547.1796191200001</v>
      </c>
      <c r="O86" s="43">
        <v>1898.2167034199999</v>
      </c>
      <c r="P86" s="43">
        <f t="shared" ref="P86" si="179">SUM(Q86:S86)</f>
        <v>1648.9629156999999</v>
      </c>
      <c r="Q86" s="43">
        <v>1401.15214223</v>
      </c>
      <c r="R86" s="43">
        <v>245.20702037000001</v>
      </c>
      <c r="S86" s="43">
        <v>2.6037531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17999.194174619999</v>
      </c>
      <c r="C87" s="43">
        <f t="shared" ref="C87" si="180">I87+O87</f>
        <v>11056.655938669999</v>
      </c>
      <c r="D87" s="43">
        <f t="shared" ref="D87" si="181">J87+P87</f>
        <v>6942.5382359499999</v>
      </c>
      <c r="E87" s="43">
        <f t="shared" ref="E87" si="182">K87+Q87</f>
        <v>6035.4740767599997</v>
      </c>
      <c r="F87" s="43">
        <f t="shared" ref="F87" si="183">L87+R87</f>
        <v>900.06864563999989</v>
      </c>
      <c r="G87" s="43">
        <f t="shared" ref="G87" si="184">M87+S87</f>
        <v>6.9955135500000001</v>
      </c>
      <c r="H87" s="43">
        <f t="shared" ref="H87" si="185">SUM(I87:J87)</f>
        <v>14011.86486657</v>
      </c>
      <c r="I87" s="43">
        <v>8757.9555834599996</v>
      </c>
      <c r="J87" s="43">
        <f t="shared" ref="J87" si="186">SUM(K87:M87)</f>
        <v>5253.9092831100006</v>
      </c>
      <c r="K87" s="43">
        <v>4626.3905345900002</v>
      </c>
      <c r="L87" s="43">
        <v>623.10792992999995</v>
      </c>
      <c r="M87" s="43">
        <v>4.4108185899999999</v>
      </c>
      <c r="N87" s="43">
        <f t="shared" ref="N87" si="187">SUM(O87:P87)</f>
        <v>3987.3293080499998</v>
      </c>
      <c r="O87" s="43">
        <v>2298.70035521</v>
      </c>
      <c r="P87" s="43">
        <f t="shared" ref="P87" si="188">SUM(Q87:S87)</f>
        <v>1688.6289528399998</v>
      </c>
      <c r="Q87" s="43">
        <v>1409.0835421699999</v>
      </c>
      <c r="R87" s="43">
        <v>276.96071570999999</v>
      </c>
      <c r="S87" s="43">
        <v>2.5846949600000002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17749.213301199998</v>
      </c>
      <c r="C88" s="43">
        <f t="shared" ref="C88" si="189">I88+O88</f>
        <v>11590.32099925</v>
      </c>
      <c r="D88" s="43">
        <f t="shared" ref="D88" si="190">J88+P88</f>
        <v>6158.8923019499998</v>
      </c>
      <c r="E88" s="43">
        <f t="shared" ref="E88" si="191">K88+Q88</f>
        <v>5305.5903362700001</v>
      </c>
      <c r="F88" s="43">
        <f t="shared" ref="F88" si="192">L88+R88</f>
        <v>847.57956261999993</v>
      </c>
      <c r="G88" s="43">
        <f t="shared" ref="G88" si="193">M88+S88</f>
        <v>5.7224030599999995</v>
      </c>
      <c r="H88" s="43">
        <f t="shared" ref="H88" si="194">SUM(I88:J88)</f>
        <v>13144.592147609999</v>
      </c>
      <c r="I88" s="43">
        <v>8711.4194074999996</v>
      </c>
      <c r="J88" s="43">
        <f t="shared" ref="J88" si="195">SUM(K88:M88)</f>
        <v>4433.1727401099997</v>
      </c>
      <c r="K88" s="43">
        <v>3835.1315298899999</v>
      </c>
      <c r="L88" s="43">
        <v>594.87819038999999</v>
      </c>
      <c r="M88" s="43">
        <v>3.1630198300000001</v>
      </c>
      <c r="N88" s="43">
        <f t="shared" ref="N88" si="196">SUM(O88:P88)</f>
        <v>4604.6211535900002</v>
      </c>
      <c r="O88" s="43">
        <v>2878.9015917500001</v>
      </c>
      <c r="P88" s="43">
        <f t="shared" ref="P88" si="197">SUM(Q88:S88)</f>
        <v>1725.7195618400001</v>
      </c>
      <c r="Q88" s="43">
        <v>1470.4588063799999</v>
      </c>
      <c r="R88" s="43">
        <v>252.70137223</v>
      </c>
      <c r="S88" s="43">
        <v>2.5593832299999999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19188.353270699998</v>
      </c>
      <c r="C89" s="43">
        <f t="shared" ref="C89" si="198">I89+O89</f>
        <v>11861.867620699999</v>
      </c>
      <c r="D89" s="43">
        <f t="shared" ref="D89" si="199">J89+P89</f>
        <v>7326.4856500000005</v>
      </c>
      <c r="E89" s="43">
        <f t="shared" ref="E89" si="200">K89+Q89</f>
        <v>6197.890934699999</v>
      </c>
      <c r="F89" s="43">
        <f t="shared" ref="F89" si="201">L89+R89</f>
        <v>1122.3995227099999</v>
      </c>
      <c r="G89" s="43">
        <f t="shared" ref="G89" si="202">M89+S89</f>
        <v>6.1951925899999996</v>
      </c>
      <c r="H89" s="43">
        <f t="shared" ref="H89" si="203">SUM(I89:J89)</f>
        <v>14750.454486049999</v>
      </c>
      <c r="I89" s="43">
        <v>9383.5214742799999</v>
      </c>
      <c r="J89" s="43">
        <f t="shared" ref="J89" si="204">SUM(K89:M89)</f>
        <v>5366.9330117700001</v>
      </c>
      <c r="K89" s="43">
        <v>4497.2668135899994</v>
      </c>
      <c r="L89" s="43">
        <v>866.01282080999999</v>
      </c>
      <c r="M89" s="43">
        <v>3.6533773699999998</v>
      </c>
      <c r="N89" s="43">
        <f t="shared" ref="N89" si="205">SUM(O89:P89)</f>
        <v>4437.8987846500004</v>
      </c>
      <c r="O89" s="43">
        <v>2478.34614642</v>
      </c>
      <c r="P89" s="43">
        <f t="shared" ref="P89" si="206">SUM(Q89:S89)</f>
        <v>1959.55263823</v>
      </c>
      <c r="Q89" s="43">
        <v>1700.62412111</v>
      </c>
      <c r="R89" s="43">
        <v>256.38670189999999</v>
      </c>
      <c r="S89" s="43">
        <v>2.5418152200000002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17823.394706910003</v>
      </c>
      <c r="C90" s="43">
        <f t="shared" ref="C90" si="207">I90+O90</f>
        <v>10348.880520080002</v>
      </c>
      <c r="D90" s="43">
        <f t="shared" ref="D90" si="208">J90+P90</f>
        <v>7474.5141868300007</v>
      </c>
      <c r="E90" s="43">
        <f t="shared" ref="E90" si="209">K90+Q90</f>
        <v>6388.9481397199997</v>
      </c>
      <c r="F90" s="43">
        <f t="shared" ref="F90" si="210">L90+R90</f>
        <v>1078.8757563899999</v>
      </c>
      <c r="G90" s="43">
        <f t="shared" ref="G90" si="211">M90+S90</f>
        <v>6.6902907200000001</v>
      </c>
      <c r="H90" s="43">
        <f t="shared" ref="H90" si="212">SUM(I90:J90)</f>
        <v>13605.232022490001</v>
      </c>
      <c r="I90" s="43">
        <v>8399.9973076500009</v>
      </c>
      <c r="J90" s="43">
        <f t="shared" ref="J90" si="213">SUM(K90:M90)</f>
        <v>5205.2347148400004</v>
      </c>
      <c r="K90" s="43">
        <v>4633.9368090999997</v>
      </c>
      <c r="L90" s="43">
        <v>567.11647022</v>
      </c>
      <c r="M90" s="43">
        <v>4.18143552</v>
      </c>
      <c r="N90" s="43">
        <f t="shared" ref="N90" si="214">SUM(O90:P90)</f>
        <v>4218.16268442</v>
      </c>
      <c r="O90" s="43">
        <v>1948.8832124300002</v>
      </c>
      <c r="P90" s="43">
        <f t="shared" ref="P90" si="215">SUM(Q90:S90)</f>
        <v>2269.2794719900003</v>
      </c>
      <c r="Q90" s="43">
        <v>1755.0113306200001</v>
      </c>
      <c r="R90" s="43">
        <v>511.75928617</v>
      </c>
      <c r="S90" s="43">
        <v>2.5088552000000002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19755.571720100001</v>
      </c>
      <c r="C91" s="43">
        <f t="shared" ref="C91" si="216">I91+O91</f>
        <v>12402.45435256</v>
      </c>
      <c r="D91" s="43">
        <f t="shared" ref="D91" si="217">J91+P91</f>
        <v>7353.1173675400005</v>
      </c>
      <c r="E91" s="43">
        <f t="shared" ref="E91" si="218">K91+Q91</f>
        <v>6271.4985160600008</v>
      </c>
      <c r="F91" s="43">
        <f t="shared" ref="F91" si="219">L91+R91</f>
        <v>1067.2067018600001</v>
      </c>
      <c r="G91" s="43">
        <f t="shared" ref="G91" si="220">M91+S91</f>
        <v>14.412149620000001</v>
      </c>
      <c r="H91" s="43">
        <f t="shared" ref="H91" si="221">SUM(I91:J91)</f>
        <v>14788.939380850001</v>
      </c>
      <c r="I91" s="43">
        <v>9778.3317729400005</v>
      </c>
      <c r="J91" s="43">
        <f t="shared" ref="J91" si="222">SUM(K91:M91)</f>
        <v>5010.6076079100003</v>
      </c>
      <c r="K91" s="43">
        <v>4460.2870079100003</v>
      </c>
      <c r="L91" s="43">
        <v>538.50922661000004</v>
      </c>
      <c r="M91" s="43">
        <v>11.81137339</v>
      </c>
      <c r="N91" s="43">
        <f t="shared" ref="N91" si="223">SUM(O91:P91)</f>
        <v>4966.6323392499999</v>
      </c>
      <c r="O91" s="43">
        <v>2624.1225796200001</v>
      </c>
      <c r="P91" s="43">
        <f t="shared" ref="P91" si="224">SUM(Q91:S91)</f>
        <v>2342.5097596300002</v>
      </c>
      <c r="Q91" s="43">
        <v>1811.2115081500001</v>
      </c>
      <c r="R91" s="43">
        <v>528.69747525000002</v>
      </c>
      <c r="S91" s="43">
        <v>2.6007762300000001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18748.332618200002</v>
      </c>
      <c r="C92" s="43">
        <f t="shared" ref="C92" si="225">I92+O92</f>
        <v>11759.65118873</v>
      </c>
      <c r="D92" s="43">
        <f t="shared" ref="D92" si="226">J92+P92</f>
        <v>6988.6814294699998</v>
      </c>
      <c r="E92" s="43">
        <f t="shared" ref="E92" si="227">K92+Q92</f>
        <v>5887.1070318000002</v>
      </c>
      <c r="F92" s="43">
        <f t="shared" ref="F92" si="228">L92+R92</f>
        <v>1088.31582766</v>
      </c>
      <c r="G92" s="43">
        <f t="shared" ref="G92" si="229">M92+S92</f>
        <v>13.258570009999998</v>
      </c>
      <c r="H92" s="43">
        <f t="shared" ref="H92" si="230">SUM(I92:J92)</f>
        <v>13776.029178210001</v>
      </c>
      <c r="I92" s="43">
        <v>9289.7941092100009</v>
      </c>
      <c r="J92" s="43">
        <f t="shared" ref="J92" si="231">SUM(K92:M92)</f>
        <v>4486.2350690000003</v>
      </c>
      <c r="K92" s="43">
        <v>3766.9105380699998</v>
      </c>
      <c r="L92" s="43">
        <v>708.69740224999998</v>
      </c>
      <c r="M92" s="43">
        <v>10.627128679999998</v>
      </c>
      <c r="N92" s="43">
        <f t="shared" ref="N92" si="232">SUM(O92:P92)</f>
        <v>4972.3034399900007</v>
      </c>
      <c r="O92" s="43">
        <v>2469.8570795200003</v>
      </c>
      <c r="P92" s="43">
        <f t="shared" ref="P92" si="233">SUM(Q92:S92)</f>
        <v>2502.4463604699999</v>
      </c>
      <c r="Q92" s="43">
        <v>2120.1964937299999</v>
      </c>
      <c r="R92" s="43">
        <v>379.61842540999999</v>
      </c>
      <c r="S92" s="43">
        <v>2.6314413299999999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17982.555142310004</v>
      </c>
      <c r="C93" s="43">
        <f t="shared" ref="C93" si="234">I93+O93</f>
        <v>11354.452116240001</v>
      </c>
      <c r="D93" s="43">
        <f t="shared" ref="D93" si="235">J93+P93</f>
        <v>6628.1030260699999</v>
      </c>
      <c r="E93" s="43">
        <f t="shared" ref="E93" si="236">K93+Q93</f>
        <v>5659.9360071600004</v>
      </c>
      <c r="F93" s="43">
        <f t="shared" ref="F93" si="237">L93+R93</f>
        <v>955.26490301000001</v>
      </c>
      <c r="G93" s="43">
        <f t="shared" ref="G93" si="238">M93+S93</f>
        <v>12.9021159</v>
      </c>
      <c r="H93" s="43">
        <f t="shared" ref="H93" si="239">SUM(I93:J93)</f>
        <v>12968.221667080001</v>
      </c>
      <c r="I93" s="43">
        <v>9031.9256298200016</v>
      </c>
      <c r="J93" s="43">
        <f t="shared" ref="J93" si="240">SUM(K93:M93)</f>
        <v>3936.29603726</v>
      </c>
      <c r="K93" s="43">
        <v>3354.3613913099998</v>
      </c>
      <c r="L93" s="43">
        <v>571.68163597</v>
      </c>
      <c r="M93" s="43">
        <v>10.25300998</v>
      </c>
      <c r="N93" s="43">
        <f t="shared" ref="N93" si="241">SUM(O93:P93)</f>
        <v>5014.3334752299997</v>
      </c>
      <c r="O93" s="43">
        <v>2322.5264864199999</v>
      </c>
      <c r="P93" s="43">
        <f t="shared" ref="P93" si="242">SUM(Q93:S93)</f>
        <v>2691.8069888099999</v>
      </c>
      <c r="Q93" s="43">
        <v>2305.5746158500001</v>
      </c>
      <c r="R93" s="43">
        <v>383.58326704000001</v>
      </c>
      <c r="S93" s="43">
        <v>2.6491059199999998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22321.815378759999</v>
      </c>
      <c r="C94" s="43">
        <f t="shared" ref="C94" si="243">I94+O94</f>
        <v>14293.201353009999</v>
      </c>
      <c r="D94" s="43">
        <f t="shared" ref="D94" si="244">J94+P94</f>
        <v>8028.6140257499992</v>
      </c>
      <c r="E94" s="43">
        <f t="shared" ref="E94" si="245">K94+Q94</f>
        <v>7378.0047221099994</v>
      </c>
      <c r="F94" s="43">
        <f t="shared" ref="F94" si="246">L94+R94</f>
        <v>635.89375220000011</v>
      </c>
      <c r="G94" s="43">
        <f t="shared" ref="G94" si="247">M94+S94</f>
        <v>14.71555144</v>
      </c>
      <c r="H94" s="43">
        <f t="shared" ref="H94" si="248">SUM(I94:J94)</f>
        <v>16378.960081859999</v>
      </c>
      <c r="I94" s="43">
        <v>11145.68048786</v>
      </c>
      <c r="J94" s="43">
        <f t="shared" ref="J94" si="249">SUM(K94:M94)</f>
        <v>5233.2795939999996</v>
      </c>
      <c r="K94" s="43">
        <v>4964.6435770999997</v>
      </c>
      <c r="L94" s="43">
        <v>256.99403217000003</v>
      </c>
      <c r="M94" s="43">
        <v>11.641984730000001</v>
      </c>
      <c r="N94" s="43">
        <f t="shared" ref="N94" si="250">SUM(O94:P94)</f>
        <v>5942.8552968999993</v>
      </c>
      <c r="O94" s="43">
        <v>3147.5208651499997</v>
      </c>
      <c r="P94" s="43">
        <f t="shared" ref="P94" si="251">SUM(Q94:S94)</f>
        <v>2795.3344317499996</v>
      </c>
      <c r="Q94" s="43">
        <v>2413.3611450099997</v>
      </c>
      <c r="R94" s="43">
        <v>378.89972003000003</v>
      </c>
      <c r="S94" s="43">
        <v>3.0735667099999997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20107.941607830002</v>
      </c>
      <c r="C95" s="43">
        <f t="shared" ref="C95" si="252">I95+O95</f>
        <v>11484.597691630002</v>
      </c>
      <c r="D95" s="43">
        <f t="shared" ref="D95" si="253">J95+P95</f>
        <v>8623.3439161999995</v>
      </c>
      <c r="E95" s="43">
        <f t="shared" ref="E95" si="254">K95+Q95</f>
        <v>7696.2721322400002</v>
      </c>
      <c r="F95" s="43">
        <f t="shared" ref="F95" si="255">L95+R95</f>
        <v>885.39493006999999</v>
      </c>
      <c r="G95" s="43">
        <f t="shared" ref="G95" si="256">M95+S95</f>
        <v>41.676853890000004</v>
      </c>
      <c r="H95" s="43">
        <f t="shared" ref="H95" si="257">SUM(I95:J95)</f>
        <v>15014.938789360001</v>
      </c>
      <c r="I95" s="43">
        <v>8904.6555857600015</v>
      </c>
      <c r="J95" s="43">
        <f t="shared" ref="J95" si="258">SUM(K95:M95)</f>
        <v>6110.2832036</v>
      </c>
      <c r="K95" s="43">
        <v>5589.5768503400004</v>
      </c>
      <c r="L95" s="43">
        <v>489.41105267</v>
      </c>
      <c r="M95" s="43">
        <v>31.29530059</v>
      </c>
      <c r="N95" s="43">
        <f t="shared" ref="N95" si="259">SUM(O95:P95)</f>
        <v>5093.0028184700004</v>
      </c>
      <c r="O95" s="43">
        <v>2579.94210587</v>
      </c>
      <c r="P95" s="43">
        <f t="shared" ref="P95" si="260">SUM(Q95:S95)</f>
        <v>2513.0607126</v>
      </c>
      <c r="Q95" s="43">
        <v>2106.6952818999998</v>
      </c>
      <c r="R95" s="43">
        <v>395.98387739999998</v>
      </c>
      <c r="S95" s="43">
        <v>10.3815533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19212.826957229998</v>
      </c>
      <c r="C96" s="43">
        <f t="shared" ref="C96" si="261">I96+O96</f>
        <v>11052.929946799999</v>
      </c>
      <c r="D96" s="43">
        <f t="shared" ref="D96" si="262">J96+P96</f>
        <v>8159.8970104300006</v>
      </c>
      <c r="E96" s="43">
        <f t="shared" ref="E96" si="263">K96+Q96</f>
        <v>7195.0281927800006</v>
      </c>
      <c r="F96" s="43">
        <f t="shared" ref="F96" si="264">L96+R96</f>
        <v>795.90850496999997</v>
      </c>
      <c r="G96" s="43">
        <f t="shared" ref="G96" si="265">M96+S96</f>
        <v>168.96031268000002</v>
      </c>
      <c r="H96" s="43">
        <f t="shared" ref="H96" si="266">SUM(I96:J96)</f>
        <v>14221.99391711</v>
      </c>
      <c r="I96" s="43">
        <v>8614.4977074999988</v>
      </c>
      <c r="J96" s="43">
        <f t="shared" ref="J96" si="267">SUM(K96:M96)</f>
        <v>5607.4962096100007</v>
      </c>
      <c r="K96" s="43">
        <v>5158.1430484200009</v>
      </c>
      <c r="L96" s="43">
        <v>423.82137534000003</v>
      </c>
      <c r="M96" s="43">
        <v>25.531785849999999</v>
      </c>
      <c r="N96" s="43">
        <f t="shared" ref="N96" si="268">SUM(O96:P96)</f>
        <v>4990.8330401200001</v>
      </c>
      <c r="O96" s="43">
        <v>2438.4322393000002</v>
      </c>
      <c r="P96" s="43">
        <f t="shared" ref="P96" si="269">SUM(Q96:S96)</f>
        <v>2552.4008008200003</v>
      </c>
      <c r="Q96" s="43">
        <v>2036.8851443600001</v>
      </c>
      <c r="R96" s="43">
        <v>372.08712962999999</v>
      </c>
      <c r="S96" s="43">
        <v>143.42852683000001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20477.3014477</v>
      </c>
      <c r="C97" s="43">
        <f t="shared" ref="C97" si="270">I97+O97</f>
        <v>12512.45762707</v>
      </c>
      <c r="D97" s="43">
        <f t="shared" ref="D97" si="271">J97+P97</f>
        <v>7964.8438206300007</v>
      </c>
      <c r="E97" s="43">
        <f t="shared" ref="E97" si="272">K97+Q97</f>
        <v>6675.1016608999998</v>
      </c>
      <c r="F97" s="43">
        <f t="shared" ref="F97" si="273">L97+R97</f>
        <v>1122.4321625799998</v>
      </c>
      <c r="G97" s="43">
        <f t="shared" ref="G97" si="274">M97+S97</f>
        <v>167.30999714999999</v>
      </c>
      <c r="H97" s="43">
        <f t="shared" ref="H97" si="275">SUM(I97:J97)</f>
        <v>15013.988316360001</v>
      </c>
      <c r="I97" s="43">
        <v>9434.4170886100001</v>
      </c>
      <c r="J97" s="43">
        <f t="shared" ref="J97" si="276">SUM(K97:M97)</f>
        <v>5579.5712277500006</v>
      </c>
      <c r="K97" s="43">
        <v>4816.6722300900001</v>
      </c>
      <c r="L97" s="43">
        <v>736.87914744</v>
      </c>
      <c r="M97" s="43">
        <v>26.019850219999999</v>
      </c>
      <c r="N97" s="43">
        <f t="shared" ref="N97" si="277">SUM(O97:P97)</f>
        <v>5463.3131313399999</v>
      </c>
      <c r="O97" s="43">
        <v>3078.0405384599999</v>
      </c>
      <c r="P97" s="43">
        <f t="shared" ref="P97" si="278">SUM(Q97:S97)</f>
        <v>2385.27259288</v>
      </c>
      <c r="Q97" s="43">
        <v>1858.42943081</v>
      </c>
      <c r="R97" s="43">
        <v>385.55301513999996</v>
      </c>
      <c r="S97" s="43">
        <v>141.29014692999999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22111.00005173</v>
      </c>
      <c r="C98" s="43">
        <f t="shared" ref="C98" si="279">I98+O98</f>
        <v>13398.527736279999</v>
      </c>
      <c r="D98" s="43">
        <f t="shared" ref="D98" si="280">J98+P98</f>
        <v>8712.4723154500007</v>
      </c>
      <c r="E98" s="43">
        <f t="shared" ref="E98" si="281">K98+Q98</f>
        <v>8036.5983522899996</v>
      </c>
      <c r="F98" s="43">
        <f t="shared" ref="F98" si="282">L98+R98</f>
        <v>510.05152013000003</v>
      </c>
      <c r="G98" s="43">
        <f t="shared" ref="G98" si="283">M98+S98</f>
        <v>165.82244303000002</v>
      </c>
      <c r="H98" s="43">
        <f t="shared" ref="H98" si="284">SUM(I98:J98)</f>
        <v>16861.980803009999</v>
      </c>
      <c r="I98" s="43">
        <v>10852.841702199999</v>
      </c>
      <c r="J98" s="43">
        <f t="shared" ref="J98" si="285">SUM(K98:M98)</f>
        <v>6009.1391008099999</v>
      </c>
      <c r="K98" s="43">
        <v>5917.9570503099994</v>
      </c>
      <c r="L98" s="43">
        <v>64.750113150000004</v>
      </c>
      <c r="M98" s="43">
        <v>26.431937349999998</v>
      </c>
      <c r="N98" s="43">
        <f t="shared" ref="N98" si="286">SUM(O98:P98)</f>
        <v>5249.0192487200002</v>
      </c>
      <c r="O98" s="43">
        <v>2545.6860340799999</v>
      </c>
      <c r="P98" s="43">
        <f t="shared" ref="P98" si="287">SUM(Q98:S98)</f>
        <v>2703.3332146400003</v>
      </c>
      <c r="Q98" s="43">
        <v>2118.6413019800002</v>
      </c>
      <c r="R98" s="43">
        <v>445.30140698000002</v>
      </c>
      <c r="S98" s="43">
        <v>139.39050568000002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22668.838175789999</v>
      </c>
      <c r="C99" s="43">
        <f t="shared" ref="C99" si="288">I99+O99</f>
        <v>14999.28227568</v>
      </c>
      <c r="D99" s="43">
        <f t="shared" ref="D99" si="289">J99+P99</f>
        <v>7669.55590011</v>
      </c>
      <c r="E99" s="43">
        <f t="shared" ref="E99" si="290">K99+Q99</f>
        <v>6974.6490010400003</v>
      </c>
      <c r="F99" s="43">
        <f t="shared" ref="F99" si="291">L99+R99</f>
        <v>532.47684563000007</v>
      </c>
      <c r="G99" s="43">
        <f t="shared" ref="G99" si="292">M99+S99</f>
        <v>162.43005343999999</v>
      </c>
      <c r="H99" s="43">
        <f t="shared" ref="H99" si="293">SUM(I99:J99)</f>
        <v>17133.46954555</v>
      </c>
      <c r="I99" s="43">
        <v>11847.21792254</v>
      </c>
      <c r="J99" s="43">
        <f t="shared" ref="J99" si="294">SUM(K99:M99)</f>
        <v>5286.25162301</v>
      </c>
      <c r="K99" s="43">
        <v>5171.97173303</v>
      </c>
      <c r="L99" s="43">
        <v>89.888877030000003</v>
      </c>
      <c r="M99" s="43">
        <v>24.39101295</v>
      </c>
      <c r="N99" s="43">
        <f t="shared" ref="N99" si="295">SUM(O99:P99)</f>
        <v>5535.3686302400001</v>
      </c>
      <c r="O99" s="43">
        <v>3152.0643531400001</v>
      </c>
      <c r="P99" s="43">
        <f t="shared" ref="P99" si="296">SUM(Q99:S99)</f>
        <v>2383.3042771</v>
      </c>
      <c r="Q99" s="43">
        <v>1802.67726801</v>
      </c>
      <c r="R99" s="43">
        <v>442.58796860000001</v>
      </c>
      <c r="S99" s="43">
        <v>138.03904048999999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21668.739716060001</v>
      </c>
      <c r="C100" s="43">
        <f t="shared" ref="C100" si="297">I100+O100</f>
        <v>13398.676123090001</v>
      </c>
      <c r="D100" s="43">
        <f t="shared" ref="D100" si="298">J100+P100</f>
        <v>8270.0635929700002</v>
      </c>
      <c r="E100" s="43">
        <f t="shared" ref="E100" si="299">K100+Q100</f>
        <v>7631.1330332500002</v>
      </c>
      <c r="F100" s="43">
        <f t="shared" ref="F100" si="300">L100+R100</f>
        <v>472.51537507999996</v>
      </c>
      <c r="G100" s="43">
        <f t="shared" ref="G100" si="301">M100+S100</f>
        <v>166.41518464000001</v>
      </c>
      <c r="H100" s="43">
        <f t="shared" ref="H100" si="302">SUM(I100:J100)</f>
        <v>16959.569385229999</v>
      </c>
      <c r="I100" s="43">
        <v>11316.69831023</v>
      </c>
      <c r="J100" s="43">
        <f t="shared" ref="J100" si="303">SUM(K100:M100)</f>
        <v>5642.871075</v>
      </c>
      <c r="K100" s="43">
        <v>5530.7068767000001</v>
      </c>
      <c r="L100" s="43">
        <v>89.2589933</v>
      </c>
      <c r="M100" s="43">
        <v>22.905204999999999</v>
      </c>
      <c r="N100" s="43">
        <f t="shared" ref="N100" si="304">SUM(O100:P100)</f>
        <v>4709.1703308300002</v>
      </c>
      <c r="O100" s="43">
        <v>2081.9778128600001</v>
      </c>
      <c r="P100" s="43">
        <f t="shared" ref="P100" si="305">SUM(Q100:S100)</f>
        <v>2627.1925179700002</v>
      </c>
      <c r="Q100" s="43">
        <v>2100.4261565500001</v>
      </c>
      <c r="R100" s="43">
        <v>383.25638177999997</v>
      </c>
      <c r="S100" s="43">
        <v>143.50997964000001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24748.918007470002</v>
      </c>
      <c r="C101" s="43">
        <f t="shared" ref="C101" si="306">I101+O101</f>
        <v>16204.794762230002</v>
      </c>
      <c r="D101" s="43">
        <f t="shared" ref="D101" si="307">J101+P101</f>
        <v>8544.12324524</v>
      </c>
      <c r="E101" s="43">
        <f t="shared" ref="E101" si="308">K101+Q101</f>
        <v>7919.8148861399986</v>
      </c>
      <c r="F101" s="43">
        <f t="shared" ref="F101" si="309">L101+R101</f>
        <v>453.86438937000003</v>
      </c>
      <c r="G101" s="43">
        <f t="shared" ref="G101" si="310">M101+S101</f>
        <v>170.44396972999999</v>
      </c>
      <c r="H101" s="43">
        <f t="shared" ref="H101" si="311">SUM(I101:J101)</f>
        <v>19082.091912579999</v>
      </c>
      <c r="I101" s="43">
        <v>13327.226093650001</v>
      </c>
      <c r="J101" s="43">
        <f t="shared" ref="J101" si="312">SUM(K101:M101)</f>
        <v>5754.8658189299995</v>
      </c>
      <c r="K101" s="43">
        <v>5671.4242431899993</v>
      </c>
      <c r="L101" s="43">
        <v>59.626685199999997</v>
      </c>
      <c r="M101" s="43">
        <v>23.81489054</v>
      </c>
      <c r="N101" s="43">
        <f t="shared" ref="N101" si="313">SUM(O101:P101)</f>
        <v>5666.8260948900006</v>
      </c>
      <c r="O101" s="43">
        <v>2877.5686685800001</v>
      </c>
      <c r="P101" s="43">
        <f t="shared" ref="P101" si="314">SUM(Q101:S101)</f>
        <v>2789.25742631</v>
      </c>
      <c r="Q101" s="43">
        <v>2248.3906429499998</v>
      </c>
      <c r="R101" s="43">
        <v>394.23770417000003</v>
      </c>
      <c r="S101" s="43">
        <v>146.62907919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24303.75748312</v>
      </c>
      <c r="C102" s="43">
        <f t="shared" ref="C102" si="315">I102+O102</f>
        <v>15555.21795586</v>
      </c>
      <c r="D102" s="43">
        <f t="shared" ref="D102" si="316">J102+P102</f>
        <v>8748.5395272599999</v>
      </c>
      <c r="E102" s="43">
        <f t="shared" ref="E102" si="317">K102+Q102</f>
        <v>8051.3320062700004</v>
      </c>
      <c r="F102" s="43">
        <f t="shared" ref="F102" si="318">L102+R102</f>
        <v>519.14600892999999</v>
      </c>
      <c r="G102" s="43">
        <f t="shared" ref="G102" si="319">M102+S102</f>
        <v>178.06151206000001</v>
      </c>
      <c r="H102" s="43">
        <f t="shared" ref="H102" si="320">SUM(I102:J102)</f>
        <v>17490.997109340002</v>
      </c>
      <c r="I102" s="43">
        <v>11574.90795755</v>
      </c>
      <c r="J102" s="43">
        <f t="shared" ref="J102" si="321">SUM(K102:M102)</f>
        <v>5916.08915179</v>
      </c>
      <c r="K102" s="43">
        <v>5790.46024571</v>
      </c>
      <c r="L102" s="43">
        <v>102.48899265</v>
      </c>
      <c r="M102" s="43">
        <v>23.13991343</v>
      </c>
      <c r="N102" s="43">
        <f t="shared" ref="N102" si="322">SUM(O102:P102)</f>
        <v>6812.76037378</v>
      </c>
      <c r="O102" s="43">
        <v>3980.3099983100001</v>
      </c>
      <c r="P102" s="43">
        <f t="shared" ref="P102" si="323">SUM(Q102:S102)</f>
        <v>2832.4503754699999</v>
      </c>
      <c r="Q102" s="43">
        <v>2260.87176056</v>
      </c>
      <c r="R102" s="43">
        <v>416.65701627999999</v>
      </c>
      <c r="S102" s="43">
        <v>154.92159863000001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23834.780715250003</v>
      </c>
      <c r="C103" s="43">
        <f t="shared" ref="C103" si="324">I103+O103</f>
        <v>15885.687138910002</v>
      </c>
      <c r="D103" s="43">
        <f t="shared" ref="D103" si="325">J103+P103</f>
        <v>7949.0935763399993</v>
      </c>
      <c r="E103" s="43">
        <f t="shared" ref="E103" si="326">K103+Q103</f>
        <v>7522.9907666199997</v>
      </c>
      <c r="F103" s="43">
        <f t="shared" ref="F103" si="327">L103+R103</f>
        <v>240.81096997000003</v>
      </c>
      <c r="G103" s="43">
        <f t="shared" ref="G103" si="328">M103+S103</f>
        <v>185.29183974999998</v>
      </c>
      <c r="H103" s="43">
        <f t="shared" ref="H103" si="329">SUM(I103:J103)</f>
        <v>17701.21089952</v>
      </c>
      <c r="I103" s="43">
        <v>12179.429418130001</v>
      </c>
      <c r="J103" s="43">
        <f t="shared" ref="J103" si="330">SUM(K103:M103)</f>
        <v>5521.7814813899995</v>
      </c>
      <c r="K103" s="43">
        <v>5384.3107489399999</v>
      </c>
      <c r="L103" s="43">
        <v>107.22506757000001</v>
      </c>
      <c r="M103" s="43">
        <v>30.24566488</v>
      </c>
      <c r="N103" s="43">
        <f t="shared" ref="N103" si="331">SUM(O103:P103)</f>
        <v>6133.5698157299994</v>
      </c>
      <c r="O103" s="43">
        <v>3706.25772078</v>
      </c>
      <c r="P103" s="43">
        <f t="shared" ref="P103" si="332">SUM(Q103:S103)</f>
        <v>2427.3120949499998</v>
      </c>
      <c r="Q103" s="43">
        <v>2138.6800176799998</v>
      </c>
      <c r="R103" s="43">
        <v>133.58590240000001</v>
      </c>
      <c r="S103" s="43">
        <v>155.04617486999999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23829.020034330002</v>
      </c>
      <c r="C104" s="43">
        <f t="shared" ref="C104" si="333">I104+O104</f>
        <v>16061.808624740001</v>
      </c>
      <c r="D104" s="43">
        <f t="shared" ref="D104" si="334">J104+P104</f>
        <v>7767.2114095899997</v>
      </c>
      <c r="E104" s="43">
        <f t="shared" ref="E104" si="335">K104+Q104</f>
        <v>7336.7428041000003</v>
      </c>
      <c r="F104" s="43">
        <f t="shared" ref="F104" si="336">L104+R104</f>
        <v>246.93544158000003</v>
      </c>
      <c r="G104" s="43">
        <f t="shared" ref="G104" si="337">M104+S104</f>
        <v>183.53316391000001</v>
      </c>
      <c r="H104" s="43">
        <f t="shared" ref="H104" si="338">SUM(I104:J104)</f>
        <v>17423.026231759999</v>
      </c>
      <c r="I104" s="43">
        <v>11835.94671971</v>
      </c>
      <c r="J104" s="43">
        <f t="shared" ref="J104" si="339">SUM(K104:M104)</f>
        <v>5587.0795120499997</v>
      </c>
      <c r="K104" s="43">
        <v>5442.9162677599998</v>
      </c>
      <c r="L104" s="43">
        <v>114.43398878000001</v>
      </c>
      <c r="M104" s="43">
        <v>29.729255510000002</v>
      </c>
      <c r="N104" s="43">
        <f t="shared" ref="N104" si="340">SUM(O104:P104)</f>
        <v>6405.9938025700003</v>
      </c>
      <c r="O104" s="43">
        <v>4225.8619050300003</v>
      </c>
      <c r="P104" s="43">
        <f t="shared" ref="P104" si="341">SUM(Q104:S104)</f>
        <v>2180.13189754</v>
      </c>
      <c r="Q104" s="43">
        <v>1893.8265363400001</v>
      </c>
      <c r="R104" s="43">
        <v>132.50145280000001</v>
      </c>
      <c r="S104" s="43">
        <v>153.80390840000001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21073.32194509</v>
      </c>
      <c r="C105" s="43">
        <f t="shared" ref="C105" si="342">I105+O105</f>
        <v>12847.586577599999</v>
      </c>
      <c r="D105" s="43">
        <f t="shared" ref="D105" si="343">J105+P105</f>
        <v>8225.7353674900005</v>
      </c>
      <c r="E105" s="43">
        <f t="shared" ref="E105" si="344">K105+Q105</f>
        <v>7076.1065719100006</v>
      </c>
      <c r="F105" s="43">
        <f t="shared" ref="F105" si="345">L105+R105</f>
        <v>969.61680868999997</v>
      </c>
      <c r="G105" s="43">
        <f t="shared" ref="G105" si="346">M105+S105</f>
        <v>180.01198689</v>
      </c>
      <c r="H105" s="43">
        <f t="shared" ref="H105" si="347">SUM(I105:J105)</f>
        <v>15811.339762520001</v>
      </c>
      <c r="I105" s="43">
        <v>9900.1696873000001</v>
      </c>
      <c r="J105" s="43">
        <f t="shared" ref="J105" si="348">SUM(K105:M105)</f>
        <v>5911.1700752200004</v>
      </c>
      <c r="K105" s="43">
        <v>5163.2569693300002</v>
      </c>
      <c r="L105" s="43">
        <v>722.92828780999992</v>
      </c>
      <c r="M105" s="43">
        <v>24.98481808</v>
      </c>
      <c r="N105" s="43">
        <f t="shared" ref="N105" si="349">SUM(O105:P105)</f>
        <v>5261.9821825700001</v>
      </c>
      <c r="O105" s="43">
        <v>2947.4168903</v>
      </c>
      <c r="P105" s="43">
        <f t="shared" ref="P105" si="350">SUM(Q105:S105)</f>
        <v>2314.5652922700001</v>
      </c>
      <c r="Q105" s="43">
        <v>1912.84960258</v>
      </c>
      <c r="R105" s="43">
        <v>246.68852088</v>
      </c>
      <c r="S105" s="43">
        <v>155.02716881000001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22787.840136530001</v>
      </c>
      <c r="C106" s="43">
        <f t="shared" ref="C106" si="351">I106+O106</f>
        <v>14720.61436277</v>
      </c>
      <c r="D106" s="43">
        <f t="shared" ref="D106" si="352">J106+P106</f>
        <v>8067.2257737599994</v>
      </c>
      <c r="E106" s="43">
        <f t="shared" ref="E106" si="353">K106+Q106</f>
        <v>6539.7293007999997</v>
      </c>
      <c r="F106" s="43">
        <f t="shared" ref="F106" si="354">L106+R106</f>
        <v>1337.8214182600002</v>
      </c>
      <c r="G106" s="43">
        <f t="shared" ref="G106" si="355">M106+S106</f>
        <v>189.6750547</v>
      </c>
      <c r="H106" s="43">
        <f t="shared" ref="H106" si="356">SUM(I106:J106)</f>
        <v>17754.60351846</v>
      </c>
      <c r="I106" s="43">
        <v>11956.89252641</v>
      </c>
      <c r="J106" s="43">
        <f t="shared" ref="J106" si="357">SUM(K106:M106)</f>
        <v>5797.7109920499997</v>
      </c>
      <c r="K106" s="43">
        <v>4689.4366954199995</v>
      </c>
      <c r="L106" s="43">
        <v>1082.5092230500002</v>
      </c>
      <c r="M106" s="43">
        <v>25.765073579999999</v>
      </c>
      <c r="N106" s="43">
        <f t="shared" ref="N106" si="358">SUM(O106:P106)</f>
        <v>5033.2366180700001</v>
      </c>
      <c r="O106" s="43">
        <v>2763.72183636</v>
      </c>
      <c r="P106" s="43">
        <f t="shared" ref="P106" si="359">SUM(Q106:S106)</f>
        <v>2269.5147817100001</v>
      </c>
      <c r="Q106" s="43">
        <v>1850.2926053800002</v>
      </c>
      <c r="R106" s="43">
        <v>255.31219521</v>
      </c>
      <c r="S106" s="43">
        <v>163.90998112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22446.377164679998</v>
      </c>
      <c r="C107" s="43">
        <f t="shared" ref="C107" si="360">I107+O107</f>
        <v>15382.192407859999</v>
      </c>
      <c r="D107" s="43">
        <f t="shared" ref="D107" si="361">J107+P107</f>
        <v>7064.1847568199992</v>
      </c>
      <c r="E107" s="43">
        <f t="shared" ref="E107" si="362">K107+Q107</f>
        <v>6618.4725856000005</v>
      </c>
      <c r="F107" s="43">
        <f t="shared" ref="F107" si="363">L107+R107</f>
        <v>258.02897174999998</v>
      </c>
      <c r="G107" s="43">
        <f t="shared" ref="G107" si="364">M107+S107</f>
        <v>187.68319947000001</v>
      </c>
      <c r="H107" s="43">
        <f t="shared" ref="H107" si="365">SUM(I107:J107)</f>
        <v>18102.128584580001</v>
      </c>
      <c r="I107" s="43">
        <v>13324.77187723</v>
      </c>
      <c r="J107" s="43">
        <f t="shared" ref="J107" si="366">SUM(K107:M107)</f>
        <v>4777.3567073499999</v>
      </c>
      <c r="K107" s="43">
        <v>4629.3365650400001</v>
      </c>
      <c r="L107" s="43">
        <v>124.5831385</v>
      </c>
      <c r="M107" s="43">
        <v>23.43700381</v>
      </c>
      <c r="N107" s="43">
        <f t="shared" ref="N107" si="367">SUM(O107:P107)</f>
        <v>4344.2485801000003</v>
      </c>
      <c r="O107" s="43">
        <v>2057.42053063</v>
      </c>
      <c r="P107" s="43">
        <f t="shared" ref="P107" si="368">SUM(Q107:S107)</f>
        <v>2286.8280494699998</v>
      </c>
      <c r="Q107" s="43">
        <v>1989.1360205599999</v>
      </c>
      <c r="R107" s="43">
        <v>133.44583324999999</v>
      </c>
      <c r="S107" s="43">
        <v>164.24619566000001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21345.500803710001</v>
      </c>
      <c r="C108" s="43">
        <f t="shared" ref="C108" si="369">I108+O108</f>
        <v>14181.92375582</v>
      </c>
      <c r="D108" s="43">
        <f t="shared" ref="D108" si="370">J108+P108</f>
        <v>7163.5770478899994</v>
      </c>
      <c r="E108" s="43">
        <f t="shared" ref="E108" si="371">K108+Q108</f>
        <v>5986.87239924</v>
      </c>
      <c r="F108" s="43">
        <f t="shared" ref="F108" si="372">L108+R108</f>
        <v>992.93908379999993</v>
      </c>
      <c r="G108" s="43">
        <f t="shared" ref="G108" si="373">M108+S108</f>
        <v>183.76556485</v>
      </c>
      <c r="H108" s="43">
        <f t="shared" ref="H108" si="374">SUM(I108:J108)</f>
        <v>16769.701006839998</v>
      </c>
      <c r="I108" s="43">
        <v>11833.09147768</v>
      </c>
      <c r="J108" s="43">
        <f t="shared" ref="J108" si="375">SUM(K108:M108)</f>
        <v>4936.6095291599995</v>
      </c>
      <c r="K108" s="43">
        <v>4053.24980155</v>
      </c>
      <c r="L108" s="43">
        <v>859.22129605999999</v>
      </c>
      <c r="M108" s="43">
        <v>24.13843155</v>
      </c>
      <c r="N108" s="43">
        <f t="shared" ref="N108" si="376">SUM(O108:P108)</f>
        <v>4575.7997968700001</v>
      </c>
      <c r="O108" s="43">
        <v>2348.8322781399997</v>
      </c>
      <c r="P108" s="43">
        <f t="shared" ref="P108" si="377">SUM(Q108:S108)</f>
        <v>2226.9675187299999</v>
      </c>
      <c r="Q108" s="43">
        <v>1933.62259769</v>
      </c>
      <c r="R108" s="43">
        <v>133.71778774000001</v>
      </c>
      <c r="S108" s="43">
        <v>159.6271333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21677.475224260001</v>
      </c>
      <c r="C109" s="43">
        <f t="shared" ref="C109" si="378">I109+O109</f>
        <v>14239.37088782</v>
      </c>
      <c r="D109" s="43">
        <f t="shared" ref="D109" si="379">J109+P109</f>
        <v>7438.1043364400002</v>
      </c>
      <c r="E109" s="43">
        <f t="shared" ref="E109" si="380">K109+Q109</f>
        <v>6482.8713715900003</v>
      </c>
      <c r="F109" s="43">
        <f t="shared" ref="F109" si="381">L109+R109</f>
        <v>771.13539397</v>
      </c>
      <c r="G109" s="43">
        <f t="shared" ref="G109" si="382">M109+S109</f>
        <v>184.09757088000001</v>
      </c>
      <c r="H109" s="43">
        <f t="shared" ref="H109" si="383">SUM(I109:J109)</f>
        <v>16908.006228949998</v>
      </c>
      <c r="I109" s="43">
        <v>11744.07077776</v>
      </c>
      <c r="J109" s="43">
        <f t="shared" ref="J109" si="384">SUM(K109:M109)</f>
        <v>5163.9354511900001</v>
      </c>
      <c r="K109" s="43">
        <v>4412.5713450000003</v>
      </c>
      <c r="L109" s="43">
        <v>727.99737167000001</v>
      </c>
      <c r="M109" s="43">
        <v>23.366734520000001</v>
      </c>
      <c r="N109" s="43">
        <f t="shared" ref="N109" si="385">SUM(O109:P109)</f>
        <v>4769.4689953100005</v>
      </c>
      <c r="O109" s="43">
        <v>2495.30011006</v>
      </c>
      <c r="P109" s="43">
        <f t="shared" ref="P109" si="386">SUM(Q109:S109)</f>
        <v>2274.1688852500001</v>
      </c>
      <c r="Q109" s="43">
        <v>2070.30002659</v>
      </c>
      <c r="R109" s="43">
        <v>43.138022300000003</v>
      </c>
      <c r="S109" s="43">
        <v>160.73083636000001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22332.1971577</v>
      </c>
      <c r="C110" s="43">
        <f t="shared" ref="C110" si="387">I110+O110</f>
        <v>14337.2297801</v>
      </c>
      <c r="D110" s="43">
        <f t="shared" ref="D110" si="388">J110+P110</f>
        <v>7994.9673776</v>
      </c>
      <c r="E110" s="43">
        <f t="shared" ref="E110" si="389">K110+Q110</f>
        <v>7069.6662906999991</v>
      </c>
      <c r="F110" s="43">
        <f t="shared" ref="F110" si="390">L110+R110</f>
        <v>747.35496071</v>
      </c>
      <c r="G110" s="43">
        <f t="shared" ref="G110" si="391">M110+S110</f>
        <v>177.94612618999997</v>
      </c>
      <c r="H110" s="43">
        <f t="shared" ref="H110" si="392">SUM(I110:J110)</f>
        <v>16842.529795959999</v>
      </c>
      <c r="I110" s="43">
        <v>11407.97125848</v>
      </c>
      <c r="J110" s="43">
        <f t="shared" ref="J110" si="393">SUM(K110:M110)</f>
        <v>5434.5585374799994</v>
      </c>
      <c r="K110" s="43">
        <v>4699.0851227699995</v>
      </c>
      <c r="L110" s="43">
        <v>714.33101283999997</v>
      </c>
      <c r="M110" s="43">
        <v>21.14240187</v>
      </c>
      <c r="N110" s="43">
        <f t="shared" ref="N110" si="394">SUM(O110:P110)</f>
        <v>5489.6673617400002</v>
      </c>
      <c r="O110" s="43">
        <v>2929.25852162</v>
      </c>
      <c r="P110" s="43">
        <f t="shared" ref="P110" si="395">SUM(Q110:S110)</f>
        <v>2560.4088401200001</v>
      </c>
      <c r="Q110" s="43">
        <v>2370.58116793</v>
      </c>
      <c r="R110" s="43">
        <v>33.023947870000001</v>
      </c>
      <c r="S110" s="43">
        <v>156.80372431999999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22171.830940919997</v>
      </c>
      <c r="C111" s="43">
        <f t="shared" ref="C111" si="396">I111+O111</f>
        <v>13825.88707363</v>
      </c>
      <c r="D111" s="43">
        <f t="shared" ref="D111" si="397">J111+P111</f>
        <v>8345.9438672899996</v>
      </c>
      <c r="E111" s="43">
        <f t="shared" ref="E111" si="398">K111+Q111</f>
        <v>7467.7481699799991</v>
      </c>
      <c r="F111" s="43">
        <f t="shared" ref="F111" si="399">L111+R111</f>
        <v>697.3554378</v>
      </c>
      <c r="G111" s="43">
        <f t="shared" ref="G111" si="400">M111+S111</f>
        <v>180.84025951000001</v>
      </c>
      <c r="H111" s="43">
        <f t="shared" ref="H111" si="401">SUM(I111:J111)</f>
        <v>16784.851165339998</v>
      </c>
      <c r="I111" s="43">
        <v>10910.14791374</v>
      </c>
      <c r="J111" s="43">
        <f t="shared" ref="J111" si="402">SUM(K111:M111)</f>
        <v>5874.7032515999999</v>
      </c>
      <c r="K111" s="43">
        <v>5187.7944403799993</v>
      </c>
      <c r="L111" s="43">
        <v>664.37811905000001</v>
      </c>
      <c r="M111" s="43">
        <v>22.530692169999998</v>
      </c>
      <c r="N111" s="43">
        <f t="shared" ref="N111" si="403">SUM(O111:P111)</f>
        <v>5386.9797755799991</v>
      </c>
      <c r="O111" s="43">
        <v>2915.7391598899999</v>
      </c>
      <c r="P111" s="43">
        <f t="shared" ref="P111" si="404">SUM(Q111:S111)</f>
        <v>2471.2406156899997</v>
      </c>
      <c r="Q111" s="43">
        <v>2279.9537295999999</v>
      </c>
      <c r="R111" s="43">
        <v>32.977318750000002</v>
      </c>
      <c r="S111" s="43">
        <v>158.30956734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23119.973304859999</v>
      </c>
      <c r="C112" s="43">
        <f t="shared" ref="C112" si="405">I112+O112</f>
        <v>14476.32316299</v>
      </c>
      <c r="D112" s="43">
        <f t="shared" ref="D112" si="406">J112+P112</f>
        <v>8643.6501418699991</v>
      </c>
      <c r="E112" s="43">
        <f t="shared" ref="E112" si="407">K112+Q112</f>
        <v>7396.1836670399989</v>
      </c>
      <c r="F112" s="43">
        <f t="shared" ref="F112" si="408">L112+R112</f>
        <v>1015.6275317899999</v>
      </c>
      <c r="G112" s="43">
        <f t="shared" ref="G112" si="409">M112+S112</f>
        <v>231.83894304</v>
      </c>
      <c r="H112" s="43">
        <f t="shared" ref="H112" si="410">SUM(I112:J112)</f>
        <v>17185.17847391</v>
      </c>
      <c r="I112" s="43">
        <v>11315.5377219</v>
      </c>
      <c r="J112" s="43">
        <f t="shared" ref="J112" si="411">SUM(K112:M112)</f>
        <v>5869.6407520099992</v>
      </c>
      <c r="K112" s="43">
        <v>4818.9302378899993</v>
      </c>
      <c r="L112" s="43">
        <v>973.55783911999993</v>
      </c>
      <c r="M112" s="43">
        <v>77.152675000000002</v>
      </c>
      <c r="N112" s="43">
        <f t="shared" ref="N112" si="412">SUM(O112:P112)</f>
        <v>5934.7948309500007</v>
      </c>
      <c r="O112" s="43">
        <v>3160.7854410899999</v>
      </c>
      <c r="P112" s="43">
        <f t="shared" ref="P112" si="413">SUM(Q112:S112)</f>
        <v>2774.0093898600003</v>
      </c>
      <c r="Q112" s="43">
        <v>2577.2534291500001</v>
      </c>
      <c r="R112" s="43">
        <v>42.069692670000002</v>
      </c>
      <c r="S112" s="43">
        <v>154.68626803999999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26023.76634568</v>
      </c>
      <c r="C113" s="43">
        <f t="shared" ref="C113" si="414">I113+O113</f>
        <v>15582.937166569998</v>
      </c>
      <c r="D113" s="43">
        <f t="shared" ref="D113" si="415">J113+P113</f>
        <v>10440.829179110002</v>
      </c>
      <c r="E113" s="43">
        <f t="shared" ref="E113" si="416">K113+Q113</f>
        <v>8810.1990312200014</v>
      </c>
      <c r="F113" s="43">
        <f t="shared" ref="F113" si="417">L113+R113</f>
        <v>1279.83466806</v>
      </c>
      <c r="G113" s="43">
        <f t="shared" ref="G113" si="418">M113+S113</f>
        <v>350.79547982999998</v>
      </c>
      <c r="H113" s="43">
        <f t="shared" ref="H113" si="419">SUM(I113:J113)</f>
        <v>19807.471421599999</v>
      </c>
      <c r="I113" s="43">
        <v>11921.67339821</v>
      </c>
      <c r="J113" s="43">
        <f t="shared" ref="J113" si="420">SUM(K113:M113)</f>
        <v>7885.7980233900016</v>
      </c>
      <c r="K113" s="43">
        <v>6467.9463831400008</v>
      </c>
      <c r="L113" s="43">
        <v>1214.88397115</v>
      </c>
      <c r="M113" s="43">
        <v>202.96766909999999</v>
      </c>
      <c r="N113" s="43">
        <f t="shared" ref="N113" si="421">SUM(O113:P113)</f>
        <v>6216.2949240799999</v>
      </c>
      <c r="O113" s="43">
        <v>3661.2637683599996</v>
      </c>
      <c r="P113" s="43">
        <f t="shared" ref="P113" si="422">SUM(Q113:S113)</f>
        <v>2555.0311557200002</v>
      </c>
      <c r="Q113" s="43">
        <v>2342.2526480800002</v>
      </c>
      <c r="R113" s="43">
        <v>64.950696910000005</v>
      </c>
      <c r="S113" s="43">
        <v>147.82781073000001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24246.118839639999</v>
      </c>
      <c r="C114" s="43">
        <f t="shared" ref="C114" si="423">I114+O114</f>
        <v>15114.605433410001</v>
      </c>
      <c r="D114" s="43">
        <f t="shared" ref="D114" si="424">J114+P114</f>
        <v>9131.5134062300003</v>
      </c>
      <c r="E114" s="43">
        <f t="shared" ref="E114" si="425">K114+Q114</f>
        <v>8036.1875138500009</v>
      </c>
      <c r="F114" s="43">
        <f t="shared" ref="F114" si="426">L114+R114</f>
        <v>891.16071074000001</v>
      </c>
      <c r="G114" s="43">
        <f t="shared" ref="G114" si="427">M114+S114</f>
        <v>204.16518164000001</v>
      </c>
      <c r="H114" s="43">
        <f t="shared" ref="H114" si="428">SUM(I114:J114)</f>
        <v>18146.09605394</v>
      </c>
      <c r="I114" s="43">
        <v>11622.86340953</v>
      </c>
      <c r="J114" s="43">
        <f t="shared" ref="J114" si="429">SUM(K114:M114)</f>
        <v>6523.2326444100008</v>
      </c>
      <c r="K114" s="43">
        <v>5646.9797050800007</v>
      </c>
      <c r="L114" s="43">
        <v>798.35659535000002</v>
      </c>
      <c r="M114" s="43">
        <v>77.896343979999997</v>
      </c>
      <c r="N114" s="43">
        <f t="shared" ref="N114" si="430">SUM(O114:P114)</f>
        <v>6100.0227857</v>
      </c>
      <c r="O114" s="43">
        <v>3491.74202388</v>
      </c>
      <c r="P114" s="43">
        <f t="shared" ref="P114" si="431">SUM(Q114:S114)</f>
        <v>2608.28076182</v>
      </c>
      <c r="Q114" s="43">
        <v>2389.2078087700002</v>
      </c>
      <c r="R114" s="43">
        <v>92.804115390000007</v>
      </c>
      <c r="S114" s="43">
        <v>126.26883766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24354.188621190002</v>
      </c>
      <c r="C115" s="43">
        <f t="shared" ref="C115" si="432">I115+O115</f>
        <v>14877.61128392</v>
      </c>
      <c r="D115" s="43">
        <f t="shared" ref="D115" si="433">J115+P115</f>
        <v>9476.5773372700005</v>
      </c>
      <c r="E115" s="43">
        <f t="shared" ref="E115" si="434">K115+Q115</f>
        <v>8517.9198137200001</v>
      </c>
      <c r="F115" s="43">
        <f t="shared" ref="F115" si="435">L115+R115</f>
        <v>760.64511876999995</v>
      </c>
      <c r="G115" s="43">
        <f t="shared" ref="G115" si="436">M115+S115</f>
        <v>198.01240478</v>
      </c>
      <c r="H115" s="43">
        <f t="shared" ref="H115" si="437">SUM(I115:J115)</f>
        <v>18364.981013110002</v>
      </c>
      <c r="I115" s="43">
        <v>11534.02641131</v>
      </c>
      <c r="J115" s="43">
        <f t="shared" ref="J115" si="438">SUM(K115:M115)</f>
        <v>6830.9546018000001</v>
      </c>
      <c r="K115" s="43">
        <v>6139.8179576700004</v>
      </c>
      <c r="L115" s="43">
        <v>613.64099032000001</v>
      </c>
      <c r="M115" s="43">
        <v>77.495653809999993</v>
      </c>
      <c r="N115" s="43">
        <f t="shared" ref="N115" si="439">SUM(O115:P115)</f>
        <v>5989.2076080799998</v>
      </c>
      <c r="O115" s="43">
        <v>3343.5848726099998</v>
      </c>
      <c r="P115" s="43">
        <f t="shared" ref="P115" si="440">SUM(Q115:S115)</f>
        <v>2645.62273547</v>
      </c>
      <c r="Q115" s="43">
        <v>2378.1018560500002</v>
      </c>
      <c r="R115" s="43">
        <v>147.00412845</v>
      </c>
      <c r="S115" s="43">
        <v>120.51675097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23554.248484930002</v>
      </c>
      <c r="C116" s="43">
        <f t="shared" ref="C116" si="441">I116+O116</f>
        <v>15138.44723392</v>
      </c>
      <c r="D116" s="43">
        <f t="shared" ref="D116" si="442">J116+P116</f>
        <v>8415.8012510099998</v>
      </c>
      <c r="E116" s="43">
        <f t="shared" ref="E116" si="443">K116+Q116</f>
        <v>6758.1577046700004</v>
      </c>
      <c r="F116" s="43">
        <f t="shared" ref="F116" si="444">L116+R116</f>
        <v>1401.6171361000002</v>
      </c>
      <c r="G116" s="43">
        <f t="shared" ref="G116" si="445">M116+S116</f>
        <v>256.02641024000002</v>
      </c>
      <c r="H116" s="43">
        <f t="shared" ref="H116" si="446">SUM(I116:J116)</f>
        <v>17382.414002879999</v>
      </c>
      <c r="I116" s="43">
        <v>11701.686698670001</v>
      </c>
      <c r="J116" s="43">
        <f t="shared" ref="J116" si="447">SUM(K116:M116)</f>
        <v>5680.7273042099996</v>
      </c>
      <c r="K116" s="43">
        <v>4210.21831071</v>
      </c>
      <c r="L116" s="43">
        <v>1339.5668461400001</v>
      </c>
      <c r="M116" s="43">
        <v>130.94214736000001</v>
      </c>
      <c r="N116" s="43">
        <f t="shared" ref="N116" si="448">SUM(O116:P116)</f>
        <v>6171.8344820500006</v>
      </c>
      <c r="O116" s="43">
        <v>3436.76053525</v>
      </c>
      <c r="P116" s="43">
        <f t="shared" ref="P116" si="449">SUM(Q116:S116)</f>
        <v>2735.0739468000002</v>
      </c>
      <c r="Q116" s="43">
        <v>2547.93939396</v>
      </c>
      <c r="R116" s="43">
        <v>62.050289960000001</v>
      </c>
      <c r="S116" s="43">
        <v>125.08426288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21508.6606837</v>
      </c>
      <c r="C117" s="43">
        <f t="shared" ref="C117" si="450">I117+O117</f>
        <v>14235.725171130001</v>
      </c>
      <c r="D117" s="43">
        <f t="shared" ref="D117" si="451">J117+P117</f>
        <v>7272.9355125700004</v>
      </c>
      <c r="E117" s="43">
        <f t="shared" ref="E117" si="452">K117+Q117</f>
        <v>5873.3133204999995</v>
      </c>
      <c r="F117" s="43">
        <f t="shared" ref="F117" si="453">L117+R117</f>
        <v>1137.7733676299999</v>
      </c>
      <c r="G117" s="43">
        <f t="shared" ref="G117" si="454">M117+S117</f>
        <v>261.84882444000004</v>
      </c>
      <c r="H117" s="43">
        <f t="shared" ref="H117" si="455">SUM(I117:J117)</f>
        <v>15946.42726203</v>
      </c>
      <c r="I117" s="43">
        <v>11354.286021100001</v>
      </c>
      <c r="J117" s="43">
        <f t="shared" ref="J117" si="456">SUM(K117:M117)</f>
        <v>4592.1412409300001</v>
      </c>
      <c r="K117" s="43">
        <v>3396.5632890699999</v>
      </c>
      <c r="L117" s="43">
        <v>1054.0102760699999</v>
      </c>
      <c r="M117" s="43">
        <v>141.56767579000001</v>
      </c>
      <c r="N117" s="43">
        <f t="shared" ref="N117" si="457">SUM(O117:P117)</f>
        <v>5562.2334216700001</v>
      </c>
      <c r="O117" s="43">
        <v>2881.4391500299998</v>
      </c>
      <c r="P117" s="43">
        <f t="shared" ref="P117" si="458">SUM(Q117:S117)</f>
        <v>2680.7942716399998</v>
      </c>
      <c r="Q117" s="43">
        <v>2476.75003143</v>
      </c>
      <c r="R117" s="43">
        <v>83.763091560000007</v>
      </c>
      <c r="S117" s="43">
        <v>120.28114865000001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25290.937423679999</v>
      </c>
      <c r="C118" s="43">
        <f t="shared" ref="C118" si="459">I118+O118</f>
        <v>17068.089137670002</v>
      </c>
      <c r="D118" s="43">
        <f t="shared" ref="D118" si="460">J118+P118</f>
        <v>8222.8482860099994</v>
      </c>
      <c r="E118" s="43">
        <f t="shared" ref="E118" si="461">K118+Q118</f>
        <v>6521.4310424300002</v>
      </c>
      <c r="F118" s="43">
        <f t="shared" ref="F118" si="462">L118+R118</f>
        <v>1429.38424811</v>
      </c>
      <c r="G118" s="43">
        <f t="shared" ref="G118" si="463">M118+S118</f>
        <v>272.03299547</v>
      </c>
      <c r="H118" s="43">
        <f t="shared" ref="H118" si="464">SUM(I118:J118)</f>
        <v>20025.126704189999</v>
      </c>
      <c r="I118" s="43">
        <v>14092.212890090001</v>
      </c>
      <c r="J118" s="43">
        <f t="shared" ref="J118" si="465">SUM(K118:M118)</f>
        <v>5932.9138140999994</v>
      </c>
      <c r="K118" s="43">
        <v>4459.3963093699995</v>
      </c>
      <c r="L118" s="43">
        <v>1345.9480116500001</v>
      </c>
      <c r="M118" s="43">
        <v>127.56949308</v>
      </c>
      <c r="N118" s="43">
        <f t="shared" ref="N118" si="466">SUM(O118:P118)</f>
        <v>5265.8107194900003</v>
      </c>
      <c r="O118" s="43">
        <v>2975.8762475799999</v>
      </c>
      <c r="P118" s="43">
        <f t="shared" ref="P118" si="467">SUM(Q118:S118)</f>
        <v>2289.9344719100004</v>
      </c>
      <c r="Q118" s="43">
        <v>2062.0347330600002</v>
      </c>
      <c r="R118" s="43">
        <v>83.436236460000003</v>
      </c>
      <c r="S118" s="43">
        <v>144.46350239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27932.498808820001</v>
      </c>
      <c r="C119" s="43">
        <f t="shared" ref="C119" si="468">I119+O119</f>
        <v>16283.033471810002</v>
      </c>
      <c r="D119" s="43">
        <f t="shared" ref="D119" si="469">J119+P119</f>
        <v>11649.465337009999</v>
      </c>
      <c r="E119" s="43">
        <f t="shared" ref="E119" si="470">K119+Q119</f>
        <v>7906.7276704699998</v>
      </c>
      <c r="F119" s="43">
        <f t="shared" ref="F119" si="471">L119+R119</f>
        <v>3479.73055544</v>
      </c>
      <c r="G119" s="43">
        <f t="shared" ref="G119" si="472">M119+S119</f>
        <v>263.00711110000003</v>
      </c>
      <c r="H119" s="43">
        <f t="shared" ref="H119" si="473">SUM(I119:J119)</f>
        <v>20956.526177060001</v>
      </c>
      <c r="I119" s="43">
        <v>13003.210555450001</v>
      </c>
      <c r="J119" s="43">
        <f t="shared" ref="J119" si="474">SUM(K119:M119)</f>
        <v>7953.3156216099997</v>
      </c>
      <c r="K119" s="43">
        <v>4525.3211645299998</v>
      </c>
      <c r="L119" s="43">
        <v>3316.9739124100001</v>
      </c>
      <c r="M119" s="43">
        <v>111.02054467000001</v>
      </c>
      <c r="N119" s="43">
        <f t="shared" ref="N119" si="475">SUM(O119:P119)</f>
        <v>6975.9726317599998</v>
      </c>
      <c r="O119" s="43">
        <v>3279.8229163600004</v>
      </c>
      <c r="P119" s="43">
        <f t="shared" ref="P119" si="476">SUM(Q119:S119)</f>
        <v>3696.1497153999999</v>
      </c>
      <c r="Q119" s="43">
        <v>3381.40650594</v>
      </c>
      <c r="R119" s="43">
        <v>162.75664302999999</v>
      </c>
      <c r="S119" s="43">
        <v>151.98656643000001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27000.15892229</v>
      </c>
      <c r="C120" s="43">
        <f t="shared" ref="C120" si="477">I120+O120</f>
        <v>15559.36644267</v>
      </c>
      <c r="D120" s="43">
        <f t="shared" ref="D120" si="478">J120+P120</f>
        <v>11440.79247962</v>
      </c>
      <c r="E120" s="43">
        <f t="shared" ref="E120" si="479">K120+Q120</f>
        <v>8252.4404550399995</v>
      </c>
      <c r="F120" s="43">
        <f t="shared" ref="F120" si="480">L120+R120</f>
        <v>2924.2010953200001</v>
      </c>
      <c r="G120" s="43">
        <f t="shared" ref="G120" si="481">M120+S120</f>
        <v>264.15092926</v>
      </c>
      <c r="H120" s="43">
        <f t="shared" ref="H120" si="482">SUM(I120:J120)</f>
        <v>20085.130796010002</v>
      </c>
      <c r="I120" s="43">
        <v>12576.04002068</v>
      </c>
      <c r="J120" s="43">
        <f t="shared" ref="J120" si="483">SUM(K120:M120)</f>
        <v>7509.0907753299998</v>
      </c>
      <c r="K120" s="43">
        <v>4616.0888948499996</v>
      </c>
      <c r="L120" s="43">
        <v>2778.6459287600001</v>
      </c>
      <c r="M120" s="43">
        <v>114.35595171999999</v>
      </c>
      <c r="N120" s="43">
        <f t="shared" ref="N120" si="484">SUM(O120:P120)</f>
        <v>6915.0281262799999</v>
      </c>
      <c r="O120" s="43">
        <v>2983.3264219899997</v>
      </c>
      <c r="P120" s="43">
        <f t="shared" ref="P120" si="485">SUM(Q120:S120)</f>
        <v>3931.7017042900006</v>
      </c>
      <c r="Q120" s="43">
        <v>3636.3515601900003</v>
      </c>
      <c r="R120" s="43">
        <v>145.55516656</v>
      </c>
      <c r="S120" s="43">
        <v>149.79497753999999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26283.452102949999</v>
      </c>
      <c r="C121" s="43">
        <f t="shared" ref="C121" si="486">I121+O121</f>
        <v>17116.163127709999</v>
      </c>
      <c r="D121" s="43">
        <f t="shared" ref="D121" si="487">J121+P121</f>
        <v>9167.2889752400006</v>
      </c>
      <c r="E121" s="43">
        <f t="shared" ref="E121" si="488">K121+Q121</f>
        <v>6225.0957224800004</v>
      </c>
      <c r="F121" s="43">
        <f t="shared" ref="F121" si="489">L121+R121</f>
        <v>2695.93220557</v>
      </c>
      <c r="G121" s="43">
        <f t="shared" ref="G121" si="490">M121+S121</f>
        <v>246.26104719</v>
      </c>
      <c r="H121" s="43">
        <f t="shared" ref="H121" si="491">SUM(I121:J121)</f>
        <v>18667.117799539999</v>
      </c>
      <c r="I121" s="43">
        <v>12437.174227449999</v>
      </c>
      <c r="J121" s="43">
        <f t="shared" ref="J121" si="492">SUM(K121:M121)</f>
        <v>6229.9435720900001</v>
      </c>
      <c r="K121" s="43">
        <v>3803.4048957600003</v>
      </c>
      <c r="L121" s="43">
        <v>2348.8467034199998</v>
      </c>
      <c r="M121" s="43">
        <v>77.691972910000004</v>
      </c>
      <c r="N121" s="43">
        <f t="shared" ref="N121" si="493">SUM(O121:P121)</f>
        <v>7616.3343034099998</v>
      </c>
      <c r="O121" s="43">
        <v>4678.9889002600003</v>
      </c>
      <c r="P121" s="43">
        <f t="shared" ref="P121" si="494">SUM(Q121:S121)</f>
        <v>2937.3454031499996</v>
      </c>
      <c r="Q121" s="43">
        <v>2421.6908267199997</v>
      </c>
      <c r="R121" s="43">
        <v>347.08550215000002</v>
      </c>
      <c r="S121" s="43">
        <v>168.56907428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27668.927041570001</v>
      </c>
      <c r="C122" s="43">
        <f t="shared" ref="C122" si="495">I122+O122</f>
        <v>18348.006079929997</v>
      </c>
      <c r="D122" s="43">
        <f t="shared" ref="D122" si="496">J122+P122</f>
        <v>9320.9209616400003</v>
      </c>
      <c r="E122" s="43">
        <f t="shared" ref="E122" si="497">K122+Q122</f>
        <v>6412.9155211300003</v>
      </c>
      <c r="F122" s="43">
        <f t="shared" ref="F122" si="498">L122+R122</f>
        <v>2662.09547299</v>
      </c>
      <c r="G122" s="43">
        <f t="shared" ref="G122" si="499">M122+S122</f>
        <v>245.90996752000001</v>
      </c>
      <c r="H122" s="43">
        <f t="shared" ref="H122" si="500">SUM(I122:J122)</f>
        <v>20182.28413706</v>
      </c>
      <c r="I122" s="43">
        <v>13652.400980979999</v>
      </c>
      <c r="J122" s="43">
        <f t="shared" ref="J122" si="501">SUM(K122:M122)</f>
        <v>6529.8831560799999</v>
      </c>
      <c r="K122" s="43">
        <v>4117.8138582700003</v>
      </c>
      <c r="L122" s="43">
        <v>2328.17794959</v>
      </c>
      <c r="M122" s="43">
        <v>83.891348219999998</v>
      </c>
      <c r="N122" s="43">
        <f t="shared" ref="N122" si="502">SUM(O122:P122)</f>
        <v>7486.6429045099994</v>
      </c>
      <c r="O122" s="43">
        <v>4695.60509895</v>
      </c>
      <c r="P122" s="43">
        <f t="shared" ref="P122" si="503">SUM(Q122:S122)</f>
        <v>2791.0378055599999</v>
      </c>
      <c r="Q122" s="43">
        <v>2295.10166286</v>
      </c>
      <c r="R122" s="43">
        <v>333.91752339999999</v>
      </c>
      <c r="S122" s="43">
        <v>162.01861930000001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29528.448190860003</v>
      </c>
      <c r="C123" s="43">
        <f t="shared" ref="C123" si="504">I123+O123</f>
        <v>19506.123194979999</v>
      </c>
      <c r="D123" s="43">
        <f t="shared" ref="D123" si="505">J123+P123</f>
        <v>10022.324995880001</v>
      </c>
      <c r="E123" s="43">
        <f t="shared" ref="E123" si="506">K123+Q123</f>
        <v>7018.7810430199997</v>
      </c>
      <c r="F123" s="43">
        <f t="shared" ref="F123" si="507">L123+R123</f>
        <v>2756.0281971599998</v>
      </c>
      <c r="G123" s="43">
        <f t="shared" ref="G123" si="508">M123+S123</f>
        <v>247.5157557</v>
      </c>
      <c r="H123" s="43">
        <f t="shared" ref="H123" si="509">SUM(I123:J123)</f>
        <v>21700.413321019998</v>
      </c>
      <c r="I123" s="43">
        <v>14854.836825729999</v>
      </c>
      <c r="J123" s="43">
        <f t="shared" ref="J123" si="510">SUM(K123:M123)</f>
        <v>6845.5764952899999</v>
      </c>
      <c r="K123" s="43">
        <v>4324.15274254</v>
      </c>
      <c r="L123" s="43">
        <v>2435.9217741299999</v>
      </c>
      <c r="M123" s="43">
        <v>85.501978620000003</v>
      </c>
      <c r="N123" s="43">
        <f t="shared" ref="N123" si="511">SUM(O123:P123)</f>
        <v>7828.0348698400003</v>
      </c>
      <c r="O123" s="43">
        <v>4651.2863692500005</v>
      </c>
      <c r="P123" s="43">
        <f t="shared" ref="P123" si="512">SUM(Q123:S123)</f>
        <v>3176.7485005899998</v>
      </c>
      <c r="Q123" s="43">
        <v>2694.6283004799998</v>
      </c>
      <c r="R123" s="43">
        <v>320.10642302999997</v>
      </c>
      <c r="S123" s="43">
        <v>162.01377708000001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30582.373169709997</v>
      </c>
      <c r="C124" s="43">
        <f t="shared" ref="C124" si="513">I124+O124</f>
        <v>19454.559887700001</v>
      </c>
      <c r="D124" s="43">
        <f t="shared" ref="D124" si="514">J124+P124</f>
        <v>11127.81328201</v>
      </c>
      <c r="E124" s="43">
        <f t="shared" ref="E124" si="515">K124+Q124</f>
        <v>7200.4263445500001</v>
      </c>
      <c r="F124" s="43">
        <f t="shared" ref="F124" si="516">L124+R124</f>
        <v>3680.2809850399999</v>
      </c>
      <c r="G124" s="43">
        <f t="shared" ref="G124" si="517">M124+S124</f>
        <v>247.10595241999999</v>
      </c>
      <c r="H124" s="43">
        <f t="shared" ref="H124" si="518">SUM(I124:J124)</f>
        <v>22536.703859649999</v>
      </c>
      <c r="I124" s="43">
        <v>14914.7447419</v>
      </c>
      <c r="J124" s="43">
        <f t="shared" ref="J124" si="519">SUM(K124:M124)</f>
        <v>7621.9591177500006</v>
      </c>
      <c r="K124" s="43">
        <v>4173.66535157</v>
      </c>
      <c r="L124" s="43">
        <v>3361.9200403999998</v>
      </c>
      <c r="M124" s="43">
        <v>86.373725780000001</v>
      </c>
      <c r="N124" s="43">
        <f t="shared" ref="N124" si="520">SUM(O124:P124)</f>
        <v>8045.6693100599996</v>
      </c>
      <c r="O124" s="43">
        <v>4539.8151457999993</v>
      </c>
      <c r="P124" s="43">
        <f t="shared" ref="P124" si="521">SUM(Q124:S124)</f>
        <v>3505.8541642600003</v>
      </c>
      <c r="Q124" s="43">
        <v>3026.7609929800001</v>
      </c>
      <c r="R124" s="43">
        <v>318.36094464000001</v>
      </c>
      <c r="S124" s="43">
        <v>160.73222663999999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33839.579657409995</v>
      </c>
      <c r="C125" s="43">
        <f t="shared" ref="C125" si="522">I125+O125</f>
        <v>21046.65597005</v>
      </c>
      <c r="D125" s="43">
        <f t="shared" ref="D125" si="523">J125+P125</f>
        <v>12792.92368736</v>
      </c>
      <c r="E125" s="43">
        <f t="shared" ref="E125" si="524">K125+Q125</f>
        <v>7992.8363907500006</v>
      </c>
      <c r="F125" s="43">
        <f t="shared" ref="F125" si="525">L125+R125</f>
        <v>4542.7505060000003</v>
      </c>
      <c r="G125" s="43">
        <f t="shared" ref="G125" si="526">M125+S125</f>
        <v>257.33679060999998</v>
      </c>
      <c r="H125" s="43">
        <f t="shared" ref="H125" si="527">SUM(I125:J125)</f>
        <v>25104.452254330001</v>
      </c>
      <c r="I125" s="43">
        <v>16198.813943810001</v>
      </c>
      <c r="J125" s="43">
        <f t="shared" ref="J125" si="528">SUM(K125:M125)</f>
        <v>8905.6383105200002</v>
      </c>
      <c r="K125" s="43">
        <v>4689.6013619700007</v>
      </c>
      <c r="L125" s="43">
        <v>4125.4587525300003</v>
      </c>
      <c r="M125" s="43">
        <v>90.578196019999993</v>
      </c>
      <c r="N125" s="43">
        <f t="shared" ref="N125" si="529">SUM(O125:P125)</f>
        <v>8735.1274030799996</v>
      </c>
      <c r="O125" s="43">
        <v>4847.8420262399995</v>
      </c>
      <c r="P125" s="43">
        <f t="shared" ref="P125" si="530">SUM(Q125:S125)</f>
        <v>3887.28537684</v>
      </c>
      <c r="Q125" s="43">
        <v>3303.23502878</v>
      </c>
      <c r="R125" s="43">
        <v>417.29175347</v>
      </c>
      <c r="S125" s="43">
        <v>166.75859459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34014.624315609995</v>
      </c>
      <c r="C126" s="43">
        <f t="shared" ref="C126" si="531">I126+O126</f>
        <v>21612.13245212</v>
      </c>
      <c r="D126" s="43">
        <f t="shared" ref="D126" si="532">J126+P126</f>
        <v>12402.491863489999</v>
      </c>
      <c r="E126" s="43">
        <f t="shared" ref="E126" si="533">K126+Q126</f>
        <v>7339.9564378799996</v>
      </c>
      <c r="F126" s="43">
        <f t="shared" ref="F126" si="534">L126+R126</f>
        <v>4804.0702754299991</v>
      </c>
      <c r="G126" s="43">
        <f t="shared" ref="G126" si="535">M126+S126</f>
        <v>258.46515018000002</v>
      </c>
      <c r="H126" s="43">
        <f t="shared" ref="H126" si="536">SUM(I126:J126)</f>
        <v>25580.222539590002</v>
      </c>
      <c r="I126" s="43">
        <v>16824.820224290001</v>
      </c>
      <c r="J126" s="43">
        <f t="shared" ref="J126" si="537">SUM(K126:M126)</f>
        <v>8755.4023152999998</v>
      </c>
      <c r="K126" s="43">
        <v>4275.1263826499999</v>
      </c>
      <c r="L126" s="43">
        <v>4387.2750081199993</v>
      </c>
      <c r="M126" s="43">
        <v>93.000924530000006</v>
      </c>
      <c r="N126" s="43">
        <f t="shared" ref="N126" si="538">SUM(O126:P126)</f>
        <v>8434.4017760200004</v>
      </c>
      <c r="O126" s="43">
        <v>4787.3122278299998</v>
      </c>
      <c r="P126" s="43">
        <f t="shared" ref="P126" si="539">SUM(Q126:S126)</f>
        <v>3647.0895481899997</v>
      </c>
      <c r="Q126" s="43">
        <v>3064.8300552299997</v>
      </c>
      <c r="R126" s="43">
        <v>416.79526730999999</v>
      </c>
      <c r="S126" s="43">
        <v>165.46422565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36232.231441950004</v>
      </c>
      <c r="C127" s="43">
        <f t="shared" ref="C127" si="540">I127+O127</f>
        <v>23263.295351749999</v>
      </c>
      <c r="D127" s="43">
        <f t="shared" ref="D127" si="541">J127+P127</f>
        <v>12968.936090199999</v>
      </c>
      <c r="E127" s="43">
        <f t="shared" ref="E127" si="542">K127+Q127</f>
        <v>8252.8938188499997</v>
      </c>
      <c r="F127" s="43">
        <f t="shared" ref="F127" si="543">L127+R127</f>
        <v>4448.4068371700005</v>
      </c>
      <c r="G127" s="43">
        <f t="shared" ref="G127" si="544">M127+S127</f>
        <v>267.63543418</v>
      </c>
      <c r="H127" s="43">
        <f t="shared" ref="H127" si="545">SUM(I127:J127)</f>
        <v>26973.074261109999</v>
      </c>
      <c r="I127" s="43">
        <v>17823.784170340001</v>
      </c>
      <c r="J127" s="43">
        <f t="shared" ref="J127" si="546">SUM(K127:M127)</f>
        <v>9149.2900907699986</v>
      </c>
      <c r="K127" s="43">
        <v>5143.5249008299998</v>
      </c>
      <c r="L127" s="43">
        <v>3908.5141412900002</v>
      </c>
      <c r="M127" s="43">
        <v>97.251048650000001</v>
      </c>
      <c r="N127" s="43">
        <f t="shared" ref="N127" si="547">SUM(O127:P127)</f>
        <v>9259.1571808400004</v>
      </c>
      <c r="O127" s="43">
        <v>5439.5111814100001</v>
      </c>
      <c r="P127" s="43">
        <f t="shared" ref="P127" si="548">SUM(Q127:S127)</f>
        <v>3819.6459994300003</v>
      </c>
      <c r="Q127" s="43">
        <v>3109.3689180199999</v>
      </c>
      <c r="R127" s="43">
        <v>539.89269588000002</v>
      </c>
      <c r="S127" s="43">
        <v>170.38438553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34205.27354694</v>
      </c>
      <c r="C128" s="43">
        <f t="shared" ref="C128" si="549">I128+O128</f>
        <v>22013.282978709998</v>
      </c>
      <c r="D128" s="43">
        <f t="shared" ref="D128" si="550">J128+P128</f>
        <v>12191.990568230001</v>
      </c>
      <c r="E128" s="43">
        <f t="shared" ref="E128" si="551">K128+Q128</f>
        <v>7617.6950566100004</v>
      </c>
      <c r="F128" s="43">
        <f t="shared" ref="F128" si="552">L128+R128</f>
        <v>4302.4558628900004</v>
      </c>
      <c r="G128" s="43">
        <f t="shared" ref="G128" si="553">M128+S128</f>
        <v>271.83964873000002</v>
      </c>
      <c r="H128" s="43">
        <f t="shared" ref="H128" si="554">SUM(I128:J128)</f>
        <v>25892.164942119998</v>
      </c>
      <c r="I128" s="43">
        <v>17298.085728269998</v>
      </c>
      <c r="J128" s="43">
        <f t="shared" ref="J128" si="555">SUM(K128:M128)</f>
        <v>8594.0792138500001</v>
      </c>
      <c r="K128" s="43">
        <v>4737.9077279399999</v>
      </c>
      <c r="L128" s="43">
        <v>3755.5675179300001</v>
      </c>
      <c r="M128" s="43">
        <v>100.60396797999999</v>
      </c>
      <c r="N128" s="43">
        <f t="shared" ref="N128" si="556">SUM(O128:P128)</f>
        <v>8313.1086048200013</v>
      </c>
      <c r="O128" s="43">
        <v>4715.1972504400001</v>
      </c>
      <c r="P128" s="43">
        <f t="shared" ref="P128" si="557">SUM(Q128:S128)</f>
        <v>3597.9113543800004</v>
      </c>
      <c r="Q128" s="43">
        <v>2879.7873286700001</v>
      </c>
      <c r="R128" s="43">
        <v>546.88834496000004</v>
      </c>
      <c r="S128" s="43">
        <v>171.23568075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33463.328002480004</v>
      </c>
      <c r="C129" s="43">
        <f t="shared" ref="C129" si="558">I129+O129</f>
        <v>23317.1287906</v>
      </c>
      <c r="D129" s="43">
        <f t="shared" ref="D129" si="559">J129+P129</f>
        <v>10146.199211880001</v>
      </c>
      <c r="E129" s="43">
        <f t="shared" ref="E129" si="560">K129+Q129</f>
        <v>7219.2223752800001</v>
      </c>
      <c r="F129" s="43">
        <f t="shared" ref="F129" si="561">L129+R129</f>
        <v>2655.0209761100004</v>
      </c>
      <c r="G129" s="43">
        <f t="shared" ref="G129" si="562">M129+S129</f>
        <v>271.95586049000002</v>
      </c>
      <c r="H129" s="43">
        <f t="shared" ref="H129" si="563">SUM(I129:J129)</f>
        <v>24127.261623830003</v>
      </c>
      <c r="I129" s="43">
        <v>17362.871241330002</v>
      </c>
      <c r="J129" s="43">
        <f t="shared" ref="J129" si="564">SUM(K129:M129)</f>
        <v>6764.3903824999998</v>
      </c>
      <c r="K129" s="43">
        <v>4391.5653181799998</v>
      </c>
      <c r="L129" s="43">
        <v>2272.2993086300003</v>
      </c>
      <c r="M129" s="43">
        <v>100.52575569</v>
      </c>
      <c r="N129" s="43">
        <f t="shared" ref="N129" si="565">SUM(O129:P129)</f>
        <v>9336.0663786500008</v>
      </c>
      <c r="O129" s="43">
        <v>5954.2575492699998</v>
      </c>
      <c r="P129" s="43">
        <f t="shared" ref="P129" si="566">SUM(Q129:S129)</f>
        <v>3381.8088293800006</v>
      </c>
      <c r="Q129" s="43">
        <v>2827.6570571000002</v>
      </c>
      <c r="R129" s="43">
        <v>382.72166748000001</v>
      </c>
      <c r="S129" s="43">
        <v>171.43010480000001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38490.809247530007</v>
      </c>
      <c r="C130" s="43">
        <f t="shared" ref="C130" si="567">I130+O130</f>
        <v>25563.772579570003</v>
      </c>
      <c r="D130" s="43">
        <f t="shared" ref="D130" si="568">J130+P130</f>
        <v>12927.036667960001</v>
      </c>
      <c r="E130" s="43">
        <f t="shared" ref="E130" si="569">K130+Q130</f>
        <v>9178.5595972400006</v>
      </c>
      <c r="F130" s="43">
        <f t="shared" ref="F130" si="570">L130+R130</f>
        <v>3522.9105655099997</v>
      </c>
      <c r="G130" s="43">
        <f t="shared" ref="G130" si="571">M130+S130</f>
        <v>225.56650521</v>
      </c>
      <c r="H130" s="43">
        <f t="shared" ref="H130" si="572">SUM(I130:J130)</f>
        <v>26868.204411320003</v>
      </c>
      <c r="I130" s="43">
        <v>18823.459824020003</v>
      </c>
      <c r="J130" s="43">
        <f t="shared" ref="J130" si="573">SUM(K130:M130)</f>
        <v>8044.7445873000006</v>
      </c>
      <c r="K130" s="43">
        <v>5156.9231343800002</v>
      </c>
      <c r="L130" s="43">
        <v>2839.3104335399998</v>
      </c>
      <c r="M130" s="43">
        <v>48.51101938</v>
      </c>
      <c r="N130" s="43">
        <f t="shared" ref="N130" si="574">SUM(O130:P130)</f>
        <v>11622.604836210001</v>
      </c>
      <c r="O130" s="43">
        <v>6740.3127555500005</v>
      </c>
      <c r="P130" s="43">
        <f t="shared" ref="P130" si="575">SUM(Q130:S130)</f>
        <v>4882.2920806600005</v>
      </c>
      <c r="Q130" s="43">
        <v>4021.6364628599999</v>
      </c>
      <c r="R130" s="43">
        <v>683.60013197000001</v>
      </c>
      <c r="S130" s="43">
        <v>177.05548583000001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37405.819527180007</v>
      </c>
      <c r="C131" s="43">
        <f t="shared" ref="C131" si="576">I131+O131</f>
        <v>22869.346825710003</v>
      </c>
      <c r="D131" s="43">
        <f t="shared" ref="D131" si="577">J131+P131</f>
        <v>14536.472701469998</v>
      </c>
      <c r="E131" s="43">
        <f t="shared" ref="E131" si="578">K131+Q131</f>
        <v>8826.4976819900003</v>
      </c>
      <c r="F131" s="43">
        <f t="shared" ref="F131" si="579">L131+R131</f>
        <v>5513.8049296400004</v>
      </c>
      <c r="G131" s="43">
        <f t="shared" ref="G131" si="580">M131+S131</f>
        <v>196.17008984</v>
      </c>
      <c r="H131" s="43">
        <f t="shared" ref="H131" si="581">SUM(I131:J131)</f>
        <v>26982.480494739997</v>
      </c>
      <c r="I131" s="43">
        <v>17426.342374240001</v>
      </c>
      <c r="J131" s="43">
        <f t="shared" ref="J131" si="582">SUM(K131:M131)</f>
        <v>9556.138120499998</v>
      </c>
      <c r="K131" s="43">
        <v>4717.0674329099993</v>
      </c>
      <c r="L131" s="43">
        <v>4791.0823398299999</v>
      </c>
      <c r="M131" s="43">
        <v>47.988347760000003</v>
      </c>
      <c r="N131" s="43">
        <f t="shared" ref="N131" si="583">SUM(O131:P131)</f>
        <v>10423.339032440001</v>
      </c>
      <c r="O131" s="43">
        <v>5443.0044514700003</v>
      </c>
      <c r="P131" s="43">
        <f t="shared" ref="P131" si="584">SUM(Q131:S131)</f>
        <v>4980.3345809700004</v>
      </c>
      <c r="Q131" s="43">
        <v>4109.4302490800001</v>
      </c>
      <c r="R131" s="43">
        <v>722.72258981000004</v>
      </c>
      <c r="S131" s="43">
        <v>148.18174207999999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36168.715528460001</v>
      </c>
      <c r="C132" s="43">
        <f t="shared" ref="C132" si="585">I132+O132</f>
        <v>22218.86095178</v>
      </c>
      <c r="D132" s="43">
        <f t="shared" ref="D132" si="586">J132+P132</f>
        <v>13949.854576679998</v>
      </c>
      <c r="E132" s="43">
        <f t="shared" ref="E132" si="587">K132+Q132</f>
        <v>8697.8643117899992</v>
      </c>
      <c r="F132" s="43">
        <f t="shared" ref="F132" si="588">L132+R132</f>
        <v>5008.2541180199987</v>
      </c>
      <c r="G132" s="43">
        <f t="shared" ref="G132" si="589">M132+S132</f>
        <v>243.73614687</v>
      </c>
      <c r="H132" s="43">
        <f t="shared" ref="H132" si="590">SUM(I132:J132)</f>
        <v>25627.941261039996</v>
      </c>
      <c r="I132" s="43">
        <v>16382.856199939999</v>
      </c>
      <c r="J132" s="43">
        <f t="shared" ref="J132" si="591">SUM(K132:M132)</f>
        <v>9245.0850610999987</v>
      </c>
      <c r="K132" s="43">
        <v>4911.1794010599997</v>
      </c>
      <c r="L132" s="43">
        <v>4282.0453385799992</v>
      </c>
      <c r="M132" s="43">
        <v>51.860321460000002</v>
      </c>
      <c r="N132" s="43">
        <f t="shared" ref="N132" si="592">SUM(O132:P132)</f>
        <v>10540.774267420002</v>
      </c>
      <c r="O132" s="43">
        <v>5836.0047518400006</v>
      </c>
      <c r="P132" s="43">
        <f t="shared" ref="P132" si="593">SUM(Q132:S132)</f>
        <v>4704.7695155800002</v>
      </c>
      <c r="Q132" s="43">
        <v>3786.68491073</v>
      </c>
      <c r="R132" s="43">
        <v>726.20877943999994</v>
      </c>
      <c r="S132" s="43">
        <v>191.87582541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36934.538433319998</v>
      </c>
      <c r="C133" s="43">
        <f t="shared" ref="C133" si="594">I133+O133</f>
        <v>23458.252990360001</v>
      </c>
      <c r="D133" s="43">
        <f t="shared" ref="D133" si="595">J133+P133</f>
        <v>13476.285442959999</v>
      </c>
      <c r="E133" s="43">
        <f t="shared" ref="E133" si="596">K133+Q133</f>
        <v>8329.5083594200005</v>
      </c>
      <c r="F133" s="43">
        <f t="shared" ref="F133" si="597">L133+R133</f>
        <v>4921.2035948599996</v>
      </c>
      <c r="G133" s="43">
        <f t="shared" ref="G133" si="598">M133+S133</f>
        <v>225.57348867999997</v>
      </c>
      <c r="H133" s="43">
        <f t="shared" ref="H133" si="599">SUM(I133:J133)</f>
        <v>25746.507390049999</v>
      </c>
      <c r="I133" s="43">
        <v>17068.012902900002</v>
      </c>
      <c r="J133" s="43">
        <f t="shared" ref="J133" si="600">SUM(K133:M133)</f>
        <v>8678.4944871499993</v>
      </c>
      <c r="K133" s="43">
        <v>4693.0056442799996</v>
      </c>
      <c r="L133" s="43">
        <v>3906.2719570599997</v>
      </c>
      <c r="M133" s="43">
        <v>79.216885809999994</v>
      </c>
      <c r="N133" s="43">
        <f t="shared" ref="N133" si="601">SUM(O133:P133)</f>
        <v>11188.031043269999</v>
      </c>
      <c r="O133" s="43">
        <v>6390.2400874599998</v>
      </c>
      <c r="P133" s="43">
        <f t="shared" ref="P133" si="602">SUM(Q133:S133)</f>
        <v>4797.79095581</v>
      </c>
      <c r="Q133" s="43">
        <v>3636.50271514</v>
      </c>
      <c r="R133" s="43">
        <v>1014.9316378</v>
      </c>
      <c r="S133" s="43">
        <v>146.35660286999999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37434.571742219996</v>
      </c>
      <c r="C134" s="43">
        <f t="shared" ref="C134" si="603">I134+O134</f>
        <v>23059.565014349995</v>
      </c>
      <c r="D134" s="43">
        <f t="shared" ref="D134" si="604">J134+P134</f>
        <v>14375.006727870001</v>
      </c>
      <c r="E134" s="43">
        <f t="shared" ref="E134" si="605">K134+Q134</f>
        <v>8272.6219426899988</v>
      </c>
      <c r="F134" s="43">
        <f t="shared" ref="F134" si="606">L134+R134</f>
        <v>5881.9308781199998</v>
      </c>
      <c r="G134" s="43">
        <f t="shared" ref="G134" si="607">M134+S134</f>
        <v>220.45390706000001</v>
      </c>
      <c r="H134" s="43">
        <f t="shared" ref="H134" si="608">SUM(I134:J134)</f>
        <v>26654.618994749995</v>
      </c>
      <c r="I134" s="43">
        <v>17160.567009169998</v>
      </c>
      <c r="J134" s="43">
        <f t="shared" ref="J134" si="609">SUM(K134:M134)</f>
        <v>9494.0519855799994</v>
      </c>
      <c r="K134" s="43">
        <v>4552.4791476099999</v>
      </c>
      <c r="L134" s="43">
        <v>4866.9902389399995</v>
      </c>
      <c r="M134" s="43">
        <v>74.582599029999997</v>
      </c>
      <c r="N134" s="43">
        <f t="shared" ref="N134" si="610">SUM(O134:P134)</f>
        <v>10779.952747470001</v>
      </c>
      <c r="O134" s="43">
        <v>5898.9980051799994</v>
      </c>
      <c r="P134" s="43">
        <f t="shared" ref="P134" si="611">SUM(Q134:S134)</f>
        <v>4880.9547422900005</v>
      </c>
      <c r="Q134" s="43">
        <v>3720.1427950799998</v>
      </c>
      <c r="R134" s="43">
        <v>1014.9406391799999</v>
      </c>
      <c r="S134" s="43">
        <v>145.87130802999999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36517.643048129998</v>
      </c>
      <c r="C135" s="43">
        <f t="shared" ref="C135" si="612">I135+O135</f>
        <v>23970.18737344</v>
      </c>
      <c r="D135" s="43">
        <f t="shared" ref="D135" si="613">J135+P135</f>
        <v>12547.45567469</v>
      </c>
      <c r="E135" s="43">
        <f t="shared" ref="E135" si="614">K135+Q135</f>
        <v>6079.1447339699998</v>
      </c>
      <c r="F135" s="43">
        <f t="shared" ref="F135" si="615">L135+R135</f>
        <v>6253.1312330799992</v>
      </c>
      <c r="G135" s="43">
        <f t="shared" ref="G135" si="616">M135+S135</f>
        <v>215.17970764</v>
      </c>
      <c r="H135" s="43">
        <f t="shared" ref="H135" si="617">SUM(I135:J135)</f>
        <v>27822.34021536</v>
      </c>
      <c r="I135" s="43">
        <v>18245.31410802</v>
      </c>
      <c r="J135" s="43">
        <f t="shared" ref="J135" si="618">SUM(K135:M135)</f>
        <v>9577.0261073399997</v>
      </c>
      <c r="K135" s="43">
        <v>4266.61272775</v>
      </c>
      <c r="L135" s="43">
        <v>5239.8044559499995</v>
      </c>
      <c r="M135" s="43">
        <v>70.60892364</v>
      </c>
      <c r="N135" s="43">
        <f t="shared" ref="N135" si="619">SUM(O135:P135)</f>
        <v>8695.3028327699994</v>
      </c>
      <c r="O135" s="43">
        <v>5724.8732654199994</v>
      </c>
      <c r="P135" s="43">
        <f t="shared" ref="P135" si="620">SUM(Q135:S135)</f>
        <v>2970.4295673499996</v>
      </c>
      <c r="Q135" s="43">
        <v>1812.5320062199999</v>
      </c>
      <c r="R135" s="43">
        <v>1013.32677713</v>
      </c>
      <c r="S135" s="43">
        <v>144.570784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37028.43058914</v>
      </c>
      <c r="C136" s="43">
        <f t="shared" ref="C136" si="621">I136+O136</f>
        <v>24152.07048265</v>
      </c>
      <c r="D136" s="43">
        <f t="shared" ref="D136" si="622">J136+P136</f>
        <v>12876.360106490001</v>
      </c>
      <c r="E136" s="43">
        <f t="shared" ref="E136" si="623">K136+Q136</f>
        <v>5521.1170491800003</v>
      </c>
      <c r="F136" s="43">
        <f t="shared" ref="F136" si="624">L136+R136</f>
        <v>7057.6320776200009</v>
      </c>
      <c r="G136" s="43">
        <f t="shared" ref="G136" si="625">M136+S136</f>
        <v>297.61097969000002</v>
      </c>
      <c r="H136" s="43">
        <f t="shared" ref="H136" si="626">SUM(I136:J136)</f>
        <v>27751.795640839999</v>
      </c>
      <c r="I136" s="43">
        <v>17827.550013029999</v>
      </c>
      <c r="J136" s="43">
        <f t="shared" ref="J136" si="627">SUM(K136:M136)</f>
        <v>9924.2456278100017</v>
      </c>
      <c r="K136" s="43">
        <v>3875.56109866</v>
      </c>
      <c r="L136" s="43">
        <v>5923.8684195900005</v>
      </c>
      <c r="M136" s="43">
        <v>124.81610956</v>
      </c>
      <c r="N136" s="43">
        <f t="shared" ref="N136" si="628">SUM(O136:P136)</f>
        <v>9276.6349482999995</v>
      </c>
      <c r="O136" s="43">
        <v>6324.5204696199999</v>
      </c>
      <c r="P136" s="43">
        <f t="shared" ref="P136" si="629">SUM(Q136:S136)</f>
        <v>2952.11447868</v>
      </c>
      <c r="Q136" s="43">
        <v>1645.5559505199999</v>
      </c>
      <c r="R136" s="43">
        <v>1133.76365803</v>
      </c>
      <c r="S136" s="43">
        <v>172.79487012999999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39835.134684910001</v>
      </c>
      <c r="C137" s="43">
        <f t="shared" ref="C137" si="630">I137+O137</f>
        <v>24803.628851270001</v>
      </c>
      <c r="D137" s="43">
        <f t="shared" ref="D137" si="631">J137+P137</f>
        <v>15031.50583364</v>
      </c>
      <c r="E137" s="43">
        <f t="shared" ref="E137" si="632">K137+Q137</f>
        <v>5864.2257114900003</v>
      </c>
      <c r="F137" s="43">
        <f t="shared" ref="F137" si="633">L137+R137</f>
        <v>8886.8047453800009</v>
      </c>
      <c r="G137" s="43">
        <f t="shared" ref="G137" si="634">M137+S137</f>
        <v>280.47537677000003</v>
      </c>
      <c r="H137" s="43">
        <f t="shared" ref="H137" si="635">SUM(I137:J137)</f>
        <v>29898.26554018</v>
      </c>
      <c r="I137" s="43">
        <v>17934.023439960001</v>
      </c>
      <c r="J137" s="43">
        <f t="shared" ref="J137" si="636">SUM(K137:M137)</f>
        <v>11964.242100220001</v>
      </c>
      <c r="K137" s="43">
        <v>4087.05814414</v>
      </c>
      <c r="L137" s="43">
        <v>7744.8808198800007</v>
      </c>
      <c r="M137" s="43">
        <v>132.30313620000001</v>
      </c>
      <c r="N137" s="43">
        <f t="shared" ref="N137" si="637">SUM(O137:P137)</f>
        <v>9936.8691447300007</v>
      </c>
      <c r="O137" s="43">
        <v>6869.6054113099999</v>
      </c>
      <c r="P137" s="43">
        <f t="shared" ref="P137" si="638">SUM(Q137:S137)</f>
        <v>3067.2637334199999</v>
      </c>
      <c r="Q137" s="43">
        <v>1777.1675673499999</v>
      </c>
      <c r="R137" s="43">
        <v>1141.9239255</v>
      </c>
      <c r="S137" s="43">
        <v>148.17224057000001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38174.827333169997</v>
      </c>
      <c r="C138" s="43">
        <f t="shared" ref="C138" si="639">I138+O138</f>
        <v>24239.999120329998</v>
      </c>
      <c r="D138" s="43">
        <f t="shared" ref="D138" si="640">J138+P138</f>
        <v>13934.828212840001</v>
      </c>
      <c r="E138" s="43">
        <f t="shared" ref="E138" si="641">K138+Q138</f>
        <v>9568.0618548599996</v>
      </c>
      <c r="F138" s="43">
        <f t="shared" ref="F138" si="642">L138+R138</f>
        <v>4092.3918336799998</v>
      </c>
      <c r="G138" s="43">
        <f t="shared" ref="G138" si="643">M138+S138</f>
        <v>274.37452429999996</v>
      </c>
      <c r="H138" s="43">
        <f t="shared" ref="H138" si="644">SUM(I138:J138)</f>
        <v>28638.724809989999</v>
      </c>
      <c r="I138" s="43">
        <v>17568.657664999999</v>
      </c>
      <c r="J138" s="43">
        <f t="shared" ref="J138" si="645">SUM(K138:M138)</f>
        <v>11070.06714499</v>
      </c>
      <c r="K138" s="43">
        <v>7947.6494343499999</v>
      </c>
      <c r="L138" s="43">
        <v>2995.9771066099997</v>
      </c>
      <c r="M138" s="43">
        <v>126.44060403</v>
      </c>
      <c r="N138" s="43">
        <f t="shared" ref="N138" si="646">SUM(O138:P138)</f>
        <v>9536.1025231799995</v>
      </c>
      <c r="O138" s="43">
        <v>6671.3414553299999</v>
      </c>
      <c r="P138" s="43">
        <f t="shared" ref="P138" si="647">SUM(Q138:S138)</f>
        <v>2864.76106785</v>
      </c>
      <c r="Q138" s="43">
        <v>1620.4124205099999</v>
      </c>
      <c r="R138" s="43">
        <v>1096.41472707</v>
      </c>
      <c r="S138" s="43">
        <v>147.93392026999999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39149.752770229999</v>
      </c>
      <c r="C139" s="43">
        <f t="shared" ref="C139" si="648">I139+O139</f>
        <v>25620.018127710002</v>
      </c>
      <c r="D139" s="43">
        <f t="shared" ref="D139" si="649">J139+P139</f>
        <v>13529.734642520001</v>
      </c>
      <c r="E139" s="43">
        <f t="shared" ref="E139" si="650">K139+Q139</f>
        <v>9575.3329205000009</v>
      </c>
      <c r="F139" s="43">
        <f t="shared" ref="F139" si="651">L139+R139</f>
        <v>3664.7382806799997</v>
      </c>
      <c r="G139" s="43">
        <f t="shared" ref="G139" si="652">M139+S139</f>
        <v>289.66344133999996</v>
      </c>
      <c r="H139" s="43">
        <f t="shared" ref="H139" si="653">SUM(I139:J139)</f>
        <v>30224.576737250001</v>
      </c>
      <c r="I139" s="43">
        <v>19259.494280110001</v>
      </c>
      <c r="J139" s="43">
        <f t="shared" ref="J139" si="654">SUM(K139:M139)</f>
        <v>10965.082457140001</v>
      </c>
      <c r="K139" s="43">
        <v>8133.6534988600006</v>
      </c>
      <c r="L139" s="43">
        <v>2689.3170976599999</v>
      </c>
      <c r="M139" s="43">
        <v>142.11186061999999</v>
      </c>
      <c r="N139" s="43">
        <f t="shared" ref="N139" si="655">SUM(O139:P139)</f>
        <v>8925.1760329799999</v>
      </c>
      <c r="O139" s="43">
        <v>6360.5238476000004</v>
      </c>
      <c r="P139" s="43">
        <f t="shared" ref="P139" si="656">SUM(Q139:S139)</f>
        <v>2564.6521853799995</v>
      </c>
      <c r="Q139" s="43">
        <v>1441.6794216399999</v>
      </c>
      <c r="R139" s="43">
        <v>975.42118301999994</v>
      </c>
      <c r="S139" s="43">
        <v>147.55158072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41839.174629960005</v>
      </c>
      <c r="C140" s="43">
        <f t="shared" ref="C140" si="657">I140+O140</f>
        <v>26971.245773710001</v>
      </c>
      <c r="D140" s="43">
        <f t="shared" ref="D140" si="658">J140+P140</f>
        <v>14867.928856250001</v>
      </c>
      <c r="E140" s="43">
        <f t="shared" ref="E140" si="659">K140+Q140</f>
        <v>9939.3285789700003</v>
      </c>
      <c r="F140" s="43">
        <f t="shared" ref="F140" si="660">L140+R140</f>
        <v>4642.5118170599999</v>
      </c>
      <c r="G140" s="43">
        <f t="shared" ref="G140" si="661">M140+S140</f>
        <v>286.08846022</v>
      </c>
      <c r="H140" s="43">
        <f t="shared" ref="H140" si="662">SUM(I140:J140)</f>
        <v>32955.414325720005</v>
      </c>
      <c r="I140" s="43">
        <v>21156.758803920002</v>
      </c>
      <c r="J140" s="43">
        <f t="shared" ref="J140" si="663">SUM(K140:M140)</f>
        <v>11798.655521799999</v>
      </c>
      <c r="K140" s="43">
        <v>7982.4101083699998</v>
      </c>
      <c r="L140" s="43">
        <v>3676.3509094199999</v>
      </c>
      <c r="M140" s="43">
        <v>139.89450400999999</v>
      </c>
      <c r="N140" s="43">
        <f t="shared" ref="N140" si="664">SUM(O140:P140)</f>
        <v>8883.7603042400006</v>
      </c>
      <c r="O140" s="43">
        <v>5814.4869697899994</v>
      </c>
      <c r="P140" s="43">
        <f t="shared" ref="P140" si="665">SUM(Q140:S140)</f>
        <v>3069.2733344500002</v>
      </c>
      <c r="Q140" s="43">
        <v>1956.9184706000001</v>
      </c>
      <c r="R140" s="43">
        <v>966.16090764</v>
      </c>
      <c r="S140" s="43">
        <v>146.19395621000001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41920.855758019999</v>
      </c>
      <c r="C141" s="43">
        <f t="shared" ref="C141" si="666">I141+O141</f>
        <v>28645.255329120002</v>
      </c>
      <c r="D141" s="43">
        <f t="shared" ref="D141" si="667">J141+P141</f>
        <v>13275.600428900001</v>
      </c>
      <c r="E141" s="43">
        <f t="shared" ref="E141" si="668">K141+Q141</f>
        <v>10107.53407618</v>
      </c>
      <c r="F141" s="43">
        <f t="shared" ref="F141" si="669">L141+R141</f>
        <v>2896.0435782</v>
      </c>
      <c r="G141" s="43">
        <f t="shared" ref="G141" si="670">M141+S141</f>
        <v>272.02277451999998</v>
      </c>
      <c r="H141" s="43">
        <f t="shared" ref="H141" si="671">SUM(I141:J141)</f>
        <v>32278.05692422</v>
      </c>
      <c r="I141" s="43">
        <v>21904.567590760002</v>
      </c>
      <c r="J141" s="43">
        <f t="shared" ref="J141" si="672">SUM(K141:M141)</f>
        <v>10373.48933346</v>
      </c>
      <c r="K141" s="43">
        <v>8307.2936510700001</v>
      </c>
      <c r="L141" s="43">
        <v>1936.54434698</v>
      </c>
      <c r="M141" s="43">
        <v>129.65133541</v>
      </c>
      <c r="N141" s="43">
        <f t="shared" ref="N141" si="673">SUM(O141:P141)</f>
        <v>9642.7988337999996</v>
      </c>
      <c r="O141" s="43">
        <v>6740.6877383599995</v>
      </c>
      <c r="P141" s="43">
        <f t="shared" ref="P141" si="674">SUM(Q141:S141)</f>
        <v>2902.1110954400001</v>
      </c>
      <c r="Q141" s="43">
        <v>1800.2404251099999</v>
      </c>
      <c r="R141" s="43">
        <v>959.49923121999996</v>
      </c>
      <c r="S141" s="43">
        <v>142.37143911000001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46078.970385259992</v>
      </c>
      <c r="C142" s="43">
        <f t="shared" ref="C142" si="675">I142+O142</f>
        <v>30738.993283280004</v>
      </c>
      <c r="D142" s="43">
        <f t="shared" ref="D142" si="676">J142+P142</f>
        <v>15339.977101979999</v>
      </c>
      <c r="E142" s="43">
        <f t="shared" ref="E142" si="677">K142+Q142</f>
        <v>10439.83949316</v>
      </c>
      <c r="F142" s="43">
        <f t="shared" ref="F142" si="678">L142+R142</f>
        <v>4598.9995038999996</v>
      </c>
      <c r="G142" s="43">
        <f t="shared" ref="G142" si="679">M142+S142</f>
        <v>301.13810492000005</v>
      </c>
      <c r="H142" s="43">
        <f t="shared" ref="H142" si="680">SUM(I142:J142)</f>
        <v>37217.677523509999</v>
      </c>
      <c r="I142" s="43">
        <v>24817.357236930002</v>
      </c>
      <c r="J142" s="43">
        <f t="shared" ref="J142" si="681">SUM(K142:M142)</f>
        <v>12400.320286579999</v>
      </c>
      <c r="K142" s="43">
        <v>8255.3235827699991</v>
      </c>
      <c r="L142" s="43">
        <v>3984.9018137199996</v>
      </c>
      <c r="M142" s="43">
        <v>160.09489009000001</v>
      </c>
      <c r="N142" s="43">
        <f t="shared" ref="N142" si="682">SUM(O142:P142)</f>
        <v>8861.2928617500002</v>
      </c>
      <c r="O142" s="43">
        <v>5921.6360463500005</v>
      </c>
      <c r="P142" s="43">
        <f t="shared" ref="P142" si="683">SUM(Q142:S142)</f>
        <v>2939.6568154000001</v>
      </c>
      <c r="Q142" s="43">
        <v>2184.51591039</v>
      </c>
      <c r="R142" s="43">
        <v>614.09769017999997</v>
      </c>
      <c r="S142" s="43">
        <v>141.04321483000001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44584.298746119995</v>
      </c>
      <c r="C143" s="43">
        <f t="shared" ref="C143" si="684">I143+O143</f>
        <v>28084.928362690003</v>
      </c>
      <c r="D143" s="43">
        <f t="shared" ref="D143" si="685">J143+P143</f>
        <v>16499.370383429999</v>
      </c>
      <c r="E143" s="43">
        <f t="shared" ref="E143" si="686">K143+Q143</f>
        <v>11067.453651909998</v>
      </c>
      <c r="F143" s="43">
        <f t="shared" ref="F143" si="687">L143+R143</f>
        <v>5032.9965218699999</v>
      </c>
      <c r="G143" s="43">
        <f t="shared" ref="G143" si="688">M143+S143</f>
        <v>398.92020965</v>
      </c>
      <c r="H143" s="43">
        <f t="shared" ref="H143" si="689">SUM(I143:J143)</f>
        <v>35771.944906299999</v>
      </c>
      <c r="I143" s="43">
        <v>21804.340680830002</v>
      </c>
      <c r="J143" s="43">
        <f t="shared" ref="J143" si="690">SUM(K143:M143)</f>
        <v>13967.604225469999</v>
      </c>
      <c r="K143" s="43">
        <v>9228.5810629199987</v>
      </c>
      <c r="L143" s="43">
        <v>4488.7927861999997</v>
      </c>
      <c r="M143" s="43">
        <v>250.23037635</v>
      </c>
      <c r="N143" s="43">
        <f t="shared" ref="N143" si="691">SUM(O143:P143)</f>
        <v>8812.3538398199998</v>
      </c>
      <c r="O143" s="43">
        <v>6280.58768186</v>
      </c>
      <c r="P143" s="43">
        <f t="shared" ref="P143" si="692">SUM(Q143:S143)</f>
        <v>2531.7661579599999</v>
      </c>
      <c r="Q143" s="43">
        <v>1838.8725889899999</v>
      </c>
      <c r="R143" s="43">
        <v>544.20373567000001</v>
      </c>
      <c r="S143" s="43">
        <v>148.6898333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39717.538447099992</v>
      </c>
      <c r="C144" s="43">
        <f t="shared" ref="C144" si="693">I144+O144</f>
        <v>27519.630627629998</v>
      </c>
      <c r="D144" s="43">
        <f t="shared" ref="D144" si="694">J144+P144</f>
        <v>12197.907819470001</v>
      </c>
      <c r="E144" s="43">
        <f t="shared" ref="E144" si="695">K144+Q144</f>
        <v>5503.81635465</v>
      </c>
      <c r="F144" s="43">
        <f t="shared" ref="F144" si="696">L144+R144</f>
        <v>6345.1061741699996</v>
      </c>
      <c r="G144" s="43">
        <f t="shared" ref="G144" si="697">M144+S144</f>
        <v>348.98529065000002</v>
      </c>
      <c r="H144" s="43">
        <f t="shared" ref="H144" si="698">SUM(I144:J144)</f>
        <v>31894.130220009996</v>
      </c>
      <c r="I144" s="43">
        <v>22175.498439789997</v>
      </c>
      <c r="J144" s="43">
        <f t="shared" ref="J144" si="699">SUM(K144:M144)</f>
        <v>9718.631780220001</v>
      </c>
      <c r="K144" s="43">
        <v>3723.3897681600001</v>
      </c>
      <c r="L144" s="43">
        <v>5797.5239367199993</v>
      </c>
      <c r="M144" s="43">
        <v>197.71807534000001</v>
      </c>
      <c r="N144" s="43">
        <f t="shared" ref="N144" si="700">SUM(O144:P144)</f>
        <v>7823.4082270900008</v>
      </c>
      <c r="O144" s="43">
        <v>5344.1321878400004</v>
      </c>
      <c r="P144" s="43">
        <f t="shared" ref="P144" si="701">SUM(Q144:S144)</f>
        <v>2479.2760392500004</v>
      </c>
      <c r="Q144" s="43">
        <v>1780.4265864900001</v>
      </c>
      <c r="R144" s="43">
        <v>547.58223744999998</v>
      </c>
      <c r="S144" s="43">
        <v>151.26721531000001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43776.799711949992</v>
      </c>
      <c r="C145" s="43">
        <f t="shared" ref="C145" si="702">I145+O145</f>
        <v>33597.655648209999</v>
      </c>
      <c r="D145" s="43">
        <f t="shared" ref="D145" si="703">J145+P145</f>
        <v>10179.144063739997</v>
      </c>
      <c r="E145" s="43">
        <f t="shared" ref="E145" si="704">K145+Q145</f>
        <v>4604.3779847400001</v>
      </c>
      <c r="F145" s="43">
        <f t="shared" ref="F145" si="705">L145+R145</f>
        <v>5245.3525510299996</v>
      </c>
      <c r="G145" s="43">
        <f t="shared" ref="G145" si="706">M145+S145</f>
        <v>329.41352797000002</v>
      </c>
      <c r="H145" s="43">
        <f t="shared" ref="H145" si="707">SUM(I145:J145)</f>
        <v>36622.291101549999</v>
      </c>
      <c r="I145" s="43">
        <v>28237.500908419999</v>
      </c>
      <c r="J145" s="43">
        <f t="shared" ref="J145" si="708">SUM(K145:M145)</f>
        <v>8384.7901931299984</v>
      </c>
      <c r="K145" s="43">
        <v>3508.7224505999998</v>
      </c>
      <c r="L145" s="43">
        <v>4697.78608506</v>
      </c>
      <c r="M145" s="43">
        <v>178.28165747</v>
      </c>
      <c r="N145" s="43">
        <f t="shared" ref="N145" si="709">SUM(O145:P145)</f>
        <v>7154.5086103999993</v>
      </c>
      <c r="O145" s="43">
        <v>5360.1547397899994</v>
      </c>
      <c r="P145" s="43">
        <f t="shared" ref="P145" si="710">SUM(Q145:S145)</f>
        <v>1794.3538706099998</v>
      </c>
      <c r="Q145" s="43">
        <v>1095.6555341400001</v>
      </c>
      <c r="R145" s="43">
        <v>547.56646596999997</v>
      </c>
      <c r="S145" s="43">
        <v>151.13187049999999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49610.18301352</v>
      </c>
      <c r="C146" s="43">
        <f t="shared" ref="C146" si="711">I146+O146</f>
        <v>37969.751439940002</v>
      </c>
      <c r="D146" s="43">
        <f t="shared" ref="D146" si="712">J146+P146</f>
        <v>11640.431573580001</v>
      </c>
      <c r="E146" s="43">
        <f t="shared" ref="E146" si="713">K146+Q146</f>
        <v>5656.7221843399993</v>
      </c>
      <c r="F146" s="43">
        <f t="shared" ref="F146" si="714">L146+R146</f>
        <v>5514.440119320001</v>
      </c>
      <c r="G146" s="43">
        <f t="shared" ref="G146" si="715">M146+S146</f>
        <v>469.26926991999994</v>
      </c>
      <c r="H146" s="43">
        <f t="shared" ref="H146" si="716">SUM(I146:J146)</f>
        <v>42149.521620040003</v>
      </c>
      <c r="I146" s="43">
        <v>32803.805437670002</v>
      </c>
      <c r="J146" s="43">
        <f t="shared" ref="J146" si="717">SUM(K146:M146)</f>
        <v>9345.7161823700008</v>
      </c>
      <c r="K146" s="43">
        <v>4070.6579289499996</v>
      </c>
      <c r="L146" s="43">
        <v>4970.4537231700006</v>
      </c>
      <c r="M146" s="43">
        <v>304.60453024999998</v>
      </c>
      <c r="N146" s="43">
        <f t="shared" ref="N146" si="718">SUM(O146:P146)</f>
        <v>7460.6613934799998</v>
      </c>
      <c r="O146" s="43">
        <v>5165.9460022699996</v>
      </c>
      <c r="P146" s="43">
        <f t="shared" ref="P146" si="719">SUM(Q146:S146)</f>
        <v>2294.7153912100002</v>
      </c>
      <c r="Q146" s="43">
        <v>1586.06425539</v>
      </c>
      <c r="R146" s="43">
        <v>543.98639615000002</v>
      </c>
      <c r="S146" s="43">
        <v>164.66473966999999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52331.402595200001</v>
      </c>
      <c r="C147" s="43">
        <f t="shared" ref="C147" si="720">I147+O147</f>
        <v>39864.722456239993</v>
      </c>
      <c r="D147" s="43">
        <f t="shared" ref="D147" si="721">J147+P147</f>
        <v>12466.680138959999</v>
      </c>
      <c r="E147" s="43">
        <f t="shared" ref="E147" si="722">K147+Q147</f>
        <v>6635.6359669899994</v>
      </c>
      <c r="F147" s="43">
        <f t="shared" ref="F147" si="723">L147+R147</f>
        <v>5514.3305012199999</v>
      </c>
      <c r="G147" s="43">
        <f t="shared" ref="G147" si="724">M147+S147</f>
        <v>316.71367075000001</v>
      </c>
      <c r="H147" s="43">
        <f t="shared" ref="H147" si="725">SUM(I147:J147)</f>
        <v>43022.952039579992</v>
      </c>
      <c r="I147" s="43">
        <v>33104.907216399995</v>
      </c>
      <c r="J147" s="43">
        <f t="shared" ref="J147" si="726">SUM(K147:M147)</f>
        <v>9918.0448231799983</v>
      </c>
      <c r="K147" s="43">
        <v>4672.9276453599996</v>
      </c>
      <c r="L147" s="43">
        <v>4959.3639159200002</v>
      </c>
      <c r="M147" s="43">
        <v>285.75326189999998</v>
      </c>
      <c r="N147" s="43">
        <f t="shared" ref="N147" si="727">SUM(O147:P147)</f>
        <v>9308.4505556200002</v>
      </c>
      <c r="O147" s="43">
        <v>6759.8152398399998</v>
      </c>
      <c r="P147" s="43">
        <f t="shared" ref="P147" si="728">SUM(Q147:S147)</f>
        <v>2548.6353157800004</v>
      </c>
      <c r="Q147" s="43">
        <v>1962.7083216300002</v>
      </c>
      <c r="R147" s="43">
        <v>554.96658530000002</v>
      </c>
      <c r="S147" s="43">
        <v>30.96040885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55793.264421909989</v>
      </c>
      <c r="C148" s="43">
        <f t="shared" ref="C148" si="729">I148+O148</f>
        <v>38759.932524930002</v>
      </c>
      <c r="D148" s="43">
        <f t="shared" ref="D148" si="730">J148+P148</f>
        <v>17033.331896980002</v>
      </c>
      <c r="E148" s="43">
        <f t="shared" ref="E148" si="731">K148+Q148</f>
        <v>8017.81752082</v>
      </c>
      <c r="F148" s="43">
        <f t="shared" ref="F148" si="732">L148+R148</f>
        <v>8179.8090258399989</v>
      </c>
      <c r="G148" s="43">
        <f t="shared" ref="G148" si="733">M148+S148</f>
        <v>835.70535031999998</v>
      </c>
      <c r="H148" s="43">
        <f t="shared" ref="H148" si="734">SUM(I148:J148)</f>
        <v>43204.24221859</v>
      </c>
      <c r="I148" s="43">
        <v>29157.269957839999</v>
      </c>
      <c r="J148" s="43">
        <f t="shared" ref="J148" si="735">SUM(K148:M148)</f>
        <v>14046.972260750001</v>
      </c>
      <c r="K148" s="43">
        <v>5611.04426186</v>
      </c>
      <c r="L148" s="43">
        <v>8151.4521609099993</v>
      </c>
      <c r="M148" s="43">
        <v>284.47583797999999</v>
      </c>
      <c r="N148" s="43">
        <f t="shared" ref="N148" si="736">SUM(O148:P148)</f>
        <v>12589.022203319999</v>
      </c>
      <c r="O148" s="43">
        <v>9602.6625670899994</v>
      </c>
      <c r="P148" s="43">
        <f t="shared" ref="P148" si="737">SUM(Q148:S148)</f>
        <v>2986.35963623</v>
      </c>
      <c r="Q148" s="43">
        <v>2406.77325896</v>
      </c>
      <c r="R148" s="43">
        <v>28.35686493</v>
      </c>
      <c r="S148" s="43">
        <v>551.22951233999993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55998.565950839999</v>
      </c>
      <c r="C149" s="43">
        <f t="shared" ref="C149" si="738">I149+O149</f>
        <v>37879.6087616</v>
      </c>
      <c r="D149" s="43">
        <f t="shared" ref="D149" si="739">J149+P149</f>
        <v>18118.957189240002</v>
      </c>
      <c r="E149" s="43">
        <f t="shared" ref="E149" si="740">K149+Q149</f>
        <v>8486.5990972399995</v>
      </c>
      <c r="F149" s="43">
        <f t="shared" ref="F149" si="741">L149+R149</f>
        <v>9156.7526461100006</v>
      </c>
      <c r="G149" s="43">
        <f t="shared" ref="G149" si="742">M149+S149</f>
        <v>475.60544589</v>
      </c>
      <c r="H149" s="43">
        <f t="shared" ref="H149" si="743">SUM(I149:J149)</f>
        <v>40950.89340737</v>
      </c>
      <c r="I149" s="43">
        <v>25728.42784905</v>
      </c>
      <c r="J149" s="43">
        <f t="shared" ref="J149" si="744">SUM(K149:M149)</f>
        <v>15222.465558320002</v>
      </c>
      <c r="K149" s="43">
        <v>5824.9807492700002</v>
      </c>
      <c r="L149" s="43">
        <v>9114.8707507400013</v>
      </c>
      <c r="M149" s="43">
        <v>282.61405831000002</v>
      </c>
      <c r="N149" s="43">
        <f t="shared" ref="N149" si="745">SUM(O149:P149)</f>
        <v>15047.67254347</v>
      </c>
      <c r="O149" s="43">
        <v>12151.18091255</v>
      </c>
      <c r="P149" s="43">
        <f t="shared" ref="P149" si="746">SUM(Q149:S149)</f>
        <v>2896.4916309199998</v>
      </c>
      <c r="Q149" s="43">
        <v>2661.6183479699998</v>
      </c>
      <c r="R149" s="43">
        <v>41.881895370000002</v>
      </c>
      <c r="S149" s="43">
        <v>192.99138757999998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52278.380815280005</v>
      </c>
      <c r="C150" s="43">
        <f t="shared" ref="C150" si="747">I150+O150</f>
        <v>36511.264152479998</v>
      </c>
      <c r="D150" s="43">
        <f t="shared" ref="D150" si="748">J150+P150</f>
        <v>15767.116662800003</v>
      </c>
      <c r="E150" s="43">
        <f t="shared" ref="E150" si="749">K150+Q150</f>
        <v>7603.9475453800005</v>
      </c>
      <c r="F150" s="43">
        <f t="shared" ref="F150" si="750">L150+R150</f>
        <v>7975.3026730299998</v>
      </c>
      <c r="G150" s="43">
        <f t="shared" ref="G150" si="751">M150+S150</f>
        <v>187.86644439</v>
      </c>
      <c r="H150" s="43">
        <f t="shared" ref="H150" si="752">SUM(I150:J150)</f>
        <v>37812.527859020003</v>
      </c>
      <c r="I150" s="43">
        <v>24551.164275119998</v>
      </c>
      <c r="J150" s="43">
        <f t="shared" ref="J150" si="753">SUM(K150:M150)</f>
        <v>13261.363583900002</v>
      </c>
      <c r="K150" s="43">
        <v>5180.7569576000005</v>
      </c>
      <c r="L150" s="43">
        <v>7929.5696670799998</v>
      </c>
      <c r="M150" s="43">
        <v>151.03695922</v>
      </c>
      <c r="N150" s="43">
        <f t="shared" ref="N150" si="754">SUM(O150:P150)</f>
        <v>14465.852956259998</v>
      </c>
      <c r="O150" s="43">
        <v>11960.099877359999</v>
      </c>
      <c r="P150" s="43">
        <f t="shared" ref="P150" si="755">SUM(Q150:S150)</f>
        <v>2505.7530789000002</v>
      </c>
      <c r="Q150" s="43">
        <v>2423.19058778</v>
      </c>
      <c r="R150" s="43">
        <v>45.733005949999999</v>
      </c>
      <c r="S150" s="43">
        <v>36.829485169999998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50938.976166890003</v>
      </c>
      <c r="C151" s="43">
        <f t="shared" ref="C151" si="756">I151+O151</f>
        <v>34619.598344929997</v>
      </c>
      <c r="D151" s="43">
        <f t="shared" ref="D151" si="757">J151+P151</f>
        <v>16319.377821959999</v>
      </c>
      <c r="E151" s="43">
        <f t="shared" ref="E151" si="758">K151+Q151</f>
        <v>8558.7656447400004</v>
      </c>
      <c r="F151" s="43">
        <f t="shared" ref="F151" si="759">L151+R151</f>
        <v>7581.5699440699991</v>
      </c>
      <c r="G151" s="43">
        <f t="shared" ref="G151" si="760">M151+S151</f>
        <v>179.04223314999999</v>
      </c>
      <c r="H151" s="43">
        <f t="shared" ref="H151" si="761">SUM(I151:J151)</f>
        <v>37209.297965990001</v>
      </c>
      <c r="I151" s="43">
        <v>24576.951464850001</v>
      </c>
      <c r="J151" s="43">
        <f t="shared" ref="J151" si="762">SUM(K151:M151)</f>
        <v>12632.346501139999</v>
      </c>
      <c r="K151" s="43">
        <v>4952.6936947499998</v>
      </c>
      <c r="L151" s="43">
        <v>7531.3471438399993</v>
      </c>
      <c r="M151" s="43">
        <v>148.30566254999999</v>
      </c>
      <c r="N151" s="43">
        <f t="shared" ref="N151" si="763">SUM(O151:P151)</f>
        <v>13729.678200899998</v>
      </c>
      <c r="O151" s="43">
        <v>10042.646880079999</v>
      </c>
      <c r="P151" s="43">
        <f t="shared" ref="P151" si="764">SUM(Q151:S151)</f>
        <v>3687.0313208199996</v>
      </c>
      <c r="Q151" s="43">
        <v>3606.0719499899997</v>
      </c>
      <c r="R151" s="43">
        <v>50.222800229999997</v>
      </c>
      <c r="S151" s="43">
        <v>30.7365706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54340.313878890003</v>
      </c>
      <c r="C152" s="43">
        <f t="shared" ref="C152" si="765">I152+O152</f>
        <v>37942.531910170001</v>
      </c>
      <c r="D152" s="43">
        <f t="shared" ref="D152" si="766">J152+P152</f>
        <v>16397.781968720003</v>
      </c>
      <c r="E152" s="43">
        <f t="shared" ref="E152" si="767">K152+Q152</f>
        <v>8241.9457808400002</v>
      </c>
      <c r="F152" s="43">
        <f t="shared" ref="F152" si="768">L152+R152</f>
        <v>7986.0754571400012</v>
      </c>
      <c r="G152" s="43">
        <f t="shared" ref="G152" si="769">M152+S152</f>
        <v>169.76073074000001</v>
      </c>
      <c r="H152" s="43">
        <f t="shared" ref="H152" si="770">SUM(I152:J152)</f>
        <v>38958.131716470001</v>
      </c>
      <c r="I152" s="43">
        <v>26262.021609349998</v>
      </c>
      <c r="J152" s="43">
        <f t="shared" ref="J152" si="771">SUM(K152:M152)</f>
        <v>12696.110107120001</v>
      </c>
      <c r="K152" s="43">
        <v>4617.1645661399998</v>
      </c>
      <c r="L152" s="43">
        <v>7940.3784357500008</v>
      </c>
      <c r="M152" s="43">
        <v>138.56710523000001</v>
      </c>
      <c r="N152" s="43">
        <f t="shared" ref="N152" si="772">SUM(O152:P152)</f>
        <v>15382.18216242</v>
      </c>
      <c r="O152" s="43">
        <v>11680.51030082</v>
      </c>
      <c r="P152" s="43">
        <f t="shared" ref="P152" si="773">SUM(Q152:S152)</f>
        <v>3701.6718615999998</v>
      </c>
      <c r="Q152" s="43">
        <v>3624.7812147</v>
      </c>
      <c r="R152" s="43">
        <v>45.697021390000003</v>
      </c>
      <c r="S152" s="43">
        <v>31.19362551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54690.631403949992</v>
      </c>
      <c r="C153" s="43">
        <f t="shared" ref="C153" si="774">I153+O153</f>
        <v>38969.93813599</v>
      </c>
      <c r="D153" s="43">
        <f t="shared" ref="D153" si="775">J153+P153</f>
        <v>15720.693267960001</v>
      </c>
      <c r="E153" s="43">
        <f t="shared" ref="E153" si="776">K153+Q153</f>
        <v>8623.8058748999993</v>
      </c>
      <c r="F153" s="43">
        <f t="shared" ref="F153" si="777">L153+R153</f>
        <v>6923.2524018900012</v>
      </c>
      <c r="G153" s="43">
        <f t="shared" ref="G153" si="778">M153+S153</f>
        <v>173.63499117000001</v>
      </c>
      <c r="H153" s="43">
        <f t="shared" ref="H153" si="779">SUM(I153:J153)</f>
        <v>38619.416113970001</v>
      </c>
      <c r="I153" s="43">
        <v>26994.68475022</v>
      </c>
      <c r="J153" s="43">
        <f t="shared" ref="J153" si="780">SUM(K153:M153)</f>
        <v>11624.731363750001</v>
      </c>
      <c r="K153" s="43">
        <v>4605.9633946399999</v>
      </c>
      <c r="L153" s="43">
        <v>6877.1478066900008</v>
      </c>
      <c r="M153" s="43">
        <v>141.62016242000001</v>
      </c>
      <c r="N153" s="43">
        <f t="shared" ref="N153" si="781">SUM(O153:P153)</f>
        <v>16071.21528998</v>
      </c>
      <c r="O153" s="43">
        <v>11975.25338577</v>
      </c>
      <c r="P153" s="43">
        <f t="shared" ref="P153" si="782">SUM(Q153:S153)</f>
        <v>4095.9619042099998</v>
      </c>
      <c r="Q153" s="43">
        <v>4017.8424802599998</v>
      </c>
      <c r="R153" s="43">
        <v>46.104595199999999</v>
      </c>
      <c r="S153" s="43">
        <v>32.01482875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58758.074427760002</v>
      </c>
      <c r="C154" s="43">
        <f t="shared" ref="C154" si="783">I154+O154</f>
        <v>40948.198429939999</v>
      </c>
      <c r="D154" s="43">
        <f t="shared" ref="D154" si="784">J154+P154</f>
        <v>17809.875997819996</v>
      </c>
      <c r="E154" s="43">
        <f t="shared" ref="E154" si="785">K154+Q154</f>
        <v>8680.3874364900003</v>
      </c>
      <c r="F154" s="43">
        <f t="shared" ref="F154" si="786">L154+R154</f>
        <v>8955.017467499998</v>
      </c>
      <c r="G154" s="43">
        <f t="shared" ref="G154" si="787">M154+S154</f>
        <v>174.47109383</v>
      </c>
      <c r="H154" s="43">
        <f t="shared" ref="H154" si="788">SUM(I154:J154)</f>
        <v>44405.651659529998</v>
      </c>
      <c r="I154" s="43">
        <v>30305.585449269998</v>
      </c>
      <c r="J154" s="43">
        <f t="shared" ref="J154" si="789">SUM(K154:M154)</f>
        <v>14100.066210259998</v>
      </c>
      <c r="K154" s="43">
        <v>5250.9294239699993</v>
      </c>
      <c r="L154" s="43">
        <v>8707.2291546999986</v>
      </c>
      <c r="M154" s="43">
        <v>141.90763158999999</v>
      </c>
      <c r="N154" s="43">
        <f t="shared" ref="N154" si="790">SUM(O154:P154)</f>
        <v>14352.422768230001</v>
      </c>
      <c r="O154" s="43">
        <v>10642.612980670001</v>
      </c>
      <c r="P154" s="43">
        <f t="shared" ref="P154" si="791">SUM(Q154:S154)</f>
        <v>3709.8097875599997</v>
      </c>
      <c r="Q154" s="43">
        <v>3429.45801252</v>
      </c>
      <c r="R154" s="43">
        <v>247.7883128</v>
      </c>
      <c r="S154" s="43">
        <v>32.56346224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59424.55998423</v>
      </c>
      <c r="C155" s="43">
        <f t="shared" ref="C155" si="792">I155+O155</f>
        <v>39281.682813439998</v>
      </c>
      <c r="D155" s="43">
        <f t="shared" ref="D155" si="793">J155+P155</f>
        <v>20142.877170790001</v>
      </c>
      <c r="E155" s="43">
        <f t="shared" ref="E155" si="794">K155+Q155</f>
        <v>9365.2885709500006</v>
      </c>
      <c r="F155" s="43">
        <f t="shared" ref="F155" si="795">L155+R155</f>
        <v>10603.232547050002</v>
      </c>
      <c r="G155" s="43">
        <f t="shared" ref="G155" si="796">M155+S155</f>
        <v>174.35605279000001</v>
      </c>
      <c r="H155" s="43">
        <f t="shared" ref="H155" si="797">SUM(I155:J155)</f>
        <v>45688.796121809995</v>
      </c>
      <c r="I155" s="43">
        <v>29294.692031809998</v>
      </c>
      <c r="J155" s="43">
        <f t="shared" ref="J155" si="798">SUM(K155:M155)</f>
        <v>16394.104090000001</v>
      </c>
      <c r="K155" s="43">
        <v>5897.87201946</v>
      </c>
      <c r="L155" s="43">
        <v>10354.938444020001</v>
      </c>
      <c r="M155" s="43">
        <v>141.29362652</v>
      </c>
      <c r="N155" s="43">
        <f t="shared" ref="N155" si="799">SUM(O155:P155)</f>
        <v>13735.763862420001</v>
      </c>
      <c r="O155" s="43">
        <v>9986.9907816300001</v>
      </c>
      <c r="P155" s="43">
        <f t="shared" ref="P155" si="800">SUM(Q155:S155)</f>
        <v>3748.7730807899998</v>
      </c>
      <c r="Q155" s="43">
        <v>3467.4165514900001</v>
      </c>
      <c r="R155" s="43">
        <v>248.29410303</v>
      </c>
      <c r="S155" s="43">
        <v>33.062426270000003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60679.123976390001</v>
      </c>
      <c r="C156" s="43">
        <f t="shared" ref="C156" si="801">I156+O156</f>
        <v>39318.13932373</v>
      </c>
      <c r="D156" s="43">
        <f t="shared" ref="D156" si="802">J156+P156</f>
        <v>21360.984652660001</v>
      </c>
      <c r="E156" s="43">
        <f t="shared" ref="E156" si="803">K156+Q156</f>
        <v>12401.490319010001</v>
      </c>
      <c r="F156" s="43">
        <f t="shared" ref="F156" si="804">L156+R156</f>
        <v>8785.7441068200005</v>
      </c>
      <c r="G156" s="43">
        <f t="shared" ref="G156" si="805">M156+S156</f>
        <v>173.75022683</v>
      </c>
      <c r="H156" s="43">
        <f t="shared" ref="H156" si="806">SUM(I156:J156)</f>
        <v>46684.980039640002</v>
      </c>
      <c r="I156" s="43">
        <v>29582.532351620001</v>
      </c>
      <c r="J156" s="43">
        <f t="shared" ref="J156" si="807">SUM(K156:M156)</f>
        <v>17102.447688020002</v>
      </c>
      <c r="K156" s="43">
        <v>8431.0160624700002</v>
      </c>
      <c r="L156" s="43">
        <v>8530.0623599099999</v>
      </c>
      <c r="M156" s="43">
        <v>141.36926564000001</v>
      </c>
      <c r="N156" s="43">
        <f t="shared" ref="N156" si="808">SUM(O156:P156)</f>
        <v>13994.143936749999</v>
      </c>
      <c r="O156" s="43">
        <v>9735.6069721099993</v>
      </c>
      <c r="P156" s="43">
        <f t="shared" ref="P156" si="809">SUM(Q156:S156)</f>
        <v>4258.5369646399995</v>
      </c>
      <c r="Q156" s="43">
        <v>3970.4742565400002</v>
      </c>
      <c r="R156" s="43">
        <v>255.68174690999999</v>
      </c>
      <c r="S156" s="43">
        <v>32.380961190000001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53419.528293750001</v>
      </c>
      <c r="C157" s="43">
        <f t="shared" ref="C157" si="810">I157+O157</f>
        <v>36994.925717649996</v>
      </c>
      <c r="D157" s="43">
        <f t="shared" ref="D157" si="811">J157+P157</f>
        <v>16424.602576099998</v>
      </c>
      <c r="E157" s="43">
        <f t="shared" ref="E157" si="812">K157+Q157</f>
        <v>12474.377382089999</v>
      </c>
      <c r="F157" s="43">
        <f t="shared" ref="F157" si="813">L157+R157</f>
        <v>3775.2160608200002</v>
      </c>
      <c r="G157" s="43">
        <f t="shared" ref="G157" si="814">M157+S157</f>
        <v>175.00913319</v>
      </c>
      <c r="H157" s="43">
        <f t="shared" ref="H157" si="815">SUM(I157:J157)</f>
        <v>39512.376486239998</v>
      </c>
      <c r="I157" s="43">
        <v>28353.452441969999</v>
      </c>
      <c r="J157" s="43">
        <f t="shared" ref="J157" si="816">SUM(K157:M157)</f>
        <v>11158.924044270001</v>
      </c>
      <c r="K157" s="43">
        <v>7483.3950428399994</v>
      </c>
      <c r="L157" s="43">
        <v>3533.5331187100001</v>
      </c>
      <c r="M157" s="43">
        <v>141.99588272</v>
      </c>
      <c r="N157" s="43">
        <f t="shared" ref="N157" si="817">SUM(O157:P157)</f>
        <v>13907.151807509999</v>
      </c>
      <c r="O157" s="43">
        <v>8641.4732756800004</v>
      </c>
      <c r="P157" s="43">
        <f t="shared" ref="P157" si="818">SUM(Q157:S157)</f>
        <v>5265.678531829999</v>
      </c>
      <c r="Q157" s="43">
        <v>4990.9823392499993</v>
      </c>
      <c r="R157" s="43">
        <v>241.68294211</v>
      </c>
      <c r="S157" s="43">
        <v>33.013250470000003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56343.040765889993</v>
      </c>
      <c r="C158" s="43">
        <f t="shared" ref="C158" si="819">I158+O158</f>
        <v>36999.314513429999</v>
      </c>
      <c r="D158" s="43">
        <f t="shared" ref="D158" si="820">J158+P158</f>
        <v>19343.726252460001</v>
      </c>
      <c r="E158" s="43">
        <f t="shared" ref="E158" si="821">K158+Q158</f>
        <v>12797.39187571</v>
      </c>
      <c r="F158" s="43">
        <f t="shared" ref="F158" si="822">L158+R158</f>
        <v>6375.7638260499998</v>
      </c>
      <c r="G158" s="43">
        <f t="shared" ref="G158" si="823">M158+S158</f>
        <v>170.57055070000001</v>
      </c>
      <c r="H158" s="43">
        <f t="shared" ref="H158" si="824">SUM(I158:J158)</f>
        <v>43409.265052790004</v>
      </c>
      <c r="I158" s="43">
        <v>28275.168568100002</v>
      </c>
      <c r="J158" s="43">
        <f t="shared" ref="J158" si="825">SUM(K158:M158)</f>
        <v>15134.096484690001</v>
      </c>
      <c r="K158" s="43">
        <v>8862.6973421099992</v>
      </c>
      <c r="L158" s="43">
        <v>6134.1356262700001</v>
      </c>
      <c r="M158" s="43">
        <v>137.26351631</v>
      </c>
      <c r="N158" s="43">
        <f t="shared" ref="N158" si="826">SUM(O158:P158)</f>
        <v>12933.7757131</v>
      </c>
      <c r="O158" s="43">
        <v>8724.1459453299994</v>
      </c>
      <c r="P158" s="43">
        <f t="shared" ref="P158" si="827">SUM(Q158:S158)</f>
        <v>4209.6297677700004</v>
      </c>
      <c r="Q158" s="43">
        <v>3934.6945336000003</v>
      </c>
      <c r="R158" s="43">
        <v>241.62819977999999</v>
      </c>
      <c r="S158" s="43">
        <v>33.307034389999998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58007.720125390006</v>
      </c>
      <c r="C159" s="43">
        <f t="shared" ref="C159" si="828">I159+O159</f>
        <v>37870.188250569998</v>
      </c>
      <c r="D159" s="43">
        <f t="shared" ref="D159" si="829">J159+P159</f>
        <v>20137.531874820001</v>
      </c>
      <c r="E159" s="43">
        <f t="shared" ref="E159" si="830">K159+Q159</f>
        <v>14203.995920480002</v>
      </c>
      <c r="F159" s="43">
        <f t="shared" ref="F159" si="831">L159+R159</f>
        <v>5774.8572876599992</v>
      </c>
      <c r="G159" s="43">
        <f t="shared" ref="G159" si="832">M159+S159</f>
        <v>158.67866667999999</v>
      </c>
      <c r="H159" s="43">
        <f t="shared" ref="H159" si="833">SUM(I159:J159)</f>
        <v>45007.084020359995</v>
      </c>
      <c r="I159" s="43">
        <v>29235.728300139999</v>
      </c>
      <c r="J159" s="43">
        <f t="shared" ref="J159" si="834">SUM(K159:M159)</f>
        <v>15771.355720219999</v>
      </c>
      <c r="K159" s="43">
        <v>10110.741869860001</v>
      </c>
      <c r="L159" s="43">
        <v>5534.1701715499994</v>
      </c>
      <c r="M159" s="43">
        <v>126.44367880999999</v>
      </c>
      <c r="N159" s="43">
        <f t="shared" ref="N159" si="835">SUM(O159:P159)</f>
        <v>13000.63610503</v>
      </c>
      <c r="O159" s="43">
        <v>8634.4599504300004</v>
      </c>
      <c r="P159" s="43">
        <f t="shared" ref="P159" si="836">SUM(Q159:S159)</f>
        <v>4366.1761545999998</v>
      </c>
      <c r="Q159" s="43">
        <v>4093.2540506199998</v>
      </c>
      <c r="R159" s="43">
        <v>240.68711611000001</v>
      </c>
      <c r="S159" s="43">
        <v>32.234987869999998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55865.262291540006</v>
      </c>
      <c r="C160" s="43">
        <f t="shared" ref="C160" si="837">I160+O160</f>
        <v>35256.839174699999</v>
      </c>
      <c r="D160" s="43">
        <f t="shared" ref="D160" si="838">J160+P160</f>
        <v>20608.42311684</v>
      </c>
      <c r="E160" s="43">
        <f t="shared" ref="E160" si="839">K160+Q160</f>
        <v>15760.279024859999</v>
      </c>
      <c r="F160" s="43">
        <f t="shared" ref="F160" si="840">L160+R160</f>
        <v>4739.3737770199996</v>
      </c>
      <c r="G160" s="43">
        <f t="shared" ref="G160" si="841">M160+S160</f>
        <v>108.77031496000001</v>
      </c>
      <c r="H160" s="43">
        <f t="shared" ref="H160" si="842">SUM(I160:J160)</f>
        <v>44882.411365909997</v>
      </c>
      <c r="I160" s="43">
        <v>27732.004306120001</v>
      </c>
      <c r="J160" s="43">
        <f t="shared" ref="J160" si="843">SUM(K160:M160)</f>
        <v>17150.407059789999</v>
      </c>
      <c r="K160" s="43">
        <v>12562.53713015</v>
      </c>
      <c r="L160" s="43">
        <v>4515.9538434899996</v>
      </c>
      <c r="M160" s="43">
        <v>71.916086149999998</v>
      </c>
      <c r="N160" s="43">
        <f t="shared" ref="N160" si="844">SUM(O160:P160)</f>
        <v>10982.85092563</v>
      </c>
      <c r="O160" s="43">
        <v>7524.8348685800001</v>
      </c>
      <c r="P160" s="43">
        <f t="shared" ref="P160" si="845">SUM(Q160:S160)</f>
        <v>3458.0160570500002</v>
      </c>
      <c r="Q160" s="43">
        <v>3197.74189471</v>
      </c>
      <c r="R160" s="43">
        <v>223.41993353000001</v>
      </c>
      <c r="S160" s="43">
        <v>36.854228810000002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56749.186858590008</v>
      </c>
      <c r="C161" s="43">
        <f t="shared" ref="C161" si="846">I161+O161</f>
        <v>35718.932166580002</v>
      </c>
      <c r="D161" s="43">
        <f t="shared" ref="D161" si="847">J161+P161</f>
        <v>21030.254692009999</v>
      </c>
      <c r="E161" s="43">
        <f t="shared" ref="E161" si="848">K161+Q161</f>
        <v>15954.640348700001</v>
      </c>
      <c r="F161" s="43">
        <f t="shared" ref="F161" si="849">L161+R161</f>
        <v>4987.3418734399993</v>
      </c>
      <c r="G161" s="43">
        <f t="shared" ref="G161" si="850">M161+S161</f>
        <v>88.272469869999995</v>
      </c>
      <c r="H161" s="43">
        <f t="shared" ref="H161" si="851">SUM(I161:J161)</f>
        <v>45382.052844589998</v>
      </c>
      <c r="I161" s="43">
        <v>28147.723408540001</v>
      </c>
      <c r="J161" s="43">
        <f t="shared" ref="J161" si="852">SUM(K161:M161)</f>
        <v>17234.32943605</v>
      </c>
      <c r="K161" s="43">
        <v>12426.73066126</v>
      </c>
      <c r="L161" s="43">
        <v>4756.7150509099993</v>
      </c>
      <c r="M161" s="43">
        <v>50.883723879999998</v>
      </c>
      <c r="N161" s="43">
        <f t="shared" ref="N161" si="853">SUM(O161:P161)</f>
        <v>11367.134014000001</v>
      </c>
      <c r="O161" s="43">
        <v>7571.2087580400002</v>
      </c>
      <c r="P161" s="43">
        <f t="shared" ref="P161" si="854">SUM(Q161:S161)</f>
        <v>3795.9252559600004</v>
      </c>
      <c r="Q161" s="43">
        <v>3527.9096874400002</v>
      </c>
      <c r="R161" s="43">
        <v>230.62682253</v>
      </c>
      <c r="S161" s="43">
        <v>37.388745989999997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56595.666183239999</v>
      </c>
      <c r="C162" s="43">
        <f t="shared" ref="C162" si="855">I162+O162</f>
        <v>35292.0003631</v>
      </c>
      <c r="D162" s="43">
        <f t="shared" ref="D162" si="856">J162+P162</f>
        <v>21303.665820140002</v>
      </c>
      <c r="E162" s="43">
        <f t="shared" ref="E162" si="857">K162+Q162</f>
        <v>15872.78496212</v>
      </c>
      <c r="F162" s="43">
        <f t="shared" ref="F162" si="858">L162+R162</f>
        <v>5342.3893881900003</v>
      </c>
      <c r="G162" s="43">
        <f t="shared" ref="G162" si="859">M162+S162</f>
        <v>88.49146983</v>
      </c>
      <c r="H162" s="43">
        <f t="shared" ref="H162" si="860">SUM(I162:J162)</f>
        <v>44811.013732860003</v>
      </c>
      <c r="I162" s="43">
        <v>27178.4991405</v>
      </c>
      <c r="J162" s="43">
        <f t="shared" ref="J162" si="861">SUM(K162:M162)</f>
        <v>17632.514592360003</v>
      </c>
      <c r="K162" s="43">
        <v>12469.56065999</v>
      </c>
      <c r="L162" s="43">
        <v>5111.7556021300006</v>
      </c>
      <c r="M162" s="43">
        <v>51.198330239999997</v>
      </c>
      <c r="N162" s="43">
        <f t="shared" ref="N162" si="862">SUM(O162:P162)</f>
        <v>11784.652450379999</v>
      </c>
      <c r="O162" s="43">
        <v>8113.5012225999999</v>
      </c>
      <c r="P162" s="43">
        <f t="shared" ref="P162" si="863">SUM(Q162:S162)</f>
        <v>3671.1512277800002</v>
      </c>
      <c r="Q162" s="43">
        <v>3403.2243021300001</v>
      </c>
      <c r="R162" s="43">
        <v>230.63378606000001</v>
      </c>
      <c r="S162" s="43">
        <v>37.293139590000003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57825.765780289992</v>
      </c>
      <c r="C163" s="43">
        <f t="shared" ref="C163" si="864">I163+O163</f>
        <v>36256.279314679996</v>
      </c>
      <c r="D163" s="43">
        <f t="shared" ref="D163" si="865">J163+P163</f>
        <v>21569.486465609996</v>
      </c>
      <c r="E163" s="43">
        <f t="shared" ref="E163" si="866">K163+Q163</f>
        <v>16169.33245844</v>
      </c>
      <c r="F163" s="43">
        <f t="shared" ref="F163" si="867">L163+R163</f>
        <v>5285.3765091100004</v>
      </c>
      <c r="G163" s="43">
        <f t="shared" ref="G163" si="868">M163+S163</f>
        <v>114.77749806</v>
      </c>
      <c r="H163" s="43">
        <f t="shared" ref="H163" si="869">SUM(I163:J163)</f>
        <v>44935.883912249992</v>
      </c>
      <c r="I163" s="43">
        <v>27017.313910779998</v>
      </c>
      <c r="J163" s="43">
        <f t="shared" ref="J163" si="870">SUM(K163:M163)</f>
        <v>17918.570001469998</v>
      </c>
      <c r="K163" s="43">
        <v>12586.65109677</v>
      </c>
      <c r="L163" s="43">
        <v>5255.4235296000006</v>
      </c>
      <c r="M163" s="43">
        <v>76.495375100000004</v>
      </c>
      <c r="N163" s="43">
        <f t="shared" ref="N163" si="871">SUM(O163:P163)</f>
        <v>12889.88186804</v>
      </c>
      <c r="O163" s="43">
        <v>9238.9654038999997</v>
      </c>
      <c r="P163" s="43">
        <f t="shared" ref="P163" si="872">SUM(Q163:S163)</f>
        <v>3650.9164641399998</v>
      </c>
      <c r="Q163" s="43">
        <v>3582.6813616699997</v>
      </c>
      <c r="R163" s="43">
        <v>29.952979509999999</v>
      </c>
      <c r="S163" s="43">
        <v>38.282122960000002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56531.765165150005</v>
      </c>
      <c r="C164" s="43">
        <f t="shared" ref="C164" si="873">I164+O164</f>
        <v>40059.74581968</v>
      </c>
      <c r="D164" s="43">
        <f t="shared" ref="D164" si="874">J164+P164</f>
        <v>16472.019345470002</v>
      </c>
      <c r="E164" s="43">
        <f t="shared" ref="E164" si="875">K164+Q164</f>
        <v>15385.708297540001</v>
      </c>
      <c r="F164" s="43">
        <f t="shared" ref="F164" si="876">L164+R164</f>
        <v>968.52797438000005</v>
      </c>
      <c r="G164" s="43">
        <f t="shared" ref="G164" si="877">M164+S164</f>
        <v>117.78307355</v>
      </c>
      <c r="H164" s="43">
        <f t="shared" ref="H164" si="878">SUM(I164:J164)</f>
        <v>43568.13147434</v>
      </c>
      <c r="I164" s="43">
        <v>30901.028929960001</v>
      </c>
      <c r="J164" s="43">
        <f t="shared" ref="J164" si="879">SUM(K164:M164)</f>
        <v>12667.102544380001</v>
      </c>
      <c r="K164" s="43">
        <v>11802.449760610001</v>
      </c>
      <c r="L164" s="43">
        <v>784.98701011000003</v>
      </c>
      <c r="M164" s="43">
        <v>79.665773659999999</v>
      </c>
      <c r="N164" s="43">
        <f t="shared" ref="N164" si="880">SUM(O164:P164)</f>
        <v>12963.633690809998</v>
      </c>
      <c r="O164" s="43">
        <v>9158.716889719999</v>
      </c>
      <c r="P164" s="43">
        <f t="shared" ref="P164" si="881">SUM(Q164:S164)</f>
        <v>3804.9168010900003</v>
      </c>
      <c r="Q164" s="43">
        <v>3583.25853693</v>
      </c>
      <c r="R164" s="43">
        <v>183.54096426999999</v>
      </c>
      <c r="S164" s="43">
        <v>38.117299889999998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63318.066380759985</v>
      </c>
      <c r="C165" s="43">
        <f t="shared" ref="C165" si="882">I165+O165</f>
        <v>40411.342492800002</v>
      </c>
      <c r="D165" s="43">
        <f t="shared" ref="D165" si="883">J165+P165</f>
        <v>22906.723887960001</v>
      </c>
      <c r="E165" s="43">
        <f t="shared" ref="E165" si="884">K165+Q165</f>
        <v>21769.777092069999</v>
      </c>
      <c r="F165" s="43">
        <f t="shared" ref="F165" si="885">L165+R165</f>
        <v>1016.0223334899999</v>
      </c>
      <c r="G165" s="43">
        <f t="shared" ref="G165" si="886">M165+S165</f>
        <v>120.92446240000001</v>
      </c>
      <c r="H165" s="43">
        <f t="shared" ref="H165" si="887">SUM(I165:J165)</f>
        <v>51203.044469760003</v>
      </c>
      <c r="I165" s="43">
        <v>31736.726894359999</v>
      </c>
      <c r="J165" s="43">
        <f t="shared" ref="J165" si="888">SUM(K165:M165)</f>
        <v>19466.3175754</v>
      </c>
      <c r="K165" s="43">
        <v>18551.182215479999</v>
      </c>
      <c r="L165" s="43">
        <v>832.62602394999999</v>
      </c>
      <c r="M165" s="43">
        <v>82.509335970000009</v>
      </c>
      <c r="N165" s="43">
        <f t="shared" ref="N165" si="889">SUM(O165:P165)</f>
        <v>12115.021911</v>
      </c>
      <c r="O165" s="43">
        <v>8674.6155984399993</v>
      </c>
      <c r="P165" s="43">
        <f t="shared" ref="P165" si="890">SUM(Q165:S165)</f>
        <v>3440.4063125600001</v>
      </c>
      <c r="Q165" s="43">
        <v>3218.5948765900002</v>
      </c>
      <c r="R165" s="43">
        <v>183.39630954</v>
      </c>
      <c r="S165" s="43">
        <v>38.415126430000001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76369.76299023001</v>
      </c>
      <c r="C166" s="43">
        <f t="shared" ref="C166" si="891">I166+O166</f>
        <v>50815.698130290002</v>
      </c>
      <c r="D166" s="43">
        <f t="shared" ref="D166" si="892">J166+P166</f>
        <v>25554.064859940001</v>
      </c>
      <c r="E166" s="43">
        <f t="shared" ref="E166" si="893">K166+Q166</f>
        <v>24363.798173329997</v>
      </c>
      <c r="F166" s="43">
        <f t="shared" ref="F166" si="894">L166+R166</f>
        <v>986.75869622000005</v>
      </c>
      <c r="G166" s="43">
        <f t="shared" ref="G166" si="895">M166+S166</f>
        <v>203.50799038999997</v>
      </c>
      <c r="H166" s="43">
        <f t="shared" ref="H166" si="896">SUM(I166:J166)</f>
        <v>63404.26155096</v>
      </c>
      <c r="I166" s="43">
        <v>41952.738856870004</v>
      </c>
      <c r="J166" s="43">
        <f t="shared" ref="J166" si="897">SUM(K166:M166)</f>
        <v>21451.522694089999</v>
      </c>
      <c r="K166" s="43">
        <v>20563.520115659998</v>
      </c>
      <c r="L166" s="43">
        <v>800.56483249999997</v>
      </c>
      <c r="M166" s="43">
        <v>87.437745929999991</v>
      </c>
      <c r="N166" s="43">
        <f t="shared" ref="N166" si="898">SUM(O166:P166)</f>
        <v>12965.50143927</v>
      </c>
      <c r="O166" s="43">
        <v>8862.9592734199996</v>
      </c>
      <c r="P166" s="43">
        <f t="shared" ref="P166" si="899">SUM(Q166:S166)</f>
        <v>4102.5421658499999</v>
      </c>
      <c r="Q166" s="43">
        <v>3800.2780576700002</v>
      </c>
      <c r="R166" s="43">
        <v>186.19386372000002</v>
      </c>
      <c r="S166" s="43">
        <v>116.07024446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73619.704706509991</v>
      </c>
      <c r="C167" s="43">
        <f t="shared" ref="C167" si="900">I167+O167</f>
        <v>49724.494473599996</v>
      </c>
      <c r="D167" s="43">
        <f t="shared" ref="D167" si="901">J167+P167</f>
        <v>23895.210232910002</v>
      </c>
      <c r="E167" s="43">
        <f t="shared" ref="E167" si="902">K167+Q167</f>
        <v>22617.702743710001</v>
      </c>
      <c r="F167" s="43">
        <f t="shared" ref="F167" si="903">L167+R167</f>
        <v>1074.85816628</v>
      </c>
      <c r="G167" s="43">
        <f t="shared" ref="G167" si="904">M167+S167</f>
        <v>202.64932292000003</v>
      </c>
      <c r="H167" s="43">
        <f t="shared" ref="H167" si="905">SUM(I167:J167)</f>
        <v>60242.671911549995</v>
      </c>
      <c r="I167" s="43">
        <v>39397.290665869994</v>
      </c>
      <c r="J167" s="43">
        <f t="shared" ref="J167" si="906">SUM(K167:M167)</f>
        <v>20845.381245680001</v>
      </c>
      <c r="K167" s="43">
        <v>19869.11289832</v>
      </c>
      <c r="L167" s="43">
        <v>889.15363357000001</v>
      </c>
      <c r="M167" s="43">
        <v>87.11471379000001</v>
      </c>
      <c r="N167" s="43">
        <f t="shared" ref="N167" si="907">SUM(O167:P167)</f>
        <v>13377.03279496</v>
      </c>
      <c r="O167" s="43">
        <v>10327.20380773</v>
      </c>
      <c r="P167" s="43">
        <f t="shared" ref="P167" si="908">SUM(Q167:S167)</f>
        <v>3049.8289872299997</v>
      </c>
      <c r="Q167" s="43">
        <v>2748.5898453899999</v>
      </c>
      <c r="R167" s="43">
        <v>185.70453271</v>
      </c>
      <c r="S167" s="43">
        <v>115.53460913000001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74390.508789920001</v>
      </c>
      <c r="C168" s="43">
        <f t="shared" ref="C168" si="909">I168+O168</f>
        <v>48603.53367058</v>
      </c>
      <c r="D168" s="43">
        <f t="shared" ref="D168" si="910">J168+P168</f>
        <v>25786.975119340004</v>
      </c>
      <c r="E168" s="43">
        <f t="shared" ref="E168" si="911">K168+Q168</f>
        <v>24463.023420470003</v>
      </c>
      <c r="F168" s="43">
        <f t="shared" ref="F168" si="912">L168+R168</f>
        <v>1122.85605085</v>
      </c>
      <c r="G168" s="43">
        <f t="shared" ref="G168" si="913">M168+S168</f>
        <v>201.09564802</v>
      </c>
      <c r="H168" s="43">
        <f t="shared" ref="H168" si="914">SUM(I168:J168)</f>
        <v>60546.48973632</v>
      </c>
      <c r="I168" s="43">
        <v>38067.879161469995</v>
      </c>
      <c r="J168" s="43">
        <f t="shared" ref="J168" si="915">SUM(K168:M168)</f>
        <v>22478.610574850005</v>
      </c>
      <c r="K168" s="43">
        <v>21468.294915950002</v>
      </c>
      <c r="L168" s="43">
        <v>925.74117317000002</v>
      </c>
      <c r="M168" s="43">
        <v>84.574485730000006</v>
      </c>
      <c r="N168" s="43">
        <f t="shared" ref="N168" si="916">SUM(O168:P168)</f>
        <v>13844.019053600001</v>
      </c>
      <c r="O168" s="43">
        <v>10535.654509110002</v>
      </c>
      <c r="P168" s="43">
        <f t="shared" ref="P168" si="917">SUM(Q168:S168)</f>
        <v>3308.3645444899998</v>
      </c>
      <c r="Q168" s="43">
        <v>2994.7285045199997</v>
      </c>
      <c r="R168" s="43">
        <v>197.11487768000001</v>
      </c>
      <c r="S168" s="43">
        <v>116.52116229000001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77046.456546080008</v>
      </c>
      <c r="C169" s="43">
        <f t="shared" ref="C169" si="918">I169+O169</f>
        <v>50117.08089622001</v>
      </c>
      <c r="D169" s="43">
        <f t="shared" ref="D169" si="919">J169+P169</f>
        <v>26929.375649860005</v>
      </c>
      <c r="E169" s="43">
        <f t="shared" ref="E169" si="920">K169+Q169</f>
        <v>25425.146130650002</v>
      </c>
      <c r="F169" s="43">
        <f t="shared" ref="F169" si="921">L169+R169</f>
        <v>1215.3706256099999</v>
      </c>
      <c r="G169" s="43">
        <f t="shared" ref="G169" si="922">M169+S169</f>
        <v>288.85889359999999</v>
      </c>
      <c r="H169" s="43">
        <f t="shared" ref="H169" si="923">SUM(I169:J169)</f>
        <v>63210.09428866001</v>
      </c>
      <c r="I169" s="43">
        <v>39986.499970660007</v>
      </c>
      <c r="J169" s="43">
        <f t="shared" ref="J169" si="924">SUM(K169:M169)</f>
        <v>23223.594318000003</v>
      </c>
      <c r="K169" s="43">
        <v>22119.688155920001</v>
      </c>
      <c r="L169" s="43">
        <v>1012.93345534</v>
      </c>
      <c r="M169" s="43">
        <v>90.972706739999992</v>
      </c>
      <c r="N169" s="43">
        <f t="shared" ref="N169" si="925">SUM(O169:P169)</f>
        <v>13836.36225742</v>
      </c>
      <c r="O169" s="43">
        <v>10130.58092556</v>
      </c>
      <c r="P169" s="43">
        <f t="shared" ref="P169" si="926">SUM(Q169:S169)</f>
        <v>3705.7813318600001</v>
      </c>
      <c r="Q169" s="43">
        <v>3305.4579747299999</v>
      </c>
      <c r="R169" s="43">
        <v>202.43717027000002</v>
      </c>
      <c r="S169" s="43">
        <v>197.88618686000001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75242.605658920002</v>
      </c>
      <c r="C170" s="43">
        <f t="shared" ref="C170" si="927">I170+O170</f>
        <v>48408.322624149994</v>
      </c>
      <c r="D170" s="43">
        <f t="shared" ref="D170" si="928">J170+P170</f>
        <v>26834.28303477</v>
      </c>
      <c r="E170" s="43">
        <f t="shared" ref="E170" si="929">K170+Q170</f>
        <v>25303.3567119</v>
      </c>
      <c r="F170" s="43">
        <f t="shared" ref="F170" si="930">L170+R170</f>
        <v>1239.5054772600001</v>
      </c>
      <c r="G170" s="43">
        <f t="shared" ref="G170" si="931">M170+S170</f>
        <v>291.42084561000001</v>
      </c>
      <c r="H170" s="43">
        <f t="shared" ref="H170" si="932">SUM(I170:J170)</f>
        <v>60496.527851589999</v>
      </c>
      <c r="I170" s="43">
        <v>38178.067255299997</v>
      </c>
      <c r="J170" s="43">
        <f t="shared" ref="J170" si="933">SUM(K170:M170)</f>
        <v>22318.460596290002</v>
      </c>
      <c r="K170" s="43">
        <v>21253.22139681</v>
      </c>
      <c r="L170" s="43">
        <v>973.23782084000004</v>
      </c>
      <c r="M170" s="43">
        <v>92.001378639999999</v>
      </c>
      <c r="N170" s="43">
        <f t="shared" ref="N170" si="934">SUM(O170:P170)</f>
        <v>14746.077807330001</v>
      </c>
      <c r="O170" s="43">
        <v>10230.255368850001</v>
      </c>
      <c r="P170" s="43">
        <f t="shared" ref="P170" si="935">SUM(Q170:S170)</f>
        <v>4515.8224384799996</v>
      </c>
      <c r="Q170" s="43">
        <v>4050.1353150899999</v>
      </c>
      <c r="R170" s="43">
        <v>266.26765641999998</v>
      </c>
      <c r="S170" s="43">
        <v>199.41946697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75132.936866100004</v>
      </c>
      <c r="C171" s="43">
        <f t="shared" ref="C171" si="936">I171+O171</f>
        <v>56990.122226840002</v>
      </c>
      <c r="D171" s="43">
        <f t="shared" ref="D171" si="937">J171+P171</f>
        <v>18142.814639260003</v>
      </c>
      <c r="E171" s="43">
        <f t="shared" ref="E171" si="938">K171+Q171</f>
        <v>16542.282884979999</v>
      </c>
      <c r="F171" s="43">
        <f t="shared" ref="F171" si="939">L171+R171</f>
        <v>1300.9064641800001</v>
      </c>
      <c r="G171" s="43">
        <f t="shared" ref="G171" si="940">M171+S171</f>
        <v>299.62529009999997</v>
      </c>
      <c r="H171" s="43">
        <f t="shared" ref="H171" si="941">SUM(I171:J171)</f>
        <v>60310.570986749997</v>
      </c>
      <c r="I171" s="43">
        <v>46402.994146019999</v>
      </c>
      <c r="J171" s="43">
        <f t="shared" ref="J171" si="942">SUM(K171:M171)</f>
        <v>13907.576840730002</v>
      </c>
      <c r="K171" s="43">
        <v>12770.195602260001</v>
      </c>
      <c r="L171" s="43">
        <v>1040.85943546</v>
      </c>
      <c r="M171" s="43">
        <v>96.521803009999999</v>
      </c>
      <c r="N171" s="43">
        <f t="shared" ref="N171" si="943">SUM(O171:P171)</f>
        <v>14822.36587935</v>
      </c>
      <c r="O171" s="43">
        <v>10587.128080820001</v>
      </c>
      <c r="P171" s="43">
        <f t="shared" ref="P171" si="944">SUM(Q171:S171)</f>
        <v>4235.23779853</v>
      </c>
      <c r="Q171" s="43">
        <v>3772.0872827200001</v>
      </c>
      <c r="R171" s="43">
        <v>260.04702872000001</v>
      </c>
      <c r="S171" s="43">
        <v>203.10348708999999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78168.781286149999</v>
      </c>
      <c r="C172" s="43">
        <f t="shared" ref="C172" si="945">I172+O172</f>
        <v>61204.538133540002</v>
      </c>
      <c r="D172" s="43">
        <f t="shared" ref="D172" si="946">J172+P172</f>
        <v>16964.243152610001</v>
      </c>
      <c r="E172" s="43">
        <f t="shared" ref="E172" si="947">K172+Q172</f>
        <v>15373.90895787</v>
      </c>
      <c r="F172" s="43">
        <f t="shared" ref="F172" si="948">L172+R172</f>
        <v>1292.8566110100001</v>
      </c>
      <c r="G172" s="43">
        <f t="shared" ref="G172" si="949">M172+S172</f>
        <v>297.47758372999999</v>
      </c>
      <c r="H172" s="43">
        <f t="shared" ref="H172" si="950">SUM(I172:J172)</f>
        <v>62046.589860399996</v>
      </c>
      <c r="I172" s="43">
        <v>50035.869280079998</v>
      </c>
      <c r="J172" s="43">
        <f t="shared" ref="J172" si="951">SUM(K172:M172)</f>
        <v>12010.720580319999</v>
      </c>
      <c r="K172" s="43">
        <v>10882.46208417</v>
      </c>
      <c r="L172" s="43">
        <v>1033.21328599</v>
      </c>
      <c r="M172" s="43">
        <v>95.045210159999996</v>
      </c>
      <c r="N172" s="43">
        <f t="shared" ref="N172" si="952">SUM(O172:P172)</f>
        <v>16122.191425749999</v>
      </c>
      <c r="O172" s="43">
        <v>11168.66885346</v>
      </c>
      <c r="P172" s="43">
        <f t="shared" ref="P172" si="953">SUM(Q172:S172)</f>
        <v>4953.5225722900004</v>
      </c>
      <c r="Q172" s="43">
        <v>4491.4468737000007</v>
      </c>
      <c r="R172" s="43">
        <v>259.64332502000002</v>
      </c>
      <c r="S172" s="43">
        <v>202.43237357000001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77502.829255060002</v>
      </c>
      <c r="C173" s="43">
        <f t="shared" ref="C173" si="954">I173+O173</f>
        <v>61653.550123829998</v>
      </c>
      <c r="D173" s="43">
        <f t="shared" ref="D173" si="955">J173+P173</f>
        <v>15849.27913123</v>
      </c>
      <c r="E173" s="43">
        <f t="shared" ref="E173" si="956">K173+Q173</f>
        <v>13959.88605284</v>
      </c>
      <c r="F173" s="43">
        <f t="shared" ref="F173" si="957">L173+R173</f>
        <v>1644.4889389700002</v>
      </c>
      <c r="G173" s="43">
        <f t="shared" ref="G173" si="958">M173+S173</f>
        <v>244.90413942000001</v>
      </c>
      <c r="H173" s="43">
        <f t="shared" ref="H173" si="959">SUM(I173:J173)</f>
        <v>60849.089143770005</v>
      </c>
      <c r="I173" s="43">
        <v>49144.38194531</v>
      </c>
      <c r="J173" s="43">
        <f t="shared" ref="J173" si="960">SUM(K173:M173)</f>
        <v>11704.707198460001</v>
      </c>
      <c r="K173" s="43">
        <v>10298.69025564</v>
      </c>
      <c r="L173" s="43">
        <v>1358.4548379</v>
      </c>
      <c r="M173" s="43">
        <v>47.562104920000003</v>
      </c>
      <c r="N173" s="43">
        <f t="shared" ref="N173" si="961">SUM(O173:P173)</f>
        <v>16653.740111290001</v>
      </c>
      <c r="O173" s="43">
        <v>12509.16817852</v>
      </c>
      <c r="P173" s="43">
        <f t="shared" ref="P173" si="962">SUM(Q173:S173)</f>
        <v>4144.5719327699999</v>
      </c>
      <c r="Q173" s="43">
        <v>3661.1957972</v>
      </c>
      <c r="R173" s="43">
        <v>286.03410107000002</v>
      </c>
      <c r="S173" s="43">
        <v>197.34203450000001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78824.793994389998</v>
      </c>
      <c r="C174" s="43">
        <f t="shared" ref="C174" si="963">I174+O174</f>
        <v>62989.560284780004</v>
      </c>
      <c r="D174" s="43">
        <f t="shared" ref="D174" si="964">J174+P174</f>
        <v>15835.233709609998</v>
      </c>
      <c r="E174" s="43">
        <f t="shared" ref="E174" si="965">K174+Q174</f>
        <v>13882.954200390001</v>
      </c>
      <c r="F174" s="43">
        <f t="shared" ref="F174" si="966">L174+R174</f>
        <v>1705.8995045300003</v>
      </c>
      <c r="G174" s="43">
        <f t="shared" ref="G174" si="967">M174+S174</f>
        <v>246.38000468999999</v>
      </c>
      <c r="H174" s="43">
        <f t="shared" ref="H174" si="968">SUM(I174:J174)</f>
        <v>62462.269328709997</v>
      </c>
      <c r="I174" s="43">
        <v>51063.655320680002</v>
      </c>
      <c r="J174" s="43">
        <f t="shared" ref="J174" si="969">SUM(K174:M174)</f>
        <v>11398.614008029999</v>
      </c>
      <c r="K174" s="43">
        <v>9925.0140047500008</v>
      </c>
      <c r="L174" s="43">
        <v>1427.4102030200002</v>
      </c>
      <c r="M174" s="43">
        <v>46.189800259999998</v>
      </c>
      <c r="N174" s="43">
        <f t="shared" ref="N174" si="970">SUM(O174:P174)</f>
        <v>16362.524665679997</v>
      </c>
      <c r="O174" s="43">
        <v>11925.904964099998</v>
      </c>
      <c r="P174" s="43">
        <f t="shared" ref="P174" si="971">SUM(Q174:S174)</f>
        <v>4436.6197015799989</v>
      </c>
      <c r="Q174" s="43">
        <v>3957.9401956399997</v>
      </c>
      <c r="R174" s="43">
        <v>278.48930151000002</v>
      </c>
      <c r="S174" s="43">
        <v>200.19020442999999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74696.439534520003</v>
      </c>
      <c r="C175" s="43">
        <f t="shared" ref="C175" si="972">I175+O175</f>
        <v>60178.660113329999</v>
      </c>
      <c r="D175" s="43">
        <f t="shared" ref="D175" si="973">J175+P175</f>
        <v>14517.77942119</v>
      </c>
      <c r="E175" s="43">
        <f t="shared" ref="E175" si="974">K175+Q175</f>
        <v>12525.33175241</v>
      </c>
      <c r="F175" s="43">
        <f t="shared" ref="F175" si="975">L175+R175</f>
        <v>1748.3696806</v>
      </c>
      <c r="G175" s="43">
        <f t="shared" ref="G175" si="976">M175+S175</f>
        <v>244.07798818000001</v>
      </c>
      <c r="H175" s="43">
        <f t="shared" ref="H175" si="977">SUM(I175:J175)</f>
        <v>59479.854153920001</v>
      </c>
      <c r="I175" s="43">
        <v>48631.358153460002</v>
      </c>
      <c r="J175" s="43">
        <f t="shared" ref="J175" si="978">SUM(K175:M175)</f>
        <v>10848.49600046</v>
      </c>
      <c r="K175" s="43">
        <v>9334.6480218199995</v>
      </c>
      <c r="L175" s="43">
        <v>1469.62513945</v>
      </c>
      <c r="M175" s="43">
        <v>44.222839190000002</v>
      </c>
      <c r="N175" s="43">
        <f t="shared" ref="N175" si="979">SUM(O175:P175)</f>
        <v>15216.5853806</v>
      </c>
      <c r="O175" s="43">
        <v>11547.301959869999</v>
      </c>
      <c r="P175" s="43">
        <f t="shared" ref="P175" si="980">SUM(Q175:S175)</f>
        <v>3669.2834207300002</v>
      </c>
      <c r="Q175" s="43">
        <v>3190.6837305900003</v>
      </c>
      <c r="R175" s="43">
        <v>278.74454114999998</v>
      </c>
      <c r="S175" s="43">
        <v>199.85514899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73386.620642789989</v>
      </c>
      <c r="C176" s="43">
        <f t="shared" ref="C176" si="981">I176+O176</f>
        <v>58816.404158629994</v>
      </c>
      <c r="D176" s="43">
        <f t="shared" ref="D176" si="982">J176+P176</f>
        <v>14570.216484160001</v>
      </c>
      <c r="E176" s="43">
        <f t="shared" ref="E176" si="983">K176+Q176</f>
        <v>12303.00348236</v>
      </c>
      <c r="F176" s="43">
        <f t="shared" ref="F176" si="984">L176+R176</f>
        <v>2027.01867528</v>
      </c>
      <c r="G176" s="43">
        <f t="shared" ref="G176" si="985">M176+S176</f>
        <v>240.19432652</v>
      </c>
      <c r="H176" s="43">
        <f t="shared" ref="H176" si="986">SUM(I176:J176)</f>
        <v>59240.009717939996</v>
      </c>
      <c r="I176" s="43">
        <v>48137.004866459996</v>
      </c>
      <c r="J176" s="43">
        <f t="shared" ref="J176" si="987">SUM(K176:M176)</f>
        <v>11103.00485148</v>
      </c>
      <c r="K176" s="43">
        <v>9332.1636390599997</v>
      </c>
      <c r="L176" s="43">
        <v>1728.3805539800001</v>
      </c>
      <c r="M176" s="43">
        <v>42.460658439999996</v>
      </c>
      <c r="N176" s="43">
        <f t="shared" ref="N176" si="988">SUM(O176:P176)</f>
        <v>14146.61092485</v>
      </c>
      <c r="O176" s="43">
        <v>10679.399292169999</v>
      </c>
      <c r="P176" s="43">
        <f t="shared" ref="P176" si="989">SUM(Q176:S176)</f>
        <v>3467.2116326800001</v>
      </c>
      <c r="Q176" s="43">
        <v>2970.8398433000002</v>
      </c>
      <c r="R176" s="43">
        <v>298.63812130000002</v>
      </c>
      <c r="S176" s="43">
        <v>197.73366808</v>
      </c>
      <c r="T176" s="43"/>
      <c r="U176" s="43"/>
      <c r="V176" s="43"/>
      <c r="W176" s="43"/>
      <c r="X176" s="43"/>
    </row>
    <row r="177" spans="1:24" hidden="1" outlineLevel="1" collapsed="1">
      <c r="A177" s="8">
        <v>45597</v>
      </c>
      <c r="B177" s="43">
        <v>73194.746175790002</v>
      </c>
      <c r="C177" s="43">
        <f t="shared" ref="C177" si="990">I177+O177</f>
        <v>57561.981240180001</v>
      </c>
      <c r="D177" s="43">
        <f t="shared" ref="D177" si="991">J177+P177</f>
        <v>15632.764935609999</v>
      </c>
      <c r="E177" s="43">
        <f t="shared" ref="E177" si="992">K177+Q177</f>
        <v>13194.61684626</v>
      </c>
      <c r="F177" s="43">
        <f t="shared" ref="F177" si="993">L177+R177</f>
        <v>2195.6893158299999</v>
      </c>
      <c r="G177" s="43">
        <f t="shared" ref="G177" si="994">M177+S177</f>
        <v>242.45877352000002</v>
      </c>
      <c r="H177" s="43">
        <f t="shared" ref="H177" si="995">SUM(I177:J177)</f>
        <v>59548.101386010007</v>
      </c>
      <c r="I177" s="43">
        <v>47584.300877370006</v>
      </c>
      <c r="J177" s="43">
        <f t="shared" ref="J177" si="996">SUM(K177:M177)</f>
        <v>11963.800508639999</v>
      </c>
      <c r="K177" s="43">
        <v>10022.3327532</v>
      </c>
      <c r="L177" s="43">
        <v>1896.2008674899998</v>
      </c>
      <c r="M177" s="43">
        <v>45.266887949999997</v>
      </c>
      <c r="N177" s="43">
        <f t="shared" ref="N177" si="997">SUM(O177:P177)</f>
        <v>13646.644789779999</v>
      </c>
      <c r="O177" s="43">
        <v>9977.6803628099988</v>
      </c>
      <c r="P177" s="43">
        <f t="shared" ref="P177" si="998">SUM(Q177:S177)</f>
        <v>3668.9644269700002</v>
      </c>
      <c r="Q177" s="43">
        <v>3172.28409306</v>
      </c>
      <c r="R177" s="43">
        <v>299.48844833999999</v>
      </c>
      <c r="S177" s="43">
        <v>197.19188557000001</v>
      </c>
      <c r="T177" s="43"/>
      <c r="U177" s="43"/>
      <c r="V177" s="43"/>
      <c r="W177" s="43"/>
      <c r="X177" s="43"/>
    </row>
    <row r="178" spans="1:24" collapsed="1">
      <c r="A178" s="8">
        <v>45627</v>
      </c>
      <c r="B178" s="43">
        <v>89735.592397700006</v>
      </c>
      <c r="C178" s="43">
        <f t="shared" ref="C178" si="999">I178+O178</f>
        <v>71982.649199220003</v>
      </c>
      <c r="D178" s="43">
        <f t="shared" ref="D178" si="1000">J178+P178</f>
        <v>17752.943198479999</v>
      </c>
      <c r="E178" s="43">
        <f t="shared" ref="E178" si="1001">K178+Q178</f>
        <v>14387.14776322</v>
      </c>
      <c r="F178" s="43">
        <f t="shared" ref="F178" si="1002">L178+R178</f>
        <v>3114.7560205999998</v>
      </c>
      <c r="G178" s="43">
        <f t="shared" ref="G178" si="1003">M178+S178</f>
        <v>251.03941466000001</v>
      </c>
      <c r="H178" s="43">
        <f t="shared" ref="H178" si="1004">SUM(I178:J178)</f>
        <v>75676.601932680001</v>
      </c>
      <c r="I178" s="43">
        <v>61683.190325940006</v>
      </c>
      <c r="J178" s="43">
        <f t="shared" ref="J178" si="1005">SUM(K178:M178)</f>
        <v>13993.411606740001</v>
      </c>
      <c r="K178" s="43">
        <v>11223.27864636</v>
      </c>
      <c r="L178" s="43">
        <v>2717.6431247</v>
      </c>
      <c r="M178" s="43">
        <v>52.489835679999999</v>
      </c>
      <c r="N178" s="43">
        <f t="shared" ref="N178" si="1006">SUM(O178:P178)</f>
        <v>14058.990465020001</v>
      </c>
      <c r="O178" s="43">
        <v>10299.45887328</v>
      </c>
      <c r="P178" s="43">
        <f t="shared" ref="P178" si="1007">SUM(Q178:S178)</f>
        <v>3759.5315917399998</v>
      </c>
      <c r="Q178" s="43">
        <v>3163.8691168599998</v>
      </c>
      <c r="R178" s="43">
        <v>397.11289590000001</v>
      </c>
      <c r="S178" s="43">
        <v>198.54957898000001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79193.136796830004</v>
      </c>
      <c r="C179" s="43">
        <f t="shared" ref="C179" si="1008">I179+O179</f>
        <v>63586.825552020004</v>
      </c>
      <c r="D179" s="43">
        <f t="shared" ref="D179" si="1009">J179+P179</f>
        <v>15606.311244809998</v>
      </c>
      <c r="E179" s="43">
        <f t="shared" ref="E179" si="1010">K179+Q179</f>
        <v>12369.157653449998</v>
      </c>
      <c r="F179" s="43">
        <f t="shared" ref="F179" si="1011">L179+R179</f>
        <v>3053.9320450699997</v>
      </c>
      <c r="G179" s="43">
        <f t="shared" ref="G179" si="1012">M179+S179</f>
        <v>183.22154628999999</v>
      </c>
      <c r="H179" s="43">
        <f t="shared" ref="H179" si="1013">SUM(I179:J179)</f>
        <v>64708.297921060002</v>
      </c>
      <c r="I179" s="43">
        <v>52537.209814410002</v>
      </c>
      <c r="J179" s="43">
        <f t="shared" ref="J179" si="1014">SUM(K179:M179)</f>
        <v>12171.088106649999</v>
      </c>
      <c r="K179" s="43">
        <v>9461.1716198599988</v>
      </c>
      <c r="L179" s="43">
        <v>2659.5647786099998</v>
      </c>
      <c r="M179" s="43">
        <v>50.351708180000003</v>
      </c>
      <c r="N179" s="43">
        <f t="shared" ref="N179" si="1015">SUM(O179:P179)</f>
        <v>14484.83887577</v>
      </c>
      <c r="O179" s="43">
        <v>11049.61573761</v>
      </c>
      <c r="P179" s="43">
        <f t="shared" ref="P179" si="1016">SUM(Q179:S179)</f>
        <v>3435.2231381599995</v>
      </c>
      <c r="Q179" s="43">
        <v>2907.9860335899998</v>
      </c>
      <c r="R179" s="43">
        <v>394.36726646</v>
      </c>
      <c r="S179" s="43">
        <v>132.86983810999999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76600.821129040007</v>
      </c>
      <c r="C180" s="43">
        <f t="shared" ref="C180" si="1017">I180+O180</f>
        <v>61025.660386920004</v>
      </c>
      <c r="D180" s="43">
        <f t="shared" ref="D180" si="1018">J180+P180</f>
        <v>15575.160742120001</v>
      </c>
      <c r="E180" s="43">
        <f t="shared" ref="E180" si="1019">K180+Q180</f>
        <v>12371.077431829999</v>
      </c>
      <c r="F180" s="43">
        <f t="shared" ref="F180" si="1020">L180+R180</f>
        <v>3025.04766836</v>
      </c>
      <c r="G180" s="43">
        <f t="shared" ref="G180" si="1021">M180+S180</f>
        <v>179.03564193</v>
      </c>
      <c r="H180" s="43">
        <f t="shared" ref="H180" si="1022">SUM(I180:J180)</f>
        <v>62136.288674200005</v>
      </c>
      <c r="I180" s="43">
        <v>49954.369264100002</v>
      </c>
      <c r="J180" s="43">
        <f t="shared" ref="J180" si="1023">SUM(K180:M180)</f>
        <v>12181.919410100001</v>
      </c>
      <c r="K180" s="43">
        <v>9439.1247489500001</v>
      </c>
      <c r="L180" s="43">
        <v>2695.75807085</v>
      </c>
      <c r="M180" s="43">
        <v>47.0365903</v>
      </c>
      <c r="N180" s="43">
        <f t="shared" ref="N180" si="1024">SUM(O180:P180)</f>
        <v>14464.532454839999</v>
      </c>
      <c r="O180" s="43">
        <v>11071.291122819999</v>
      </c>
      <c r="P180" s="43">
        <f t="shared" ref="P180" si="1025">SUM(Q180:S180)</f>
        <v>3393.2413320199998</v>
      </c>
      <c r="Q180" s="43">
        <v>2931.9526828799999</v>
      </c>
      <c r="R180" s="43">
        <v>329.28959751000002</v>
      </c>
      <c r="S180" s="43">
        <v>131.99905163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78776.035470559989</v>
      </c>
      <c r="C181" s="43">
        <f t="shared" ref="C181" si="1026">I181+O181</f>
        <v>63342.099301449998</v>
      </c>
      <c r="D181" s="43">
        <f t="shared" ref="D181" si="1027">J181+P181</f>
        <v>15433.936169109998</v>
      </c>
      <c r="E181" s="43">
        <f t="shared" ref="E181" si="1028">K181+Q181</f>
        <v>12542.024706099999</v>
      </c>
      <c r="F181" s="43">
        <f t="shared" ref="F181" si="1029">L181+R181</f>
        <v>2656.1099514699999</v>
      </c>
      <c r="G181" s="43">
        <f t="shared" ref="G181" si="1030">M181+S181</f>
        <v>235.80151153999998</v>
      </c>
      <c r="H181" s="43">
        <f t="shared" ref="H181" si="1031">SUM(I181:J181)</f>
        <v>63770.276140279995</v>
      </c>
      <c r="I181" s="43">
        <v>51794.045664739999</v>
      </c>
      <c r="J181" s="43">
        <f t="shared" ref="J181" si="1032">SUM(K181:M181)</f>
        <v>11976.230475539998</v>
      </c>
      <c r="K181" s="43">
        <v>9549.1523524099994</v>
      </c>
      <c r="L181" s="43">
        <v>2342.11165295</v>
      </c>
      <c r="M181" s="43">
        <v>84.966470179999988</v>
      </c>
      <c r="N181" s="43">
        <f t="shared" ref="N181" si="1033">SUM(O181:P181)</f>
        <v>15005.75933028</v>
      </c>
      <c r="O181" s="43">
        <v>11548.053636709999</v>
      </c>
      <c r="P181" s="43">
        <f t="shared" ref="P181" si="1034">SUM(Q181:S181)</f>
        <v>3457.7056935700002</v>
      </c>
      <c r="Q181" s="43">
        <v>2992.8723536900002</v>
      </c>
      <c r="R181" s="43">
        <v>313.99829851999999</v>
      </c>
      <c r="S181" s="43">
        <v>150.83504135999999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80408.232937590015</v>
      </c>
      <c r="C182" s="43">
        <f t="shared" ref="C182" si="1035">I182+O182</f>
        <v>65078.977614140007</v>
      </c>
      <c r="D182" s="43">
        <f t="shared" ref="D182" si="1036">J182+P182</f>
        <v>15329.255323449999</v>
      </c>
      <c r="E182" s="43">
        <f t="shared" ref="E182" si="1037">K182+Q182</f>
        <v>12535.785394750001</v>
      </c>
      <c r="F182" s="43">
        <f t="shared" ref="F182" si="1038">L182+R182</f>
        <v>2555.3552767699998</v>
      </c>
      <c r="G182" s="43">
        <f t="shared" ref="G182" si="1039">M182+S182</f>
        <v>238.11465192999998</v>
      </c>
      <c r="H182" s="43">
        <f t="shared" ref="H182" si="1040">SUM(I182:J182)</f>
        <v>66066.387629739998</v>
      </c>
      <c r="I182" s="43">
        <v>54037.289717730004</v>
      </c>
      <c r="J182" s="43">
        <f t="shared" ref="J182" si="1041">SUM(K182:M182)</f>
        <v>12029.09791201</v>
      </c>
      <c r="K182" s="43">
        <v>9711.1739041100009</v>
      </c>
      <c r="L182" s="43">
        <v>2234.22538244</v>
      </c>
      <c r="M182" s="43">
        <v>83.698625459999988</v>
      </c>
      <c r="N182" s="43">
        <f t="shared" ref="N182" si="1042">SUM(O182:P182)</f>
        <v>14341.845307850001</v>
      </c>
      <c r="O182" s="43">
        <v>11041.687896410001</v>
      </c>
      <c r="P182" s="43">
        <f t="shared" ref="P182" si="1043">SUM(Q182:S182)</f>
        <v>3300.1574114399996</v>
      </c>
      <c r="Q182" s="43">
        <v>2824.6114906399998</v>
      </c>
      <c r="R182" s="43">
        <v>321.12989433000001</v>
      </c>
      <c r="S182" s="43">
        <v>154.41602646999999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78030.822713770001</v>
      </c>
      <c r="C183" s="43">
        <f t="shared" ref="C183" si="1044">I183+O183</f>
        <v>63713.959906129996</v>
      </c>
      <c r="D183" s="43">
        <f t="shared" ref="D183" si="1045">J183+P183</f>
        <v>14316.862807639998</v>
      </c>
      <c r="E183" s="43">
        <f t="shared" ref="E183" si="1046">K183+Q183</f>
        <v>12075.33657906</v>
      </c>
      <c r="F183" s="43">
        <f t="shared" ref="F183" si="1047">L183+R183</f>
        <v>2092.53783432</v>
      </c>
      <c r="G183" s="43">
        <f t="shared" ref="G183" si="1048">M183+S183</f>
        <v>148.98839426000001</v>
      </c>
      <c r="H183" s="43">
        <f t="shared" ref="H183" si="1049">SUM(I183:J183)</f>
        <v>64665.7281888</v>
      </c>
      <c r="I183" s="43">
        <v>53245.080938289997</v>
      </c>
      <c r="J183" s="43">
        <f t="shared" ref="J183" si="1050">SUM(K183:M183)</f>
        <v>11420.647250509999</v>
      </c>
      <c r="K183" s="43">
        <v>9559.59612113</v>
      </c>
      <c r="L183" s="43">
        <v>1772.84121297</v>
      </c>
      <c r="M183" s="43">
        <v>88.209916410000005</v>
      </c>
      <c r="N183" s="43">
        <f t="shared" ref="N183" si="1051">SUM(O183:P183)</f>
        <v>13365.094524970002</v>
      </c>
      <c r="O183" s="43">
        <v>10468.878967840001</v>
      </c>
      <c r="P183" s="43">
        <f t="shared" ref="P183" si="1052">SUM(Q183:S183)</f>
        <v>2896.21555713</v>
      </c>
      <c r="Q183" s="43">
        <v>2515.74045793</v>
      </c>
      <c r="R183" s="43">
        <v>319.69662134999999</v>
      </c>
      <c r="S183" s="43">
        <v>60.778477850000002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80949.078716689997</v>
      </c>
      <c r="C184" s="43">
        <f t="shared" ref="C184" si="1053">I184+O184</f>
        <v>64427.292194619993</v>
      </c>
      <c r="D184" s="43">
        <f t="shared" ref="D184" si="1054">J184+P184</f>
        <v>16521.786522069997</v>
      </c>
      <c r="E184" s="43">
        <f t="shared" ref="E184" si="1055">K184+Q184</f>
        <v>14170.078663</v>
      </c>
      <c r="F184" s="43">
        <f t="shared" ref="F184" si="1056">L184+R184</f>
        <v>2195.64870634</v>
      </c>
      <c r="G184" s="43">
        <f t="shared" ref="G184" si="1057">M184+S184</f>
        <v>156.05915272999999</v>
      </c>
      <c r="H184" s="43">
        <f t="shared" ref="H184" si="1058">SUM(I184:J184)</f>
        <v>67123.367255239995</v>
      </c>
      <c r="I184" s="43">
        <v>53544.407128309998</v>
      </c>
      <c r="J184" s="43">
        <f t="shared" ref="J184" si="1059">SUM(K184:M184)</f>
        <v>13578.960126929998</v>
      </c>
      <c r="K184" s="43">
        <v>11603.233139669999</v>
      </c>
      <c r="L184" s="43">
        <v>1881.4066250200001</v>
      </c>
      <c r="M184" s="43">
        <v>94.320362239999994</v>
      </c>
      <c r="N184" s="43">
        <f t="shared" ref="N184" si="1060">SUM(O184:P184)</f>
        <v>13825.711461449999</v>
      </c>
      <c r="O184" s="43">
        <v>10882.885066309998</v>
      </c>
      <c r="P184" s="43">
        <f t="shared" ref="P184" si="1061">SUM(Q184:S184)</f>
        <v>2942.8263951400004</v>
      </c>
      <c r="Q184" s="43">
        <v>2566.8455233300001</v>
      </c>
      <c r="R184" s="43">
        <v>314.24208132000001</v>
      </c>
      <c r="S184" s="43">
        <v>61.73879049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83702.203891090016</v>
      </c>
      <c r="C185" s="43">
        <f t="shared" ref="C185" si="1062">I185+O185</f>
        <v>66727.561466280007</v>
      </c>
      <c r="D185" s="43">
        <f t="shared" ref="D185" si="1063">J185+P185</f>
        <v>16974.642424810001</v>
      </c>
      <c r="E185" s="43">
        <f t="shared" ref="E185" si="1064">K185+Q185</f>
        <v>14662.09517275</v>
      </c>
      <c r="F185" s="43">
        <f t="shared" ref="F185" si="1065">L185+R185</f>
        <v>2158.37096634</v>
      </c>
      <c r="G185" s="43">
        <f t="shared" ref="G185" si="1066">M185+S185</f>
        <v>154.17628572000001</v>
      </c>
      <c r="H185" s="43">
        <f t="shared" ref="H185" si="1067">SUM(I185:J185)</f>
        <v>69521.787335560002</v>
      </c>
      <c r="I185" s="43">
        <v>55609.128602780002</v>
      </c>
      <c r="J185" s="43">
        <f t="shared" ref="J185" si="1068">SUM(K185:M185)</f>
        <v>13912.658732780001</v>
      </c>
      <c r="K185" s="43">
        <v>11928.54770497</v>
      </c>
      <c r="L185" s="43">
        <v>1882.74313282</v>
      </c>
      <c r="M185" s="43">
        <v>101.36789499</v>
      </c>
      <c r="N185" s="43">
        <f t="shared" ref="N185" si="1069">SUM(O185:P185)</f>
        <v>14180.416555530001</v>
      </c>
      <c r="O185" s="43">
        <v>11118.4328635</v>
      </c>
      <c r="P185" s="43">
        <f t="shared" ref="P185" si="1070">SUM(Q185:S185)</f>
        <v>3061.9836920300004</v>
      </c>
      <c r="Q185" s="43">
        <v>2733.5474677800003</v>
      </c>
      <c r="R185" s="43">
        <v>275.62783352000002</v>
      </c>
      <c r="S185" s="43">
        <v>52.808390729999999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83828.749177770005</v>
      </c>
      <c r="C186" s="43">
        <f t="shared" ref="C186" si="1071">I186+O186</f>
        <v>67376.697603990004</v>
      </c>
      <c r="D186" s="43">
        <f t="shared" ref="D186" si="1072">J186+P186</f>
        <v>16452.051573780001</v>
      </c>
      <c r="E186" s="43">
        <f t="shared" ref="E186" si="1073">K186+Q186</f>
        <v>14321.25258998</v>
      </c>
      <c r="F186" s="43">
        <f t="shared" ref="F186" si="1074">L186+R186</f>
        <v>1957.1304409200002</v>
      </c>
      <c r="G186" s="43">
        <f t="shared" ref="G186" si="1075">M186+S186</f>
        <v>173.66854288000002</v>
      </c>
      <c r="H186" s="43">
        <f t="shared" ref="H186" si="1076">SUM(I186:J186)</f>
        <v>69765.011495729996</v>
      </c>
      <c r="I186" s="43">
        <v>56281.293556049997</v>
      </c>
      <c r="J186" s="43">
        <f t="shared" ref="J186" si="1077">SUM(K186:M186)</f>
        <v>13483.71793968</v>
      </c>
      <c r="K186" s="43">
        <v>11678.56108403</v>
      </c>
      <c r="L186" s="43">
        <v>1683.8775533800001</v>
      </c>
      <c r="M186" s="43">
        <v>121.27930227</v>
      </c>
      <c r="N186" s="43">
        <f t="shared" ref="N186" si="1078">SUM(O186:P186)</f>
        <v>14063.737682039999</v>
      </c>
      <c r="O186" s="43">
        <v>11095.404047939999</v>
      </c>
      <c r="P186" s="43">
        <f t="shared" ref="P186" si="1079">SUM(Q186:S186)</f>
        <v>2968.3336340999999</v>
      </c>
      <c r="Q186" s="43">
        <v>2642.6915059500002</v>
      </c>
      <c r="R186" s="43">
        <v>273.25288754000002</v>
      </c>
      <c r="S186" s="43">
        <v>52.389240610000002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80014.0477178</v>
      </c>
      <c r="C187" s="43">
        <f t="shared" ref="C187" si="1080">I187+O187</f>
        <v>63819.652791240005</v>
      </c>
      <c r="D187" s="43">
        <f t="shared" ref="D187" si="1081">J187+P187</f>
        <v>16194.39492656</v>
      </c>
      <c r="E187" s="43">
        <f t="shared" ref="E187" si="1082">K187+Q187</f>
        <v>13871.151316469999</v>
      </c>
      <c r="F187" s="43">
        <f t="shared" ref="F187" si="1083">L187+R187</f>
        <v>2135.0079473999999</v>
      </c>
      <c r="G187" s="43">
        <f t="shared" ref="G187" si="1084">M187+S187</f>
        <v>188.23566269000003</v>
      </c>
      <c r="H187" s="43">
        <f t="shared" ref="H187" si="1085">SUM(I187:J187)</f>
        <v>66904.717309469997</v>
      </c>
      <c r="I187" s="43">
        <v>53504.810049780004</v>
      </c>
      <c r="J187" s="43">
        <f t="shared" ref="J187" si="1086">SUM(K187:M187)</f>
        <v>13399.907259690001</v>
      </c>
      <c r="K187" s="43">
        <v>11401.783721669999</v>
      </c>
      <c r="L187" s="43">
        <v>1855.0467826300001</v>
      </c>
      <c r="M187" s="43">
        <v>143.07675539000002</v>
      </c>
      <c r="N187" s="43">
        <f t="shared" ref="N187" si="1087">SUM(O187:P187)</f>
        <v>13109.330408330001</v>
      </c>
      <c r="O187" s="43">
        <v>10314.842741460001</v>
      </c>
      <c r="P187" s="43">
        <f t="shared" ref="P187" si="1088">SUM(Q187:S187)</f>
        <v>2794.4876668699999</v>
      </c>
      <c r="Q187" s="43">
        <v>2469.3675948</v>
      </c>
      <c r="R187" s="43">
        <v>279.96116476999998</v>
      </c>
      <c r="S187" s="43">
        <v>45.158907300000003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83437.203151940004</v>
      </c>
      <c r="C188" s="43">
        <f t="shared" ref="C188" si="1089">I188+O188</f>
        <v>65520.509953730005</v>
      </c>
      <c r="D188" s="43">
        <f t="shared" ref="D188" si="1090">J188+P188</f>
        <v>17916.69319821</v>
      </c>
      <c r="E188" s="43">
        <f t="shared" ref="E188" si="1091">K188+Q188</f>
        <v>15901.595186319999</v>
      </c>
      <c r="F188" s="43">
        <f t="shared" ref="F188" si="1092">L188+R188</f>
        <v>1814.3278362799999</v>
      </c>
      <c r="G188" s="43">
        <f t="shared" ref="G188" si="1093">M188+S188</f>
        <v>200.77017561</v>
      </c>
      <c r="H188" s="43">
        <f t="shared" ref="H188" si="1094">SUM(I188:J188)</f>
        <v>70173.472692509997</v>
      </c>
      <c r="I188" s="43">
        <v>55144.804836350006</v>
      </c>
      <c r="J188" s="43">
        <f t="shared" ref="J188" si="1095">SUM(K188:M188)</f>
        <v>15028.667856159998</v>
      </c>
      <c r="K188" s="43">
        <v>13343.42849364</v>
      </c>
      <c r="L188" s="43">
        <v>1531.2169722799999</v>
      </c>
      <c r="M188" s="43">
        <v>154.02239023999999</v>
      </c>
      <c r="N188" s="43">
        <f t="shared" ref="N188" si="1096">SUM(O188:P188)</f>
        <v>13263.73045943</v>
      </c>
      <c r="O188" s="43">
        <v>10375.705117379999</v>
      </c>
      <c r="P188" s="43">
        <f t="shared" ref="P188" si="1097">SUM(Q188:S188)</f>
        <v>2888.0253420500003</v>
      </c>
      <c r="Q188" s="43">
        <v>2558.1666926799999</v>
      </c>
      <c r="R188" s="43">
        <v>283.11086399999999</v>
      </c>
      <c r="S188" s="43">
        <v>46.747785370000003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85418.159179120004</v>
      </c>
      <c r="C189" s="43">
        <f t="shared" ref="C189" si="1098">I189+O189</f>
        <v>67334.556640209994</v>
      </c>
      <c r="D189" s="43">
        <f t="shared" ref="D189" si="1099">J189+P189</f>
        <v>18083.60253891</v>
      </c>
      <c r="E189" s="43">
        <f t="shared" ref="E189" si="1100">K189+Q189</f>
        <v>15808.141079180001</v>
      </c>
      <c r="F189" s="43">
        <f t="shared" ref="F189" si="1101">L189+R189</f>
        <v>2064.5892969300003</v>
      </c>
      <c r="G189" s="43">
        <f t="shared" ref="G189" si="1102">M189+S189</f>
        <v>210.87216279999998</v>
      </c>
      <c r="H189" s="43">
        <f t="shared" ref="H189" si="1103">SUM(I189:J189)</f>
        <v>72314.266181190003</v>
      </c>
      <c r="I189" s="43">
        <v>57119.687352139998</v>
      </c>
      <c r="J189" s="43">
        <f t="shared" ref="J189" si="1104">SUM(K189:M189)</f>
        <v>15194.578829049999</v>
      </c>
      <c r="K189" s="43">
        <v>13358.53126668</v>
      </c>
      <c r="L189" s="43">
        <v>1672.2693079600001</v>
      </c>
      <c r="M189" s="43">
        <v>163.77825440999999</v>
      </c>
      <c r="N189" s="43">
        <f t="shared" ref="N189" si="1105">SUM(O189:P189)</f>
        <v>13103.892997929999</v>
      </c>
      <c r="O189" s="43">
        <v>10214.86928807</v>
      </c>
      <c r="P189" s="43">
        <f t="shared" ref="P189" si="1106">SUM(Q189:S189)</f>
        <v>2889.0237098599996</v>
      </c>
      <c r="Q189" s="43">
        <v>2449.6098124999999</v>
      </c>
      <c r="R189" s="43">
        <v>392.31998897</v>
      </c>
      <c r="S189" s="43">
        <v>47.093908390000003</v>
      </c>
      <c r="T189" s="43"/>
      <c r="U189" s="43"/>
      <c r="V189" s="43"/>
      <c r="W189" s="43"/>
      <c r="X189" s="43"/>
    </row>
    <row r="190" spans="1:24">
      <c r="A190" s="8">
        <v>45992</v>
      </c>
      <c r="B190" s="43">
        <v>100544.16837369</v>
      </c>
      <c r="C190" s="43">
        <f t="shared" ref="C190" si="1107">I190+O190</f>
        <v>79807.594653259992</v>
      </c>
      <c r="D190" s="43">
        <f t="shared" ref="D190" si="1108">J190+P190</f>
        <v>20736.573720429999</v>
      </c>
      <c r="E190" s="43">
        <f t="shared" ref="E190" si="1109">K190+Q190</f>
        <v>18655.253851590001</v>
      </c>
      <c r="F190" s="43">
        <f t="shared" ref="F190" si="1110">L190+R190</f>
        <v>1850.5503047599998</v>
      </c>
      <c r="G190" s="43">
        <f t="shared" ref="G190" si="1111">M190+S190</f>
        <v>230.76956408000001</v>
      </c>
      <c r="H190" s="43">
        <f t="shared" ref="H190" si="1112">SUM(I190:J190)</f>
        <v>86265.981294669997</v>
      </c>
      <c r="I190" s="43">
        <v>68490.915707239998</v>
      </c>
      <c r="J190" s="43">
        <f t="shared" ref="J190" si="1113">SUM(K190:M190)</f>
        <v>17775.065587429999</v>
      </c>
      <c r="K190" s="43">
        <v>16064.498470390001</v>
      </c>
      <c r="L190" s="43">
        <v>1519.9481703899999</v>
      </c>
      <c r="M190" s="43">
        <v>190.61894665</v>
      </c>
      <c r="N190" s="43">
        <f t="shared" ref="N190" si="1114">SUM(O190:P190)</f>
        <v>14278.187079019999</v>
      </c>
      <c r="O190" s="43">
        <v>11316.67894602</v>
      </c>
      <c r="P190" s="43">
        <f t="shared" ref="P190" si="1115">SUM(Q190:S190)</f>
        <v>2961.5081329999998</v>
      </c>
      <c r="Q190" s="43">
        <v>2590.7553812000001</v>
      </c>
      <c r="R190" s="43">
        <v>330.60213436999999</v>
      </c>
      <c r="S190" s="43">
        <v>40.150617429999997</v>
      </c>
      <c r="T190" s="43"/>
      <c r="U190" s="43"/>
      <c r="V190" s="43"/>
      <c r="W190" s="43"/>
      <c r="X190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0" customWidth="1"/>
    <col min="2" max="2" width="9.6640625" style="20" customWidth="1"/>
    <col min="3" max="3" width="7.33203125" style="20" customWidth="1"/>
    <col min="4" max="4" width="8" style="20" customWidth="1"/>
    <col min="5" max="9" width="7.33203125" style="20" customWidth="1"/>
    <col min="10" max="10" width="8" style="20" customWidth="1"/>
    <col min="11" max="15" width="7.33203125" style="20" customWidth="1"/>
    <col min="16" max="16" width="8" style="20" customWidth="1"/>
    <col min="17" max="19" width="7.33203125" style="20" customWidth="1"/>
    <col min="20" max="16384" width="9.109375" style="20"/>
  </cols>
  <sheetData>
    <row r="1" spans="1:25">
      <c r="A1" s="17" t="s">
        <v>157</v>
      </c>
    </row>
    <row r="2" spans="1:25" ht="5.25" customHeight="1"/>
    <row r="3" spans="1:25" ht="27" customHeight="1">
      <c r="A3" s="235" t="s">
        <v>82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5" ht="12.75" customHeight="1">
      <c r="A4" s="215" t="s">
        <v>130</v>
      </c>
      <c r="B4" s="233"/>
      <c r="C4" s="233"/>
      <c r="D4" s="233"/>
      <c r="E4" s="233"/>
      <c r="F4" s="233"/>
    </row>
    <row r="5" spans="1:25" ht="12.75" customHeight="1">
      <c r="A5" s="39" t="s">
        <v>229</v>
      </c>
      <c r="B5" s="39"/>
      <c r="C5" s="39"/>
      <c r="D5" s="37"/>
      <c r="E5" s="37"/>
      <c r="F5" s="37"/>
    </row>
    <row r="6" spans="1:25" s="19" customFormat="1" ht="12.75" customHeight="1">
      <c r="A6" s="195" t="s">
        <v>0</v>
      </c>
      <c r="B6" s="184" t="s">
        <v>16</v>
      </c>
      <c r="C6" s="198" t="s">
        <v>7</v>
      </c>
      <c r="D6" s="198"/>
      <c r="E6" s="198"/>
      <c r="F6" s="198"/>
      <c r="G6" s="198"/>
      <c r="H6" s="200" t="s">
        <v>2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25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5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5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24753.56549601</v>
      </c>
      <c r="C11" s="43">
        <f>I11+O11</f>
        <v>4508.5368406199996</v>
      </c>
      <c r="D11" s="43">
        <f>J11+P11</f>
        <v>20245.02865539</v>
      </c>
      <c r="E11" s="43">
        <f>K11+Q11</f>
        <v>9232.1962637199995</v>
      </c>
      <c r="F11" s="43">
        <f>L11+R11</f>
        <v>8937.9193586999991</v>
      </c>
      <c r="G11" s="43">
        <f>M11+S11</f>
        <v>2074.9130329700001</v>
      </c>
      <c r="H11" s="43">
        <f>SUM(I11:J11)</f>
        <v>13942.547443079999</v>
      </c>
      <c r="I11" s="43">
        <v>3337.9826391500001</v>
      </c>
      <c r="J11" s="43">
        <f>SUM(K11:M11)</f>
        <v>10604.564803929998</v>
      </c>
      <c r="K11" s="43">
        <v>4170.6323717699997</v>
      </c>
      <c r="L11" s="43">
        <v>5446.5472355499996</v>
      </c>
      <c r="M11" s="43">
        <v>987.38519660999998</v>
      </c>
      <c r="N11" s="43">
        <f>SUM(O11:P11)</f>
        <v>10811.018052930001</v>
      </c>
      <c r="O11" s="43">
        <v>1170.55420147</v>
      </c>
      <c r="P11" s="43">
        <f>SUM(Q11:S11)</f>
        <v>9640.463851460001</v>
      </c>
      <c r="Q11" s="43">
        <v>5061.5638919499997</v>
      </c>
      <c r="R11" s="43">
        <v>3491.3721231499999</v>
      </c>
      <c r="S11" s="43">
        <v>1087.52783636</v>
      </c>
    </row>
    <row r="12" spans="1:25" ht="12.75" hidden="1" customHeight="1" outlineLevel="1">
      <c r="A12" s="8">
        <v>40575</v>
      </c>
      <c r="B12" s="43">
        <v>25713.648255690001</v>
      </c>
      <c r="C12" s="43">
        <f t="shared" ref="C12:C67" si="0">I12+O12</f>
        <v>4782.2309390700002</v>
      </c>
      <c r="D12" s="43">
        <f t="shared" ref="D12:D67" si="1">J12+P12</f>
        <v>20931.417316619998</v>
      </c>
      <c r="E12" s="43">
        <f t="shared" ref="E12:E67" si="2">K12+Q12</f>
        <v>9623.2017627899986</v>
      </c>
      <c r="F12" s="43">
        <f t="shared" ref="F12:F67" si="3">L12+R12</f>
        <v>9151.387652899999</v>
      </c>
      <c r="G12" s="43">
        <f t="shared" ref="G12:G67" si="4">M12+S12</f>
        <v>2156.8279009300004</v>
      </c>
      <c r="H12" s="43">
        <f t="shared" ref="H12:H67" si="5">SUM(I12:J12)</f>
        <v>14759.43783653</v>
      </c>
      <c r="I12" s="43">
        <v>3498.1057621700002</v>
      </c>
      <c r="J12" s="43">
        <f t="shared" ref="J12:J67" si="6">SUM(K12:M12)</f>
        <v>11261.33207436</v>
      </c>
      <c r="K12" s="43">
        <v>4632.6017488099997</v>
      </c>
      <c r="L12" s="43">
        <v>5600.0648304099996</v>
      </c>
      <c r="M12" s="43">
        <v>1028.6654951400001</v>
      </c>
      <c r="N12" s="43">
        <f t="shared" ref="N12:N67" si="7">SUM(O12:P12)</f>
        <v>10954.210419160001</v>
      </c>
      <c r="O12" s="43">
        <v>1284.1251769</v>
      </c>
      <c r="P12" s="43">
        <f t="shared" ref="P12:P67" si="8">SUM(Q12:S12)</f>
        <v>9670.0852422600001</v>
      </c>
      <c r="Q12" s="43">
        <v>4990.6000139799999</v>
      </c>
      <c r="R12" s="43">
        <v>3551.3228224899999</v>
      </c>
      <c r="S12" s="43">
        <v>1128.1624057900001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26183.924497400003</v>
      </c>
      <c r="C13" s="43">
        <f t="shared" si="0"/>
        <v>5046.8120320899998</v>
      </c>
      <c r="D13" s="43">
        <f t="shared" si="1"/>
        <v>21137.112465309998</v>
      </c>
      <c r="E13" s="43">
        <f t="shared" si="2"/>
        <v>9400.925842659999</v>
      </c>
      <c r="F13" s="43">
        <f t="shared" si="3"/>
        <v>9528.6557885900002</v>
      </c>
      <c r="G13" s="43">
        <f t="shared" si="4"/>
        <v>2207.53083406</v>
      </c>
      <c r="H13" s="43">
        <f t="shared" si="5"/>
        <v>15186.475336720001</v>
      </c>
      <c r="I13" s="43">
        <v>3735.8649164100002</v>
      </c>
      <c r="J13" s="43">
        <f t="shared" si="6"/>
        <v>11450.61042031</v>
      </c>
      <c r="K13" s="43">
        <v>4532.3048408599998</v>
      </c>
      <c r="L13" s="43">
        <v>5864.0707460399999</v>
      </c>
      <c r="M13" s="43">
        <v>1054.23483341</v>
      </c>
      <c r="N13" s="43">
        <f t="shared" si="7"/>
        <v>10997.44916068</v>
      </c>
      <c r="O13" s="43">
        <v>1310.94711568</v>
      </c>
      <c r="P13" s="43">
        <f t="shared" si="8"/>
        <v>9686.5020449999993</v>
      </c>
      <c r="Q13" s="43">
        <v>4868.6210018000002</v>
      </c>
      <c r="R13" s="43">
        <v>3664.5850425499998</v>
      </c>
      <c r="S13" s="43">
        <v>1153.29600065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26440.263996770002</v>
      </c>
      <c r="C14" s="43">
        <f t="shared" si="0"/>
        <v>5099.0755767400005</v>
      </c>
      <c r="D14" s="43">
        <f t="shared" si="1"/>
        <v>21341.188420029997</v>
      </c>
      <c r="E14" s="43">
        <f t="shared" si="2"/>
        <v>9355.4857594899986</v>
      </c>
      <c r="F14" s="43">
        <f t="shared" si="3"/>
        <v>9650.9854353900009</v>
      </c>
      <c r="G14" s="43">
        <f t="shared" si="4"/>
        <v>2334.7172251500001</v>
      </c>
      <c r="H14" s="43">
        <f t="shared" si="5"/>
        <v>15217.226175119999</v>
      </c>
      <c r="I14" s="43">
        <v>3776.67544894</v>
      </c>
      <c r="J14" s="43">
        <f t="shared" si="6"/>
        <v>11440.550726179999</v>
      </c>
      <c r="K14" s="43">
        <v>4490.7227930199997</v>
      </c>
      <c r="L14" s="43">
        <v>5852.7305997000003</v>
      </c>
      <c r="M14" s="43">
        <v>1097.0973334600001</v>
      </c>
      <c r="N14" s="43">
        <f t="shared" si="7"/>
        <v>11223.037821649999</v>
      </c>
      <c r="O14" s="43">
        <v>1322.4001278000001</v>
      </c>
      <c r="P14" s="43">
        <f t="shared" si="8"/>
        <v>9900.6376938499998</v>
      </c>
      <c r="Q14" s="43">
        <v>4864.7629664699998</v>
      </c>
      <c r="R14" s="43">
        <v>3798.2548356900002</v>
      </c>
      <c r="S14" s="43">
        <v>1237.61989169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26129.22107109</v>
      </c>
      <c r="C15" s="43">
        <f t="shared" si="0"/>
        <v>5254.92638635</v>
      </c>
      <c r="D15" s="43">
        <f t="shared" si="1"/>
        <v>20874.294684740002</v>
      </c>
      <c r="E15" s="43">
        <f t="shared" si="2"/>
        <v>8752.9549621299993</v>
      </c>
      <c r="F15" s="43">
        <f t="shared" si="3"/>
        <v>9739.3771939599992</v>
      </c>
      <c r="G15" s="43">
        <f t="shared" si="4"/>
        <v>2381.9625286500004</v>
      </c>
      <c r="H15" s="43">
        <f t="shared" si="5"/>
        <v>14842.028229760001</v>
      </c>
      <c r="I15" s="43">
        <v>3866.0757742599999</v>
      </c>
      <c r="J15" s="43">
        <f t="shared" si="6"/>
        <v>10975.952455500001</v>
      </c>
      <c r="K15" s="43">
        <v>3864.29157489</v>
      </c>
      <c r="L15" s="43">
        <v>5992.3179240199997</v>
      </c>
      <c r="M15" s="43">
        <v>1119.3429565900001</v>
      </c>
      <c r="N15" s="43">
        <f t="shared" si="7"/>
        <v>11287.192841330001</v>
      </c>
      <c r="O15" s="43">
        <v>1388.8506120899999</v>
      </c>
      <c r="P15" s="43">
        <f t="shared" si="8"/>
        <v>9898.342229240001</v>
      </c>
      <c r="Q15" s="43">
        <v>4888.6633872399998</v>
      </c>
      <c r="R15" s="43">
        <v>3747.0592699399999</v>
      </c>
      <c r="S15" s="43">
        <v>1262.6195720600001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26153.663167319995</v>
      </c>
      <c r="C16" s="43">
        <f t="shared" si="0"/>
        <v>5105.9088291600001</v>
      </c>
      <c r="D16" s="43">
        <f t="shared" si="1"/>
        <v>21047.754338159997</v>
      </c>
      <c r="E16" s="43">
        <f t="shared" si="2"/>
        <v>8593.3878116300002</v>
      </c>
      <c r="F16" s="43">
        <f t="shared" si="3"/>
        <v>10023.29878275</v>
      </c>
      <c r="G16" s="43">
        <f t="shared" si="4"/>
        <v>2431.06774378</v>
      </c>
      <c r="H16" s="43">
        <f t="shared" si="5"/>
        <v>14696.951034099999</v>
      </c>
      <c r="I16" s="43">
        <v>3767.5910804800001</v>
      </c>
      <c r="J16" s="43">
        <f t="shared" si="6"/>
        <v>10929.359953619998</v>
      </c>
      <c r="K16" s="43">
        <v>3707.0436664600002</v>
      </c>
      <c r="L16" s="43">
        <v>6089.3030884999998</v>
      </c>
      <c r="M16" s="43">
        <v>1133.0131986599999</v>
      </c>
      <c r="N16" s="43">
        <f t="shared" si="7"/>
        <v>11456.712133219999</v>
      </c>
      <c r="O16" s="43">
        <v>1338.31774868</v>
      </c>
      <c r="P16" s="43">
        <f t="shared" si="8"/>
        <v>10118.394384539999</v>
      </c>
      <c r="Q16" s="43">
        <v>4886.34414517</v>
      </c>
      <c r="R16" s="43">
        <v>3933.9956942499998</v>
      </c>
      <c r="S16" s="43">
        <v>1298.0545451200001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26570.031480810001</v>
      </c>
      <c r="C17" s="43">
        <f t="shared" si="0"/>
        <v>5275.6860825900003</v>
      </c>
      <c r="D17" s="43">
        <f t="shared" si="1"/>
        <v>21294.345398220001</v>
      </c>
      <c r="E17" s="43">
        <f t="shared" si="2"/>
        <v>8648.7650701599996</v>
      </c>
      <c r="F17" s="43">
        <f t="shared" si="3"/>
        <v>10191.76348616</v>
      </c>
      <c r="G17" s="43">
        <f t="shared" si="4"/>
        <v>2453.8168419000003</v>
      </c>
      <c r="H17" s="43">
        <f t="shared" si="5"/>
        <v>14997.28672276</v>
      </c>
      <c r="I17" s="43">
        <v>3985.6641972399998</v>
      </c>
      <c r="J17" s="43">
        <f t="shared" si="6"/>
        <v>11011.622525520001</v>
      </c>
      <c r="K17" s="43">
        <v>3685.3834017600002</v>
      </c>
      <c r="L17" s="43">
        <v>6227.7486906800004</v>
      </c>
      <c r="M17" s="43">
        <v>1098.49043308</v>
      </c>
      <c r="N17" s="43">
        <f t="shared" si="7"/>
        <v>11572.744758050001</v>
      </c>
      <c r="O17" s="43">
        <v>1290.02188535</v>
      </c>
      <c r="P17" s="43">
        <f t="shared" si="8"/>
        <v>10282.7228727</v>
      </c>
      <c r="Q17" s="43">
        <v>4963.3816684000003</v>
      </c>
      <c r="R17" s="43">
        <v>3964.01479548</v>
      </c>
      <c r="S17" s="43">
        <v>1355.3264088200001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27068.704422659997</v>
      </c>
      <c r="C18" s="43">
        <f t="shared" si="0"/>
        <v>5741.9699557500007</v>
      </c>
      <c r="D18" s="43">
        <f t="shared" si="1"/>
        <v>21326.734466909998</v>
      </c>
      <c r="E18" s="43">
        <f t="shared" si="2"/>
        <v>8394.2857615399989</v>
      </c>
      <c r="F18" s="43">
        <f t="shared" si="3"/>
        <v>10489.95387248</v>
      </c>
      <c r="G18" s="43">
        <f t="shared" si="4"/>
        <v>2442.49483289</v>
      </c>
      <c r="H18" s="43">
        <f t="shared" si="5"/>
        <v>15113.523196419999</v>
      </c>
      <c r="I18" s="43">
        <v>4357.6332414400003</v>
      </c>
      <c r="J18" s="43">
        <f t="shared" si="6"/>
        <v>10755.889954979999</v>
      </c>
      <c r="K18" s="43">
        <v>3400.9742856100002</v>
      </c>
      <c r="L18" s="43">
        <v>6296.1324924999999</v>
      </c>
      <c r="M18" s="43">
        <v>1058.78317687</v>
      </c>
      <c r="N18" s="43">
        <f t="shared" si="7"/>
        <v>11955.18122624</v>
      </c>
      <c r="O18" s="43">
        <v>1384.3367143099999</v>
      </c>
      <c r="P18" s="43">
        <f t="shared" si="8"/>
        <v>10570.844511929999</v>
      </c>
      <c r="Q18" s="43">
        <v>4993.3114759299997</v>
      </c>
      <c r="R18" s="43">
        <v>4193.8213799799996</v>
      </c>
      <c r="S18" s="43">
        <v>1383.71165602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26543.733057679998</v>
      </c>
      <c r="C19" s="43">
        <f t="shared" si="0"/>
        <v>5680.3792695599996</v>
      </c>
      <c r="D19" s="43">
        <f t="shared" si="1"/>
        <v>20863.353788119999</v>
      </c>
      <c r="E19" s="43">
        <f t="shared" si="2"/>
        <v>7953.6789585999995</v>
      </c>
      <c r="F19" s="43">
        <f t="shared" si="3"/>
        <v>10446.33433933</v>
      </c>
      <c r="G19" s="43">
        <f t="shared" si="4"/>
        <v>2463.3404901900003</v>
      </c>
      <c r="H19" s="43">
        <f t="shared" si="5"/>
        <v>14297.992718759999</v>
      </c>
      <c r="I19" s="43">
        <v>3935.0400061199998</v>
      </c>
      <c r="J19" s="43">
        <f t="shared" si="6"/>
        <v>10362.952712639999</v>
      </c>
      <c r="K19" s="43">
        <v>3151.7044735099998</v>
      </c>
      <c r="L19" s="43">
        <v>6136.5633188399997</v>
      </c>
      <c r="M19" s="43">
        <v>1074.68492029</v>
      </c>
      <c r="N19" s="43">
        <f t="shared" si="7"/>
        <v>12245.740338920001</v>
      </c>
      <c r="O19" s="43">
        <v>1745.33926344</v>
      </c>
      <c r="P19" s="43">
        <f t="shared" si="8"/>
        <v>10500.40107548</v>
      </c>
      <c r="Q19" s="43">
        <v>4801.9744850899997</v>
      </c>
      <c r="R19" s="43">
        <v>4309.7710204900004</v>
      </c>
      <c r="S19" s="43">
        <v>1388.6555699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26733.446857759998</v>
      </c>
      <c r="C20" s="43">
        <f t="shared" si="0"/>
        <v>5670.4396478600002</v>
      </c>
      <c r="D20" s="43">
        <f t="shared" si="1"/>
        <v>21063.007209900003</v>
      </c>
      <c r="E20" s="43">
        <f t="shared" si="2"/>
        <v>8146.0369117700002</v>
      </c>
      <c r="F20" s="43">
        <f t="shared" si="3"/>
        <v>10409.249298269999</v>
      </c>
      <c r="G20" s="43">
        <f t="shared" si="4"/>
        <v>2507.7209998600001</v>
      </c>
      <c r="H20" s="43">
        <f t="shared" si="5"/>
        <v>14221.16389865</v>
      </c>
      <c r="I20" s="43">
        <v>3806.20724926</v>
      </c>
      <c r="J20" s="43">
        <f t="shared" si="6"/>
        <v>10414.95664939</v>
      </c>
      <c r="K20" s="43">
        <v>3257.1411733599998</v>
      </c>
      <c r="L20" s="43">
        <v>6052.99712421</v>
      </c>
      <c r="M20" s="43">
        <v>1104.8183518200001</v>
      </c>
      <c r="N20" s="43">
        <f t="shared" si="7"/>
        <v>12512.28295911</v>
      </c>
      <c r="O20" s="43">
        <v>1864.2323985999999</v>
      </c>
      <c r="P20" s="43">
        <f t="shared" si="8"/>
        <v>10648.050560510001</v>
      </c>
      <c r="Q20" s="43">
        <v>4888.8957384100004</v>
      </c>
      <c r="R20" s="43">
        <v>4356.2521740599996</v>
      </c>
      <c r="S20" s="43">
        <v>1402.90264804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26784.421235229998</v>
      </c>
      <c r="C21" s="43">
        <f t="shared" si="0"/>
        <v>5433.3912638299998</v>
      </c>
      <c r="D21" s="43">
        <f t="shared" si="1"/>
        <v>21351.029971399999</v>
      </c>
      <c r="E21" s="43">
        <f t="shared" si="2"/>
        <v>8427.40051073</v>
      </c>
      <c r="F21" s="43">
        <f t="shared" si="3"/>
        <v>10345.149262569999</v>
      </c>
      <c r="G21" s="43">
        <f t="shared" si="4"/>
        <v>2578.4801981000001</v>
      </c>
      <c r="H21" s="43">
        <f t="shared" si="5"/>
        <v>14307.904248449999</v>
      </c>
      <c r="I21" s="43">
        <v>3754.2504242099999</v>
      </c>
      <c r="J21" s="43">
        <f t="shared" si="6"/>
        <v>10553.653824239998</v>
      </c>
      <c r="K21" s="43">
        <v>3458.01927157</v>
      </c>
      <c r="L21" s="43">
        <v>5975.3733647999998</v>
      </c>
      <c r="M21" s="43">
        <v>1120.26118787</v>
      </c>
      <c r="N21" s="43">
        <f t="shared" si="7"/>
        <v>12476.516986780001</v>
      </c>
      <c r="O21" s="43">
        <v>1679.14083962</v>
      </c>
      <c r="P21" s="43">
        <f t="shared" si="8"/>
        <v>10797.376147160001</v>
      </c>
      <c r="Q21" s="43">
        <v>4969.3812391600004</v>
      </c>
      <c r="R21" s="43">
        <v>4369.7758977699996</v>
      </c>
      <c r="S21" s="43">
        <v>1458.2190102300001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26821.895378840003</v>
      </c>
      <c r="C22" s="43">
        <f t="shared" si="0"/>
        <v>5208.0900210099999</v>
      </c>
      <c r="D22" s="43">
        <f t="shared" si="1"/>
        <v>21613.805357830002</v>
      </c>
      <c r="E22" s="43">
        <f t="shared" si="2"/>
        <v>9022.8326314599999</v>
      </c>
      <c r="F22" s="43">
        <f t="shared" si="3"/>
        <v>10154.938836379999</v>
      </c>
      <c r="G22" s="43">
        <f t="shared" si="4"/>
        <v>2436.0338899899998</v>
      </c>
      <c r="H22" s="43">
        <f t="shared" si="5"/>
        <v>14528.02708598</v>
      </c>
      <c r="I22" s="43">
        <v>3590.7337685699999</v>
      </c>
      <c r="J22" s="43">
        <f t="shared" si="6"/>
        <v>10937.29331741</v>
      </c>
      <c r="K22" s="43">
        <v>3989.4483569700001</v>
      </c>
      <c r="L22" s="43">
        <v>5878.5970485199996</v>
      </c>
      <c r="M22" s="43">
        <v>1069.24791192</v>
      </c>
      <c r="N22" s="43">
        <f t="shared" si="7"/>
        <v>12293.868292860001</v>
      </c>
      <c r="O22" s="43">
        <v>1617.3562524399999</v>
      </c>
      <c r="P22" s="43">
        <f t="shared" si="8"/>
        <v>10676.512040420001</v>
      </c>
      <c r="Q22" s="43">
        <v>5033.3842744900003</v>
      </c>
      <c r="R22" s="43">
        <v>4276.3417878600003</v>
      </c>
      <c r="S22" s="43">
        <v>1366.7859780700001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27572.32783473</v>
      </c>
      <c r="C23" s="43">
        <f t="shared" si="0"/>
        <v>5313.9754639800003</v>
      </c>
      <c r="D23" s="43">
        <f t="shared" si="1"/>
        <v>22258.352370749999</v>
      </c>
      <c r="E23" s="43">
        <f t="shared" si="2"/>
        <v>9592.4784801400001</v>
      </c>
      <c r="F23" s="43">
        <f t="shared" si="3"/>
        <v>10223.041214770001</v>
      </c>
      <c r="G23" s="43">
        <f t="shared" si="4"/>
        <v>2442.8326758399999</v>
      </c>
      <c r="H23" s="43">
        <f t="shared" si="5"/>
        <v>15050.930316919999</v>
      </c>
      <c r="I23" s="43">
        <v>3756.8599213000002</v>
      </c>
      <c r="J23" s="43">
        <f t="shared" si="6"/>
        <v>11294.07039562</v>
      </c>
      <c r="K23" s="43">
        <v>4400.3938447999999</v>
      </c>
      <c r="L23" s="43">
        <v>5823.8155845499996</v>
      </c>
      <c r="M23" s="43">
        <v>1069.8609662700001</v>
      </c>
      <c r="N23" s="43">
        <f t="shared" si="7"/>
        <v>12521.397517810001</v>
      </c>
      <c r="O23" s="43">
        <v>1557.1155426800001</v>
      </c>
      <c r="P23" s="43">
        <f t="shared" si="8"/>
        <v>10964.281975130001</v>
      </c>
      <c r="Q23" s="43">
        <v>5192.0846353400002</v>
      </c>
      <c r="R23" s="43">
        <v>4399.2256302200003</v>
      </c>
      <c r="S23" s="43">
        <v>1372.97170957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28154.128080269998</v>
      </c>
      <c r="C24" s="43">
        <f t="shared" si="0"/>
        <v>5431.8812466600002</v>
      </c>
      <c r="D24" s="43">
        <f t="shared" si="1"/>
        <v>22722.246833609999</v>
      </c>
      <c r="E24" s="43">
        <f t="shared" si="2"/>
        <v>9824.3379608300002</v>
      </c>
      <c r="F24" s="43">
        <f t="shared" si="3"/>
        <v>10470.130637980001</v>
      </c>
      <c r="G24" s="43">
        <f t="shared" si="4"/>
        <v>2427.7782348000001</v>
      </c>
      <c r="H24" s="43">
        <f t="shared" si="5"/>
        <v>15559.27805411</v>
      </c>
      <c r="I24" s="43">
        <v>3941.26777128</v>
      </c>
      <c r="J24" s="43">
        <f t="shared" si="6"/>
        <v>11618.010282830001</v>
      </c>
      <c r="K24" s="43">
        <v>4639.2744238699997</v>
      </c>
      <c r="L24" s="43">
        <v>5923.0809597899997</v>
      </c>
      <c r="M24" s="43">
        <v>1055.6548991699999</v>
      </c>
      <c r="N24" s="43">
        <f t="shared" si="7"/>
        <v>12594.85002616</v>
      </c>
      <c r="O24" s="43">
        <v>1490.61347538</v>
      </c>
      <c r="P24" s="43">
        <f t="shared" si="8"/>
        <v>11104.23655078</v>
      </c>
      <c r="Q24" s="43">
        <v>5185.0635369600004</v>
      </c>
      <c r="R24" s="43">
        <v>4547.0496781900001</v>
      </c>
      <c r="S24" s="43">
        <v>1372.1233356299999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28742.710366300002</v>
      </c>
      <c r="C25" s="43">
        <f t="shared" si="0"/>
        <v>5788.4467568600003</v>
      </c>
      <c r="D25" s="43">
        <f t="shared" si="1"/>
        <v>22954.26360944</v>
      </c>
      <c r="E25" s="43">
        <f t="shared" si="2"/>
        <v>9898.24473278</v>
      </c>
      <c r="F25" s="43">
        <f t="shared" si="3"/>
        <v>10576.32573714</v>
      </c>
      <c r="G25" s="43">
        <f t="shared" si="4"/>
        <v>2479.6931395199999</v>
      </c>
      <c r="H25" s="43">
        <f t="shared" si="5"/>
        <v>16043.921793630001</v>
      </c>
      <c r="I25" s="43">
        <v>4106.6919549200002</v>
      </c>
      <c r="J25" s="43">
        <f t="shared" si="6"/>
        <v>11937.22983871</v>
      </c>
      <c r="K25" s="43">
        <v>4774.0038968299996</v>
      </c>
      <c r="L25" s="43">
        <v>6071.7524250400002</v>
      </c>
      <c r="M25" s="43">
        <v>1091.47351684</v>
      </c>
      <c r="N25" s="43">
        <f t="shared" si="7"/>
        <v>12698.788572670001</v>
      </c>
      <c r="O25" s="43">
        <v>1681.7548019400001</v>
      </c>
      <c r="P25" s="43">
        <f t="shared" si="8"/>
        <v>11017.03377073</v>
      </c>
      <c r="Q25" s="43">
        <v>5124.2408359499996</v>
      </c>
      <c r="R25" s="43">
        <v>4504.5733121000003</v>
      </c>
      <c r="S25" s="43">
        <v>1388.2196226799999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29566.837208680001</v>
      </c>
      <c r="C26" s="43">
        <f t="shared" si="0"/>
        <v>5815.1185657599999</v>
      </c>
      <c r="D26" s="43">
        <f t="shared" si="1"/>
        <v>23751.718642920001</v>
      </c>
      <c r="E26" s="43">
        <f t="shared" si="2"/>
        <v>10374.04633899</v>
      </c>
      <c r="F26" s="43">
        <f t="shared" si="3"/>
        <v>10900.3013125</v>
      </c>
      <c r="G26" s="43">
        <f t="shared" si="4"/>
        <v>2477.3709914299998</v>
      </c>
      <c r="H26" s="43">
        <f t="shared" si="5"/>
        <v>16766.279110809999</v>
      </c>
      <c r="I26" s="43">
        <v>4233.07037115</v>
      </c>
      <c r="J26" s="43">
        <f t="shared" si="6"/>
        <v>12533.20873966</v>
      </c>
      <c r="K26" s="43">
        <v>5165.5097160699997</v>
      </c>
      <c r="L26" s="43">
        <v>6288.68829697</v>
      </c>
      <c r="M26" s="43">
        <v>1079.01072662</v>
      </c>
      <c r="N26" s="43">
        <f t="shared" si="7"/>
        <v>12800.55809787</v>
      </c>
      <c r="O26" s="43">
        <v>1582.0481946100001</v>
      </c>
      <c r="P26" s="43">
        <f t="shared" si="8"/>
        <v>11218.509903259999</v>
      </c>
      <c r="Q26" s="43">
        <v>5208.5366229199999</v>
      </c>
      <c r="R26" s="43">
        <v>4611.6130155299998</v>
      </c>
      <c r="S26" s="43">
        <v>1398.36026481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29743.058262260001</v>
      </c>
      <c r="C27" s="43">
        <f t="shared" si="0"/>
        <v>5871.3389802000002</v>
      </c>
      <c r="D27" s="43">
        <f t="shared" si="1"/>
        <v>23871.719282059999</v>
      </c>
      <c r="E27" s="43">
        <f t="shared" si="2"/>
        <v>10467.087296510001</v>
      </c>
      <c r="F27" s="43">
        <f t="shared" si="3"/>
        <v>10893.7842127</v>
      </c>
      <c r="G27" s="43">
        <f t="shared" si="4"/>
        <v>2510.8477728500002</v>
      </c>
      <c r="H27" s="43">
        <f t="shared" si="5"/>
        <v>16960.63783059</v>
      </c>
      <c r="I27" s="43">
        <v>4306.9851898699999</v>
      </c>
      <c r="J27" s="43">
        <f t="shared" si="6"/>
        <v>12653.65264072</v>
      </c>
      <c r="K27" s="43">
        <v>5289.1249661700003</v>
      </c>
      <c r="L27" s="43">
        <v>6293.0862649000001</v>
      </c>
      <c r="M27" s="43">
        <v>1071.44140965</v>
      </c>
      <c r="N27" s="43">
        <f t="shared" si="7"/>
        <v>12782.42043167</v>
      </c>
      <c r="O27" s="43">
        <v>1564.35379033</v>
      </c>
      <c r="P27" s="43">
        <f t="shared" si="8"/>
        <v>11218.066641339999</v>
      </c>
      <c r="Q27" s="43">
        <v>5177.9623303400003</v>
      </c>
      <c r="R27" s="43">
        <v>4600.6979478000003</v>
      </c>
      <c r="S27" s="43">
        <v>1439.4063632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30141.25445149</v>
      </c>
      <c r="C28" s="43">
        <f t="shared" si="0"/>
        <v>6135.9810666600006</v>
      </c>
      <c r="D28" s="43">
        <f t="shared" si="1"/>
        <v>24005.273384829998</v>
      </c>
      <c r="E28" s="43">
        <f t="shared" si="2"/>
        <v>10516.640981249999</v>
      </c>
      <c r="F28" s="43">
        <f t="shared" si="3"/>
        <v>10963.30810294</v>
      </c>
      <c r="G28" s="43">
        <f t="shared" si="4"/>
        <v>2525.3243006399998</v>
      </c>
      <c r="H28" s="43">
        <f t="shared" si="5"/>
        <v>16936.219526590001</v>
      </c>
      <c r="I28" s="43">
        <v>4439.8263123200004</v>
      </c>
      <c r="J28" s="43">
        <f t="shared" si="6"/>
        <v>12496.39321427</v>
      </c>
      <c r="K28" s="43">
        <v>5198.3391136099999</v>
      </c>
      <c r="L28" s="43">
        <v>6237.3627784999999</v>
      </c>
      <c r="M28" s="43">
        <v>1060.69132216</v>
      </c>
      <c r="N28" s="43">
        <f t="shared" si="7"/>
        <v>13205.034924899999</v>
      </c>
      <c r="O28" s="43">
        <v>1696.15475434</v>
      </c>
      <c r="P28" s="43">
        <f t="shared" si="8"/>
        <v>11508.88017056</v>
      </c>
      <c r="Q28" s="43">
        <v>5318.3018676399997</v>
      </c>
      <c r="R28" s="43">
        <v>4725.9453244400001</v>
      </c>
      <c r="S28" s="43">
        <v>1464.63297848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30427.984807649998</v>
      </c>
      <c r="C29" s="43">
        <f t="shared" si="0"/>
        <v>6060.6636250499996</v>
      </c>
      <c r="D29" s="43">
        <f t="shared" si="1"/>
        <v>24367.321182599997</v>
      </c>
      <c r="E29" s="43">
        <f t="shared" si="2"/>
        <v>10452.976533059998</v>
      </c>
      <c r="F29" s="43">
        <f t="shared" si="3"/>
        <v>11272.564906079999</v>
      </c>
      <c r="G29" s="43">
        <f t="shared" si="4"/>
        <v>2641.7797434599997</v>
      </c>
      <c r="H29" s="43">
        <f t="shared" si="5"/>
        <v>16949.816365759998</v>
      </c>
      <c r="I29" s="43">
        <v>4460.3597126300001</v>
      </c>
      <c r="J29" s="43">
        <f t="shared" si="6"/>
        <v>12489.456653129999</v>
      </c>
      <c r="K29" s="43">
        <v>5178.4658041599996</v>
      </c>
      <c r="L29" s="43">
        <v>6275.0165874499999</v>
      </c>
      <c r="M29" s="43">
        <v>1035.97426152</v>
      </c>
      <c r="N29" s="43">
        <f t="shared" si="7"/>
        <v>13478.16844189</v>
      </c>
      <c r="O29" s="43">
        <v>1600.30391242</v>
      </c>
      <c r="P29" s="43">
        <f t="shared" si="8"/>
        <v>11877.86452947</v>
      </c>
      <c r="Q29" s="43">
        <v>5274.5107288999998</v>
      </c>
      <c r="R29" s="43">
        <v>4997.5483186299998</v>
      </c>
      <c r="S29" s="43">
        <v>1605.8054819399999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30741.591340580002</v>
      </c>
      <c r="C30" s="43">
        <f t="shared" si="0"/>
        <v>5959.3417609300004</v>
      </c>
      <c r="D30" s="43">
        <f t="shared" si="1"/>
        <v>24782.249579650001</v>
      </c>
      <c r="E30" s="43">
        <f t="shared" si="2"/>
        <v>10439.733355709999</v>
      </c>
      <c r="F30" s="43">
        <f t="shared" si="3"/>
        <v>11489.792044919999</v>
      </c>
      <c r="G30" s="43">
        <f t="shared" si="4"/>
        <v>2852.7241790200001</v>
      </c>
      <c r="H30" s="43">
        <f t="shared" si="5"/>
        <v>16903.89668722</v>
      </c>
      <c r="I30" s="43">
        <v>4335.9210046300004</v>
      </c>
      <c r="J30" s="43">
        <f t="shared" si="6"/>
        <v>12567.97568259</v>
      </c>
      <c r="K30" s="43">
        <v>5249.3021376699999</v>
      </c>
      <c r="L30" s="43">
        <v>6224.4978757600002</v>
      </c>
      <c r="M30" s="43">
        <v>1094.1756691600001</v>
      </c>
      <c r="N30" s="43">
        <f t="shared" si="7"/>
        <v>13837.69465336</v>
      </c>
      <c r="O30" s="43">
        <v>1623.4207563</v>
      </c>
      <c r="P30" s="43">
        <f t="shared" si="8"/>
        <v>12214.27389706</v>
      </c>
      <c r="Q30" s="43">
        <v>5190.4312180400002</v>
      </c>
      <c r="R30" s="43">
        <v>5265.2941691599999</v>
      </c>
      <c r="S30" s="43">
        <v>1758.54850986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31137.963336289999</v>
      </c>
      <c r="C31" s="43">
        <f t="shared" si="0"/>
        <v>6024.38723312</v>
      </c>
      <c r="D31" s="43">
        <f t="shared" si="1"/>
        <v>25113.576103170002</v>
      </c>
      <c r="E31" s="43">
        <f t="shared" si="2"/>
        <v>10336.84770036</v>
      </c>
      <c r="F31" s="43">
        <f t="shared" si="3"/>
        <v>11748.8290435</v>
      </c>
      <c r="G31" s="43">
        <f t="shared" si="4"/>
        <v>3027.8993593099999</v>
      </c>
      <c r="H31" s="43">
        <f t="shared" si="5"/>
        <v>16906.750665650001</v>
      </c>
      <c r="I31" s="43">
        <v>4404.0201517100004</v>
      </c>
      <c r="J31" s="43">
        <f t="shared" si="6"/>
        <v>12502.730513940001</v>
      </c>
      <c r="K31" s="43">
        <v>5244.7550954999997</v>
      </c>
      <c r="L31" s="43">
        <v>6169.9429045500001</v>
      </c>
      <c r="M31" s="43">
        <v>1088.03251389</v>
      </c>
      <c r="N31" s="43">
        <f t="shared" si="7"/>
        <v>14231.212670639999</v>
      </c>
      <c r="O31" s="43">
        <v>1620.3670814100001</v>
      </c>
      <c r="P31" s="43">
        <f t="shared" si="8"/>
        <v>12610.845589229999</v>
      </c>
      <c r="Q31" s="43">
        <v>5092.0926048600004</v>
      </c>
      <c r="R31" s="43">
        <v>5578.8861389499998</v>
      </c>
      <c r="S31" s="43">
        <v>1939.8668454199999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31418.994754560001</v>
      </c>
      <c r="C32" s="43">
        <f t="shared" si="0"/>
        <v>5975.2993524399999</v>
      </c>
      <c r="D32" s="43">
        <f t="shared" si="1"/>
        <v>25443.69540212</v>
      </c>
      <c r="E32" s="43">
        <f t="shared" si="2"/>
        <v>10317.684957130001</v>
      </c>
      <c r="F32" s="43">
        <f t="shared" si="3"/>
        <v>11943.124410820001</v>
      </c>
      <c r="G32" s="43">
        <f t="shared" si="4"/>
        <v>3182.8860341700001</v>
      </c>
      <c r="H32" s="43">
        <f t="shared" si="5"/>
        <v>16797.05783365</v>
      </c>
      <c r="I32" s="43">
        <v>4310.7706572099996</v>
      </c>
      <c r="J32" s="43">
        <f t="shared" si="6"/>
        <v>12486.287176440001</v>
      </c>
      <c r="K32" s="43">
        <v>5302.7917408100002</v>
      </c>
      <c r="L32" s="43">
        <v>6097.4285419099997</v>
      </c>
      <c r="M32" s="43">
        <v>1086.0668937200001</v>
      </c>
      <c r="N32" s="43">
        <f t="shared" si="7"/>
        <v>14621.936920909999</v>
      </c>
      <c r="O32" s="43">
        <v>1664.52869523</v>
      </c>
      <c r="P32" s="43">
        <f t="shared" si="8"/>
        <v>12957.408225679999</v>
      </c>
      <c r="Q32" s="43">
        <v>5014.8932163199997</v>
      </c>
      <c r="R32" s="43">
        <v>5845.6958689100002</v>
      </c>
      <c r="S32" s="43">
        <v>2096.8191404499998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31928.835039259997</v>
      </c>
      <c r="C33" s="43">
        <f t="shared" si="0"/>
        <v>5834.93584904</v>
      </c>
      <c r="D33" s="43">
        <f t="shared" si="1"/>
        <v>26093.89919022</v>
      </c>
      <c r="E33" s="43">
        <f t="shared" si="2"/>
        <v>10688.424987850001</v>
      </c>
      <c r="F33" s="43">
        <f t="shared" si="3"/>
        <v>12097.41861825</v>
      </c>
      <c r="G33" s="43">
        <f t="shared" si="4"/>
        <v>3308.0555841200003</v>
      </c>
      <c r="H33" s="43">
        <f t="shared" si="5"/>
        <v>16907.711434180001</v>
      </c>
      <c r="I33" s="43">
        <v>4194.3903702600001</v>
      </c>
      <c r="J33" s="43">
        <f t="shared" si="6"/>
        <v>12713.321063920001</v>
      </c>
      <c r="K33" s="43">
        <v>5570.60410039</v>
      </c>
      <c r="L33" s="43">
        <v>6056.8465152299996</v>
      </c>
      <c r="M33" s="43">
        <v>1085.8704482999999</v>
      </c>
      <c r="N33" s="43">
        <f t="shared" si="7"/>
        <v>15021.12360508</v>
      </c>
      <c r="O33" s="43">
        <v>1640.5454787799999</v>
      </c>
      <c r="P33" s="43">
        <f t="shared" si="8"/>
        <v>13380.578126300001</v>
      </c>
      <c r="Q33" s="43">
        <v>5117.8208874600004</v>
      </c>
      <c r="R33" s="43">
        <v>6040.5721030200002</v>
      </c>
      <c r="S33" s="43">
        <v>2222.1851358200001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32673.102338710003</v>
      </c>
      <c r="C34" s="43">
        <f t="shared" si="0"/>
        <v>5835.5542997800003</v>
      </c>
      <c r="D34" s="43">
        <f t="shared" si="1"/>
        <v>26837.548038929999</v>
      </c>
      <c r="E34" s="43">
        <f t="shared" si="2"/>
        <v>11046.89778655</v>
      </c>
      <c r="F34" s="43">
        <f t="shared" si="3"/>
        <v>12341.76264234</v>
      </c>
      <c r="G34" s="43">
        <f t="shared" si="4"/>
        <v>3448.8876100400003</v>
      </c>
      <c r="H34" s="43">
        <f t="shared" si="5"/>
        <v>17535.595429610003</v>
      </c>
      <c r="I34" s="43">
        <v>4354.2559354000005</v>
      </c>
      <c r="J34" s="43">
        <f t="shared" si="6"/>
        <v>13181.33949421</v>
      </c>
      <c r="K34" s="43">
        <v>5972.2115380699997</v>
      </c>
      <c r="L34" s="43">
        <v>6094.8596960799996</v>
      </c>
      <c r="M34" s="43">
        <v>1114.2682600600001</v>
      </c>
      <c r="N34" s="43">
        <f t="shared" si="7"/>
        <v>15137.5069091</v>
      </c>
      <c r="O34" s="43">
        <v>1481.2983643800001</v>
      </c>
      <c r="P34" s="43">
        <f t="shared" si="8"/>
        <v>13656.208544720001</v>
      </c>
      <c r="Q34" s="43">
        <v>5074.6862484800004</v>
      </c>
      <c r="R34" s="43">
        <v>6246.9029462600001</v>
      </c>
      <c r="S34" s="43">
        <v>2334.6193499800002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33153.548888789999</v>
      </c>
      <c r="C35" s="43">
        <f t="shared" si="0"/>
        <v>5651.2892256599998</v>
      </c>
      <c r="D35" s="43">
        <f t="shared" si="1"/>
        <v>27502.25966313</v>
      </c>
      <c r="E35" s="43">
        <f t="shared" si="2"/>
        <v>11428.19602652</v>
      </c>
      <c r="F35" s="43">
        <f t="shared" si="3"/>
        <v>12512.809129789999</v>
      </c>
      <c r="G35" s="43">
        <f t="shared" si="4"/>
        <v>3561.2545068199997</v>
      </c>
      <c r="H35" s="43">
        <f t="shared" si="5"/>
        <v>17908.520939710001</v>
      </c>
      <c r="I35" s="43">
        <v>4140.83779366</v>
      </c>
      <c r="J35" s="43">
        <f t="shared" si="6"/>
        <v>13767.68314605</v>
      </c>
      <c r="K35" s="43">
        <v>6331.7517870399997</v>
      </c>
      <c r="L35" s="43">
        <v>6291.4185350500002</v>
      </c>
      <c r="M35" s="43">
        <v>1144.5128239600001</v>
      </c>
      <c r="N35" s="43">
        <f t="shared" si="7"/>
        <v>15245.02794908</v>
      </c>
      <c r="O35" s="43">
        <v>1510.4514320000001</v>
      </c>
      <c r="P35" s="43">
        <f t="shared" si="8"/>
        <v>13734.57651708</v>
      </c>
      <c r="Q35" s="43">
        <v>5096.4442394799999</v>
      </c>
      <c r="R35" s="43">
        <v>6221.3905947399999</v>
      </c>
      <c r="S35" s="43">
        <v>2416.7416828599999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33585.932901829998</v>
      </c>
      <c r="C36" s="43">
        <f t="shared" si="0"/>
        <v>5748.5171029900002</v>
      </c>
      <c r="D36" s="43">
        <f t="shared" si="1"/>
        <v>27837.41579884</v>
      </c>
      <c r="E36" s="43">
        <f t="shared" si="2"/>
        <v>11357.231329120001</v>
      </c>
      <c r="F36" s="43">
        <f t="shared" si="3"/>
        <v>16151.61731836</v>
      </c>
      <c r="G36" s="43">
        <f t="shared" si="4"/>
        <v>328.56715136000003</v>
      </c>
      <c r="H36" s="43">
        <f t="shared" si="5"/>
        <v>18516.39754129</v>
      </c>
      <c r="I36" s="43">
        <v>4281.7378764200002</v>
      </c>
      <c r="J36" s="43">
        <f t="shared" si="6"/>
        <v>14234.65966487</v>
      </c>
      <c r="K36" s="43">
        <v>6456.0010032299997</v>
      </c>
      <c r="L36" s="43">
        <v>7594.9572330199999</v>
      </c>
      <c r="M36" s="43">
        <v>183.70142862</v>
      </c>
      <c r="N36" s="43">
        <f t="shared" si="7"/>
        <v>15069.535360540001</v>
      </c>
      <c r="O36" s="43">
        <v>1466.77922657</v>
      </c>
      <c r="P36" s="43">
        <f t="shared" si="8"/>
        <v>13602.756133970001</v>
      </c>
      <c r="Q36" s="43">
        <v>4901.2303258900001</v>
      </c>
      <c r="R36" s="43">
        <v>8556.6600853399996</v>
      </c>
      <c r="S36" s="43">
        <v>144.86572274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33964.062185870003</v>
      </c>
      <c r="C37" s="43">
        <f t="shared" si="0"/>
        <v>5804.8210401400002</v>
      </c>
      <c r="D37" s="43">
        <f t="shared" si="1"/>
        <v>28159.241145729997</v>
      </c>
      <c r="E37" s="43">
        <f t="shared" si="2"/>
        <v>11113.533622989999</v>
      </c>
      <c r="F37" s="43">
        <f t="shared" si="3"/>
        <v>16674.981454770001</v>
      </c>
      <c r="G37" s="43">
        <f t="shared" si="4"/>
        <v>370.72606797000003</v>
      </c>
      <c r="H37" s="43">
        <f t="shared" si="5"/>
        <v>19094.7794507</v>
      </c>
      <c r="I37" s="43">
        <v>4405.06351369</v>
      </c>
      <c r="J37" s="43">
        <f t="shared" si="6"/>
        <v>14689.71593701</v>
      </c>
      <c r="K37" s="43">
        <v>6517.0443631099997</v>
      </c>
      <c r="L37" s="43">
        <v>7925.67300428</v>
      </c>
      <c r="M37" s="43">
        <v>246.99856962000001</v>
      </c>
      <c r="N37" s="43">
        <f t="shared" si="7"/>
        <v>14869.282735169998</v>
      </c>
      <c r="O37" s="43">
        <v>1399.7575264499999</v>
      </c>
      <c r="P37" s="43">
        <f t="shared" si="8"/>
        <v>13469.525208719999</v>
      </c>
      <c r="Q37" s="43">
        <v>4596.4892598799997</v>
      </c>
      <c r="R37" s="43">
        <v>8749.3084504899998</v>
      </c>
      <c r="S37" s="43">
        <v>123.72749835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34652.026622249999</v>
      </c>
      <c r="C38" s="43">
        <f t="shared" si="0"/>
        <v>6070.4044109899996</v>
      </c>
      <c r="D38" s="43">
        <f t="shared" si="1"/>
        <v>28581.622211260001</v>
      </c>
      <c r="E38" s="43">
        <f t="shared" si="2"/>
        <v>10770.467347289999</v>
      </c>
      <c r="F38" s="43">
        <f t="shared" si="3"/>
        <v>17428.826563390001</v>
      </c>
      <c r="G38" s="43">
        <f t="shared" si="4"/>
        <v>382.32830058000002</v>
      </c>
      <c r="H38" s="43">
        <f t="shared" si="5"/>
        <v>19780.76766388</v>
      </c>
      <c r="I38" s="43">
        <v>4654.2883660699999</v>
      </c>
      <c r="J38" s="43">
        <f t="shared" si="6"/>
        <v>15126.479297809999</v>
      </c>
      <c r="K38" s="43">
        <v>6436.0139543400001</v>
      </c>
      <c r="L38" s="43">
        <v>8433.1420118400001</v>
      </c>
      <c r="M38" s="43">
        <v>257.32333162999998</v>
      </c>
      <c r="N38" s="43">
        <f t="shared" si="7"/>
        <v>14871.258958370001</v>
      </c>
      <c r="O38" s="43">
        <v>1416.1160449199999</v>
      </c>
      <c r="P38" s="43">
        <f t="shared" si="8"/>
        <v>13455.142913450001</v>
      </c>
      <c r="Q38" s="43">
        <v>4334.4533929500003</v>
      </c>
      <c r="R38" s="43">
        <v>8995.6845515500008</v>
      </c>
      <c r="S38" s="43">
        <v>125.00496895000001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34985.348704880002</v>
      </c>
      <c r="C39" s="43">
        <f t="shared" si="0"/>
        <v>6106.5291532299998</v>
      </c>
      <c r="D39" s="43">
        <f t="shared" si="1"/>
        <v>28878.819551649998</v>
      </c>
      <c r="E39" s="43">
        <f t="shared" si="2"/>
        <v>10665.700326639999</v>
      </c>
      <c r="F39" s="43">
        <f t="shared" si="3"/>
        <v>17807.87934499</v>
      </c>
      <c r="G39" s="43">
        <f t="shared" si="4"/>
        <v>405.23988001999999</v>
      </c>
      <c r="H39" s="43">
        <f t="shared" si="5"/>
        <v>20164.28818535</v>
      </c>
      <c r="I39" s="43">
        <v>4625.9677720700001</v>
      </c>
      <c r="J39" s="43">
        <f t="shared" si="6"/>
        <v>15538.32041328</v>
      </c>
      <c r="K39" s="43">
        <v>6510.0808436099996</v>
      </c>
      <c r="L39" s="43">
        <v>8751.8756929600004</v>
      </c>
      <c r="M39" s="43">
        <v>276.36387671</v>
      </c>
      <c r="N39" s="43">
        <f t="shared" si="7"/>
        <v>14821.06051953</v>
      </c>
      <c r="O39" s="43">
        <v>1480.5613811600001</v>
      </c>
      <c r="P39" s="43">
        <f t="shared" si="8"/>
        <v>13340.49913837</v>
      </c>
      <c r="Q39" s="43">
        <v>4155.6194830300001</v>
      </c>
      <c r="R39" s="43">
        <v>9056.00365203</v>
      </c>
      <c r="S39" s="43">
        <v>128.87600330999999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36000.337883289998</v>
      </c>
      <c r="C40" s="43">
        <f t="shared" si="0"/>
        <v>6694.5091769199998</v>
      </c>
      <c r="D40" s="43">
        <f t="shared" si="1"/>
        <v>29305.828706370001</v>
      </c>
      <c r="E40" s="43">
        <f t="shared" si="2"/>
        <v>10525.21416569</v>
      </c>
      <c r="F40" s="43">
        <f t="shared" si="3"/>
        <v>18380.074142059999</v>
      </c>
      <c r="G40" s="43">
        <f t="shared" si="4"/>
        <v>400.54039861999996</v>
      </c>
      <c r="H40" s="43">
        <f t="shared" si="5"/>
        <v>21266.45678199</v>
      </c>
      <c r="I40" s="43">
        <v>5247.7535936699996</v>
      </c>
      <c r="J40" s="43">
        <f t="shared" si="6"/>
        <v>16018.703188320002</v>
      </c>
      <c r="K40" s="43">
        <v>6705.1121226900004</v>
      </c>
      <c r="L40" s="43">
        <v>9035.8640248499996</v>
      </c>
      <c r="M40" s="43">
        <v>277.72704077999998</v>
      </c>
      <c r="N40" s="43">
        <f t="shared" si="7"/>
        <v>14733.8811013</v>
      </c>
      <c r="O40" s="43">
        <v>1446.75558325</v>
      </c>
      <c r="P40" s="43">
        <f t="shared" si="8"/>
        <v>13287.125518049999</v>
      </c>
      <c r="Q40" s="43">
        <v>3820.1020429999999</v>
      </c>
      <c r="R40" s="43">
        <v>9344.2101172099992</v>
      </c>
      <c r="S40" s="43">
        <v>122.81335783999999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36298.707700769999</v>
      </c>
      <c r="C41" s="43">
        <f t="shared" si="0"/>
        <v>6409.2836102199999</v>
      </c>
      <c r="D41" s="43">
        <f t="shared" si="1"/>
        <v>29889.424090549997</v>
      </c>
      <c r="E41" s="43">
        <f t="shared" si="2"/>
        <v>9796.7794773599999</v>
      </c>
      <c r="F41" s="43">
        <f t="shared" si="3"/>
        <v>19692.368530380001</v>
      </c>
      <c r="G41" s="43">
        <f t="shared" si="4"/>
        <v>400.27608280999999</v>
      </c>
      <c r="H41" s="43">
        <f t="shared" si="5"/>
        <v>21486.704372479999</v>
      </c>
      <c r="I41" s="43">
        <v>5033.0148824500002</v>
      </c>
      <c r="J41" s="43">
        <f t="shared" si="6"/>
        <v>16453.689490029999</v>
      </c>
      <c r="K41" s="43">
        <v>6805.8281951500003</v>
      </c>
      <c r="L41" s="43">
        <v>9371.1314478200002</v>
      </c>
      <c r="M41" s="43">
        <v>276.72984706</v>
      </c>
      <c r="N41" s="43">
        <f t="shared" si="7"/>
        <v>14812.00332829</v>
      </c>
      <c r="O41" s="43">
        <v>1376.2687277699999</v>
      </c>
      <c r="P41" s="43">
        <f t="shared" si="8"/>
        <v>13435.73460052</v>
      </c>
      <c r="Q41" s="43">
        <v>2990.95128221</v>
      </c>
      <c r="R41" s="43">
        <v>10321.237082559999</v>
      </c>
      <c r="S41" s="43">
        <v>123.54623574999999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36752.694629630001</v>
      </c>
      <c r="C42" s="43">
        <f t="shared" si="0"/>
        <v>6426.0489114799993</v>
      </c>
      <c r="D42" s="43">
        <f t="shared" si="1"/>
        <v>30326.645718150001</v>
      </c>
      <c r="E42" s="43">
        <f t="shared" si="2"/>
        <v>9670.9829436700002</v>
      </c>
      <c r="F42" s="43">
        <f t="shared" si="3"/>
        <v>20248.826652570002</v>
      </c>
      <c r="G42" s="43">
        <f t="shared" si="4"/>
        <v>406.83612190999997</v>
      </c>
      <c r="H42" s="43">
        <f t="shared" si="5"/>
        <v>21869.9385668</v>
      </c>
      <c r="I42" s="43">
        <v>5007.3408425199996</v>
      </c>
      <c r="J42" s="43">
        <f t="shared" si="6"/>
        <v>16862.59772428</v>
      </c>
      <c r="K42" s="43">
        <v>6797.4793118099997</v>
      </c>
      <c r="L42" s="43">
        <v>9757.0805546699994</v>
      </c>
      <c r="M42" s="43">
        <v>308.03785779999998</v>
      </c>
      <c r="N42" s="43">
        <f t="shared" si="7"/>
        <v>14882.756062830002</v>
      </c>
      <c r="O42" s="43">
        <v>1418.70806896</v>
      </c>
      <c r="P42" s="43">
        <f t="shared" si="8"/>
        <v>13464.047993870001</v>
      </c>
      <c r="Q42" s="43">
        <v>2873.50363186</v>
      </c>
      <c r="R42" s="43">
        <v>10491.746097900001</v>
      </c>
      <c r="S42" s="43">
        <v>98.798264110000005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37270.443469089994</v>
      </c>
      <c r="C43" s="43">
        <f t="shared" si="0"/>
        <v>6454.59252827</v>
      </c>
      <c r="D43" s="43">
        <f t="shared" si="1"/>
        <v>30815.850940819997</v>
      </c>
      <c r="E43" s="43">
        <f t="shared" si="2"/>
        <v>9576.7192607399993</v>
      </c>
      <c r="F43" s="43">
        <f t="shared" si="3"/>
        <v>20769.140601110001</v>
      </c>
      <c r="G43" s="43">
        <f t="shared" si="4"/>
        <v>469.99107896999999</v>
      </c>
      <c r="H43" s="43">
        <f t="shared" si="5"/>
        <v>22244.85306632</v>
      </c>
      <c r="I43" s="43">
        <v>5018.7280300399998</v>
      </c>
      <c r="J43" s="43">
        <f t="shared" si="6"/>
        <v>17226.125036279998</v>
      </c>
      <c r="K43" s="43">
        <v>6776.9865304900004</v>
      </c>
      <c r="L43" s="43">
        <v>10070.189611870001</v>
      </c>
      <c r="M43" s="43">
        <v>378.94889391999999</v>
      </c>
      <c r="N43" s="43">
        <f t="shared" si="7"/>
        <v>15025.59040277</v>
      </c>
      <c r="O43" s="43">
        <v>1435.86449823</v>
      </c>
      <c r="P43" s="43">
        <f t="shared" si="8"/>
        <v>13589.725904540001</v>
      </c>
      <c r="Q43" s="43">
        <v>2799.7327302499998</v>
      </c>
      <c r="R43" s="43">
        <v>10698.95098924</v>
      </c>
      <c r="S43" s="43">
        <v>91.042185050000001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38178.653924680002</v>
      </c>
      <c r="C44" s="43">
        <f t="shared" si="0"/>
        <v>6825.59375869</v>
      </c>
      <c r="D44" s="43">
        <f t="shared" si="1"/>
        <v>31353.060165989998</v>
      </c>
      <c r="E44" s="43">
        <f t="shared" si="2"/>
        <v>9531.7474532300002</v>
      </c>
      <c r="F44" s="43">
        <f t="shared" si="3"/>
        <v>21262.091859119999</v>
      </c>
      <c r="G44" s="43">
        <f t="shared" si="4"/>
        <v>559.22085363999997</v>
      </c>
      <c r="H44" s="43">
        <f t="shared" si="5"/>
        <v>23331.994239379997</v>
      </c>
      <c r="I44" s="43">
        <v>5519.7462497200004</v>
      </c>
      <c r="J44" s="43">
        <f t="shared" si="6"/>
        <v>17812.247989659998</v>
      </c>
      <c r="K44" s="43">
        <v>6893.8993798499996</v>
      </c>
      <c r="L44" s="43">
        <v>10445.629616079999</v>
      </c>
      <c r="M44" s="43">
        <v>472.71899373000002</v>
      </c>
      <c r="N44" s="43">
        <f t="shared" si="7"/>
        <v>14846.659685300001</v>
      </c>
      <c r="O44" s="43">
        <v>1305.84750897</v>
      </c>
      <c r="P44" s="43">
        <f t="shared" si="8"/>
        <v>13540.812176330001</v>
      </c>
      <c r="Q44" s="43">
        <v>2637.8480733800002</v>
      </c>
      <c r="R44" s="43">
        <v>10816.46224304</v>
      </c>
      <c r="S44" s="43">
        <v>86.501859909999993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38222.439977829999</v>
      </c>
      <c r="C45" s="43">
        <f t="shared" si="0"/>
        <v>6525.1424591699997</v>
      </c>
      <c r="D45" s="43">
        <f t="shared" si="1"/>
        <v>31697.297518660002</v>
      </c>
      <c r="E45" s="43">
        <f t="shared" si="2"/>
        <v>9549.0390603000014</v>
      </c>
      <c r="F45" s="43">
        <f t="shared" si="3"/>
        <v>21542.969287569998</v>
      </c>
      <c r="G45" s="43">
        <f t="shared" si="4"/>
        <v>605.28917078999996</v>
      </c>
      <c r="H45" s="43">
        <f t="shared" si="5"/>
        <v>23559.712671490001</v>
      </c>
      <c r="I45" s="43">
        <v>5281.49386486</v>
      </c>
      <c r="J45" s="43">
        <f t="shared" si="6"/>
        <v>18278.21880663</v>
      </c>
      <c r="K45" s="43">
        <v>7014.3508774700003</v>
      </c>
      <c r="L45" s="43">
        <v>10743.051681180001</v>
      </c>
      <c r="M45" s="43">
        <v>520.81624797999996</v>
      </c>
      <c r="N45" s="43">
        <f t="shared" si="7"/>
        <v>14662.727306340001</v>
      </c>
      <c r="O45" s="43">
        <v>1243.6485943099999</v>
      </c>
      <c r="P45" s="43">
        <f t="shared" si="8"/>
        <v>13419.078712030001</v>
      </c>
      <c r="Q45" s="43">
        <v>2534.6881828300002</v>
      </c>
      <c r="R45" s="43">
        <v>10799.917606389999</v>
      </c>
      <c r="S45" s="43">
        <v>84.47292281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38790.258270689999</v>
      </c>
      <c r="C46" s="43">
        <f t="shared" si="0"/>
        <v>6295.16762234</v>
      </c>
      <c r="D46" s="43">
        <f t="shared" si="1"/>
        <v>32495.09064835</v>
      </c>
      <c r="E46" s="43">
        <f t="shared" si="2"/>
        <v>9571.4034398299991</v>
      </c>
      <c r="F46" s="43">
        <f t="shared" si="3"/>
        <v>22240.638921229998</v>
      </c>
      <c r="G46" s="43">
        <f t="shared" si="4"/>
        <v>683.04828729000008</v>
      </c>
      <c r="H46" s="43">
        <f t="shared" si="5"/>
        <v>24081.943684770002</v>
      </c>
      <c r="I46" s="43">
        <v>5211.52304353</v>
      </c>
      <c r="J46" s="43">
        <f t="shared" si="6"/>
        <v>18870.420641240002</v>
      </c>
      <c r="K46" s="43">
        <v>6997.8444880400002</v>
      </c>
      <c r="L46" s="43">
        <v>11277.12064386</v>
      </c>
      <c r="M46" s="43">
        <v>595.45550934000005</v>
      </c>
      <c r="N46" s="43">
        <f t="shared" si="7"/>
        <v>14708.314585920001</v>
      </c>
      <c r="O46" s="43">
        <v>1083.64457881</v>
      </c>
      <c r="P46" s="43">
        <f t="shared" si="8"/>
        <v>13624.67000711</v>
      </c>
      <c r="Q46" s="43">
        <v>2573.5589517899998</v>
      </c>
      <c r="R46" s="43">
        <v>10963.51827737</v>
      </c>
      <c r="S46" s="43">
        <v>87.592777949999999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38683.720852550003</v>
      </c>
      <c r="C47" s="43">
        <f t="shared" si="0"/>
        <v>6055.30249964</v>
      </c>
      <c r="D47" s="43">
        <f t="shared" si="1"/>
        <v>32628.418352910001</v>
      </c>
      <c r="E47" s="43">
        <f t="shared" si="2"/>
        <v>9332.3259608400003</v>
      </c>
      <c r="F47" s="43">
        <f t="shared" si="3"/>
        <v>22505.12486702</v>
      </c>
      <c r="G47" s="43">
        <f t="shared" si="4"/>
        <v>790.96752504999995</v>
      </c>
      <c r="H47" s="43">
        <f t="shared" si="5"/>
        <v>24129.04465349</v>
      </c>
      <c r="I47" s="43">
        <v>5009.5788419299997</v>
      </c>
      <c r="J47" s="43">
        <f t="shared" si="6"/>
        <v>19119.46581156</v>
      </c>
      <c r="K47" s="43">
        <v>6860.1989256500001</v>
      </c>
      <c r="L47" s="43">
        <v>11567.00692532</v>
      </c>
      <c r="M47" s="43">
        <v>692.25996058999999</v>
      </c>
      <c r="N47" s="43">
        <f t="shared" si="7"/>
        <v>14554.676199060001</v>
      </c>
      <c r="O47" s="43">
        <v>1045.72365771</v>
      </c>
      <c r="P47" s="43">
        <f t="shared" si="8"/>
        <v>13508.952541350001</v>
      </c>
      <c r="Q47" s="43">
        <v>2472.1270351899998</v>
      </c>
      <c r="R47" s="43">
        <v>10938.1179417</v>
      </c>
      <c r="S47" s="43">
        <v>98.70756446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39636.871437720001</v>
      </c>
      <c r="C48" s="43">
        <f t="shared" si="0"/>
        <v>5359.6016956399999</v>
      </c>
      <c r="D48" s="43">
        <f t="shared" si="1"/>
        <v>34277.269742080003</v>
      </c>
      <c r="E48" s="43">
        <f t="shared" si="2"/>
        <v>9323.9094520600011</v>
      </c>
      <c r="F48" s="43">
        <f t="shared" si="3"/>
        <v>23953.248514270002</v>
      </c>
      <c r="G48" s="43">
        <f t="shared" si="4"/>
        <v>1000.11177575</v>
      </c>
      <c r="H48" s="43">
        <f t="shared" si="5"/>
        <v>22381.704116960002</v>
      </c>
      <c r="I48" s="43">
        <v>4091.8945821900002</v>
      </c>
      <c r="J48" s="43">
        <f t="shared" si="6"/>
        <v>18289.80953477</v>
      </c>
      <c r="K48" s="43">
        <v>6408.5766156899999</v>
      </c>
      <c r="L48" s="43">
        <v>10993.67191723</v>
      </c>
      <c r="M48" s="43">
        <v>887.56100185000003</v>
      </c>
      <c r="N48" s="43">
        <f t="shared" si="7"/>
        <v>17255.16732076</v>
      </c>
      <c r="O48" s="43">
        <v>1267.70711345</v>
      </c>
      <c r="P48" s="43">
        <f t="shared" si="8"/>
        <v>15987.460207310001</v>
      </c>
      <c r="Q48" s="43">
        <v>2915.3328363700002</v>
      </c>
      <c r="R48" s="43">
        <v>12959.576597040001</v>
      </c>
      <c r="S48" s="43">
        <v>112.5507739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39322.19283208</v>
      </c>
      <c r="C49" s="43">
        <f t="shared" si="0"/>
        <v>5877.1981376399999</v>
      </c>
      <c r="D49" s="43">
        <f t="shared" si="1"/>
        <v>33444.99469444</v>
      </c>
      <c r="E49" s="43">
        <f t="shared" si="2"/>
        <v>9133.5366761000005</v>
      </c>
      <c r="F49" s="43">
        <f t="shared" si="3"/>
        <v>23348.839192829997</v>
      </c>
      <c r="G49" s="43">
        <f t="shared" si="4"/>
        <v>962.61882550999997</v>
      </c>
      <c r="H49" s="43">
        <f t="shared" si="5"/>
        <v>21382.312054620001</v>
      </c>
      <c r="I49" s="43">
        <v>4114.97317656</v>
      </c>
      <c r="J49" s="43">
        <f t="shared" si="6"/>
        <v>17267.33887806</v>
      </c>
      <c r="K49" s="43">
        <v>6224.5143197799998</v>
      </c>
      <c r="L49" s="43">
        <v>10191.680692899999</v>
      </c>
      <c r="M49" s="43">
        <v>851.14386537999997</v>
      </c>
      <c r="N49" s="43">
        <f t="shared" si="7"/>
        <v>17939.880777459999</v>
      </c>
      <c r="O49" s="43">
        <v>1762.22496108</v>
      </c>
      <c r="P49" s="43">
        <f t="shared" si="8"/>
        <v>16177.65581638</v>
      </c>
      <c r="Q49" s="43">
        <v>2909.0223563200002</v>
      </c>
      <c r="R49" s="43">
        <v>13157.158499929999</v>
      </c>
      <c r="S49" s="43">
        <v>111.47496013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39591.935832310002</v>
      </c>
      <c r="C50" s="43">
        <f t="shared" si="0"/>
        <v>6330.7801175000004</v>
      </c>
      <c r="D50" s="43">
        <f t="shared" si="1"/>
        <v>33261.155714809996</v>
      </c>
      <c r="E50" s="43">
        <f t="shared" si="2"/>
        <v>9735.9771709399993</v>
      </c>
      <c r="F50" s="43">
        <f t="shared" si="3"/>
        <v>22581.959040510003</v>
      </c>
      <c r="G50" s="43">
        <f t="shared" si="4"/>
        <v>943.21950335999998</v>
      </c>
      <c r="H50" s="43">
        <f t="shared" si="5"/>
        <v>21701.300376899999</v>
      </c>
      <c r="I50" s="43">
        <v>4635.0192844900002</v>
      </c>
      <c r="J50" s="43">
        <f t="shared" si="6"/>
        <v>17066.281092409998</v>
      </c>
      <c r="K50" s="43">
        <v>6542.1687792599996</v>
      </c>
      <c r="L50" s="43">
        <v>9687.8065951600001</v>
      </c>
      <c r="M50" s="43">
        <v>836.30571798999995</v>
      </c>
      <c r="N50" s="43">
        <f t="shared" si="7"/>
        <v>17890.63545541</v>
      </c>
      <c r="O50" s="43">
        <v>1695.7608330099999</v>
      </c>
      <c r="P50" s="43">
        <f t="shared" si="8"/>
        <v>16194.874622400001</v>
      </c>
      <c r="Q50" s="43">
        <v>3193.8083916800001</v>
      </c>
      <c r="R50" s="43">
        <v>12894.152445350001</v>
      </c>
      <c r="S50" s="43">
        <v>106.91378537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39523.663442719997</v>
      </c>
      <c r="C51" s="43">
        <f t="shared" si="0"/>
        <v>6157.9234846199997</v>
      </c>
      <c r="D51" s="43">
        <f t="shared" si="1"/>
        <v>33365.739958099999</v>
      </c>
      <c r="E51" s="43">
        <f t="shared" si="2"/>
        <v>10137.76416087</v>
      </c>
      <c r="F51" s="43">
        <f t="shared" si="3"/>
        <v>22277.98212017</v>
      </c>
      <c r="G51" s="43">
        <f t="shared" si="4"/>
        <v>949.99367705999998</v>
      </c>
      <c r="H51" s="43">
        <f t="shared" si="5"/>
        <v>21626.031869529997</v>
      </c>
      <c r="I51" s="43">
        <v>4481.48308318</v>
      </c>
      <c r="J51" s="43">
        <f t="shared" si="6"/>
        <v>17144.548786349998</v>
      </c>
      <c r="K51" s="43">
        <v>6914.0819830399996</v>
      </c>
      <c r="L51" s="43">
        <v>9379.7741170699992</v>
      </c>
      <c r="M51" s="43">
        <v>850.69268623999994</v>
      </c>
      <c r="N51" s="43">
        <f t="shared" si="7"/>
        <v>17897.631573189999</v>
      </c>
      <c r="O51" s="43">
        <v>1676.44040144</v>
      </c>
      <c r="P51" s="43">
        <f t="shared" si="8"/>
        <v>16221.191171750001</v>
      </c>
      <c r="Q51" s="43">
        <v>3223.68217783</v>
      </c>
      <c r="R51" s="43">
        <v>12898.2080031</v>
      </c>
      <c r="S51" s="43">
        <v>99.300990819999996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39574.220294950006</v>
      </c>
      <c r="C52" s="43">
        <f t="shared" si="0"/>
        <v>6899.6547687100001</v>
      </c>
      <c r="D52" s="43">
        <f t="shared" si="1"/>
        <v>32674.565526240003</v>
      </c>
      <c r="E52" s="43">
        <f t="shared" si="2"/>
        <v>10577.298686300001</v>
      </c>
      <c r="F52" s="43">
        <f t="shared" si="3"/>
        <v>21184.98497333</v>
      </c>
      <c r="G52" s="43">
        <f t="shared" si="4"/>
        <v>912.28186660999995</v>
      </c>
      <c r="H52" s="43">
        <f t="shared" si="5"/>
        <v>22441.826177110001</v>
      </c>
      <c r="I52" s="43">
        <v>5287.9911944300002</v>
      </c>
      <c r="J52" s="43">
        <f t="shared" si="6"/>
        <v>17153.83498268</v>
      </c>
      <c r="K52" s="43">
        <v>7280.2290616299997</v>
      </c>
      <c r="L52" s="43">
        <v>9060.5038338899994</v>
      </c>
      <c r="M52" s="43">
        <v>813.10208716</v>
      </c>
      <c r="N52" s="43">
        <f t="shared" si="7"/>
        <v>17132.394117840002</v>
      </c>
      <c r="O52" s="43">
        <v>1611.6635742799999</v>
      </c>
      <c r="P52" s="43">
        <f t="shared" si="8"/>
        <v>15520.730543560001</v>
      </c>
      <c r="Q52" s="43">
        <v>3297.0696246699999</v>
      </c>
      <c r="R52" s="43">
        <v>12124.48113944</v>
      </c>
      <c r="S52" s="43">
        <v>99.179779449999998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38621.098722640003</v>
      </c>
      <c r="C53" s="43">
        <f t="shared" si="0"/>
        <v>6708.2202469200001</v>
      </c>
      <c r="D53" s="43">
        <f t="shared" si="1"/>
        <v>31912.878475720001</v>
      </c>
      <c r="E53" s="43">
        <f t="shared" si="2"/>
        <v>10754.377032709999</v>
      </c>
      <c r="F53" s="43">
        <f t="shared" si="3"/>
        <v>20264.102095299997</v>
      </c>
      <c r="G53" s="43">
        <f t="shared" si="4"/>
        <v>894.39934771000003</v>
      </c>
      <c r="H53" s="43">
        <f t="shared" si="5"/>
        <v>22068.159788320001</v>
      </c>
      <c r="I53" s="43">
        <v>4999.09963358</v>
      </c>
      <c r="J53" s="43">
        <f t="shared" si="6"/>
        <v>17069.06015474</v>
      </c>
      <c r="K53" s="43">
        <v>7420.2263058799999</v>
      </c>
      <c r="L53" s="43">
        <v>8852.8699887999992</v>
      </c>
      <c r="M53" s="43">
        <v>795.96386006</v>
      </c>
      <c r="N53" s="43">
        <f t="shared" si="7"/>
        <v>16552.938934320002</v>
      </c>
      <c r="O53" s="43">
        <v>1709.1206133400001</v>
      </c>
      <c r="P53" s="43">
        <f t="shared" si="8"/>
        <v>14843.818320980001</v>
      </c>
      <c r="Q53" s="43">
        <v>3334.1507268300002</v>
      </c>
      <c r="R53" s="43">
        <v>11411.2321065</v>
      </c>
      <c r="S53" s="43">
        <v>98.435487649999999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39853.044632659992</v>
      </c>
      <c r="C54" s="43">
        <f t="shared" si="0"/>
        <v>7146.6847557800002</v>
      </c>
      <c r="D54" s="43">
        <f t="shared" si="1"/>
        <v>32706.35987688</v>
      </c>
      <c r="E54" s="43">
        <f t="shared" si="2"/>
        <v>10990.37249953</v>
      </c>
      <c r="F54" s="43">
        <f t="shared" si="3"/>
        <v>20770.4180839</v>
      </c>
      <c r="G54" s="43">
        <f t="shared" si="4"/>
        <v>945.56929345000003</v>
      </c>
      <c r="H54" s="43">
        <f t="shared" si="5"/>
        <v>21784.381522019998</v>
      </c>
      <c r="I54" s="43">
        <v>5054.5167482300003</v>
      </c>
      <c r="J54" s="43">
        <f t="shared" si="6"/>
        <v>16729.864773789999</v>
      </c>
      <c r="K54" s="43">
        <v>7367.3899711399999</v>
      </c>
      <c r="L54" s="43">
        <v>8529.5464873799992</v>
      </c>
      <c r="M54" s="43">
        <v>832.92831526999998</v>
      </c>
      <c r="N54" s="43">
        <f t="shared" si="7"/>
        <v>18068.663110640002</v>
      </c>
      <c r="O54" s="43">
        <v>2092.1680075499999</v>
      </c>
      <c r="P54" s="43">
        <f t="shared" si="8"/>
        <v>15976.495103090001</v>
      </c>
      <c r="Q54" s="43">
        <v>3622.98252839</v>
      </c>
      <c r="R54" s="43">
        <v>12240.871596520001</v>
      </c>
      <c r="S54" s="43">
        <v>112.64097818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37012.014257970004</v>
      </c>
      <c r="C55" s="43">
        <f t="shared" si="0"/>
        <v>6919.6348120100001</v>
      </c>
      <c r="D55" s="43">
        <f t="shared" si="1"/>
        <v>30092.379445960003</v>
      </c>
      <c r="E55" s="43">
        <f t="shared" si="2"/>
        <v>10291.33617244</v>
      </c>
      <c r="F55" s="43">
        <f t="shared" si="3"/>
        <v>18942.28100037</v>
      </c>
      <c r="G55" s="43">
        <f t="shared" si="4"/>
        <v>858.76227315000006</v>
      </c>
      <c r="H55" s="43">
        <f t="shared" si="5"/>
        <v>20794.6076636</v>
      </c>
      <c r="I55" s="43">
        <v>4981.33828662</v>
      </c>
      <c r="J55" s="43">
        <f t="shared" si="6"/>
        <v>15813.269376980001</v>
      </c>
      <c r="K55" s="43">
        <v>6865.2187855599996</v>
      </c>
      <c r="L55" s="43">
        <v>8170.6430708999997</v>
      </c>
      <c r="M55" s="43">
        <v>777.40752052000005</v>
      </c>
      <c r="N55" s="43">
        <f t="shared" si="7"/>
        <v>16217.406594370001</v>
      </c>
      <c r="O55" s="43">
        <v>1938.2965253899999</v>
      </c>
      <c r="P55" s="43">
        <f t="shared" si="8"/>
        <v>14279.110068980001</v>
      </c>
      <c r="Q55" s="43">
        <v>3426.1173868800001</v>
      </c>
      <c r="R55" s="43">
        <v>10771.63792947</v>
      </c>
      <c r="S55" s="43">
        <v>81.354752629999993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36644.553837560001</v>
      </c>
      <c r="C56" s="43">
        <f t="shared" si="0"/>
        <v>6841.3132642099999</v>
      </c>
      <c r="D56" s="43">
        <f t="shared" si="1"/>
        <v>29803.240573349998</v>
      </c>
      <c r="E56" s="43">
        <f t="shared" si="2"/>
        <v>10800.488298599999</v>
      </c>
      <c r="F56" s="43">
        <f t="shared" si="3"/>
        <v>18184.209677179999</v>
      </c>
      <c r="G56" s="43">
        <f t="shared" si="4"/>
        <v>818.54259757</v>
      </c>
      <c r="H56" s="43">
        <f t="shared" si="5"/>
        <v>20822.034061099999</v>
      </c>
      <c r="I56" s="43">
        <v>4928.0112939099999</v>
      </c>
      <c r="J56" s="43">
        <f t="shared" si="6"/>
        <v>15894.022767189999</v>
      </c>
      <c r="K56" s="43">
        <v>7165.1493877399998</v>
      </c>
      <c r="L56" s="43">
        <v>7984.9186065000004</v>
      </c>
      <c r="M56" s="43">
        <v>743.95477295000001</v>
      </c>
      <c r="N56" s="43">
        <f t="shared" si="7"/>
        <v>15822.519776460002</v>
      </c>
      <c r="O56" s="43">
        <v>1913.3019703</v>
      </c>
      <c r="P56" s="43">
        <f t="shared" si="8"/>
        <v>13909.217806160001</v>
      </c>
      <c r="Q56" s="43">
        <v>3635.3389108599999</v>
      </c>
      <c r="R56" s="43">
        <v>10199.291070679999</v>
      </c>
      <c r="S56" s="43">
        <v>74.587824620000006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39715.988603389997</v>
      </c>
      <c r="C57" s="43">
        <f t="shared" si="0"/>
        <v>7602.4400524800003</v>
      </c>
      <c r="D57" s="43">
        <f t="shared" si="1"/>
        <v>32113.548550910004</v>
      </c>
      <c r="E57" s="43">
        <f t="shared" si="2"/>
        <v>11694.02001486</v>
      </c>
      <c r="F57" s="43">
        <f t="shared" si="3"/>
        <v>19586.605572660003</v>
      </c>
      <c r="G57" s="43">
        <f t="shared" si="4"/>
        <v>832.92296338999995</v>
      </c>
      <c r="H57" s="43">
        <f t="shared" si="5"/>
        <v>21271.68054542</v>
      </c>
      <c r="I57" s="43">
        <v>5288.3976155700002</v>
      </c>
      <c r="J57" s="43">
        <f t="shared" si="6"/>
        <v>15983.28292985</v>
      </c>
      <c r="K57" s="43">
        <v>7328.80445796</v>
      </c>
      <c r="L57" s="43">
        <v>7890.4761599800004</v>
      </c>
      <c r="M57" s="43">
        <v>764.00231191</v>
      </c>
      <c r="N57" s="43">
        <f t="shared" si="7"/>
        <v>18444.308057970004</v>
      </c>
      <c r="O57" s="43">
        <v>2314.0424369100001</v>
      </c>
      <c r="P57" s="43">
        <f t="shared" si="8"/>
        <v>16130.265621060002</v>
      </c>
      <c r="Q57" s="43">
        <v>4365.2155568999997</v>
      </c>
      <c r="R57" s="43">
        <v>11696.12941268</v>
      </c>
      <c r="S57" s="43">
        <v>68.920651480000004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39649.469836019998</v>
      </c>
      <c r="C58" s="43">
        <f t="shared" si="0"/>
        <v>7956.0947580000002</v>
      </c>
      <c r="D58" s="43">
        <f t="shared" si="1"/>
        <v>31693.375078019999</v>
      </c>
      <c r="E58" s="43">
        <f t="shared" si="2"/>
        <v>12268.987700719999</v>
      </c>
      <c r="F58" s="43">
        <f t="shared" si="3"/>
        <v>18645.096464310001</v>
      </c>
      <c r="G58" s="43">
        <f t="shared" si="4"/>
        <v>779.29091299000004</v>
      </c>
      <c r="H58" s="43">
        <f t="shared" si="5"/>
        <v>20745.358690499997</v>
      </c>
      <c r="I58" s="43">
        <v>5476.7357848700003</v>
      </c>
      <c r="J58" s="43">
        <f t="shared" si="6"/>
        <v>15268.622905629998</v>
      </c>
      <c r="K58" s="43">
        <v>7408.2418950499996</v>
      </c>
      <c r="L58" s="43">
        <v>7151.0550720900001</v>
      </c>
      <c r="M58" s="43">
        <v>709.32593849</v>
      </c>
      <c r="N58" s="43">
        <f t="shared" si="7"/>
        <v>18904.111145520001</v>
      </c>
      <c r="O58" s="43">
        <v>2479.3589731299999</v>
      </c>
      <c r="P58" s="43">
        <f t="shared" si="8"/>
        <v>16424.752172389999</v>
      </c>
      <c r="Q58" s="43">
        <v>4860.7458056699998</v>
      </c>
      <c r="R58" s="43">
        <v>11494.04139222</v>
      </c>
      <c r="S58" s="43">
        <v>69.964974499999997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38246.696389139994</v>
      </c>
      <c r="C59" s="43">
        <f t="shared" si="0"/>
        <v>7725.16724101</v>
      </c>
      <c r="D59" s="43">
        <f t="shared" si="1"/>
        <v>30521.529148130001</v>
      </c>
      <c r="E59" s="43">
        <f t="shared" si="2"/>
        <v>12060.543572710001</v>
      </c>
      <c r="F59" s="43">
        <f t="shared" si="3"/>
        <v>17706.281713700002</v>
      </c>
      <c r="G59" s="43">
        <f t="shared" si="4"/>
        <v>754.70386172000008</v>
      </c>
      <c r="H59" s="43">
        <f t="shared" si="5"/>
        <v>19800.199707880001</v>
      </c>
      <c r="I59" s="43">
        <v>5185.5524397999998</v>
      </c>
      <c r="J59" s="43">
        <f t="shared" si="6"/>
        <v>14614.647268080002</v>
      </c>
      <c r="K59" s="43">
        <v>7179.6510078700003</v>
      </c>
      <c r="L59" s="43">
        <v>6752.4899442599999</v>
      </c>
      <c r="M59" s="43">
        <v>682.50631595000004</v>
      </c>
      <c r="N59" s="43">
        <f t="shared" si="7"/>
        <v>18446.49668126</v>
      </c>
      <c r="O59" s="43">
        <v>2539.6148012100002</v>
      </c>
      <c r="P59" s="43">
        <f t="shared" si="8"/>
        <v>15906.881880049999</v>
      </c>
      <c r="Q59" s="43">
        <v>4880.89256484</v>
      </c>
      <c r="R59" s="43">
        <v>10953.79176944</v>
      </c>
      <c r="S59" s="43">
        <v>72.197545770000005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48889.818354520001</v>
      </c>
      <c r="C60" s="43">
        <f t="shared" si="0"/>
        <v>9568.0894197099988</v>
      </c>
      <c r="D60" s="43">
        <f t="shared" si="1"/>
        <v>39321.728934810002</v>
      </c>
      <c r="E60" s="43">
        <f t="shared" si="2"/>
        <v>14959.11533744</v>
      </c>
      <c r="F60" s="43">
        <f t="shared" si="3"/>
        <v>23115.884975590001</v>
      </c>
      <c r="G60" s="43">
        <f t="shared" si="4"/>
        <v>1246.7286217799999</v>
      </c>
      <c r="H60" s="43">
        <f t="shared" si="5"/>
        <v>18808.494870129998</v>
      </c>
      <c r="I60" s="43">
        <v>4911.3623938299997</v>
      </c>
      <c r="J60" s="43">
        <f t="shared" si="6"/>
        <v>13897.132476299999</v>
      </c>
      <c r="K60" s="43">
        <v>7005.1292837000001</v>
      </c>
      <c r="L60" s="43">
        <v>5788.05984231</v>
      </c>
      <c r="M60" s="43">
        <v>1103.9433502899999</v>
      </c>
      <c r="N60" s="43">
        <f t="shared" si="7"/>
        <v>30081.323484389999</v>
      </c>
      <c r="O60" s="43">
        <v>4656.7270258799999</v>
      </c>
      <c r="P60" s="43">
        <f t="shared" si="8"/>
        <v>25424.596458510001</v>
      </c>
      <c r="Q60" s="43">
        <v>7953.98605374</v>
      </c>
      <c r="R60" s="43">
        <v>17327.825133279999</v>
      </c>
      <c r="S60" s="43">
        <v>142.78527149000001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42163.841465720005</v>
      </c>
      <c r="C61" s="43">
        <f t="shared" si="0"/>
        <v>8781.670158429999</v>
      </c>
      <c r="D61" s="43">
        <f t="shared" si="1"/>
        <v>33382.171307290002</v>
      </c>
      <c r="E61" s="43">
        <f t="shared" si="2"/>
        <v>13295.359952340001</v>
      </c>
      <c r="F61" s="43">
        <f t="shared" si="3"/>
        <v>18875.28190523</v>
      </c>
      <c r="G61" s="43">
        <f t="shared" si="4"/>
        <v>1211.5294497200002</v>
      </c>
      <c r="H61" s="43">
        <f t="shared" si="5"/>
        <v>18493.38370871</v>
      </c>
      <c r="I61" s="43">
        <v>5248.3788914999996</v>
      </c>
      <c r="J61" s="43">
        <f t="shared" si="6"/>
        <v>13245.00481721</v>
      </c>
      <c r="K61" s="43">
        <v>6880.6120803699996</v>
      </c>
      <c r="L61" s="43">
        <v>5271.2261739799997</v>
      </c>
      <c r="M61" s="43">
        <v>1093.1665628600001</v>
      </c>
      <c r="N61" s="43">
        <f t="shared" si="7"/>
        <v>23670.457757009997</v>
      </c>
      <c r="O61" s="43">
        <v>3533.2912669299999</v>
      </c>
      <c r="P61" s="43">
        <f t="shared" si="8"/>
        <v>20137.166490079999</v>
      </c>
      <c r="Q61" s="43">
        <v>6414.7478719700002</v>
      </c>
      <c r="R61" s="43">
        <v>13604.05573125</v>
      </c>
      <c r="S61" s="43">
        <v>118.36288686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39540.219790880001</v>
      </c>
      <c r="C62" s="43">
        <f t="shared" si="0"/>
        <v>8391.7528811600005</v>
      </c>
      <c r="D62" s="43">
        <f t="shared" si="1"/>
        <v>31148.466909720002</v>
      </c>
      <c r="E62" s="43">
        <f t="shared" si="2"/>
        <v>12643.99971934</v>
      </c>
      <c r="F62" s="43">
        <f t="shared" si="3"/>
        <v>17248.47206878</v>
      </c>
      <c r="G62" s="43">
        <f t="shared" si="4"/>
        <v>1255.9951216000002</v>
      </c>
      <c r="H62" s="43">
        <f t="shared" si="5"/>
        <v>18916.58135534</v>
      </c>
      <c r="I62" s="43">
        <v>5543.6433450499999</v>
      </c>
      <c r="J62" s="43">
        <f t="shared" si="6"/>
        <v>13372.93801029</v>
      </c>
      <c r="K62" s="43">
        <v>7002.5395159999998</v>
      </c>
      <c r="L62" s="43">
        <v>5218.6955401200003</v>
      </c>
      <c r="M62" s="43">
        <v>1151.7029541700001</v>
      </c>
      <c r="N62" s="43">
        <f t="shared" si="7"/>
        <v>20623.638435540004</v>
      </c>
      <c r="O62" s="43">
        <v>2848.1095361100001</v>
      </c>
      <c r="P62" s="43">
        <f t="shared" si="8"/>
        <v>17775.528899430003</v>
      </c>
      <c r="Q62" s="43">
        <v>5641.4602033399997</v>
      </c>
      <c r="R62" s="43">
        <v>12029.776528660001</v>
      </c>
      <c r="S62" s="43">
        <v>104.29216743000001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38974.259325419996</v>
      </c>
      <c r="C63" s="43">
        <f t="shared" si="0"/>
        <v>8477.8095070700001</v>
      </c>
      <c r="D63" s="43">
        <f t="shared" si="1"/>
        <v>30496.449818349996</v>
      </c>
      <c r="E63" s="43">
        <f t="shared" si="2"/>
        <v>12268.157019279999</v>
      </c>
      <c r="F63" s="43">
        <f t="shared" si="3"/>
        <v>16924.982246489999</v>
      </c>
      <c r="G63" s="43">
        <f t="shared" si="4"/>
        <v>1303.3105525799999</v>
      </c>
      <c r="H63" s="43">
        <f t="shared" si="5"/>
        <v>19002.070189400001</v>
      </c>
      <c r="I63" s="43">
        <v>5664.7344095799999</v>
      </c>
      <c r="J63" s="43">
        <f t="shared" si="6"/>
        <v>13337.33577982</v>
      </c>
      <c r="K63" s="43">
        <v>7028.5279506300003</v>
      </c>
      <c r="L63" s="43">
        <v>5111.0361029699998</v>
      </c>
      <c r="M63" s="43">
        <v>1197.7717262199999</v>
      </c>
      <c r="N63" s="43">
        <f t="shared" si="7"/>
        <v>19972.189136019999</v>
      </c>
      <c r="O63" s="43">
        <v>2813.0750974900002</v>
      </c>
      <c r="P63" s="43">
        <f t="shared" si="8"/>
        <v>17159.114038529999</v>
      </c>
      <c r="Q63" s="43">
        <v>5239.6290686499997</v>
      </c>
      <c r="R63" s="43">
        <v>11813.946143519999</v>
      </c>
      <c r="S63" s="43">
        <v>105.53882636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38613.306682509996</v>
      </c>
      <c r="C64" s="43">
        <f t="shared" si="0"/>
        <v>8183.8937183399994</v>
      </c>
      <c r="D64" s="43">
        <f t="shared" si="1"/>
        <v>30429.412964170002</v>
      </c>
      <c r="E64" s="43">
        <f t="shared" si="2"/>
        <v>12526.113632709999</v>
      </c>
      <c r="F64" s="43">
        <f t="shared" si="3"/>
        <v>16584.331243699999</v>
      </c>
      <c r="G64" s="43">
        <f t="shared" si="4"/>
        <v>1318.9680877600001</v>
      </c>
      <c r="H64" s="43">
        <f t="shared" si="5"/>
        <v>18787.55157064</v>
      </c>
      <c r="I64" s="43">
        <v>5341.6399944799996</v>
      </c>
      <c r="J64" s="43">
        <f t="shared" si="6"/>
        <v>13445.911576160001</v>
      </c>
      <c r="K64" s="43">
        <v>7231.9410108599996</v>
      </c>
      <c r="L64" s="43">
        <v>4998.0877619000003</v>
      </c>
      <c r="M64" s="43">
        <v>1215.8828034000001</v>
      </c>
      <c r="N64" s="43">
        <f t="shared" si="7"/>
        <v>19825.755111869999</v>
      </c>
      <c r="O64" s="43">
        <v>2842.2537238599998</v>
      </c>
      <c r="P64" s="43">
        <f t="shared" si="8"/>
        <v>16983.501388010001</v>
      </c>
      <c r="Q64" s="43">
        <v>5294.1726218499998</v>
      </c>
      <c r="R64" s="43">
        <v>11586.2434818</v>
      </c>
      <c r="S64" s="43">
        <v>103.08528436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38499.729339019999</v>
      </c>
      <c r="C65" s="43">
        <f t="shared" si="0"/>
        <v>8128.5654880000002</v>
      </c>
      <c r="D65" s="43">
        <f t="shared" si="1"/>
        <v>30371.163851019999</v>
      </c>
      <c r="E65" s="43">
        <f t="shared" si="2"/>
        <v>12580.274768759999</v>
      </c>
      <c r="F65" s="43">
        <f t="shared" si="3"/>
        <v>16468.03138203</v>
      </c>
      <c r="G65" s="43">
        <f t="shared" si="4"/>
        <v>1322.8577002299999</v>
      </c>
      <c r="H65" s="43">
        <f t="shared" si="5"/>
        <v>18604.85878943</v>
      </c>
      <c r="I65" s="43">
        <v>5303.8257439199997</v>
      </c>
      <c r="J65" s="43">
        <f t="shared" si="6"/>
        <v>13301.033045509999</v>
      </c>
      <c r="K65" s="43">
        <v>7164.3119296599998</v>
      </c>
      <c r="L65" s="43">
        <v>4918.4307592200003</v>
      </c>
      <c r="M65" s="43">
        <v>1218.2903566299999</v>
      </c>
      <c r="N65" s="43">
        <f t="shared" si="7"/>
        <v>19894.870549589999</v>
      </c>
      <c r="O65" s="43">
        <v>2824.73974408</v>
      </c>
      <c r="P65" s="43">
        <f t="shared" si="8"/>
        <v>17070.130805509998</v>
      </c>
      <c r="Q65" s="43">
        <v>5415.9628390999997</v>
      </c>
      <c r="R65" s="43">
        <v>11549.60062281</v>
      </c>
      <c r="S65" s="43">
        <v>104.5673436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38143.211818709999</v>
      </c>
      <c r="C66" s="43">
        <f t="shared" si="0"/>
        <v>8135.9614613499998</v>
      </c>
      <c r="D66" s="43">
        <f t="shared" si="1"/>
        <v>30007.250357360004</v>
      </c>
      <c r="E66" s="43">
        <f t="shared" si="2"/>
        <v>16364.637709850002</v>
      </c>
      <c r="F66" s="43">
        <f t="shared" si="3"/>
        <v>12281.764265900001</v>
      </c>
      <c r="G66" s="43">
        <f t="shared" si="4"/>
        <v>1360.8483816099999</v>
      </c>
      <c r="H66" s="43">
        <f t="shared" si="5"/>
        <v>18697.26093171</v>
      </c>
      <c r="I66" s="43">
        <v>5362.64323246</v>
      </c>
      <c r="J66" s="43">
        <f t="shared" si="6"/>
        <v>13334.61769925</v>
      </c>
      <c r="K66" s="43">
        <v>7211.5870410500002</v>
      </c>
      <c r="L66" s="43">
        <v>4861.9675175900002</v>
      </c>
      <c r="M66" s="43">
        <v>1261.0631406099999</v>
      </c>
      <c r="N66" s="43">
        <f t="shared" si="7"/>
        <v>19445.950887000003</v>
      </c>
      <c r="O66" s="43">
        <v>2773.3182288899998</v>
      </c>
      <c r="P66" s="43">
        <f t="shared" si="8"/>
        <v>16672.632658110004</v>
      </c>
      <c r="Q66" s="43">
        <v>9153.0506688000005</v>
      </c>
      <c r="R66" s="43">
        <v>7419.7967483100001</v>
      </c>
      <c r="S66" s="43">
        <v>99.785240999999999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37435.5302562</v>
      </c>
      <c r="C67" s="43">
        <f t="shared" si="0"/>
        <v>7855.5115592000002</v>
      </c>
      <c r="D67" s="43">
        <f t="shared" si="1"/>
        <v>29580.018697000003</v>
      </c>
      <c r="E67" s="43">
        <f t="shared" si="2"/>
        <v>16146.954970890001</v>
      </c>
      <c r="F67" s="43">
        <f t="shared" si="3"/>
        <v>12022.11230153</v>
      </c>
      <c r="G67" s="43">
        <f t="shared" si="4"/>
        <v>1410.9514245800001</v>
      </c>
      <c r="H67" s="43">
        <f t="shared" si="5"/>
        <v>18601.598986279998</v>
      </c>
      <c r="I67" s="43">
        <v>5524.5775554000002</v>
      </c>
      <c r="J67" s="43">
        <f t="shared" si="6"/>
        <v>13077.021430879999</v>
      </c>
      <c r="K67" s="43">
        <v>7120.8415978599996</v>
      </c>
      <c r="L67" s="43">
        <v>4638.9895868599997</v>
      </c>
      <c r="M67" s="43">
        <v>1317.19024616</v>
      </c>
      <c r="N67" s="43">
        <f t="shared" si="7"/>
        <v>18833.931269920005</v>
      </c>
      <c r="O67" s="43">
        <v>2330.9340038</v>
      </c>
      <c r="P67" s="43">
        <f t="shared" si="8"/>
        <v>16502.997266120004</v>
      </c>
      <c r="Q67" s="43">
        <v>9026.1133730300007</v>
      </c>
      <c r="R67" s="43">
        <v>7383.1227146700003</v>
      </c>
      <c r="S67" s="43">
        <v>93.761178419999993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39290.078827910002</v>
      </c>
      <c r="C68" s="43">
        <f t="shared" ref="C68" si="9">I68+O68</f>
        <v>8385.6113706699998</v>
      </c>
      <c r="D68" s="43">
        <f t="shared" ref="D68" si="10">J68+P68</f>
        <v>30904.46745724</v>
      </c>
      <c r="E68" s="43">
        <f t="shared" ref="E68" si="11">K68+Q68</f>
        <v>16701.918248720001</v>
      </c>
      <c r="F68" s="43">
        <f t="shared" ref="F68" si="12">L68+R68</f>
        <v>12607.528654099999</v>
      </c>
      <c r="G68" s="43">
        <f t="shared" ref="G68" si="13">M68+S68</f>
        <v>1595.0205544199998</v>
      </c>
      <c r="H68" s="43">
        <f t="shared" ref="H68" si="14">SUM(I68:J68)</f>
        <v>19404.72947885</v>
      </c>
      <c r="I68" s="43">
        <v>6013.12181693</v>
      </c>
      <c r="J68" s="43">
        <f t="shared" ref="J68" si="15">SUM(K68:M68)</f>
        <v>13391.607661919999</v>
      </c>
      <c r="K68" s="43">
        <v>7335.5311015899997</v>
      </c>
      <c r="L68" s="43">
        <v>4563.5918838899997</v>
      </c>
      <c r="M68" s="43">
        <v>1492.4846764399999</v>
      </c>
      <c r="N68" s="43">
        <f t="shared" ref="N68" si="16">SUM(O68:P68)</f>
        <v>19885.349349060001</v>
      </c>
      <c r="O68" s="43">
        <v>2372.4895537399998</v>
      </c>
      <c r="P68" s="43">
        <f t="shared" ref="P68" si="17">SUM(Q68:S68)</f>
        <v>17512.859795320001</v>
      </c>
      <c r="Q68" s="43">
        <v>9366.3871471300008</v>
      </c>
      <c r="R68" s="43">
        <v>8043.9367702099998</v>
      </c>
      <c r="S68" s="43">
        <v>102.53587798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39542.22948632</v>
      </c>
      <c r="C69" s="43">
        <f t="shared" ref="C69" si="18">I69+O69</f>
        <v>8094.7853210000012</v>
      </c>
      <c r="D69" s="43">
        <f t="shared" ref="D69" si="19">J69+P69</f>
        <v>31447.444165320005</v>
      </c>
      <c r="E69" s="43">
        <f t="shared" ref="E69" si="20">K69+Q69</f>
        <v>17050.81837578</v>
      </c>
      <c r="F69" s="43">
        <f t="shared" ref="F69" si="21">L69+R69</f>
        <v>12735.328889140001</v>
      </c>
      <c r="G69" s="43">
        <f t="shared" ref="G69" si="22">M69+S69</f>
        <v>1661.2969004000001</v>
      </c>
      <c r="H69" s="43">
        <f t="shared" ref="H69" si="23">SUM(I69:J69)</f>
        <v>19151.305151839999</v>
      </c>
      <c r="I69" s="43">
        <v>5652.6002739700007</v>
      </c>
      <c r="J69" s="43">
        <f t="shared" ref="J69" si="24">SUM(K69:M69)</f>
        <v>13498.704877869999</v>
      </c>
      <c r="K69" s="43">
        <v>7406.30882621</v>
      </c>
      <c r="L69" s="43">
        <v>4530.6287011899994</v>
      </c>
      <c r="M69" s="43">
        <v>1561.7673504700001</v>
      </c>
      <c r="N69" s="43">
        <f t="shared" ref="N69" si="25">SUM(O69:P69)</f>
        <v>20390.924334480005</v>
      </c>
      <c r="O69" s="43">
        <v>2442.1850470300001</v>
      </c>
      <c r="P69" s="43">
        <f t="shared" ref="P69" si="26">SUM(Q69:S69)</f>
        <v>17948.739287450004</v>
      </c>
      <c r="Q69" s="43">
        <v>9644.5095495700007</v>
      </c>
      <c r="R69" s="43">
        <v>8204.7001879500003</v>
      </c>
      <c r="S69" s="43">
        <v>99.529549930000002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40733.284419190008</v>
      </c>
      <c r="C70" s="43">
        <f t="shared" ref="C70" si="27">I70+O70</f>
        <v>9547.7145494699998</v>
      </c>
      <c r="D70" s="43">
        <f t="shared" ref="D70" si="28">J70+P70</f>
        <v>31185.569869720006</v>
      </c>
      <c r="E70" s="43">
        <f t="shared" ref="E70" si="29">K70+Q70</f>
        <v>17189.833039780002</v>
      </c>
      <c r="F70" s="43">
        <f t="shared" ref="F70" si="30">L70+R70</f>
        <v>12271.700150030001</v>
      </c>
      <c r="G70" s="43">
        <f t="shared" ref="G70" si="31">M70+S70</f>
        <v>1724.03667991</v>
      </c>
      <c r="H70" s="43">
        <f t="shared" ref="H70" si="32">SUM(I70:J70)</f>
        <v>20667.188974889999</v>
      </c>
      <c r="I70" s="43">
        <v>7090.6840780900002</v>
      </c>
      <c r="J70" s="43">
        <f t="shared" ref="J70" si="33">SUM(K70:M70)</f>
        <v>13576.504896799999</v>
      </c>
      <c r="K70" s="43">
        <v>7538.1793001599999</v>
      </c>
      <c r="L70" s="43">
        <v>4423.7348831199997</v>
      </c>
      <c r="M70" s="43">
        <v>1614.59071352</v>
      </c>
      <c r="N70" s="43">
        <f t="shared" ref="N70" si="34">SUM(O70:P70)</f>
        <v>20066.095444300005</v>
      </c>
      <c r="O70" s="43">
        <v>2457.0304713800001</v>
      </c>
      <c r="P70" s="43">
        <f t="shared" ref="P70" si="35">SUM(Q70:S70)</f>
        <v>17609.064972920005</v>
      </c>
      <c r="Q70" s="43">
        <v>9651.6537396200001</v>
      </c>
      <c r="R70" s="43">
        <v>7847.9652669100014</v>
      </c>
      <c r="S70" s="43">
        <v>109.44596639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41142.868302240007</v>
      </c>
      <c r="C71" s="43">
        <f t="shared" ref="C71" si="36">I71+O71</f>
        <v>8652.2679395800005</v>
      </c>
      <c r="D71" s="43">
        <f t="shared" ref="D71" si="37">J71+P71</f>
        <v>32490.600362660003</v>
      </c>
      <c r="E71" s="43">
        <f t="shared" ref="E71" si="38">K71+Q71</f>
        <v>17967.023125889998</v>
      </c>
      <c r="F71" s="43">
        <f t="shared" ref="F71" si="39">L71+R71</f>
        <v>12639.188644920001</v>
      </c>
      <c r="G71" s="43">
        <f t="shared" ref="G71" si="40">M71+S71</f>
        <v>1884.38859185</v>
      </c>
      <c r="H71" s="43">
        <f t="shared" ref="H71" si="41">SUM(I71:J71)</f>
        <v>19975.396621400003</v>
      </c>
      <c r="I71" s="43">
        <v>6094.0874887300006</v>
      </c>
      <c r="J71" s="43">
        <f t="shared" ref="J71" si="42">SUM(K71:M71)</f>
        <v>13881.309132670001</v>
      </c>
      <c r="K71" s="43">
        <v>7695.3052878799999</v>
      </c>
      <c r="L71" s="43">
        <v>4400.66802818</v>
      </c>
      <c r="M71" s="43">
        <v>1785.3358166099999</v>
      </c>
      <c r="N71" s="43">
        <f t="shared" ref="N71" si="43">SUM(O71:P71)</f>
        <v>21167.471680840001</v>
      </c>
      <c r="O71" s="43">
        <v>2558.1804508499999</v>
      </c>
      <c r="P71" s="43">
        <f t="shared" ref="P71" si="44">SUM(Q71:S71)</f>
        <v>18609.291229990002</v>
      </c>
      <c r="Q71" s="43">
        <v>10271.717838009999</v>
      </c>
      <c r="R71" s="43">
        <v>8238.5206167400011</v>
      </c>
      <c r="S71" s="43">
        <v>99.052775239999988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42937.965222479994</v>
      </c>
      <c r="C72" s="43">
        <f t="shared" ref="C72" si="45">I72+O72</f>
        <v>8680.3926996299997</v>
      </c>
      <c r="D72" s="43">
        <f t="shared" ref="D72" si="46">J72+P72</f>
        <v>34257.572522850001</v>
      </c>
      <c r="E72" s="43">
        <f t="shared" ref="E72" si="47">K72+Q72</f>
        <v>18849.254454180002</v>
      </c>
      <c r="F72" s="43">
        <f t="shared" ref="F72" si="48">L72+R72</f>
        <v>13412.463570780001</v>
      </c>
      <c r="G72" s="43">
        <f t="shared" ref="G72" si="49">M72+S72</f>
        <v>1995.8544978899999</v>
      </c>
      <c r="H72" s="43">
        <f t="shared" ref="H72" si="50">SUM(I72:J72)</f>
        <v>20041.47978727</v>
      </c>
      <c r="I72" s="43">
        <v>6058.1230923499998</v>
      </c>
      <c r="J72" s="43">
        <f t="shared" ref="J72" si="51">SUM(K72:M72)</f>
        <v>13983.356694919999</v>
      </c>
      <c r="K72" s="43">
        <v>7698.62820061</v>
      </c>
      <c r="L72" s="43">
        <v>4390.1620328400004</v>
      </c>
      <c r="M72" s="43">
        <v>1894.5664614699999</v>
      </c>
      <c r="N72" s="43">
        <f t="shared" ref="N72" si="52">SUM(O72:P72)</f>
        <v>22896.485435210001</v>
      </c>
      <c r="O72" s="43">
        <v>2622.2696072799999</v>
      </c>
      <c r="P72" s="43">
        <f t="shared" ref="P72" si="53">SUM(Q72:S72)</f>
        <v>20274.215827930002</v>
      </c>
      <c r="Q72" s="43">
        <v>11150.626253570001</v>
      </c>
      <c r="R72" s="43">
        <v>9022.3015379400003</v>
      </c>
      <c r="S72" s="43">
        <v>101.28803642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43162.056622190001</v>
      </c>
      <c r="C73" s="43">
        <f t="shared" ref="C73" si="54">I73+O73</f>
        <v>9166.7931068100006</v>
      </c>
      <c r="D73" s="43">
        <f t="shared" ref="D73" si="55">J73+P73</f>
        <v>33995.26351538</v>
      </c>
      <c r="E73" s="43">
        <f t="shared" ref="E73" si="56">K73+Q73</f>
        <v>18550.881401079998</v>
      </c>
      <c r="F73" s="43">
        <f t="shared" ref="F73" si="57">L73+R73</f>
        <v>13431.775267109999</v>
      </c>
      <c r="G73" s="43">
        <f t="shared" ref="G73" si="58">M73+S73</f>
        <v>2012.6068471900001</v>
      </c>
      <c r="H73" s="43">
        <f t="shared" ref="H73" si="59">SUM(I73:J73)</f>
        <v>20659.130762519999</v>
      </c>
      <c r="I73" s="43">
        <v>6542.7344949899998</v>
      </c>
      <c r="J73" s="43">
        <f t="shared" ref="J73" si="60">SUM(K73:M73)</f>
        <v>14116.396267530001</v>
      </c>
      <c r="K73" s="43">
        <v>7691.8961316700006</v>
      </c>
      <c r="L73" s="43">
        <v>4503.2797732099998</v>
      </c>
      <c r="M73" s="43">
        <v>1921.22036265</v>
      </c>
      <c r="N73" s="43">
        <f t="shared" ref="N73" si="61">SUM(O73:P73)</f>
        <v>22502.925859669998</v>
      </c>
      <c r="O73" s="43">
        <v>2624.0586118199999</v>
      </c>
      <c r="P73" s="43">
        <f t="shared" ref="P73" si="62">SUM(Q73:S73)</f>
        <v>19878.867247849998</v>
      </c>
      <c r="Q73" s="43">
        <v>10858.985269409999</v>
      </c>
      <c r="R73" s="43">
        <v>8928.4954938999999</v>
      </c>
      <c r="S73" s="43">
        <v>91.386484539999998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42697.184002499998</v>
      </c>
      <c r="C74" s="43">
        <f t="shared" ref="C74" si="63">I74+O74</f>
        <v>9343.1771123099988</v>
      </c>
      <c r="D74" s="43">
        <f t="shared" ref="D74" si="64">J74+P74</f>
        <v>33354.006890189994</v>
      </c>
      <c r="E74" s="43">
        <f t="shared" ref="E74" si="65">K74+Q74</f>
        <v>18345.478741200001</v>
      </c>
      <c r="F74" s="43">
        <f t="shared" ref="F74" si="66">L74+R74</f>
        <v>13667.277738899997</v>
      </c>
      <c r="G74" s="43">
        <f t="shared" ref="G74" si="67">M74+S74</f>
        <v>1341.2504100900001</v>
      </c>
      <c r="H74" s="43">
        <f t="shared" ref="H74" si="68">SUM(I74:J74)</f>
        <v>20933.845766699997</v>
      </c>
      <c r="I74" s="43">
        <v>6815.5848454299994</v>
      </c>
      <c r="J74" s="43">
        <f t="shared" ref="J74" si="69">SUM(K74:M74)</f>
        <v>14118.260921269999</v>
      </c>
      <c r="K74" s="43">
        <v>7837.6819697899991</v>
      </c>
      <c r="L74" s="43">
        <v>5016.4848968399992</v>
      </c>
      <c r="M74" s="43">
        <v>1264.09405464</v>
      </c>
      <c r="N74" s="43">
        <f t="shared" ref="N74" si="70">SUM(O74:P74)</f>
        <v>21763.338235799998</v>
      </c>
      <c r="O74" s="43">
        <v>2527.5922668799999</v>
      </c>
      <c r="P74" s="43">
        <f t="shared" ref="P74" si="71">SUM(Q74:S74)</f>
        <v>19235.745968919997</v>
      </c>
      <c r="Q74" s="43">
        <v>10507.79677141</v>
      </c>
      <c r="R74" s="43">
        <v>8650.7928420599983</v>
      </c>
      <c r="S74" s="43">
        <v>77.156355450000007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42673.771412620001</v>
      </c>
      <c r="C75" s="43">
        <f t="shared" ref="C75" si="72">I75+O75</f>
        <v>9296.6183290999998</v>
      </c>
      <c r="D75" s="43">
        <f t="shared" ref="D75" si="73">J75+P75</f>
        <v>33377.153083520003</v>
      </c>
      <c r="E75" s="43">
        <f t="shared" ref="E75" si="74">K75+Q75</f>
        <v>18560.032160909999</v>
      </c>
      <c r="F75" s="43">
        <f t="shared" ref="F75" si="75">L75+R75</f>
        <v>13820.474657710001</v>
      </c>
      <c r="G75" s="43">
        <f t="shared" ref="G75" si="76">M75+S75</f>
        <v>996.64626490000001</v>
      </c>
      <c r="H75" s="43">
        <f t="shared" ref="H75" si="77">SUM(I75:J75)</f>
        <v>20997.281407400002</v>
      </c>
      <c r="I75" s="43">
        <v>6824.7220775400001</v>
      </c>
      <c r="J75" s="43">
        <f t="shared" ref="J75" si="78">SUM(K75:M75)</f>
        <v>14172.559329860002</v>
      </c>
      <c r="K75" s="43">
        <v>8004.2639353900004</v>
      </c>
      <c r="L75" s="43">
        <v>5243.7354172900004</v>
      </c>
      <c r="M75" s="43">
        <v>924.55997718000003</v>
      </c>
      <c r="N75" s="43">
        <f t="shared" ref="N75" si="79">SUM(O75:P75)</f>
        <v>21676.490005220003</v>
      </c>
      <c r="O75" s="43">
        <v>2471.8962515600001</v>
      </c>
      <c r="P75" s="43">
        <f t="shared" ref="P75" si="80">SUM(Q75:S75)</f>
        <v>19204.593753660003</v>
      </c>
      <c r="Q75" s="43">
        <v>10555.76822552</v>
      </c>
      <c r="R75" s="43">
        <v>8576.7392404200018</v>
      </c>
      <c r="S75" s="43">
        <v>72.086287720000001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43040.091237859997</v>
      </c>
      <c r="C76" s="43">
        <f t="shared" ref="C76" si="81">I76+O76</f>
        <v>10221.05408195</v>
      </c>
      <c r="D76" s="43">
        <f t="shared" ref="D76" si="82">J76+P76</f>
        <v>32819.037155910002</v>
      </c>
      <c r="E76" s="43">
        <f t="shared" ref="E76" si="83">K76+Q76</f>
        <v>18134.77615206</v>
      </c>
      <c r="F76" s="43">
        <f t="shared" ref="F76" si="84">L76+R76</f>
        <v>13832.900440329999</v>
      </c>
      <c r="G76" s="43">
        <f t="shared" ref="G76" si="85">M76+S76</f>
        <v>851.36056351999991</v>
      </c>
      <c r="H76" s="43">
        <f t="shared" ref="H76" si="86">SUM(I76:J76)</f>
        <v>21671.987321119999</v>
      </c>
      <c r="I76" s="43">
        <v>7628.0067203899998</v>
      </c>
      <c r="J76" s="43">
        <f t="shared" ref="J76" si="87">SUM(K76:M76)</f>
        <v>14043.980600729999</v>
      </c>
      <c r="K76" s="43">
        <v>7867.7972834299999</v>
      </c>
      <c r="L76" s="43">
        <v>5396.5896740099997</v>
      </c>
      <c r="M76" s="43">
        <v>779.59364328999993</v>
      </c>
      <c r="N76" s="43">
        <f t="shared" ref="N76" si="88">SUM(O76:P76)</f>
        <v>21368.103916739998</v>
      </c>
      <c r="O76" s="43">
        <v>2593.0473615599999</v>
      </c>
      <c r="P76" s="43">
        <f t="shared" ref="P76" si="89">SUM(Q76:S76)</f>
        <v>18775.056555179999</v>
      </c>
      <c r="Q76" s="43">
        <v>10266.97886863</v>
      </c>
      <c r="R76" s="43">
        <v>8436.3107663199989</v>
      </c>
      <c r="S76" s="43">
        <v>71.766920229999997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43101.241530910003</v>
      </c>
      <c r="C77" s="43">
        <f t="shared" ref="C77" si="90">I77+O77</f>
        <v>10300.21796894</v>
      </c>
      <c r="D77" s="43">
        <f t="shared" ref="D77" si="91">J77+P77</f>
        <v>32801.023561970003</v>
      </c>
      <c r="E77" s="43">
        <f t="shared" ref="E77" si="92">K77+Q77</f>
        <v>18079.289798049998</v>
      </c>
      <c r="F77" s="43">
        <f t="shared" ref="F77" si="93">L77+R77</f>
        <v>13867.653718670001</v>
      </c>
      <c r="G77" s="43">
        <f t="shared" ref="G77" si="94">M77+S77</f>
        <v>854.08004525000001</v>
      </c>
      <c r="H77" s="43">
        <f t="shared" ref="H77" si="95">SUM(I77:J77)</f>
        <v>21739.490773109999</v>
      </c>
      <c r="I77" s="43">
        <v>7659.7447614599996</v>
      </c>
      <c r="J77" s="43">
        <f t="shared" ref="J77" si="96">SUM(K77:M77)</f>
        <v>14079.746011650001</v>
      </c>
      <c r="K77" s="43">
        <v>7842.4520184400008</v>
      </c>
      <c r="L77" s="43">
        <v>5453.7243892099996</v>
      </c>
      <c r="M77" s="43">
        <v>783.56960400000003</v>
      </c>
      <c r="N77" s="43">
        <f t="shared" ref="N77" si="97">SUM(O77:P77)</f>
        <v>21361.750757800004</v>
      </c>
      <c r="O77" s="43">
        <v>2640.4732074799999</v>
      </c>
      <c r="P77" s="43">
        <f t="shared" ref="P77" si="98">SUM(Q77:S77)</f>
        <v>18721.277550320003</v>
      </c>
      <c r="Q77" s="43">
        <v>10236.837779609999</v>
      </c>
      <c r="R77" s="43">
        <v>8413.9293294600011</v>
      </c>
      <c r="S77" s="43">
        <v>70.51044125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43689.823686479998</v>
      </c>
      <c r="C78" s="43">
        <f t="shared" ref="C78" si="99">I78+O78</f>
        <v>10104.07368281</v>
      </c>
      <c r="D78" s="43">
        <f t="shared" ref="D78" si="100">J78+P78</f>
        <v>33585.75000367</v>
      </c>
      <c r="E78" s="43">
        <f t="shared" ref="E78" si="101">K78+Q78</f>
        <v>18274.564142310002</v>
      </c>
      <c r="F78" s="43">
        <f t="shared" ref="F78" si="102">L78+R78</f>
        <v>14392.86174756</v>
      </c>
      <c r="G78" s="43">
        <f t="shared" ref="G78" si="103">M78+S78</f>
        <v>918.32411379999996</v>
      </c>
      <c r="H78" s="43">
        <f t="shared" ref="H78" si="104">SUM(I78:J78)</f>
        <v>21452.8787787</v>
      </c>
      <c r="I78" s="43">
        <v>7367.81977517</v>
      </c>
      <c r="J78" s="43">
        <f t="shared" ref="J78" si="105">SUM(K78:M78)</f>
        <v>14085.059003530001</v>
      </c>
      <c r="K78" s="43">
        <v>7729.6036182799999</v>
      </c>
      <c r="L78" s="43">
        <v>5509.8708155000004</v>
      </c>
      <c r="M78" s="43">
        <v>845.58456975000001</v>
      </c>
      <c r="N78" s="43">
        <f t="shared" ref="N78" si="106">SUM(O78:P78)</f>
        <v>22236.944907779998</v>
      </c>
      <c r="O78" s="43">
        <v>2736.2539076399999</v>
      </c>
      <c r="P78" s="43">
        <f t="shared" ref="P78" si="107">SUM(Q78:S78)</f>
        <v>19500.691000139999</v>
      </c>
      <c r="Q78" s="43">
        <v>10544.960524030001</v>
      </c>
      <c r="R78" s="43">
        <v>8882.99093206</v>
      </c>
      <c r="S78" s="43">
        <v>72.739544049999992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44136.205769089996</v>
      </c>
      <c r="C79" s="43">
        <f t="shared" ref="C79" si="108">I79+O79</f>
        <v>10159.917076870001</v>
      </c>
      <c r="D79" s="43">
        <f t="shared" ref="D79" si="109">J79+P79</f>
        <v>33976.288692219998</v>
      </c>
      <c r="E79" s="43">
        <f t="shared" ref="E79" si="110">K79+Q79</f>
        <v>18370.23597319</v>
      </c>
      <c r="F79" s="43">
        <f t="shared" ref="F79" si="111">L79+R79</f>
        <v>14667.40574917</v>
      </c>
      <c r="G79" s="43">
        <f t="shared" ref="G79" si="112">M79+S79</f>
        <v>938.64696986000001</v>
      </c>
      <c r="H79" s="43">
        <f t="shared" ref="H79" si="113">SUM(I79:J79)</f>
        <v>21492.255406839999</v>
      </c>
      <c r="I79" s="43">
        <v>7340.9688861700006</v>
      </c>
      <c r="J79" s="43">
        <f t="shared" ref="J79" si="114">SUM(K79:M79)</f>
        <v>14151.286520669999</v>
      </c>
      <c r="K79" s="43">
        <v>7680.6751968399994</v>
      </c>
      <c r="L79" s="43">
        <v>5614.6149140799998</v>
      </c>
      <c r="M79" s="43">
        <v>855.99640975</v>
      </c>
      <c r="N79" s="43">
        <f t="shared" ref="N79" si="115">SUM(O79:P79)</f>
        <v>22643.950362250001</v>
      </c>
      <c r="O79" s="43">
        <v>2818.9481906999999</v>
      </c>
      <c r="P79" s="43">
        <f t="shared" ref="P79" si="116">SUM(Q79:S79)</f>
        <v>19825.002171550001</v>
      </c>
      <c r="Q79" s="43">
        <v>10689.560776349999</v>
      </c>
      <c r="R79" s="43">
        <v>9052.7908350900016</v>
      </c>
      <c r="S79" s="43">
        <v>82.650560110000001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43716.249025689998</v>
      </c>
      <c r="C80" s="43">
        <f t="shared" ref="C80" si="117">I80+O80</f>
        <v>10132.438124709999</v>
      </c>
      <c r="D80" s="43">
        <f t="shared" ref="D80" si="118">J80+P80</f>
        <v>33583.810900979995</v>
      </c>
      <c r="E80" s="43">
        <f t="shared" ref="E80" si="119">K80+Q80</f>
        <v>17933.57488059</v>
      </c>
      <c r="F80" s="43">
        <f t="shared" ref="F80" si="120">L80+R80</f>
        <v>14690.98058403</v>
      </c>
      <c r="G80" s="43">
        <f t="shared" ref="G80" si="121">M80+S80</f>
        <v>959.25543635999998</v>
      </c>
      <c r="H80" s="43">
        <f t="shared" ref="H80" si="122">SUM(I80:J80)</f>
        <v>21322.569046370001</v>
      </c>
      <c r="I80" s="43">
        <v>7253.9877648199999</v>
      </c>
      <c r="J80" s="43">
        <f t="shared" ref="J80" si="123">SUM(K80:M80)</f>
        <v>14068.581281549999</v>
      </c>
      <c r="K80" s="43">
        <v>7516.1916133799996</v>
      </c>
      <c r="L80" s="43">
        <v>5681.0827723800003</v>
      </c>
      <c r="M80" s="43">
        <v>871.30689579</v>
      </c>
      <c r="N80" s="43">
        <f t="shared" ref="N80" si="124">SUM(O80:P80)</f>
        <v>22393.679979320001</v>
      </c>
      <c r="O80" s="43">
        <v>2878.4503598900001</v>
      </c>
      <c r="P80" s="43">
        <f t="shared" ref="P80" si="125">SUM(Q80:S80)</f>
        <v>19515.22961943</v>
      </c>
      <c r="Q80" s="43">
        <v>10417.38326721</v>
      </c>
      <c r="R80" s="43">
        <v>9009.8978116500002</v>
      </c>
      <c r="S80" s="43">
        <v>87.948540570000006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43921.008549789993</v>
      </c>
      <c r="C81" s="43">
        <f t="shared" ref="C81" si="126">I81+O81</f>
        <v>10583.907264760001</v>
      </c>
      <c r="D81" s="43">
        <f t="shared" ref="D81" si="127">J81+P81</f>
        <v>33337.101285030003</v>
      </c>
      <c r="E81" s="43">
        <f t="shared" ref="E81" si="128">K81+Q81</f>
        <v>17680.943442079999</v>
      </c>
      <c r="F81" s="43">
        <f t="shared" ref="F81" si="129">L81+R81</f>
        <v>14890.406892909999</v>
      </c>
      <c r="G81" s="43">
        <f t="shared" ref="G81" si="130">M81+S81</f>
        <v>765.75095004000002</v>
      </c>
      <c r="H81" s="43">
        <f t="shared" ref="H81" si="131">SUM(I81:J81)</f>
        <v>21558.713278570001</v>
      </c>
      <c r="I81" s="43">
        <v>7555.1679493399997</v>
      </c>
      <c r="J81" s="43">
        <f t="shared" ref="J81" si="132">SUM(K81:M81)</f>
        <v>14003.545329230001</v>
      </c>
      <c r="K81" s="43">
        <v>7370.0822880899996</v>
      </c>
      <c r="L81" s="43">
        <v>5957.9169418700003</v>
      </c>
      <c r="M81" s="43">
        <v>675.54609927000001</v>
      </c>
      <c r="N81" s="43">
        <f t="shared" ref="N81" si="133">SUM(O81:P81)</f>
        <v>22362.295271219999</v>
      </c>
      <c r="O81" s="43">
        <v>3028.7393154199999</v>
      </c>
      <c r="P81" s="43">
        <f t="shared" ref="P81" si="134">SUM(Q81:S81)</f>
        <v>19333.555955799999</v>
      </c>
      <c r="Q81" s="43">
        <v>10310.861153989999</v>
      </c>
      <c r="R81" s="43">
        <v>8932.4899510399991</v>
      </c>
      <c r="S81" s="43">
        <v>90.204850769999993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44407.255945979996</v>
      </c>
      <c r="C82" s="43">
        <f t="shared" ref="C82" si="135">I82+O82</f>
        <v>10788.703158910001</v>
      </c>
      <c r="D82" s="43">
        <f t="shared" ref="D82" si="136">J82+P82</f>
        <v>33618.552787070003</v>
      </c>
      <c r="E82" s="43">
        <f t="shared" ref="E82" si="137">K82+Q82</f>
        <v>17698.473976950001</v>
      </c>
      <c r="F82" s="43">
        <f t="shared" ref="F82" si="138">L82+R82</f>
        <v>15727.18754667</v>
      </c>
      <c r="G82" s="43">
        <f t="shared" ref="G82" si="139">M82+S82</f>
        <v>192.89126345</v>
      </c>
      <c r="H82" s="43">
        <f t="shared" ref="H82" si="140">SUM(I82:J82)</f>
        <v>21484.821071860002</v>
      </c>
      <c r="I82" s="43">
        <v>7703.6195197699999</v>
      </c>
      <c r="J82" s="43">
        <f t="shared" ref="J82" si="141">SUM(K82:M82)</f>
        <v>13781.20155209</v>
      </c>
      <c r="K82" s="43">
        <v>7259.7980853099998</v>
      </c>
      <c r="L82" s="43">
        <v>6439.1651205899998</v>
      </c>
      <c r="M82" s="43">
        <v>82.238346190000001</v>
      </c>
      <c r="N82" s="43">
        <f t="shared" ref="N82" si="142">SUM(O82:P82)</f>
        <v>22922.434874120001</v>
      </c>
      <c r="O82" s="43">
        <v>3085.0836391399998</v>
      </c>
      <c r="P82" s="43">
        <f t="shared" ref="P82" si="143">SUM(Q82:S82)</f>
        <v>19837.35123498</v>
      </c>
      <c r="Q82" s="43">
        <v>10438.675891639999</v>
      </c>
      <c r="R82" s="43">
        <v>9288.0224260800005</v>
      </c>
      <c r="S82" s="43">
        <v>110.65291726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43370.663970370006</v>
      </c>
      <c r="C83" s="43">
        <f t="shared" ref="C83" si="144">I83+O83</f>
        <v>10388.19571597</v>
      </c>
      <c r="D83" s="43">
        <f t="shared" ref="D83" si="145">J83+P83</f>
        <v>32982.468254400002</v>
      </c>
      <c r="E83" s="43">
        <f t="shared" ref="E83" si="146">K83+Q83</f>
        <v>16967.182084979999</v>
      </c>
      <c r="F83" s="43">
        <f t="shared" ref="F83" si="147">L83+R83</f>
        <v>15824.12492803</v>
      </c>
      <c r="G83" s="43">
        <f t="shared" ref="G83" si="148">M83+S83</f>
        <v>191.16124138999999</v>
      </c>
      <c r="H83" s="43">
        <f t="shared" ref="H83" si="149">SUM(I83:J83)</f>
        <v>21127.837756389999</v>
      </c>
      <c r="I83" s="43">
        <v>7207.3471877800002</v>
      </c>
      <c r="J83" s="43">
        <f t="shared" ref="J83" si="150">SUM(K83:M83)</f>
        <v>13920.490568610001</v>
      </c>
      <c r="K83" s="43">
        <v>7264.4173745400003</v>
      </c>
      <c r="L83" s="43">
        <v>6575.4580609599998</v>
      </c>
      <c r="M83" s="43">
        <v>80.615133110000002</v>
      </c>
      <c r="N83" s="43">
        <f t="shared" ref="N83" si="151">SUM(O83:P83)</f>
        <v>22242.826213979999</v>
      </c>
      <c r="O83" s="43">
        <v>3180.8485281899998</v>
      </c>
      <c r="P83" s="43">
        <f t="shared" ref="P83" si="152">SUM(Q83:S83)</f>
        <v>19061.97768579</v>
      </c>
      <c r="Q83" s="43">
        <v>9702.7647104400003</v>
      </c>
      <c r="R83" s="43">
        <v>9248.6668670700001</v>
      </c>
      <c r="S83" s="43">
        <v>110.54610828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42689.486698619992</v>
      </c>
      <c r="C84" s="43">
        <f t="shared" ref="C84" si="153">I84+O84</f>
        <v>10929.13165257</v>
      </c>
      <c r="D84" s="43">
        <f t="shared" ref="D84" si="154">J84+P84</f>
        <v>31760.355046050001</v>
      </c>
      <c r="E84" s="43">
        <f t="shared" ref="E84" si="155">K84+Q84</f>
        <v>15738.2263076</v>
      </c>
      <c r="F84" s="43">
        <f t="shared" ref="F84" si="156">L84+R84</f>
        <v>15838.45199383</v>
      </c>
      <c r="G84" s="43">
        <f t="shared" ref="G84" si="157">M84+S84</f>
        <v>183.67674462000002</v>
      </c>
      <c r="H84" s="43">
        <f t="shared" ref="H84" si="158">SUM(I84:J84)</f>
        <v>20979.424920580001</v>
      </c>
      <c r="I84" s="43">
        <v>7769.9138294499999</v>
      </c>
      <c r="J84" s="43">
        <f t="shared" ref="J84" si="159">SUM(K84:M84)</f>
        <v>13209.51109113</v>
      </c>
      <c r="K84" s="43">
        <v>6686.68455077</v>
      </c>
      <c r="L84" s="43">
        <v>6448.3708410299996</v>
      </c>
      <c r="M84" s="43">
        <v>74.455699330000002</v>
      </c>
      <c r="N84" s="43">
        <f t="shared" ref="N84" si="160">SUM(O84:P84)</f>
        <v>21710.061778040003</v>
      </c>
      <c r="O84" s="43">
        <v>3159.21782312</v>
      </c>
      <c r="P84" s="43">
        <f t="shared" ref="P84" si="161">SUM(Q84:S84)</f>
        <v>18550.843954920001</v>
      </c>
      <c r="Q84" s="43">
        <v>9051.5417568299999</v>
      </c>
      <c r="R84" s="43">
        <v>9390.0811527999995</v>
      </c>
      <c r="S84" s="43">
        <v>109.22104529000001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43042.94306261</v>
      </c>
      <c r="C85" s="43">
        <f t="shared" ref="C85" si="162">I85+O85</f>
        <v>10957.082444739999</v>
      </c>
      <c r="D85" s="43">
        <f t="shared" ref="D85" si="163">J85+P85</f>
        <v>32085.860617869999</v>
      </c>
      <c r="E85" s="43">
        <f t="shared" ref="E85" si="164">K85+Q85</f>
        <v>15700.812931889999</v>
      </c>
      <c r="F85" s="43">
        <f t="shared" ref="F85" si="165">L85+R85</f>
        <v>16186.153831379999</v>
      </c>
      <c r="G85" s="43">
        <f t="shared" ref="G85" si="166">M85+S85</f>
        <v>198.8938546</v>
      </c>
      <c r="H85" s="43">
        <f t="shared" ref="H85" si="167">SUM(I85:J85)</f>
        <v>21715.09400492</v>
      </c>
      <c r="I85" s="43">
        <v>7635.1794532699996</v>
      </c>
      <c r="J85" s="43">
        <f t="shared" ref="J85" si="168">SUM(K85:M85)</f>
        <v>14079.914551649999</v>
      </c>
      <c r="K85" s="43">
        <v>7051.4596099399996</v>
      </c>
      <c r="L85" s="43">
        <v>6938.38689127</v>
      </c>
      <c r="M85" s="43">
        <v>90.068050439999993</v>
      </c>
      <c r="N85" s="43">
        <f t="shared" ref="N85" si="169">SUM(O85:P85)</f>
        <v>21327.84905769</v>
      </c>
      <c r="O85" s="43">
        <v>3321.90299147</v>
      </c>
      <c r="P85" s="43">
        <f t="shared" ref="P85" si="170">SUM(Q85:S85)</f>
        <v>18005.94606622</v>
      </c>
      <c r="Q85" s="43">
        <v>8649.3533219500005</v>
      </c>
      <c r="R85" s="43">
        <v>9247.7669401099993</v>
      </c>
      <c r="S85" s="43">
        <v>108.82580416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43469.875004279995</v>
      </c>
      <c r="C86" s="43">
        <f t="shared" ref="C86" si="171">I86+O86</f>
        <v>11647.816592929999</v>
      </c>
      <c r="D86" s="43">
        <f t="shared" ref="D86" si="172">J86+P86</f>
        <v>31822.058411350001</v>
      </c>
      <c r="E86" s="43">
        <f t="shared" ref="E86" si="173">K86+Q86</f>
        <v>15584.496442780001</v>
      </c>
      <c r="F86" s="43">
        <f t="shared" ref="F86" si="174">L86+R86</f>
        <v>16061.583410120002</v>
      </c>
      <c r="G86" s="43">
        <f t="shared" ref="G86" si="175">M86+S86</f>
        <v>175.97855845000001</v>
      </c>
      <c r="H86" s="43">
        <f t="shared" ref="H86" si="176">SUM(I86:J86)</f>
        <v>22547.039280919998</v>
      </c>
      <c r="I86" s="43">
        <v>8303.3220209499996</v>
      </c>
      <c r="J86" s="43">
        <f t="shared" ref="J86" si="177">SUM(K86:M86)</f>
        <v>14243.717259970001</v>
      </c>
      <c r="K86" s="43">
        <v>7110.4735351600002</v>
      </c>
      <c r="L86" s="43">
        <v>7059.9201647500004</v>
      </c>
      <c r="M86" s="43">
        <v>73.323560060000005</v>
      </c>
      <c r="N86" s="43">
        <f t="shared" ref="N86" si="178">SUM(O86:P86)</f>
        <v>20922.835723359996</v>
      </c>
      <c r="O86" s="43">
        <v>3344.4945719799998</v>
      </c>
      <c r="P86" s="43">
        <f t="shared" ref="P86" si="179">SUM(Q86:S86)</f>
        <v>17578.341151379998</v>
      </c>
      <c r="Q86" s="43">
        <v>8474.0229076199994</v>
      </c>
      <c r="R86" s="43">
        <v>9001.6632453700004</v>
      </c>
      <c r="S86" s="43">
        <v>102.65499839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43184.038290670003</v>
      </c>
      <c r="C87" s="43">
        <f t="shared" ref="C87" si="180">I87+O87</f>
        <v>11577.38623174</v>
      </c>
      <c r="D87" s="43">
        <f t="shared" ref="D87" si="181">J87+P87</f>
        <v>31606.652058930002</v>
      </c>
      <c r="E87" s="43">
        <f t="shared" ref="E87" si="182">K87+Q87</f>
        <v>15468.39224019</v>
      </c>
      <c r="F87" s="43">
        <f t="shared" ref="F87" si="183">L87+R87</f>
        <v>15963.85855725</v>
      </c>
      <c r="G87" s="43">
        <f t="shared" ref="G87" si="184">M87+S87</f>
        <v>174.40126149</v>
      </c>
      <c r="H87" s="43">
        <f t="shared" ref="H87" si="185">SUM(I87:J87)</f>
        <v>22470.720540030001</v>
      </c>
      <c r="I87" s="43">
        <v>8163.0895104299998</v>
      </c>
      <c r="J87" s="43">
        <f t="shared" ref="J87" si="186">SUM(K87:M87)</f>
        <v>14307.631029600001</v>
      </c>
      <c r="K87" s="43">
        <v>7130.7246562700002</v>
      </c>
      <c r="L87" s="43">
        <v>7103.4401144200001</v>
      </c>
      <c r="M87" s="43">
        <v>73.466258909999993</v>
      </c>
      <c r="N87" s="43">
        <f t="shared" ref="N87" si="187">SUM(O87:P87)</f>
        <v>20713.317750640002</v>
      </c>
      <c r="O87" s="43">
        <v>3414.2967213100001</v>
      </c>
      <c r="P87" s="43">
        <f t="shared" ref="P87" si="188">SUM(Q87:S87)</f>
        <v>17299.021029330001</v>
      </c>
      <c r="Q87" s="43">
        <v>8337.6675839199997</v>
      </c>
      <c r="R87" s="43">
        <v>8860.4184428299995</v>
      </c>
      <c r="S87" s="43">
        <v>100.93500258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43558.013510060002</v>
      </c>
      <c r="C88" s="43">
        <f t="shared" ref="C88" si="189">I88+O88</f>
        <v>12400.99262415</v>
      </c>
      <c r="D88" s="43">
        <f t="shared" ref="D88" si="190">J88+P88</f>
        <v>31157.020885910002</v>
      </c>
      <c r="E88" s="43">
        <f t="shared" ref="E88" si="191">K88+Q88</f>
        <v>15050.74397227</v>
      </c>
      <c r="F88" s="43">
        <f t="shared" ref="F88" si="192">L88+R88</f>
        <v>15928.80609776</v>
      </c>
      <c r="G88" s="43">
        <f t="shared" ref="G88" si="193">M88+S88</f>
        <v>177.47081588</v>
      </c>
      <c r="H88" s="43">
        <f t="shared" ref="H88" si="194">SUM(I88:J88)</f>
        <v>23119.84847533</v>
      </c>
      <c r="I88" s="43">
        <v>8921.3418263000003</v>
      </c>
      <c r="J88" s="43">
        <f t="shared" ref="J88" si="195">SUM(K88:M88)</f>
        <v>14198.50664903</v>
      </c>
      <c r="K88" s="43">
        <v>6948.9728196300002</v>
      </c>
      <c r="L88" s="43">
        <v>7174.7492459799996</v>
      </c>
      <c r="M88" s="43">
        <v>74.784583420000004</v>
      </c>
      <c r="N88" s="43">
        <f t="shared" ref="N88" si="196">SUM(O88:P88)</f>
        <v>20438.165034730002</v>
      </c>
      <c r="O88" s="43">
        <v>3479.6507978499999</v>
      </c>
      <c r="P88" s="43">
        <f t="shared" ref="P88" si="197">SUM(Q88:S88)</f>
        <v>16958.514236880001</v>
      </c>
      <c r="Q88" s="43">
        <v>8101.7711526399999</v>
      </c>
      <c r="R88" s="43">
        <v>8754.0568517800002</v>
      </c>
      <c r="S88" s="43">
        <v>102.68623246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43455.947364200001</v>
      </c>
      <c r="C89" s="43">
        <f t="shared" ref="C89" si="198">I89+O89</f>
        <v>12486.91251774</v>
      </c>
      <c r="D89" s="43">
        <f t="shared" ref="D89" si="199">J89+P89</f>
        <v>30969.034846460003</v>
      </c>
      <c r="E89" s="43">
        <f t="shared" ref="E89" si="200">K89+Q89</f>
        <v>14950.379603360001</v>
      </c>
      <c r="F89" s="43">
        <f t="shared" ref="F89" si="201">L89+R89</f>
        <v>15842.071019679999</v>
      </c>
      <c r="G89" s="43">
        <f t="shared" ref="G89" si="202">M89+S89</f>
        <v>176.58422342</v>
      </c>
      <c r="H89" s="43">
        <f t="shared" ref="H89" si="203">SUM(I89:J89)</f>
        <v>23110.087272960001</v>
      </c>
      <c r="I89" s="43">
        <v>8871.84656645</v>
      </c>
      <c r="J89" s="43">
        <f t="shared" ref="J89" si="204">SUM(K89:M89)</f>
        <v>14238.24070651</v>
      </c>
      <c r="K89" s="43">
        <v>6869.48799607</v>
      </c>
      <c r="L89" s="43">
        <v>7295.4202182500003</v>
      </c>
      <c r="M89" s="43">
        <v>73.332492189999996</v>
      </c>
      <c r="N89" s="43">
        <f t="shared" ref="N89" si="205">SUM(O89:P89)</f>
        <v>20345.86009124</v>
      </c>
      <c r="O89" s="43">
        <v>3615.0659512900002</v>
      </c>
      <c r="P89" s="43">
        <f t="shared" ref="P89" si="206">SUM(Q89:S89)</f>
        <v>16730.794139950001</v>
      </c>
      <c r="Q89" s="43">
        <v>8080.8916072900001</v>
      </c>
      <c r="R89" s="43">
        <v>8546.6508014299998</v>
      </c>
      <c r="S89" s="43">
        <v>103.25173123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43128.935353919995</v>
      </c>
      <c r="C90" s="43">
        <f t="shared" ref="C90" si="207">I90+O90</f>
        <v>12423.956365239999</v>
      </c>
      <c r="D90" s="43">
        <f t="shared" ref="D90" si="208">J90+P90</f>
        <v>30704.978988679999</v>
      </c>
      <c r="E90" s="43">
        <f t="shared" ref="E90" si="209">K90+Q90</f>
        <v>14729.684800939998</v>
      </c>
      <c r="F90" s="43">
        <f t="shared" ref="F90" si="210">L90+R90</f>
        <v>15800.739389350001</v>
      </c>
      <c r="G90" s="43">
        <f t="shared" ref="G90" si="211">M90+S90</f>
        <v>174.55479839</v>
      </c>
      <c r="H90" s="43">
        <f t="shared" ref="H90" si="212">SUM(I90:J90)</f>
        <v>23091.68025668</v>
      </c>
      <c r="I90" s="43">
        <v>8824.8069630299997</v>
      </c>
      <c r="J90" s="43">
        <f t="shared" ref="J90" si="213">SUM(K90:M90)</f>
        <v>14266.87329365</v>
      </c>
      <c r="K90" s="43">
        <v>6791.9627051199996</v>
      </c>
      <c r="L90" s="43">
        <v>7400.6442054400004</v>
      </c>
      <c r="M90" s="43">
        <v>74.266383090000005</v>
      </c>
      <c r="N90" s="43">
        <f t="shared" ref="N90" si="214">SUM(O90:P90)</f>
        <v>20037.255097240002</v>
      </c>
      <c r="O90" s="43">
        <v>3599.1494022100001</v>
      </c>
      <c r="P90" s="43">
        <f t="shared" ref="P90" si="215">SUM(Q90:S90)</f>
        <v>16438.105695030001</v>
      </c>
      <c r="Q90" s="43">
        <v>7937.7220958199996</v>
      </c>
      <c r="R90" s="43">
        <v>8400.0951839099998</v>
      </c>
      <c r="S90" s="43">
        <v>100.2884153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44113.032334420001</v>
      </c>
      <c r="C91" s="43">
        <f t="shared" ref="C91" si="216">I91+O91</f>
        <v>12953.955968599999</v>
      </c>
      <c r="D91" s="43">
        <f t="shared" ref="D91" si="217">J91+P91</f>
        <v>31159.076365820001</v>
      </c>
      <c r="E91" s="43">
        <f t="shared" ref="E91" si="218">K91+Q91</f>
        <v>14914.384784</v>
      </c>
      <c r="F91" s="43">
        <f t="shared" ref="F91" si="219">L91+R91</f>
        <v>16063.794103370001</v>
      </c>
      <c r="G91" s="43">
        <f t="shared" ref="G91" si="220">M91+S91</f>
        <v>180.89747844999999</v>
      </c>
      <c r="H91" s="43">
        <f t="shared" ref="H91" si="221">SUM(I91:J91)</f>
        <v>23463.547454159998</v>
      </c>
      <c r="I91" s="43">
        <v>9207.5888910199992</v>
      </c>
      <c r="J91" s="43">
        <f t="shared" ref="J91" si="222">SUM(K91:M91)</f>
        <v>14255.95856314</v>
      </c>
      <c r="K91" s="43">
        <v>6702.6457085399998</v>
      </c>
      <c r="L91" s="43">
        <v>7477.5937806499996</v>
      </c>
      <c r="M91" s="43">
        <v>75.719073949999995</v>
      </c>
      <c r="N91" s="43">
        <f t="shared" ref="N91" si="223">SUM(O91:P91)</f>
        <v>20649.484880260003</v>
      </c>
      <c r="O91" s="43">
        <v>3746.3670775800001</v>
      </c>
      <c r="P91" s="43">
        <f t="shared" ref="P91" si="224">SUM(Q91:S91)</f>
        <v>16903.117802680001</v>
      </c>
      <c r="Q91" s="43">
        <v>8211.7390754600001</v>
      </c>
      <c r="R91" s="43">
        <v>8586.2003227200003</v>
      </c>
      <c r="S91" s="43">
        <v>105.1784045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44160.046847030004</v>
      </c>
      <c r="C92" s="43">
        <f t="shared" ref="C92" si="225">I92+O92</f>
        <v>12885.94041069</v>
      </c>
      <c r="D92" s="43">
        <f t="shared" ref="D92" si="226">J92+P92</f>
        <v>31274.10643634</v>
      </c>
      <c r="E92" s="43">
        <f t="shared" ref="E92" si="227">K92+Q92</f>
        <v>15010.694346529999</v>
      </c>
      <c r="F92" s="43">
        <f t="shared" ref="F92" si="228">L92+R92</f>
        <v>16086.75270467</v>
      </c>
      <c r="G92" s="43">
        <f t="shared" ref="G92" si="229">M92+S92</f>
        <v>176.65938513999998</v>
      </c>
      <c r="H92" s="43">
        <f t="shared" ref="H92" si="230">SUM(I92:J92)</f>
        <v>23429.533656359999</v>
      </c>
      <c r="I92" s="43">
        <v>9131.6887983800007</v>
      </c>
      <c r="J92" s="43">
        <f t="shared" ref="J92" si="231">SUM(K92:M92)</f>
        <v>14297.844857980001</v>
      </c>
      <c r="K92" s="43">
        <v>6742.2353464899998</v>
      </c>
      <c r="L92" s="43">
        <v>7480.5085275700003</v>
      </c>
      <c r="M92" s="43">
        <v>75.100983920000004</v>
      </c>
      <c r="N92" s="43">
        <f t="shared" ref="N92" si="232">SUM(O92:P92)</f>
        <v>20730.513190670001</v>
      </c>
      <c r="O92" s="43">
        <v>3754.2516123099999</v>
      </c>
      <c r="P92" s="43">
        <f t="shared" ref="P92" si="233">SUM(Q92:S92)</f>
        <v>16976.261578360001</v>
      </c>
      <c r="Q92" s="43">
        <v>8268.4590000400003</v>
      </c>
      <c r="R92" s="43">
        <v>8606.2441770999994</v>
      </c>
      <c r="S92" s="43">
        <v>101.55840121999999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44789.334033059997</v>
      </c>
      <c r="C93" s="43">
        <f t="shared" ref="C93" si="234">I93+O93</f>
        <v>13491.786287590001</v>
      </c>
      <c r="D93" s="43">
        <f t="shared" ref="D93" si="235">J93+P93</f>
        <v>31297.547745470001</v>
      </c>
      <c r="E93" s="43">
        <f t="shared" ref="E93" si="236">K93+Q93</f>
        <v>15166.55363002</v>
      </c>
      <c r="F93" s="43">
        <f t="shared" ref="F93" si="237">L93+R93</f>
        <v>15955.754734980001</v>
      </c>
      <c r="G93" s="43">
        <f t="shared" ref="G93" si="238">M93+S93</f>
        <v>175.23938047000001</v>
      </c>
      <c r="H93" s="43">
        <f t="shared" ref="H93" si="239">SUM(I93:J93)</f>
        <v>23994.451050750002</v>
      </c>
      <c r="I93" s="43">
        <v>9651.5476245400005</v>
      </c>
      <c r="J93" s="43">
        <f t="shared" ref="J93" si="240">SUM(K93:M93)</f>
        <v>14342.903426210001</v>
      </c>
      <c r="K93" s="43">
        <v>6879.8354597400003</v>
      </c>
      <c r="L93" s="43">
        <v>7391.9156421600001</v>
      </c>
      <c r="M93" s="43">
        <v>71.152324309999997</v>
      </c>
      <c r="N93" s="43">
        <f t="shared" ref="N93" si="241">SUM(O93:P93)</f>
        <v>20794.882982310002</v>
      </c>
      <c r="O93" s="43">
        <v>3840.23866305</v>
      </c>
      <c r="P93" s="43">
        <f t="shared" ref="P93" si="242">SUM(Q93:S93)</f>
        <v>16954.644319260002</v>
      </c>
      <c r="Q93" s="43">
        <v>8286.7181702800008</v>
      </c>
      <c r="R93" s="43">
        <v>8563.8390928200006</v>
      </c>
      <c r="S93" s="43">
        <v>104.08705616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46809.528821350003</v>
      </c>
      <c r="C94" s="43">
        <f t="shared" ref="C94" si="243">I94+O94</f>
        <v>14524.510681329999</v>
      </c>
      <c r="D94" s="43">
        <f t="shared" ref="D94" si="244">J94+P94</f>
        <v>32285.018140020002</v>
      </c>
      <c r="E94" s="43">
        <f t="shared" ref="E94" si="245">K94+Q94</f>
        <v>17901.019552450001</v>
      </c>
      <c r="F94" s="43">
        <f t="shared" ref="F94" si="246">L94+R94</f>
        <v>14154.511647719999</v>
      </c>
      <c r="G94" s="43">
        <f t="shared" ref="G94" si="247">M94+S94</f>
        <v>229.48693985</v>
      </c>
      <c r="H94" s="43">
        <f t="shared" ref="H94" si="248">SUM(I94:J94)</f>
        <v>25260.297878379999</v>
      </c>
      <c r="I94" s="43">
        <v>10569.014309169999</v>
      </c>
      <c r="J94" s="43">
        <f t="shared" ref="J94" si="249">SUM(K94:M94)</f>
        <v>14691.28356921</v>
      </c>
      <c r="K94" s="43">
        <v>8601.9027957500002</v>
      </c>
      <c r="L94" s="43">
        <v>6001.1838399199996</v>
      </c>
      <c r="M94" s="43">
        <v>88.196933540000003</v>
      </c>
      <c r="N94" s="43">
        <f t="shared" ref="N94" si="250">SUM(O94:P94)</f>
        <v>21549.23094297</v>
      </c>
      <c r="O94" s="43">
        <v>3955.4963721600002</v>
      </c>
      <c r="P94" s="43">
        <f t="shared" ref="P94" si="251">SUM(Q94:S94)</f>
        <v>17593.73457081</v>
      </c>
      <c r="Q94" s="43">
        <v>9299.1167566999993</v>
      </c>
      <c r="R94" s="43">
        <v>8153.3278078000003</v>
      </c>
      <c r="S94" s="43">
        <v>141.29000631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45997.560869749999</v>
      </c>
      <c r="C95" s="43">
        <f t="shared" ref="C95" si="252">I95+O95</f>
        <v>13607.518594879999</v>
      </c>
      <c r="D95" s="43">
        <f t="shared" ref="D95" si="253">J95+P95</f>
        <v>32390.04227487</v>
      </c>
      <c r="E95" s="43">
        <f t="shared" ref="E95" si="254">K95+Q95</f>
        <v>18010.191413119999</v>
      </c>
      <c r="F95" s="43">
        <f t="shared" ref="F95" si="255">L95+R95</f>
        <v>14136.86927578</v>
      </c>
      <c r="G95" s="43">
        <f t="shared" ref="G95" si="256">M95+S95</f>
        <v>242.98158597</v>
      </c>
      <c r="H95" s="43">
        <f t="shared" ref="H95" si="257">SUM(I95:J95)</f>
        <v>24857.451483830002</v>
      </c>
      <c r="I95" s="43">
        <v>9901.9983831099998</v>
      </c>
      <c r="J95" s="43">
        <f t="shared" ref="J95" si="258">SUM(K95:M95)</f>
        <v>14955.45310072</v>
      </c>
      <c r="K95" s="43">
        <v>8937.6084241299995</v>
      </c>
      <c r="L95" s="43">
        <v>5922.5708797400002</v>
      </c>
      <c r="M95" s="43">
        <v>95.273796849999997</v>
      </c>
      <c r="N95" s="43">
        <f t="shared" ref="N95" si="259">SUM(O95:P95)</f>
        <v>21140.109385919997</v>
      </c>
      <c r="O95" s="43">
        <v>3705.5202117700001</v>
      </c>
      <c r="P95" s="43">
        <f t="shared" ref="P95" si="260">SUM(Q95:S95)</f>
        <v>17434.589174149998</v>
      </c>
      <c r="Q95" s="43">
        <v>9072.5829889899996</v>
      </c>
      <c r="R95" s="43">
        <v>8214.2983960399997</v>
      </c>
      <c r="S95" s="43">
        <v>147.70778912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45882.336835380003</v>
      </c>
      <c r="C96" s="43">
        <f t="shared" ref="C96" si="261">I96+O96</f>
        <v>14048.43529209</v>
      </c>
      <c r="D96" s="43">
        <f t="shared" ref="D96" si="262">J96+P96</f>
        <v>31833.901543290005</v>
      </c>
      <c r="E96" s="43">
        <f t="shared" ref="E96" si="263">K96+Q96</f>
        <v>18151.631671660001</v>
      </c>
      <c r="F96" s="43">
        <f t="shared" ref="F96" si="264">L96+R96</f>
        <v>13426.25214751</v>
      </c>
      <c r="G96" s="43">
        <f t="shared" ref="G96" si="265">M96+S96</f>
        <v>256.01772412000003</v>
      </c>
      <c r="H96" s="43">
        <f t="shared" ref="H96" si="266">SUM(I96:J96)</f>
        <v>25535.386469559999</v>
      </c>
      <c r="I96" s="43">
        <v>10413.903292139999</v>
      </c>
      <c r="J96" s="43">
        <f t="shared" ref="J96" si="267">SUM(K96:M96)</f>
        <v>15121.483177420001</v>
      </c>
      <c r="K96" s="43">
        <v>9255.0002664700005</v>
      </c>
      <c r="L96" s="43">
        <v>5765.7056194300003</v>
      </c>
      <c r="M96" s="43">
        <v>100.77729152000001</v>
      </c>
      <c r="N96" s="43">
        <f t="shared" ref="N96" si="268">SUM(O96:P96)</f>
        <v>20346.950365820001</v>
      </c>
      <c r="O96" s="43">
        <v>3634.5319999500002</v>
      </c>
      <c r="P96" s="43">
        <f t="shared" ref="P96" si="269">SUM(Q96:S96)</f>
        <v>16712.418365870002</v>
      </c>
      <c r="Q96" s="43">
        <v>8896.6314051900008</v>
      </c>
      <c r="R96" s="43">
        <v>7660.5465280799999</v>
      </c>
      <c r="S96" s="43">
        <v>155.24043259999999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45755.411672249997</v>
      </c>
      <c r="C97" s="43">
        <f t="shared" ref="C97" si="270">I97+O97</f>
        <v>14319.08559843</v>
      </c>
      <c r="D97" s="43">
        <f t="shared" ref="D97" si="271">J97+P97</f>
        <v>31436.326073820001</v>
      </c>
      <c r="E97" s="43">
        <f t="shared" ref="E97" si="272">K97+Q97</f>
        <v>18068.909754230001</v>
      </c>
      <c r="F97" s="43">
        <f t="shared" ref="F97" si="273">L97+R97</f>
        <v>13092.584146109999</v>
      </c>
      <c r="G97" s="43">
        <f t="shared" ref="G97" si="274">M97+S97</f>
        <v>274.83217347999999</v>
      </c>
      <c r="H97" s="43">
        <f t="shared" ref="H97" si="275">SUM(I97:J97)</f>
        <v>25723.980696949999</v>
      </c>
      <c r="I97" s="43">
        <v>10632.640111979999</v>
      </c>
      <c r="J97" s="43">
        <f t="shared" ref="J97" si="276">SUM(K97:M97)</f>
        <v>15091.340584970001</v>
      </c>
      <c r="K97" s="43">
        <v>9396.3036792599996</v>
      </c>
      <c r="L97" s="43">
        <v>5585.7942258100002</v>
      </c>
      <c r="M97" s="43">
        <v>109.2426799</v>
      </c>
      <c r="N97" s="43">
        <f t="shared" ref="N97" si="277">SUM(O97:P97)</f>
        <v>20031.430975299998</v>
      </c>
      <c r="O97" s="43">
        <v>3686.4454864499999</v>
      </c>
      <c r="P97" s="43">
        <f t="shared" ref="P97" si="278">SUM(Q97:S97)</f>
        <v>16344.985488849999</v>
      </c>
      <c r="Q97" s="43">
        <v>8672.6060749699991</v>
      </c>
      <c r="R97" s="43">
        <v>7506.7899202999997</v>
      </c>
      <c r="S97" s="43">
        <v>165.58949358000001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46388.348575669996</v>
      </c>
      <c r="C98" s="43">
        <f t="shared" ref="C98" si="279">I98+O98</f>
        <v>15168.313969939998</v>
      </c>
      <c r="D98" s="43">
        <f t="shared" ref="D98" si="280">J98+P98</f>
        <v>31220.034605729998</v>
      </c>
      <c r="E98" s="43">
        <f t="shared" ref="E98" si="281">K98+Q98</f>
        <v>18420.223074399997</v>
      </c>
      <c r="F98" s="43">
        <f t="shared" ref="F98" si="282">L98+R98</f>
        <v>12587.52373307</v>
      </c>
      <c r="G98" s="43">
        <f t="shared" ref="G98" si="283">M98+S98</f>
        <v>212.28779825999999</v>
      </c>
      <c r="H98" s="43">
        <f t="shared" ref="H98" si="284">SUM(I98:J98)</f>
        <v>26599.379814579996</v>
      </c>
      <c r="I98" s="43">
        <v>11411.313502339999</v>
      </c>
      <c r="J98" s="43">
        <f t="shared" ref="J98" si="285">SUM(K98:M98)</f>
        <v>15188.066312239998</v>
      </c>
      <c r="K98" s="43">
        <v>9786.5341639199996</v>
      </c>
      <c r="L98" s="43">
        <v>5313.3548392000002</v>
      </c>
      <c r="M98" s="43">
        <v>88.177309120000004</v>
      </c>
      <c r="N98" s="43">
        <f t="shared" ref="N98" si="286">SUM(O98:P98)</f>
        <v>19788.968761089996</v>
      </c>
      <c r="O98" s="43">
        <v>3757.0004675999999</v>
      </c>
      <c r="P98" s="43">
        <f t="shared" ref="P98" si="287">SUM(Q98:S98)</f>
        <v>16031.968293489997</v>
      </c>
      <c r="Q98" s="43">
        <v>8633.6889104799993</v>
      </c>
      <c r="R98" s="43">
        <v>7274.1688938699999</v>
      </c>
      <c r="S98" s="43">
        <v>124.11048914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46251.791240029997</v>
      </c>
      <c r="C99" s="43">
        <f t="shared" ref="C99" si="288">I99+O99</f>
        <v>14991.29120066</v>
      </c>
      <c r="D99" s="43">
        <f t="shared" ref="D99" si="289">J99+P99</f>
        <v>31260.500039370003</v>
      </c>
      <c r="E99" s="43">
        <f t="shared" ref="E99" si="290">K99+Q99</f>
        <v>18950.254964170002</v>
      </c>
      <c r="F99" s="43">
        <f t="shared" ref="F99" si="291">L99+R99</f>
        <v>12107.54455081</v>
      </c>
      <c r="G99" s="43">
        <f t="shared" ref="G99" si="292">M99+S99</f>
        <v>202.70052439</v>
      </c>
      <c r="H99" s="43">
        <f t="shared" ref="H99" si="293">SUM(I99:J99)</f>
        <v>26594.138263590001</v>
      </c>
      <c r="I99" s="43">
        <v>11267.88712639</v>
      </c>
      <c r="J99" s="43">
        <f t="shared" ref="J99" si="294">SUM(K99:M99)</f>
        <v>15326.251137200001</v>
      </c>
      <c r="K99" s="43">
        <v>10222.08754045</v>
      </c>
      <c r="L99" s="43">
        <v>5012.5014553999999</v>
      </c>
      <c r="M99" s="43">
        <v>91.662141349999999</v>
      </c>
      <c r="N99" s="43">
        <f t="shared" ref="N99" si="295">SUM(O99:P99)</f>
        <v>19657.65297644</v>
      </c>
      <c r="O99" s="43">
        <v>3723.4040742699999</v>
      </c>
      <c r="P99" s="43">
        <f t="shared" ref="P99" si="296">SUM(Q99:S99)</f>
        <v>15934.24890217</v>
      </c>
      <c r="Q99" s="43">
        <v>8728.1674237200004</v>
      </c>
      <c r="R99" s="43">
        <v>7095.0430954100002</v>
      </c>
      <c r="S99" s="43">
        <v>111.03838304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47920.719425119998</v>
      </c>
      <c r="C100" s="43">
        <f t="shared" ref="C100" si="297">I100+O100</f>
        <v>16657.33869303</v>
      </c>
      <c r="D100" s="43">
        <f t="shared" ref="D100" si="298">J100+P100</f>
        <v>31263.380732090001</v>
      </c>
      <c r="E100" s="43">
        <f t="shared" ref="E100" si="299">K100+Q100</f>
        <v>19234.180299</v>
      </c>
      <c r="F100" s="43">
        <f t="shared" ref="F100" si="300">L100+R100</f>
        <v>11803.51170273</v>
      </c>
      <c r="G100" s="43">
        <f t="shared" ref="G100" si="301">M100+S100</f>
        <v>225.68873035999999</v>
      </c>
      <c r="H100" s="43">
        <f t="shared" ref="H100" si="302">SUM(I100:J100)</f>
        <v>28135.61974265</v>
      </c>
      <c r="I100" s="43">
        <v>12775.477432420001</v>
      </c>
      <c r="J100" s="43">
        <f t="shared" ref="J100" si="303">SUM(K100:M100)</f>
        <v>15360.142310230001</v>
      </c>
      <c r="K100" s="43">
        <v>10493.534650330001</v>
      </c>
      <c r="L100" s="43">
        <v>4767.2172975000003</v>
      </c>
      <c r="M100" s="43">
        <v>99.390362400000001</v>
      </c>
      <c r="N100" s="43">
        <f t="shared" ref="N100" si="304">SUM(O100:P100)</f>
        <v>19785.099682470001</v>
      </c>
      <c r="O100" s="43">
        <v>3881.86126061</v>
      </c>
      <c r="P100" s="43">
        <f t="shared" ref="P100" si="305">SUM(Q100:S100)</f>
        <v>15903.238421860002</v>
      </c>
      <c r="Q100" s="43">
        <v>8740.6456486700008</v>
      </c>
      <c r="R100" s="43">
        <v>7036.2944052299999</v>
      </c>
      <c r="S100" s="43">
        <v>126.29836795999999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48036.709867090001</v>
      </c>
      <c r="C101" s="43">
        <f t="shared" ref="C101" si="306">I101+O101</f>
        <v>16460.153047890002</v>
      </c>
      <c r="D101" s="43">
        <f t="shared" ref="D101" si="307">J101+P101</f>
        <v>31576.556819199999</v>
      </c>
      <c r="E101" s="43">
        <f t="shared" ref="E101" si="308">K101+Q101</f>
        <v>19484.24896135</v>
      </c>
      <c r="F101" s="43">
        <f t="shared" ref="F101" si="309">L101+R101</f>
        <v>11851.63357197</v>
      </c>
      <c r="G101" s="43">
        <f t="shared" ref="G101" si="310">M101+S101</f>
        <v>240.67428588000001</v>
      </c>
      <c r="H101" s="43">
        <f t="shared" ref="H101" si="311">SUM(I101:J101)</f>
        <v>27640.442458609999</v>
      </c>
      <c r="I101" s="43">
        <v>12373.24234839</v>
      </c>
      <c r="J101" s="43">
        <f t="shared" ref="J101" si="312">SUM(K101:M101)</f>
        <v>15267.200110219999</v>
      </c>
      <c r="K101" s="43">
        <v>10596.57789778</v>
      </c>
      <c r="L101" s="43">
        <v>4558.9625792300003</v>
      </c>
      <c r="M101" s="43">
        <v>111.65963321</v>
      </c>
      <c r="N101" s="43">
        <f t="shared" ref="N101" si="313">SUM(O101:P101)</f>
        <v>20396.267408480002</v>
      </c>
      <c r="O101" s="43">
        <v>4086.9106995000002</v>
      </c>
      <c r="P101" s="43">
        <f t="shared" ref="P101" si="314">SUM(Q101:S101)</f>
        <v>16309.35670898</v>
      </c>
      <c r="Q101" s="43">
        <v>8887.6710635700001</v>
      </c>
      <c r="R101" s="43">
        <v>7292.6709927399997</v>
      </c>
      <c r="S101" s="43">
        <v>129.01465267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49077.424398789997</v>
      </c>
      <c r="C102" s="43">
        <f t="shared" ref="C102" si="315">I102+O102</f>
        <v>16591.563453070001</v>
      </c>
      <c r="D102" s="43">
        <f t="shared" ref="D102" si="316">J102+P102</f>
        <v>32485.860945719996</v>
      </c>
      <c r="E102" s="43">
        <f t="shared" ref="E102" si="317">K102+Q102</f>
        <v>20301.234603929999</v>
      </c>
      <c r="F102" s="43">
        <f t="shared" ref="F102" si="318">L102+R102</f>
        <v>11924.150677310001</v>
      </c>
      <c r="G102" s="43">
        <f t="shared" ref="G102" si="319">M102+S102</f>
        <v>260.47566447999998</v>
      </c>
      <c r="H102" s="43">
        <f t="shared" ref="H102" si="320">SUM(I102:J102)</f>
        <v>27305.717033089997</v>
      </c>
      <c r="I102" s="43">
        <v>12185.65157471</v>
      </c>
      <c r="J102" s="43">
        <f t="shared" ref="J102" si="321">SUM(K102:M102)</f>
        <v>15120.065458379999</v>
      </c>
      <c r="K102" s="43">
        <v>10730.611200519999</v>
      </c>
      <c r="L102" s="43">
        <v>4267.8041699200003</v>
      </c>
      <c r="M102" s="43">
        <v>121.65008794000001</v>
      </c>
      <c r="N102" s="43">
        <f t="shared" ref="N102" si="322">SUM(O102:P102)</f>
        <v>21771.707365699996</v>
      </c>
      <c r="O102" s="43">
        <v>4405.9118783599997</v>
      </c>
      <c r="P102" s="43">
        <f t="shared" ref="P102" si="323">SUM(Q102:S102)</f>
        <v>17365.795487339998</v>
      </c>
      <c r="Q102" s="43">
        <v>9570.6234034099998</v>
      </c>
      <c r="R102" s="43">
        <v>7656.3465073899997</v>
      </c>
      <c r="S102" s="43">
        <v>138.82557653999999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50013.833123420001</v>
      </c>
      <c r="C103" s="43">
        <f t="shared" ref="C103" si="324">I103+O103</f>
        <v>17476.27641106</v>
      </c>
      <c r="D103" s="43">
        <f t="shared" ref="D103" si="325">J103+P103</f>
        <v>32537.556712360001</v>
      </c>
      <c r="E103" s="43">
        <f t="shared" ref="E103" si="326">K103+Q103</f>
        <v>20438.38768539</v>
      </c>
      <c r="F103" s="43">
        <f t="shared" ref="F103" si="327">L103+R103</f>
        <v>11827.73527026</v>
      </c>
      <c r="G103" s="43">
        <f t="shared" ref="G103" si="328">M103+S103</f>
        <v>271.43375671000001</v>
      </c>
      <c r="H103" s="43">
        <f t="shared" ref="H103" si="329">SUM(I103:J103)</f>
        <v>28188.408823940001</v>
      </c>
      <c r="I103" s="43">
        <v>13024.5805315</v>
      </c>
      <c r="J103" s="43">
        <f t="shared" ref="J103" si="330">SUM(K103:M103)</f>
        <v>15163.828292440001</v>
      </c>
      <c r="K103" s="43">
        <v>10843.15658185</v>
      </c>
      <c r="L103" s="43">
        <v>4194.4227326299997</v>
      </c>
      <c r="M103" s="43">
        <v>126.24897796</v>
      </c>
      <c r="N103" s="43">
        <f t="shared" ref="N103" si="331">SUM(O103:P103)</f>
        <v>21825.424299480001</v>
      </c>
      <c r="O103" s="43">
        <v>4451.6958795600003</v>
      </c>
      <c r="P103" s="43">
        <f t="shared" ref="P103" si="332">SUM(Q103:S103)</f>
        <v>17373.72841992</v>
      </c>
      <c r="Q103" s="43">
        <v>9595.2311035399998</v>
      </c>
      <c r="R103" s="43">
        <v>7633.3125376300004</v>
      </c>
      <c r="S103" s="43">
        <v>145.18477874999999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49672.749791680006</v>
      </c>
      <c r="C104" s="43">
        <f t="shared" ref="C104" si="333">I104+O104</f>
        <v>17235.243696919999</v>
      </c>
      <c r="D104" s="43">
        <f t="shared" ref="D104" si="334">J104+P104</f>
        <v>32437.50609476</v>
      </c>
      <c r="E104" s="43">
        <f t="shared" ref="E104" si="335">K104+Q104</f>
        <v>20592.337612950003</v>
      </c>
      <c r="F104" s="43">
        <f t="shared" ref="F104" si="336">L104+R104</f>
        <v>11592.708992190001</v>
      </c>
      <c r="G104" s="43">
        <f t="shared" ref="G104" si="337">M104+S104</f>
        <v>252.45948962</v>
      </c>
      <c r="H104" s="43">
        <f t="shared" ref="H104" si="338">SUM(I104:J104)</f>
        <v>28057.697751790001</v>
      </c>
      <c r="I104" s="43">
        <v>12782.878995589999</v>
      </c>
      <c r="J104" s="43">
        <f t="shared" ref="J104" si="339">SUM(K104:M104)</f>
        <v>15274.8187562</v>
      </c>
      <c r="K104" s="43">
        <v>11057.633458050001</v>
      </c>
      <c r="L104" s="43">
        <v>4087.23511267</v>
      </c>
      <c r="M104" s="43">
        <v>129.95018547999999</v>
      </c>
      <c r="N104" s="43">
        <f t="shared" ref="N104" si="340">SUM(O104:P104)</f>
        <v>21615.052039890001</v>
      </c>
      <c r="O104" s="43">
        <v>4452.3647013299997</v>
      </c>
      <c r="P104" s="43">
        <f t="shared" ref="P104" si="341">SUM(Q104:S104)</f>
        <v>17162.687338560001</v>
      </c>
      <c r="Q104" s="43">
        <v>9534.7041549000005</v>
      </c>
      <c r="R104" s="43">
        <v>7505.4738795200001</v>
      </c>
      <c r="S104" s="43">
        <v>122.50930414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49721.421215309994</v>
      </c>
      <c r="C105" s="43">
        <f t="shared" ref="C105" si="342">I105+O105</f>
        <v>17205.776713390002</v>
      </c>
      <c r="D105" s="43">
        <f t="shared" ref="D105" si="343">J105+P105</f>
        <v>32515.64450192</v>
      </c>
      <c r="E105" s="43">
        <f t="shared" ref="E105" si="344">K105+Q105</f>
        <v>20760.8706709</v>
      </c>
      <c r="F105" s="43">
        <f t="shared" ref="F105" si="345">L105+R105</f>
        <v>11491.474505530001</v>
      </c>
      <c r="G105" s="43">
        <f t="shared" ref="G105" si="346">M105+S105</f>
        <v>263.29932549</v>
      </c>
      <c r="H105" s="43">
        <f t="shared" ref="H105" si="347">SUM(I105:J105)</f>
        <v>28148.978887400001</v>
      </c>
      <c r="I105" s="43">
        <v>12758.292121300001</v>
      </c>
      <c r="J105" s="43">
        <f t="shared" ref="J105" si="348">SUM(K105:M105)</f>
        <v>15390.6867661</v>
      </c>
      <c r="K105" s="43">
        <v>11212.77603841</v>
      </c>
      <c r="L105" s="43">
        <v>4043.09409082</v>
      </c>
      <c r="M105" s="43">
        <v>134.81663687</v>
      </c>
      <c r="N105" s="43">
        <f t="shared" ref="N105" si="349">SUM(O105:P105)</f>
        <v>21572.442327910001</v>
      </c>
      <c r="O105" s="43">
        <v>4447.4845920899998</v>
      </c>
      <c r="P105" s="43">
        <f t="shared" ref="P105" si="350">SUM(Q105:S105)</f>
        <v>17124.95773582</v>
      </c>
      <c r="Q105" s="43">
        <v>9548.0946324899996</v>
      </c>
      <c r="R105" s="43">
        <v>7448.38041471</v>
      </c>
      <c r="S105" s="43">
        <v>128.48268862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49536.08598407</v>
      </c>
      <c r="C106" s="43">
        <f t="shared" ref="C106" si="351">I106+O106</f>
        <v>17903.488995570002</v>
      </c>
      <c r="D106" s="43">
        <f t="shared" ref="D106" si="352">J106+P106</f>
        <v>31632.596988499998</v>
      </c>
      <c r="E106" s="43">
        <f t="shared" ref="E106" si="353">K106+Q106</f>
        <v>20601.37447662</v>
      </c>
      <c r="F106" s="43">
        <f t="shared" ref="F106" si="354">L106+R106</f>
        <v>10766.3094606</v>
      </c>
      <c r="G106" s="43">
        <f t="shared" ref="G106" si="355">M106+S106</f>
        <v>264.91305127999999</v>
      </c>
      <c r="H106" s="43">
        <f t="shared" ref="H106" si="356">SUM(I106:J106)</f>
        <v>28955.3714435</v>
      </c>
      <c r="I106" s="43">
        <v>13439.366496230001</v>
      </c>
      <c r="J106" s="43">
        <f t="shared" ref="J106" si="357">SUM(K106:M106)</f>
        <v>15516.004947269999</v>
      </c>
      <c r="K106" s="43">
        <v>11551.18326243</v>
      </c>
      <c r="L106" s="43">
        <v>3825.7527753700001</v>
      </c>
      <c r="M106" s="43">
        <v>139.06890946999999</v>
      </c>
      <c r="N106" s="43">
        <f t="shared" ref="N106" si="358">SUM(O106:P106)</f>
        <v>20580.714540569999</v>
      </c>
      <c r="O106" s="43">
        <v>4464.1224993400001</v>
      </c>
      <c r="P106" s="43">
        <f t="shared" ref="P106" si="359">SUM(Q106:S106)</f>
        <v>16116.592041229998</v>
      </c>
      <c r="Q106" s="43">
        <v>9050.1912141899993</v>
      </c>
      <c r="R106" s="43">
        <v>6940.5566852299999</v>
      </c>
      <c r="S106" s="43">
        <v>125.84414181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49715.742887009998</v>
      </c>
      <c r="C107" s="43">
        <f t="shared" ref="C107" si="360">I107+O107</f>
        <v>17809.666596160001</v>
      </c>
      <c r="D107" s="43">
        <f t="shared" ref="D107" si="361">J107+P107</f>
        <v>31906.076290850004</v>
      </c>
      <c r="E107" s="43">
        <f t="shared" ref="E107" si="362">K107+Q107</f>
        <v>20538.482782849998</v>
      </c>
      <c r="F107" s="43">
        <f t="shared" ref="F107" si="363">L107+R107</f>
        <v>11075.686706119999</v>
      </c>
      <c r="G107" s="43">
        <f t="shared" ref="G107" si="364">M107+S107</f>
        <v>291.90680187999999</v>
      </c>
      <c r="H107" s="43">
        <f t="shared" ref="H107" si="365">SUM(I107:J107)</f>
        <v>29095.967275330004</v>
      </c>
      <c r="I107" s="43">
        <v>13259.8363025</v>
      </c>
      <c r="J107" s="43">
        <f t="shared" ref="J107" si="366">SUM(K107:M107)</f>
        <v>15836.130972830002</v>
      </c>
      <c r="K107" s="43">
        <v>11499.836283000001</v>
      </c>
      <c r="L107" s="43">
        <v>4188.8333416699998</v>
      </c>
      <c r="M107" s="43">
        <v>147.46134816</v>
      </c>
      <c r="N107" s="43">
        <f t="shared" ref="N107" si="367">SUM(O107:P107)</f>
        <v>20619.775611680001</v>
      </c>
      <c r="O107" s="43">
        <v>4549.8302936600003</v>
      </c>
      <c r="P107" s="43">
        <f t="shared" ref="P107" si="368">SUM(Q107:S107)</f>
        <v>16069.94531802</v>
      </c>
      <c r="Q107" s="43">
        <v>9038.6464998499996</v>
      </c>
      <c r="R107" s="43">
        <v>6886.8533644500003</v>
      </c>
      <c r="S107" s="43">
        <v>144.44545371999999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49683.690622800001</v>
      </c>
      <c r="C108" s="43">
        <f t="shared" ref="C108" si="369">I108+O108</f>
        <v>18158.746304240001</v>
      </c>
      <c r="D108" s="43">
        <f t="shared" ref="D108" si="370">J108+P108</f>
        <v>31524.944318559999</v>
      </c>
      <c r="E108" s="43">
        <f t="shared" ref="E108" si="371">K108+Q108</f>
        <v>20668.91401126</v>
      </c>
      <c r="F108" s="43">
        <f t="shared" ref="F108" si="372">L108+R108</f>
        <v>10581.038440429998</v>
      </c>
      <c r="G108" s="43">
        <f t="shared" ref="G108" si="373">M108+S108</f>
        <v>274.99186686999997</v>
      </c>
      <c r="H108" s="43">
        <f t="shared" ref="H108" si="374">SUM(I108:J108)</f>
        <v>29580.47194865</v>
      </c>
      <c r="I108" s="43">
        <v>13590.154461980001</v>
      </c>
      <c r="J108" s="43">
        <f t="shared" ref="J108" si="375">SUM(K108:M108)</f>
        <v>15990.317486669999</v>
      </c>
      <c r="K108" s="43">
        <v>11747.02844724</v>
      </c>
      <c r="L108" s="43">
        <v>4099.2303396999996</v>
      </c>
      <c r="M108" s="43">
        <v>144.05869973</v>
      </c>
      <c r="N108" s="43">
        <f t="shared" ref="N108" si="376">SUM(O108:P108)</f>
        <v>20103.218674150001</v>
      </c>
      <c r="O108" s="43">
        <v>4568.5918422599998</v>
      </c>
      <c r="P108" s="43">
        <f t="shared" ref="P108" si="377">SUM(Q108:S108)</f>
        <v>15534.62683189</v>
      </c>
      <c r="Q108" s="43">
        <v>8921.8855640199999</v>
      </c>
      <c r="R108" s="43">
        <v>6481.8081007299998</v>
      </c>
      <c r="S108" s="43">
        <v>130.93316713999999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50129.018995059996</v>
      </c>
      <c r="C109" s="43">
        <f t="shared" ref="C109" si="378">I109+O109</f>
        <v>18770.014405039998</v>
      </c>
      <c r="D109" s="43">
        <f t="shared" ref="D109" si="379">J109+P109</f>
        <v>31359.004590019998</v>
      </c>
      <c r="E109" s="43">
        <f t="shared" ref="E109" si="380">K109+Q109</f>
        <v>20904.385438179997</v>
      </c>
      <c r="F109" s="43">
        <f t="shared" ref="F109" si="381">L109+R109</f>
        <v>10173.866144359999</v>
      </c>
      <c r="G109" s="43">
        <f t="shared" ref="G109" si="382">M109+S109</f>
        <v>280.75300748000001</v>
      </c>
      <c r="H109" s="43">
        <f t="shared" ref="H109" si="383">SUM(I109:J109)</f>
        <v>29845.323132869999</v>
      </c>
      <c r="I109" s="43">
        <v>13881.516609349999</v>
      </c>
      <c r="J109" s="43">
        <f t="shared" ref="J109" si="384">SUM(K109:M109)</f>
        <v>15963.806523519999</v>
      </c>
      <c r="K109" s="43">
        <v>11847.03260434</v>
      </c>
      <c r="L109" s="43">
        <v>3970.34916763</v>
      </c>
      <c r="M109" s="43">
        <v>146.42475155</v>
      </c>
      <c r="N109" s="43">
        <f t="shared" ref="N109" si="385">SUM(O109:P109)</f>
        <v>20283.695862189998</v>
      </c>
      <c r="O109" s="43">
        <v>4888.4977956900002</v>
      </c>
      <c r="P109" s="43">
        <f t="shared" ref="P109" si="386">SUM(Q109:S109)</f>
        <v>15395.198066499999</v>
      </c>
      <c r="Q109" s="43">
        <v>9057.3528338399992</v>
      </c>
      <c r="R109" s="43">
        <v>6203.5169767300004</v>
      </c>
      <c r="S109" s="43">
        <v>134.32825593000001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50409.038113429997</v>
      </c>
      <c r="C110" s="43">
        <f t="shared" ref="C110" si="387">I110+O110</f>
        <v>19470.456856699999</v>
      </c>
      <c r="D110" s="43">
        <f t="shared" ref="D110" si="388">J110+P110</f>
        <v>30938.581256729998</v>
      </c>
      <c r="E110" s="43">
        <f t="shared" ref="E110" si="389">K110+Q110</f>
        <v>20938.860215429999</v>
      </c>
      <c r="F110" s="43">
        <f t="shared" ref="F110" si="390">L110+R110</f>
        <v>9720.4326738599993</v>
      </c>
      <c r="G110" s="43">
        <f t="shared" ref="G110" si="391">M110+S110</f>
        <v>279.28836744</v>
      </c>
      <c r="H110" s="43">
        <f t="shared" ref="H110" si="392">SUM(I110:J110)</f>
        <v>30783.725959930001</v>
      </c>
      <c r="I110" s="43">
        <v>14729.10761519</v>
      </c>
      <c r="J110" s="43">
        <f t="shared" ref="J110" si="393">SUM(K110:M110)</f>
        <v>16054.61834474</v>
      </c>
      <c r="K110" s="43">
        <v>11952.7556792</v>
      </c>
      <c r="L110" s="43">
        <v>3956.62319265</v>
      </c>
      <c r="M110" s="43">
        <v>145.23947289</v>
      </c>
      <c r="N110" s="43">
        <f t="shared" ref="N110" si="394">SUM(O110:P110)</f>
        <v>19625.312153499999</v>
      </c>
      <c r="O110" s="43">
        <v>4741.34924151</v>
      </c>
      <c r="P110" s="43">
        <f t="shared" ref="P110" si="395">SUM(Q110:S110)</f>
        <v>14883.962911989998</v>
      </c>
      <c r="Q110" s="43">
        <v>8986.1045362299992</v>
      </c>
      <c r="R110" s="43">
        <v>5763.8094812099998</v>
      </c>
      <c r="S110" s="43">
        <v>134.04889455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49936.396343800006</v>
      </c>
      <c r="C111" s="43">
        <f t="shared" ref="C111" si="396">I111+O111</f>
        <v>18759.59750729</v>
      </c>
      <c r="D111" s="43">
        <f t="shared" ref="D111" si="397">J111+P111</f>
        <v>31176.798836509999</v>
      </c>
      <c r="E111" s="43">
        <f t="shared" ref="E111" si="398">K111+Q111</f>
        <v>21185.732839520002</v>
      </c>
      <c r="F111" s="43">
        <f t="shared" ref="F111" si="399">L111+R111</f>
        <v>9720.5725338299999</v>
      </c>
      <c r="G111" s="43">
        <f t="shared" ref="G111" si="400">M111+S111</f>
        <v>270.49346316000003</v>
      </c>
      <c r="H111" s="43">
        <f t="shared" ref="H111" si="401">SUM(I111:J111)</f>
        <v>29935.262124410001</v>
      </c>
      <c r="I111" s="43">
        <v>13843.988702770001</v>
      </c>
      <c r="J111" s="43">
        <f t="shared" ref="J111" si="402">SUM(K111:M111)</f>
        <v>16091.273421639999</v>
      </c>
      <c r="K111" s="43">
        <v>11990.68044373</v>
      </c>
      <c r="L111" s="43">
        <v>3959.4699697000001</v>
      </c>
      <c r="M111" s="43">
        <v>141.12300820999999</v>
      </c>
      <c r="N111" s="43">
        <f t="shared" ref="N111" si="403">SUM(O111:P111)</f>
        <v>20001.134219390002</v>
      </c>
      <c r="O111" s="43">
        <v>4915.6088045200004</v>
      </c>
      <c r="P111" s="43">
        <f t="shared" ref="P111" si="404">SUM(Q111:S111)</f>
        <v>15085.525414870001</v>
      </c>
      <c r="Q111" s="43">
        <v>9195.0523957900004</v>
      </c>
      <c r="R111" s="43">
        <v>5761.1025641300002</v>
      </c>
      <c r="S111" s="43">
        <v>129.37045495000001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51669.697362050007</v>
      </c>
      <c r="C112" s="43">
        <f t="shared" ref="C112" si="405">I112+O112</f>
        <v>20730.518855480001</v>
      </c>
      <c r="D112" s="43">
        <f t="shared" ref="D112" si="406">J112+P112</f>
        <v>30939.178506570002</v>
      </c>
      <c r="E112" s="43">
        <f t="shared" ref="E112" si="407">K112+Q112</f>
        <v>21745.500755790003</v>
      </c>
      <c r="F112" s="43">
        <f t="shared" ref="F112" si="408">L112+R112</f>
        <v>8933.50062669</v>
      </c>
      <c r="G112" s="43">
        <f t="shared" ref="G112" si="409">M112+S112</f>
        <v>260.17712409000001</v>
      </c>
      <c r="H112" s="43">
        <f t="shared" ref="H112" si="410">SUM(I112:J112)</f>
        <v>31869.427128890002</v>
      </c>
      <c r="I112" s="43">
        <v>15739.522223710001</v>
      </c>
      <c r="J112" s="43">
        <f t="shared" ref="J112" si="411">SUM(K112:M112)</f>
        <v>16129.904905180001</v>
      </c>
      <c r="K112" s="43">
        <v>12595.906446970001</v>
      </c>
      <c r="L112" s="43">
        <v>3409.4312492600002</v>
      </c>
      <c r="M112" s="43">
        <v>124.56720894999999</v>
      </c>
      <c r="N112" s="43">
        <f t="shared" ref="N112" si="412">SUM(O112:P112)</f>
        <v>19800.270233160001</v>
      </c>
      <c r="O112" s="43">
        <v>4990.99663177</v>
      </c>
      <c r="P112" s="43">
        <f t="shared" ref="P112" si="413">SUM(Q112:S112)</f>
        <v>14809.273601389999</v>
      </c>
      <c r="Q112" s="43">
        <v>9149.5943088200002</v>
      </c>
      <c r="R112" s="43">
        <v>5524.0693774299998</v>
      </c>
      <c r="S112" s="43">
        <v>135.60991514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50482.374867000006</v>
      </c>
      <c r="C113" s="43">
        <f t="shared" ref="C113" si="414">I113+O113</f>
        <v>19912.189465070001</v>
      </c>
      <c r="D113" s="43">
        <f t="shared" ref="D113" si="415">J113+P113</f>
        <v>30570.185401929997</v>
      </c>
      <c r="E113" s="43">
        <f t="shared" ref="E113" si="416">K113+Q113</f>
        <v>21117.991811169999</v>
      </c>
      <c r="F113" s="43">
        <f t="shared" ref="F113" si="417">L113+R113</f>
        <v>9210.3848140400005</v>
      </c>
      <c r="G113" s="43">
        <f t="shared" ref="G113" si="418">M113+S113</f>
        <v>241.80877672</v>
      </c>
      <c r="H113" s="43">
        <f t="shared" ref="H113" si="419">SUM(I113:J113)</f>
        <v>31090.69460164</v>
      </c>
      <c r="I113" s="43">
        <v>14901.14021164</v>
      </c>
      <c r="J113" s="43">
        <f t="shared" ref="J113" si="420">SUM(K113:M113)</f>
        <v>16189.554389999999</v>
      </c>
      <c r="K113" s="43">
        <v>12174.4827336</v>
      </c>
      <c r="L113" s="43">
        <v>3896.5695431600002</v>
      </c>
      <c r="M113" s="43">
        <v>118.50211324</v>
      </c>
      <c r="N113" s="43">
        <f t="shared" ref="N113" si="421">SUM(O113:P113)</f>
        <v>19391.680265359999</v>
      </c>
      <c r="O113" s="43">
        <v>5011.0492534300001</v>
      </c>
      <c r="P113" s="43">
        <f t="shared" ref="P113" si="422">SUM(Q113:S113)</f>
        <v>14380.631011929998</v>
      </c>
      <c r="Q113" s="43">
        <v>8943.5090775699991</v>
      </c>
      <c r="R113" s="43">
        <v>5313.8152708799998</v>
      </c>
      <c r="S113" s="43">
        <v>123.30666348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51498.491893309998</v>
      </c>
      <c r="C114" s="43">
        <f t="shared" ref="C114" si="423">I114+O114</f>
        <v>20296.725007420002</v>
      </c>
      <c r="D114" s="43">
        <f t="shared" ref="D114" si="424">J114+P114</f>
        <v>31201.76688589</v>
      </c>
      <c r="E114" s="43">
        <f t="shared" ref="E114" si="425">K114+Q114</f>
        <v>21806.192877419999</v>
      </c>
      <c r="F114" s="43">
        <f t="shared" ref="F114" si="426">L114+R114</f>
        <v>9161.31907847</v>
      </c>
      <c r="G114" s="43">
        <f t="shared" ref="G114" si="427">M114+S114</f>
        <v>234.25493</v>
      </c>
      <c r="H114" s="43">
        <f t="shared" ref="H114" si="428">SUM(I114:J114)</f>
        <v>31499.980889819999</v>
      </c>
      <c r="I114" s="43">
        <v>15147.374845480001</v>
      </c>
      <c r="J114" s="43">
        <f t="shared" ref="J114" si="429">SUM(K114:M114)</f>
        <v>16352.60604434</v>
      </c>
      <c r="K114" s="43">
        <v>12390.73727295</v>
      </c>
      <c r="L114" s="43">
        <v>3851.2403399099999</v>
      </c>
      <c r="M114" s="43">
        <v>110.62843148</v>
      </c>
      <c r="N114" s="43">
        <f t="shared" ref="N114" si="430">SUM(O114:P114)</f>
        <v>19998.511003489999</v>
      </c>
      <c r="O114" s="43">
        <v>5149.3501619400004</v>
      </c>
      <c r="P114" s="43">
        <f t="shared" ref="P114" si="431">SUM(Q114:S114)</f>
        <v>14849.16084155</v>
      </c>
      <c r="Q114" s="43">
        <v>9415.4556044700003</v>
      </c>
      <c r="R114" s="43">
        <v>5310.0787385599997</v>
      </c>
      <c r="S114" s="43">
        <v>123.62649852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51056.219250300004</v>
      </c>
      <c r="C115" s="43">
        <f t="shared" ref="C115" si="432">I115+O115</f>
        <v>20183.431564890001</v>
      </c>
      <c r="D115" s="43">
        <f t="shared" ref="D115" si="433">J115+P115</f>
        <v>30872.787685410003</v>
      </c>
      <c r="E115" s="43">
        <f t="shared" ref="E115" si="434">K115+Q115</f>
        <v>21802.683339250001</v>
      </c>
      <c r="F115" s="43">
        <f t="shared" ref="F115" si="435">L115+R115</f>
        <v>8846.2858644900007</v>
      </c>
      <c r="G115" s="43">
        <f t="shared" ref="G115" si="436">M115+S115</f>
        <v>223.81848166999998</v>
      </c>
      <c r="H115" s="43">
        <f t="shared" ref="H115" si="437">SUM(I115:J115)</f>
        <v>31747.10061981</v>
      </c>
      <c r="I115" s="43">
        <v>15188.923111460001</v>
      </c>
      <c r="J115" s="43">
        <f t="shared" ref="J115" si="438">SUM(K115:M115)</f>
        <v>16558.17750835</v>
      </c>
      <c r="K115" s="43">
        <v>12631.83372181</v>
      </c>
      <c r="L115" s="43">
        <v>3821.1964917</v>
      </c>
      <c r="M115" s="43">
        <v>105.14729484</v>
      </c>
      <c r="N115" s="43">
        <f t="shared" ref="N115" si="439">SUM(O115:P115)</f>
        <v>19309.118630490004</v>
      </c>
      <c r="O115" s="43">
        <v>4994.5084534300004</v>
      </c>
      <c r="P115" s="43">
        <f t="shared" ref="P115" si="440">SUM(Q115:S115)</f>
        <v>14314.610177060002</v>
      </c>
      <c r="Q115" s="43">
        <v>9170.8496174400007</v>
      </c>
      <c r="R115" s="43">
        <v>5025.0893727900002</v>
      </c>
      <c r="S115" s="43">
        <v>118.67118683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52554.698628650003</v>
      </c>
      <c r="C116" s="43">
        <f t="shared" ref="C116" si="441">I116+O116</f>
        <v>20729.326253170002</v>
      </c>
      <c r="D116" s="43">
        <f t="shared" ref="D116" si="442">J116+P116</f>
        <v>31825.372375480001</v>
      </c>
      <c r="E116" s="43">
        <f t="shared" ref="E116" si="443">K116+Q116</f>
        <v>22558.71660521</v>
      </c>
      <c r="F116" s="43">
        <f t="shared" ref="F116" si="444">L116+R116</f>
        <v>8963.7052190100003</v>
      </c>
      <c r="G116" s="43">
        <f t="shared" ref="G116" si="445">M116+S116</f>
        <v>302.95055126</v>
      </c>
      <c r="H116" s="43">
        <f t="shared" ref="H116" si="446">SUM(I116:J116)</f>
        <v>32119.168624190002</v>
      </c>
      <c r="I116" s="43">
        <v>15342.21722624</v>
      </c>
      <c r="J116" s="43">
        <f t="shared" ref="J116" si="447">SUM(K116:M116)</f>
        <v>16776.951397950001</v>
      </c>
      <c r="K116" s="43">
        <v>12829.38641945</v>
      </c>
      <c r="L116" s="43">
        <v>3843.8779721999999</v>
      </c>
      <c r="M116" s="43">
        <v>103.68700629999999</v>
      </c>
      <c r="N116" s="43">
        <f t="shared" ref="N116" si="448">SUM(O116:P116)</f>
        <v>20435.530004460001</v>
      </c>
      <c r="O116" s="43">
        <v>5387.1090269300003</v>
      </c>
      <c r="P116" s="43">
        <f t="shared" ref="P116" si="449">SUM(Q116:S116)</f>
        <v>15048.420977530001</v>
      </c>
      <c r="Q116" s="43">
        <v>9729.3301857599999</v>
      </c>
      <c r="R116" s="43">
        <v>5119.8272468100004</v>
      </c>
      <c r="S116" s="43">
        <v>199.26354495999999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53074.869630739995</v>
      </c>
      <c r="C117" s="43">
        <f t="shared" ref="C117" si="450">I117+O117</f>
        <v>21545.732430299999</v>
      </c>
      <c r="D117" s="43">
        <f t="shared" ref="D117" si="451">J117+P117</f>
        <v>31529.137200439996</v>
      </c>
      <c r="E117" s="43">
        <f t="shared" ref="E117" si="452">K117+Q117</f>
        <v>22329.908407709998</v>
      </c>
      <c r="F117" s="43">
        <f t="shared" ref="F117" si="453">L117+R117</f>
        <v>8884.9432021699995</v>
      </c>
      <c r="G117" s="43">
        <f t="shared" ref="G117" si="454">M117+S117</f>
        <v>314.28559056</v>
      </c>
      <c r="H117" s="43">
        <f t="shared" ref="H117" si="455">SUM(I117:J117)</f>
        <v>33242.313360079999</v>
      </c>
      <c r="I117" s="43">
        <v>16158.03830043</v>
      </c>
      <c r="J117" s="43">
        <f t="shared" ref="J117" si="456">SUM(K117:M117)</f>
        <v>17084.275059649997</v>
      </c>
      <c r="K117" s="43">
        <v>12999.38870555</v>
      </c>
      <c r="L117" s="43">
        <v>3980.5210541800002</v>
      </c>
      <c r="M117" s="43">
        <v>104.36529992</v>
      </c>
      <c r="N117" s="43">
        <f t="shared" ref="N117" si="457">SUM(O117:P117)</f>
        <v>19832.556270660003</v>
      </c>
      <c r="O117" s="43">
        <v>5387.6941298700003</v>
      </c>
      <c r="P117" s="43">
        <f t="shared" ref="P117" si="458">SUM(Q117:S117)</f>
        <v>14444.862140790001</v>
      </c>
      <c r="Q117" s="43">
        <v>9330.5197021599997</v>
      </c>
      <c r="R117" s="43">
        <v>4904.4221479899998</v>
      </c>
      <c r="S117" s="43">
        <v>209.92029063999999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53203.875374530006</v>
      </c>
      <c r="C118" s="43">
        <f t="shared" ref="C118" si="459">I118+O118</f>
        <v>21661.443628770001</v>
      </c>
      <c r="D118" s="43">
        <f t="shared" ref="D118" si="460">J118+P118</f>
        <v>31542.431745760001</v>
      </c>
      <c r="E118" s="43">
        <f t="shared" ref="E118" si="461">K118+Q118</f>
        <v>22113.513633310002</v>
      </c>
      <c r="F118" s="43">
        <f t="shared" ref="F118" si="462">L118+R118</f>
        <v>9118.5961941400001</v>
      </c>
      <c r="G118" s="43">
        <f t="shared" ref="G118" si="463">M118+S118</f>
        <v>310.32191831</v>
      </c>
      <c r="H118" s="43">
        <f t="shared" ref="H118" si="464">SUM(I118:J118)</f>
        <v>33546.261654800001</v>
      </c>
      <c r="I118" s="43">
        <v>16209.63675967</v>
      </c>
      <c r="J118" s="43">
        <f t="shared" ref="J118" si="465">SUM(K118:M118)</f>
        <v>17336.62489513</v>
      </c>
      <c r="K118" s="43">
        <v>13023.965650169999</v>
      </c>
      <c r="L118" s="43">
        <v>4208.6178052799996</v>
      </c>
      <c r="M118" s="43">
        <v>104.04143968</v>
      </c>
      <c r="N118" s="43">
        <f t="shared" ref="N118" si="466">SUM(O118:P118)</f>
        <v>19657.613719730001</v>
      </c>
      <c r="O118" s="43">
        <v>5451.8068690999999</v>
      </c>
      <c r="P118" s="43">
        <f t="shared" ref="P118" si="467">SUM(Q118:S118)</f>
        <v>14205.806850630001</v>
      </c>
      <c r="Q118" s="43">
        <v>9089.5479831400007</v>
      </c>
      <c r="R118" s="43">
        <v>4909.9783888600005</v>
      </c>
      <c r="S118" s="43">
        <v>206.28047863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54584.453720089994</v>
      </c>
      <c r="C119" s="43">
        <f t="shared" ref="C119" si="468">I119+O119</f>
        <v>22030.882941200001</v>
      </c>
      <c r="D119" s="43">
        <f t="shared" ref="D119" si="469">J119+P119</f>
        <v>32553.57077889</v>
      </c>
      <c r="E119" s="43">
        <f t="shared" ref="E119" si="470">K119+Q119</f>
        <v>22758.888817129999</v>
      </c>
      <c r="F119" s="43">
        <f t="shared" ref="F119" si="471">L119+R119</f>
        <v>9469.3178250499986</v>
      </c>
      <c r="G119" s="43">
        <f t="shared" ref="G119" si="472">M119+S119</f>
        <v>325.36413671000003</v>
      </c>
      <c r="H119" s="43">
        <f t="shared" ref="H119" si="473">SUM(I119:J119)</f>
        <v>33898.435400599999</v>
      </c>
      <c r="I119" s="43">
        <v>16164.09602513</v>
      </c>
      <c r="J119" s="43">
        <f t="shared" ref="J119" si="474">SUM(K119:M119)</f>
        <v>17734.339375470001</v>
      </c>
      <c r="K119" s="43">
        <v>13267.66990255</v>
      </c>
      <c r="L119" s="43">
        <v>4362.9152291099999</v>
      </c>
      <c r="M119" s="43">
        <v>103.75424381000001</v>
      </c>
      <c r="N119" s="43">
        <f t="shared" ref="N119" si="475">SUM(O119:P119)</f>
        <v>20686.018319489998</v>
      </c>
      <c r="O119" s="43">
        <v>5866.7869160700002</v>
      </c>
      <c r="P119" s="43">
        <f t="shared" ref="P119" si="476">SUM(Q119:S119)</f>
        <v>14819.231403419999</v>
      </c>
      <c r="Q119" s="43">
        <v>9491.2189145800003</v>
      </c>
      <c r="R119" s="43">
        <v>5106.4025959399996</v>
      </c>
      <c r="S119" s="43">
        <v>221.60989290000001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55421.961814250004</v>
      </c>
      <c r="C120" s="43">
        <f t="shared" ref="C120" si="477">I120+O120</f>
        <v>22697.146878810003</v>
      </c>
      <c r="D120" s="43">
        <f t="shared" ref="D120" si="478">J120+P120</f>
        <v>32724.814935440005</v>
      </c>
      <c r="E120" s="43">
        <f t="shared" ref="E120" si="479">K120+Q120</f>
        <v>22731.574419980003</v>
      </c>
      <c r="F120" s="43">
        <f t="shared" ref="F120" si="480">L120+R120</f>
        <v>9663.8662044400007</v>
      </c>
      <c r="G120" s="43">
        <f t="shared" ref="G120" si="481">M120+S120</f>
        <v>329.37431101999999</v>
      </c>
      <c r="H120" s="43">
        <f t="shared" ref="H120" si="482">SUM(I120:J120)</f>
        <v>34888.994813090001</v>
      </c>
      <c r="I120" s="43">
        <v>16774.438609100001</v>
      </c>
      <c r="J120" s="43">
        <f t="shared" ref="J120" si="483">SUM(K120:M120)</f>
        <v>18114.556203990003</v>
      </c>
      <c r="K120" s="43">
        <v>13434.086514860001</v>
      </c>
      <c r="L120" s="43">
        <v>4576.2385963200004</v>
      </c>
      <c r="M120" s="43">
        <v>104.23109281000001</v>
      </c>
      <c r="N120" s="43">
        <f t="shared" ref="N120" si="484">SUM(O120:P120)</f>
        <v>20532.967001160003</v>
      </c>
      <c r="O120" s="43">
        <v>5922.7082697100004</v>
      </c>
      <c r="P120" s="43">
        <f t="shared" ref="P120" si="485">SUM(Q120:S120)</f>
        <v>14610.258731450002</v>
      </c>
      <c r="Q120" s="43">
        <v>9297.4879051200005</v>
      </c>
      <c r="R120" s="43">
        <v>5087.6276081200003</v>
      </c>
      <c r="S120" s="43">
        <v>225.14321820999999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58020.516904279997</v>
      </c>
      <c r="C121" s="43">
        <f t="shared" ref="C121" si="486">I121+O121</f>
        <v>23976.06291778</v>
      </c>
      <c r="D121" s="43">
        <f t="shared" ref="D121" si="487">J121+P121</f>
        <v>34044.453986499997</v>
      </c>
      <c r="E121" s="43">
        <f t="shared" ref="E121" si="488">K121+Q121</f>
        <v>23293.98107247</v>
      </c>
      <c r="F121" s="43">
        <f t="shared" ref="F121" si="489">L121+R121</f>
        <v>10375.26870635</v>
      </c>
      <c r="G121" s="43">
        <f t="shared" ref="G121" si="490">M121+S121</f>
        <v>375.20420767999997</v>
      </c>
      <c r="H121" s="43">
        <f t="shared" ref="H121" si="491">SUM(I121:J121)</f>
        <v>34294.210894060001</v>
      </c>
      <c r="I121" s="43">
        <v>16443.39433979</v>
      </c>
      <c r="J121" s="43">
        <f t="shared" ref="J121" si="492">SUM(K121:M121)</f>
        <v>17850.816554270001</v>
      </c>
      <c r="K121" s="43">
        <v>13077.38432438</v>
      </c>
      <c r="L121" s="43">
        <v>4667.7672995200001</v>
      </c>
      <c r="M121" s="43">
        <v>105.66493036999999</v>
      </c>
      <c r="N121" s="43">
        <f t="shared" ref="N121" si="493">SUM(O121:P121)</f>
        <v>23726.30601022</v>
      </c>
      <c r="O121" s="43">
        <v>7532.6685779899999</v>
      </c>
      <c r="P121" s="43">
        <f t="shared" ref="P121" si="494">SUM(Q121:S121)</f>
        <v>16193.63743223</v>
      </c>
      <c r="Q121" s="43">
        <v>10216.59674809</v>
      </c>
      <c r="R121" s="43">
        <v>5707.5014068299997</v>
      </c>
      <c r="S121" s="43">
        <v>269.53927730999999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58812.876293420006</v>
      </c>
      <c r="C122" s="43">
        <f t="shared" ref="C122" si="495">I122+O122</f>
        <v>26012.259672070002</v>
      </c>
      <c r="D122" s="43">
        <f t="shared" ref="D122" si="496">J122+P122</f>
        <v>32800.616621350004</v>
      </c>
      <c r="E122" s="43">
        <f t="shared" ref="E122" si="497">K122+Q122</f>
        <v>22291.611147579999</v>
      </c>
      <c r="F122" s="43">
        <f t="shared" ref="F122" si="498">L122+R122</f>
        <v>10144.944059410002</v>
      </c>
      <c r="G122" s="43">
        <f t="shared" ref="G122" si="499">M122+S122</f>
        <v>364.06141435999996</v>
      </c>
      <c r="H122" s="43">
        <f t="shared" ref="H122" si="500">SUM(I122:J122)</f>
        <v>36387.160954520004</v>
      </c>
      <c r="I122" s="43">
        <v>18589.436703160001</v>
      </c>
      <c r="J122" s="43">
        <f t="shared" ref="J122" si="501">SUM(K122:M122)</f>
        <v>17797.724251360003</v>
      </c>
      <c r="K122" s="43">
        <v>12976.106800650001</v>
      </c>
      <c r="L122" s="43">
        <v>4715.8040796100004</v>
      </c>
      <c r="M122" s="43">
        <v>105.8133711</v>
      </c>
      <c r="N122" s="43">
        <f t="shared" ref="N122" si="502">SUM(O122:P122)</f>
        <v>22425.715338900001</v>
      </c>
      <c r="O122" s="43">
        <v>7422.8229689099999</v>
      </c>
      <c r="P122" s="43">
        <f t="shared" ref="P122" si="503">SUM(Q122:S122)</f>
        <v>15002.892369990001</v>
      </c>
      <c r="Q122" s="43">
        <v>9315.5043469299999</v>
      </c>
      <c r="R122" s="43">
        <v>5429.1399798000002</v>
      </c>
      <c r="S122" s="43">
        <v>258.24804325999997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59109.099591749997</v>
      </c>
      <c r="C123" s="43">
        <f t="shared" ref="C123" si="504">I123+O123</f>
        <v>26509.573128880002</v>
      </c>
      <c r="D123" s="43">
        <f t="shared" ref="D123" si="505">J123+P123</f>
        <v>32599.526462869999</v>
      </c>
      <c r="E123" s="43">
        <f t="shared" ref="E123" si="506">K123+Q123</f>
        <v>22117.789032510002</v>
      </c>
      <c r="F123" s="43">
        <f t="shared" ref="F123" si="507">L123+R123</f>
        <v>10117.114667900001</v>
      </c>
      <c r="G123" s="43">
        <f t="shared" ref="G123" si="508">M123+S123</f>
        <v>364.62276245999999</v>
      </c>
      <c r="H123" s="43">
        <f t="shared" ref="H123" si="509">SUM(I123:J123)</f>
        <v>36916.949506199999</v>
      </c>
      <c r="I123" s="43">
        <v>19007.92481511</v>
      </c>
      <c r="J123" s="43">
        <f t="shared" ref="J123" si="510">SUM(K123:M123)</f>
        <v>17909.024691089999</v>
      </c>
      <c r="K123" s="43">
        <v>13054.077498029999</v>
      </c>
      <c r="L123" s="43">
        <v>4750.5091641600002</v>
      </c>
      <c r="M123" s="43">
        <v>104.43802890000001</v>
      </c>
      <c r="N123" s="43">
        <f t="shared" ref="N123" si="511">SUM(O123:P123)</f>
        <v>22192.150085549998</v>
      </c>
      <c r="O123" s="43">
        <v>7501.6483137699997</v>
      </c>
      <c r="P123" s="43">
        <f t="shared" ref="P123" si="512">SUM(Q123:S123)</f>
        <v>14690.50177178</v>
      </c>
      <c r="Q123" s="43">
        <v>9063.7115344800004</v>
      </c>
      <c r="R123" s="43">
        <v>5366.6055037400001</v>
      </c>
      <c r="S123" s="43">
        <v>260.18473355999998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59763.823138870008</v>
      </c>
      <c r="C124" s="43">
        <f t="shared" ref="C124" si="513">I124+O124</f>
        <v>27185.03440832</v>
      </c>
      <c r="D124" s="43">
        <f t="shared" ref="D124" si="514">J124+P124</f>
        <v>32578.788730549997</v>
      </c>
      <c r="E124" s="43">
        <f t="shared" ref="E124" si="515">K124+Q124</f>
        <v>22053.469522799998</v>
      </c>
      <c r="F124" s="43">
        <f t="shared" ref="F124" si="516">L124+R124</f>
        <v>10152.974575330001</v>
      </c>
      <c r="G124" s="43">
        <f t="shared" ref="G124" si="517">M124+S124</f>
        <v>372.34463241999998</v>
      </c>
      <c r="H124" s="43">
        <f t="shared" ref="H124" si="518">SUM(I124:J124)</f>
        <v>37724.144831719997</v>
      </c>
      <c r="I124" s="43">
        <v>19585.921025420001</v>
      </c>
      <c r="J124" s="43">
        <f t="shared" ref="J124" si="519">SUM(K124:M124)</f>
        <v>18138.223806299997</v>
      </c>
      <c r="K124" s="43">
        <v>13170.434183429999</v>
      </c>
      <c r="L124" s="43">
        <v>4868.1113105300001</v>
      </c>
      <c r="M124" s="43">
        <v>99.678312340000005</v>
      </c>
      <c r="N124" s="43">
        <f t="shared" ref="N124" si="520">SUM(O124:P124)</f>
        <v>22039.678307149999</v>
      </c>
      <c r="O124" s="43">
        <v>7599.1133829</v>
      </c>
      <c r="P124" s="43">
        <f t="shared" ref="P124" si="521">SUM(Q124:S124)</f>
        <v>14440.56492425</v>
      </c>
      <c r="Q124" s="43">
        <v>8883.0353393700007</v>
      </c>
      <c r="R124" s="43">
        <v>5284.8632648000003</v>
      </c>
      <c r="S124" s="43">
        <v>272.66632007999999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60816.069222270002</v>
      </c>
      <c r="C125" s="43">
        <f t="shared" ref="C125" si="522">I125+O125</f>
        <v>28028.889377899999</v>
      </c>
      <c r="D125" s="43">
        <f t="shared" ref="D125" si="523">J125+P125</f>
        <v>32787.179844370003</v>
      </c>
      <c r="E125" s="43">
        <f t="shared" ref="E125" si="524">K125+Q125</f>
        <v>21993.271372930001</v>
      </c>
      <c r="F125" s="43">
        <f t="shared" ref="F125" si="525">L125+R125</f>
        <v>10385.07501552</v>
      </c>
      <c r="G125" s="43">
        <f t="shared" ref="G125" si="526">M125+S125</f>
        <v>408.83345592000001</v>
      </c>
      <c r="H125" s="43">
        <f t="shared" ref="H125" si="527">SUM(I125:J125)</f>
        <v>37735.4855551</v>
      </c>
      <c r="I125" s="43">
        <v>19780.60380524</v>
      </c>
      <c r="J125" s="43">
        <f t="shared" ref="J125" si="528">SUM(K125:M125)</f>
        <v>17954.88174986</v>
      </c>
      <c r="K125" s="43">
        <v>12889.350300550001</v>
      </c>
      <c r="L125" s="43">
        <v>4971.0847176300003</v>
      </c>
      <c r="M125" s="43">
        <v>94.446731679999999</v>
      </c>
      <c r="N125" s="43">
        <f t="shared" ref="N125" si="529">SUM(O125:P125)</f>
        <v>23080.583667170002</v>
      </c>
      <c r="O125" s="43">
        <v>8248.2855726599992</v>
      </c>
      <c r="P125" s="43">
        <f t="shared" ref="P125" si="530">SUM(Q125:S125)</f>
        <v>14832.298094510001</v>
      </c>
      <c r="Q125" s="43">
        <v>9103.9210723800006</v>
      </c>
      <c r="R125" s="43">
        <v>5413.99029789</v>
      </c>
      <c r="S125" s="43">
        <v>314.38672423999998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60793.981428650004</v>
      </c>
      <c r="C126" s="43">
        <f t="shared" ref="C126" si="531">I126+O126</f>
        <v>28299.97250367</v>
      </c>
      <c r="D126" s="43">
        <f t="shared" ref="D126" si="532">J126+P126</f>
        <v>32494.00892498</v>
      </c>
      <c r="E126" s="43">
        <f t="shared" ref="E126" si="533">K126+Q126</f>
        <v>21644.20281246</v>
      </c>
      <c r="F126" s="43">
        <f t="shared" ref="F126" si="534">L126+R126</f>
        <v>10443.79071512</v>
      </c>
      <c r="G126" s="43">
        <f t="shared" ref="G126" si="535">M126+S126</f>
        <v>406.01539740000004</v>
      </c>
      <c r="H126" s="43">
        <f t="shared" ref="H126" si="536">SUM(I126:J126)</f>
        <v>37764.541014779999</v>
      </c>
      <c r="I126" s="43">
        <v>19845.745108499999</v>
      </c>
      <c r="J126" s="43">
        <f t="shared" ref="J126" si="537">SUM(K126:M126)</f>
        <v>17918.79590628</v>
      </c>
      <c r="K126" s="43">
        <v>12742.6346423</v>
      </c>
      <c r="L126" s="43">
        <v>5090.2171201000001</v>
      </c>
      <c r="M126" s="43">
        <v>85.944143879999999</v>
      </c>
      <c r="N126" s="43">
        <f t="shared" ref="N126" si="538">SUM(O126:P126)</f>
        <v>23029.440413870001</v>
      </c>
      <c r="O126" s="43">
        <v>8454.2273951700008</v>
      </c>
      <c r="P126" s="43">
        <f t="shared" ref="P126" si="539">SUM(Q126:S126)</f>
        <v>14575.2130187</v>
      </c>
      <c r="Q126" s="43">
        <v>8901.5681701600006</v>
      </c>
      <c r="R126" s="43">
        <v>5353.5735950199996</v>
      </c>
      <c r="S126" s="43">
        <v>320.07125352000003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62173.808676640001</v>
      </c>
      <c r="C127" s="43">
        <f t="shared" ref="C127" si="540">I127+O127</f>
        <v>29278.847683889999</v>
      </c>
      <c r="D127" s="43">
        <f t="shared" ref="D127" si="541">J127+P127</f>
        <v>32894.960992749999</v>
      </c>
      <c r="E127" s="43">
        <f t="shared" ref="E127" si="542">K127+Q127</f>
        <v>21721.996886430003</v>
      </c>
      <c r="F127" s="43">
        <f t="shared" ref="F127" si="543">L127+R127</f>
        <v>10757.198891309999</v>
      </c>
      <c r="G127" s="43">
        <f t="shared" ref="G127" si="544">M127+S127</f>
        <v>415.76521500999996</v>
      </c>
      <c r="H127" s="43">
        <f t="shared" ref="H127" si="545">SUM(I127:J127)</f>
        <v>38469.839665530002</v>
      </c>
      <c r="I127" s="43">
        <v>20498.871885799999</v>
      </c>
      <c r="J127" s="43">
        <f t="shared" ref="J127" si="546">SUM(K127:M127)</f>
        <v>17970.967779730003</v>
      </c>
      <c r="K127" s="43">
        <v>12627.392527030001</v>
      </c>
      <c r="L127" s="43">
        <v>5264.8974903199996</v>
      </c>
      <c r="M127" s="43">
        <v>78.677762380000004</v>
      </c>
      <c r="N127" s="43">
        <f t="shared" ref="N127" si="547">SUM(O127:P127)</f>
        <v>23703.969011109999</v>
      </c>
      <c r="O127" s="43">
        <v>8779.9757980899994</v>
      </c>
      <c r="P127" s="43">
        <f t="shared" ref="P127" si="548">SUM(Q127:S127)</f>
        <v>14923.99321302</v>
      </c>
      <c r="Q127" s="43">
        <v>9094.6043594000002</v>
      </c>
      <c r="R127" s="43">
        <v>5492.3014009899998</v>
      </c>
      <c r="S127" s="43">
        <v>337.08745262999997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62846.24059465999</v>
      </c>
      <c r="C128" s="43">
        <f t="shared" ref="C128" si="549">I128+O128</f>
        <v>29890.660958920002</v>
      </c>
      <c r="D128" s="43">
        <f t="shared" ref="D128" si="550">J128+P128</f>
        <v>32955.579635740003</v>
      </c>
      <c r="E128" s="43">
        <f t="shared" ref="E128" si="551">K128+Q128</f>
        <v>21546.30369642</v>
      </c>
      <c r="F128" s="43">
        <f t="shared" ref="F128" si="552">L128+R128</f>
        <v>10981.88323218</v>
      </c>
      <c r="G128" s="43">
        <f t="shared" ref="G128" si="553">M128+S128</f>
        <v>427.39270713999997</v>
      </c>
      <c r="H128" s="43">
        <f t="shared" ref="H128" si="554">SUM(I128:J128)</f>
        <v>38944.023769660002</v>
      </c>
      <c r="I128" s="43">
        <v>20860.786123620001</v>
      </c>
      <c r="J128" s="43">
        <f t="shared" ref="J128" si="555">SUM(K128:M128)</f>
        <v>18083.237646040001</v>
      </c>
      <c r="K128" s="43">
        <v>12546.51668081</v>
      </c>
      <c r="L128" s="43">
        <v>5460.15533641</v>
      </c>
      <c r="M128" s="43">
        <v>76.565628820000001</v>
      </c>
      <c r="N128" s="43">
        <f t="shared" ref="N128" si="556">SUM(O128:P128)</f>
        <v>23902.216825</v>
      </c>
      <c r="O128" s="43">
        <v>9029.8748352999992</v>
      </c>
      <c r="P128" s="43">
        <f t="shared" ref="P128" si="557">SUM(Q128:S128)</f>
        <v>14872.3419897</v>
      </c>
      <c r="Q128" s="43">
        <v>8999.7870156099998</v>
      </c>
      <c r="R128" s="43">
        <v>5521.72789577</v>
      </c>
      <c r="S128" s="43">
        <v>350.82707832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63732.653922620011</v>
      </c>
      <c r="C129" s="43">
        <f t="shared" ref="C129" si="558">I129+O129</f>
        <v>30801.682827889999</v>
      </c>
      <c r="D129" s="43">
        <f t="shared" ref="D129" si="559">J129+P129</f>
        <v>32930.971094729997</v>
      </c>
      <c r="E129" s="43">
        <f t="shared" ref="E129" si="560">K129+Q129</f>
        <v>21443.658412509998</v>
      </c>
      <c r="F129" s="43">
        <f t="shared" ref="F129" si="561">L129+R129</f>
        <v>11050.783514590001</v>
      </c>
      <c r="G129" s="43">
        <f t="shared" ref="G129" si="562">M129+S129</f>
        <v>436.52916762999996</v>
      </c>
      <c r="H129" s="43">
        <f t="shared" ref="H129" si="563">SUM(I129:J129)</f>
        <v>39472.907159669994</v>
      </c>
      <c r="I129" s="43">
        <v>21355.28280384</v>
      </c>
      <c r="J129" s="43">
        <f t="shared" ref="J129" si="564">SUM(K129:M129)</f>
        <v>18117.624355829998</v>
      </c>
      <c r="K129" s="43">
        <v>12496.841829249999</v>
      </c>
      <c r="L129" s="43">
        <v>5544.8293632100003</v>
      </c>
      <c r="M129" s="43">
        <v>75.953163369999999</v>
      </c>
      <c r="N129" s="43">
        <f t="shared" ref="N129" si="565">SUM(O129:P129)</f>
        <v>24259.746762950002</v>
      </c>
      <c r="O129" s="43">
        <v>9446.4000240500009</v>
      </c>
      <c r="P129" s="43">
        <f t="shared" ref="P129" si="566">SUM(Q129:S129)</f>
        <v>14813.346738900002</v>
      </c>
      <c r="Q129" s="43">
        <v>8946.8165832600007</v>
      </c>
      <c r="R129" s="43">
        <v>5505.9541513800004</v>
      </c>
      <c r="S129" s="43">
        <v>360.57600425999999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65666.522166449999</v>
      </c>
      <c r="C130" s="43">
        <f t="shared" ref="C130" si="567">I130+O130</f>
        <v>33037.791272810005</v>
      </c>
      <c r="D130" s="43">
        <f t="shared" ref="D130" si="568">J130+P130</f>
        <v>32628.73089364</v>
      </c>
      <c r="E130" s="43">
        <f t="shared" ref="E130" si="569">K130+Q130</f>
        <v>21152.002477030001</v>
      </c>
      <c r="F130" s="43">
        <f t="shared" ref="F130" si="570">L130+R130</f>
        <v>11042.403436320001</v>
      </c>
      <c r="G130" s="43">
        <f t="shared" ref="G130" si="571">M130+S130</f>
        <v>434.32498028999998</v>
      </c>
      <c r="H130" s="43">
        <f t="shared" ref="H130" si="572">SUM(I130:J130)</f>
        <v>41268.793396940004</v>
      </c>
      <c r="I130" s="43">
        <v>23169.374095930001</v>
      </c>
      <c r="J130" s="43">
        <f t="shared" ref="J130" si="573">SUM(K130:M130)</f>
        <v>18099.419301010003</v>
      </c>
      <c r="K130" s="43">
        <v>12269.718171869999</v>
      </c>
      <c r="L130" s="43">
        <v>5755.0921171800001</v>
      </c>
      <c r="M130" s="43">
        <v>74.609011960000004</v>
      </c>
      <c r="N130" s="43">
        <f t="shared" ref="N130" si="574">SUM(O130:P130)</f>
        <v>24397.728769510002</v>
      </c>
      <c r="O130" s="43">
        <v>9868.4171768800006</v>
      </c>
      <c r="P130" s="43">
        <f t="shared" ref="P130" si="575">SUM(Q130:S130)</f>
        <v>14529.31159263</v>
      </c>
      <c r="Q130" s="43">
        <v>8882.2843051599993</v>
      </c>
      <c r="R130" s="43">
        <v>5287.3113191399998</v>
      </c>
      <c r="S130" s="43">
        <v>359.71596833000001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65018.495806439998</v>
      </c>
      <c r="C131" s="43">
        <f t="shared" ref="C131" si="576">I131+O131</f>
        <v>32474.052723120003</v>
      </c>
      <c r="D131" s="43">
        <f t="shared" ref="D131" si="577">J131+P131</f>
        <v>32544.443083320002</v>
      </c>
      <c r="E131" s="43">
        <f t="shared" ref="E131" si="578">K131+Q131</f>
        <v>21051.302667930002</v>
      </c>
      <c r="F131" s="43">
        <f t="shared" ref="F131" si="579">L131+R131</f>
        <v>11056.121437220001</v>
      </c>
      <c r="G131" s="43">
        <f t="shared" ref="G131" si="580">M131+S131</f>
        <v>437.01897817000003</v>
      </c>
      <c r="H131" s="43">
        <f t="shared" ref="H131" si="581">SUM(I131:J131)</f>
        <v>40613.008915080005</v>
      </c>
      <c r="I131" s="43">
        <v>22391.971977320001</v>
      </c>
      <c r="J131" s="43">
        <f t="shared" ref="J131" si="582">SUM(K131:M131)</f>
        <v>18221.03693776</v>
      </c>
      <c r="K131" s="43">
        <v>12323.20281241</v>
      </c>
      <c r="L131" s="43">
        <v>5828.8289850900001</v>
      </c>
      <c r="M131" s="43">
        <v>69.005140260000005</v>
      </c>
      <c r="N131" s="43">
        <f t="shared" ref="N131" si="583">SUM(O131:P131)</f>
        <v>24405.48689136</v>
      </c>
      <c r="O131" s="43">
        <v>10082.0807458</v>
      </c>
      <c r="P131" s="43">
        <f t="shared" ref="P131" si="584">SUM(Q131:S131)</f>
        <v>14323.40614556</v>
      </c>
      <c r="Q131" s="43">
        <v>8728.0998555200003</v>
      </c>
      <c r="R131" s="43">
        <v>5227.2924521300001</v>
      </c>
      <c r="S131" s="43">
        <v>368.01383791000001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65720.406799789998</v>
      </c>
      <c r="C132" s="43">
        <f t="shared" ref="C132" si="585">I132+O132</f>
        <v>33182.10044776</v>
      </c>
      <c r="D132" s="43">
        <f t="shared" ref="D132" si="586">J132+P132</f>
        <v>32538.306352029998</v>
      </c>
      <c r="E132" s="43">
        <f t="shared" ref="E132" si="587">K132+Q132</f>
        <v>21136.153573359999</v>
      </c>
      <c r="F132" s="43">
        <f t="shared" ref="F132" si="588">L132+R132</f>
        <v>10950.85107481</v>
      </c>
      <c r="G132" s="43">
        <f t="shared" ref="G132" si="589">M132+S132</f>
        <v>451.30170385999998</v>
      </c>
      <c r="H132" s="43">
        <f t="shared" ref="H132" si="590">SUM(I132:J132)</f>
        <v>41289.826551109996</v>
      </c>
      <c r="I132" s="43">
        <v>22810.958267499998</v>
      </c>
      <c r="J132" s="43">
        <f t="shared" ref="J132" si="591">SUM(K132:M132)</f>
        <v>18478.868283609998</v>
      </c>
      <c r="K132" s="43">
        <v>12550.842151299999</v>
      </c>
      <c r="L132" s="43">
        <v>5856.9476911100001</v>
      </c>
      <c r="M132" s="43">
        <v>71.0784412</v>
      </c>
      <c r="N132" s="43">
        <f t="shared" ref="N132" si="592">SUM(O132:P132)</f>
        <v>24430.580248679998</v>
      </c>
      <c r="O132" s="43">
        <v>10371.14218026</v>
      </c>
      <c r="P132" s="43">
        <f t="shared" ref="P132" si="593">SUM(Q132:S132)</f>
        <v>14059.438068419999</v>
      </c>
      <c r="Q132" s="43">
        <v>8585.31142206</v>
      </c>
      <c r="R132" s="43">
        <v>5093.9033836999997</v>
      </c>
      <c r="S132" s="43">
        <v>380.22326265999999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65623.089936980003</v>
      </c>
      <c r="C133" s="43">
        <f t="shared" ref="C133" si="594">I133+O133</f>
        <v>33402.17624126</v>
      </c>
      <c r="D133" s="43">
        <f t="shared" ref="D133" si="595">J133+P133</f>
        <v>32220.913695719999</v>
      </c>
      <c r="E133" s="43">
        <f t="shared" ref="E133" si="596">K133+Q133</f>
        <v>20870.05061839</v>
      </c>
      <c r="F133" s="43">
        <f t="shared" ref="F133" si="597">L133+R133</f>
        <v>10876.75474559</v>
      </c>
      <c r="G133" s="43">
        <f t="shared" ref="G133" si="598">M133+S133</f>
        <v>474.10833173999998</v>
      </c>
      <c r="H133" s="43">
        <f t="shared" ref="H133" si="599">SUM(I133:J133)</f>
        <v>41307.893951830003</v>
      </c>
      <c r="I133" s="43">
        <v>22731.29678646</v>
      </c>
      <c r="J133" s="43">
        <f t="shared" ref="J133" si="600">SUM(K133:M133)</f>
        <v>18576.59716537</v>
      </c>
      <c r="K133" s="43">
        <v>12616.59136412</v>
      </c>
      <c r="L133" s="43">
        <v>5887.8486042499999</v>
      </c>
      <c r="M133" s="43">
        <v>72.157196999999996</v>
      </c>
      <c r="N133" s="43">
        <f t="shared" ref="N133" si="601">SUM(O133:P133)</f>
        <v>24315.19598515</v>
      </c>
      <c r="O133" s="43">
        <v>10670.879454800001</v>
      </c>
      <c r="P133" s="43">
        <f t="shared" ref="P133" si="602">SUM(Q133:S133)</f>
        <v>13644.316530349999</v>
      </c>
      <c r="Q133" s="43">
        <v>8253.4592542699993</v>
      </c>
      <c r="R133" s="43">
        <v>4988.9061413400004</v>
      </c>
      <c r="S133" s="43">
        <v>401.95113473999999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65979.069752569994</v>
      </c>
      <c r="C134" s="43">
        <f t="shared" ref="C134" si="603">I134+O134</f>
        <v>34099.472761489997</v>
      </c>
      <c r="D134" s="43">
        <f t="shared" ref="D134" si="604">J134+P134</f>
        <v>31879.596991079998</v>
      </c>
      <c r="E134" s="43">
        <f t="shared" ref="E134" si="605">K134+Q134</f>
        <v>20567.688707990001</v>
      </c>
      <c r="F134" s="43">
        <f t="shared" ref="F134" si="606">L134+R134</f>
        <v>10832.39572398</v>
      </c>
      <c r="G134" s="43">
        <f t="shared" ref="G134" si="607">M134+S134</f>
        <v>479.51255910999998</v>
      </c>
      <c r="H134" s="43">
        <f t="shared" ref="H134" si="608">SUM(I134:J134)</f>
        <v>41909.646429879998</v>
      </c>
      <c r="I134" s="43">
        <v>23285.219024999999</v>
      </c>
      <c r="J134" s="43">
        <f t="shared" ref="J134" si="609">SUM(K134:M134)</f>
        <v>18624.42740488</v>
      </c>
      <c r="K134" s="43">
        <v>12590.44147537</v>
      </c>
      <c r="L134" s="43">
        <v>5960.0643086299997</v>
      </c>
      <c r="M134" s="43">
        <v>73.921620880000006</v>
      </c>
      <c r="N134" s="43">
        <f t="shared" ref="N134" si="610">SUM(O134:P134)</f>
        <v>24069.42332269</v>
      </c>
      <c r="O134" s="43">
        <v>10814.25373649</v>
      </c>
      <c r="P134" s="43">
        <f t="shared" ref="P134" si="611">SUM(Q134:S134)</f>
        <v>13255.1695862</v>
      </c>
      <c r="Q134" s="43">
        <v>7977.2472326200004</v>
      </c>
      <c r="R134" s="43">
        <v>4872.3314153499996</v>
      </c>
      <c r="S134" s="43">
        <v>405.59093823000001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65620.938068489995</v>
      </c>
      <c r="C135" s="43">
        <f t="shared" ref="C135" si="612">I135+O135</f>
        <v>34308.629841030001</v>
      </c>
      <c r="D135" s="43">
        <f t="shared" ref="D135" si="613">J135+P135</f>
        <v>31312.308227459998</v>
      </c>
      <c r="E135" s="43">
        <f t="shared" ref="E135" si="614">K135+Q135</f>
        <v>20135.32483025</v>
      </c>
      <c r="F135" s="43">
        <f t="shared" ref="F135" si="615">L135+R135</f>
        <v>10695.327289879999</v>
      </c>
      <c r="G135" s="43">
        <f t="shared" ref="G135" si="616">M135+S135</f>
        <v>481.65610733</v>
      </c>
      <c r="H135" s="43">
        <f t="shared" ref="H135" si="617">SUM(I135:J135)</f>
        <v>41994.097761979996</v>
      </c>
      <c r="I135" s="43">
        <v>23331.46404264</v>
      </c>
      <c r="J135" s="43">
        <f t="shared" ref="J135" si="618">SUM(K135:M135)</f>
        <v>18662.63371934</v>
      </c>
      <c r="K135" s="43">
        <v>12499.48096798</v>
      </c>
      <c r="L135" s="43">
        <v>6086.3109556299996</v>
      </c>
      <c r="M135" s="43">
        <v>76.841795730000001</v>
      </c>
      <c r="N135" s="43">
        <f t="shared" ref="N135" si="619">SUM(O135:P135)</f>
        <v>23626.840306509999</v>
      </c>
      <c r="O135" s="43">
        <v>10977.16579839</v>
      </c>
      <c r="P135" s="43">
        <f t="shared" ref="P135" si="620">SUM(Q135:S135)</f>
        <v>12649.674508119999</v>
      </c>
      <c r="Q135" s="43">
        <v>7635.8438622699996</v>
      </c>
      <c r="R135" s="43">
        <v>4609.01633425</v>
      </c>
      <c r="S135" s="43">
        <v>404.8143116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66607.927769500006</v>
      </c>
      <c r="C136" s="43">
        <f t="shared" ref="C136" si="621">I136+O136</f>
        <v>35852.004358869999</v>
      </c>
      <c r="D136" s="43">
        <f t="shared" ref="D136" si="622">J136+P136</f>
        <v>30755.923410629999</v>
      </c>
      <c r="E136" s="43">
        <f t="shared" ref="E136" si="623">K136+Q136</f>
        <v>19783.089427220002</v>
      </c>
      <c r="F136" s="43">
        <f t="shared" ref="F136" si="624">L136+R136</f>
        <v>10484.1014992</v>
      </c>
      <c r="G136" s="43">
        <f t="shared" ref="G136" si="625">M136+S136</f>
        <v>488.73248421</v>
      </c>
      <c r="H136" s="43">
        <f t="shared" ref="H136" si="626">SUM(I136:J136)</f>
        <v>43312.474947149996</v>
      </c>
      <c r="I136" s="43">
        <v>24590.9530619</v>
      </c>
      <c r="J136" s="43">
        <f t="shared" ref="J136" si="627">SUM(K136:M136)</f>
        <v>18721.52188525</v>
      </c>
      <c r="K136" s="43">
        <v>12477.250161870001</v>
      </c>
      <c r="L136" s="43">
        <v>6160.4435702800001</v>
      </c>
      <c r="M136" s="43">
        <v>83.828153099999994</v>
      </c>
      <c r="N136" s="43">
        <f t="shared" ref="N136" si="628">SUM(O136:P136)</f>
        <v>23295.452822349998</v>
      </c>
      <c r="O136" s="43">
        <v>11261.051296969999</v>
      </c>
      <c r="P136" s="43">
        <f t="shared" ref="P136" si="629">SUM(Q136:S136)</f>
        <v>12034.401525379999</v>
      </c>
      <c r="Q136" s="43">
        <v>7305.8392653499996</v>
      </c>
      <c r="R136" s="43">
        <v>4323.6579289199999</v>
      </c>
      <c r="S136" s="43">
        <v>404.90433110999999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66253.926306339999</v>
      </c>
      <c r="C137" s="43">
        <f t="shared" ref="C137" si="630">I137+O137</f>
        <v>35728.095431410002</v>
      </c>
      <c r="D137" s="43">
        <f t="shared" ref="D137" si="631">J137+P137</f>
        <v>30525.830874929998</v>
      </c>
      <c r="E137" s="43">
        <f t="shared" ref="E137" si="632">K137+Q137</f>
        <v>19579.937272429997</v>
      </c>
      <c r="F137" s="43">
        <f t="shared" ref="F137" si="633">L137+R137</f>
        <v>10414.12344438</v>
      </c>
      <c r="G137" s="43">
        <f t="shared" ref="G137" si="634">M137+S137</f>
        <v>531.77015812000002</v>
      </c>
      <c r="H137" s="43">
        <f t="shared" ref="H137" si="635">SUM(I137:J137)</f>
        <v>43103.33842796</v>
      </c>
      <c r="I137" s="43">
        <v>24180.2615434</v>
      </c>
      <c r="J137" s="43">
        <f t="shared" ref="J137" si="636">SUM(K137:M137)</f>
        <v>18923.07688456</v>
      </c>
      <c r="K137" s="43">
        <v>12497.79033622</v>
      </c>
      <c r="L137" s="43">
        <v>6326.8903437099998</v>
      </c>
      <c r="M137" s="43">
        <v>98.39620463</v>
      </c>
      <c r="N137" s="43">
        <f t="shared" ref="N137" si="637">SUM(O137:P137)</f>
        <v>23150.58787838</v>
      </c>
      <c r="O137" s="43">
        <v>11547.83388801</v>
      </c>
      <c r="P137" s="43">
        <f t="shared" ref="P137" si="638">SUM(Q137:S137)</f>
        <v>11602.75399037</v>
      </c>
      <c r="Q137" s="43">
        <v>7082.1469362099997</v>
      </c>
      <c r="R137" s="43">
        <v>4087.2331006700001</v>
      </c>
      <c r="S137" s="43">
        <v>433.37395349000002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66088.939208559997</v>
      </c>
      <c r="C138" s="43">
        <f t="shared" ref="C138" si="639">I138+O138</f>
        <v>35706.931022199999</v>
      </c>
      <c r="D138" s="43">
        <f t="shared" ref="D138" si="640">J138+P138</f>
        <v>30382.008186359999</v>
      </c>
      <c r="E138" s="43">
        <f t="shared" ref="E138" si="641">K138+Q138</f>
        <v>19502.819051450002</v>
      </c>
      <c r="F138" s="43">
        <f t="shared" ref="F138" si="642">L138+R138</f>
        <v>10322.155713619999</v>
      </c>
      <c r="G138" s="43">
        <f t="shared" ref="G138" si="643">M138+S138</f>
        <v>557.03342128999998</v>
      </c>
      <c r="H138" s="43">
        <f t="shared" ref="H138" si="644">SUM(I138:J138)</f>
        <v>42606.48975244</v>
      </c>
      <c r="I138" s="43">
        <v>23485.73200263</v>
      </c>
      <c r="J138" s="43">
        <f t="shared" ref="J138" si="645">SUM(K138:M138)</f>
        <v>19120.75774981</v>
      </c>
      <c r="K138" s="43">
        <v>12564.168066910001</v>
      </c>
      <c r="L138" s="43">
        <v>6456.7723902600001</v>
      </c>
      <c r="M138" s="43">
        <v>99.817292640000005</v>
      </c>
      <c r="N138" s="43">
        <f t="shared" ref="N138" si="646">SUM(O138:P138)</f>
        <v>23482.449456119997</v>
      </c>
      <c r="O138" s="43">
        <v>12221.19901957</v>
      </c>
      <c r="P138" s="43">
        <f t="shared" ref="P138" si="647">SUM(Q138:S138)</f>
        <v>11261.250436549999</v>
      </c>
      <c r="Q138" s="43">
        <v>6938.6509845399996</v>
      </c>
      <c r="R138" s="43">
        <v>3865.3833233599998</v>
      </c>
      <c r="S138" s="43">
        <v>457.21612864999997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66107.808411350008</v>
      </c>
      <c r="C139" s="43">
        <f t="shared" ref="C139" si="648">I139+O139</f>
        <v>36121.341927479996</v>
      </c>
      <c r="D139" s="43">
        <f t="shared" ref="D139" si="649">J139+P139</f>
        <v>29986.466483870001</v>
      </c>
      <c r="E139" s="43">
        <f t="shared" ref="E139" si="650">K139+Q139</f>
        <v>19208.455137780002</v>
      </c>
      <c r="F139" s="43">
        <f t="shared" ref="F139" si="651">L139+R139</f>
        <v>10232.629895850001</v>
      </c>
      <c r="G139" s="43">
        <f t="shared" ref="G139" si="652">M139+S139</f>
        <v>545.38145024000005</v>
      </c>
      <c r="H139" s="43">
        <f t="shared" ref="H139" si="653">SUM(I139:J139)</f>
        <v>43209.26972307</v>
      </c>
      <c r="I139" s="43">
        <v>23980.268986769999</v>
      </c>
      <c r="J139" s="43">
        <f t="shared" ref="J139" si="654">SUM(K139:M139)</f>
        <v>19229.0007363</v>
      </c>
      <c r="K139" s="43">
        <v>12540.07225535</v>
      </c>
      <c r="L139" s="43">
        <v>6586.4973672400001</v>
      </c>
      <c r="M139" s="43">
        <v>102.43111371000001</v>
      </c>
      <c r="N139" s="43">
        <f t="shared" ref="N139" si="655">SUM(O139:P139)</f>
        <v>22898.538688280001</v>
      </c>
      <c r="O139" s="43">
        <v>12141.072940710001</v>
      </c>
      <c r="P139" s="43">
        <f t="shared" ref="P139" si="656">SUM(Q139:S139)</f>
        <v>10757.465747570001</v>
      </c>
      <c r="Q139" s="43">
        <v>6668.3828824299999</v>
      </c>
      <c r="R139" s="43">
        <v>3646.13252861</v>
      </c>
      <c r="S139" s="43">
        <v>442.95033653000002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65794.406305030003</v>
      </c>
      <c r="C140" s="43">
        <f t="shared" ref="C140" si="657">I140+O140</f>
        <v>36013.433499430001</v>
      </c>
      <c r="D140" s="43">
        <f t="shared" ref="D140" si="658">J140+P140</f>
        <v>29780.972805599995</v>
      </c>
      <c r="E140" s="43">
        <f t="shared" ref="E140" si="659">K140+Q140</f>
        <v>19103.075266419997</v>
      </c>
      <c r="F140" s="43">
        <f t="shared" ref="F140" si="660">L140+R140</f>
        <v>10132.14897378</v>
      </c>
      <c r="G140" s="43">
        <f t="shared" ref="G140" si="661">M140+S140</f>
        <v>545.74856539999996</v>
      </c>
      <c r="H140" s="43">
        <f t="shared" ref="H140" si="662">SUM(I140:J140)</f>
        <v>42973.387421569998</v>
      </c>
      <c r="I140" s="43">
        <v>23602.988575290001</v>
      </c>
      <c r="J140" s="43">
        <f t="shared" ref="J140" si="663">SUM(K140:M140)</f>
        <v>19370.398846279997</v>
      </c>
      <c r="K140" s="43">
        <v>12602.636590169999</v>
      </c>
      <c r="L140" s="43">
        <v>6664.3911908299997</v>
      </c>
      <c r="M140" s="43">
        <v>103.37106528</v>
      </c>
      <c r="N140" s="43">
        <f t="shared" ref="N140" si="664">SUM(O140:P140)</f>
        <v>22821.018883459998</v>
      </c>
      <c r="O140" s="43">
        <v>12410.44492414</v>
      </c>
      <c r="P140" s="43">
        <f t="shared" ref="P140" si="665">SUM(Q140:S140)</f>
        <v>10410.57395932</v>
      </c>
      <c r="Q140" s="43">
        <v>6500.4386762499998</v>
      </c>
      <c r="R140" s="43">
        <v>3467.7577829500001</v>
      </c>
      <c r="S140" s="43">
        <v>442.37750011999998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67073.421509990003</v>
      </c>
      <c r="C141" s="43">
        <f t="shared" ref="C141" si="666">I141+O141</f>
        <v>36901.605440389998</v>
      </c>
      <c r="D141" s="43">
        <f t="shared" ref="D141" si="667">J141+P141</f>
        <v>30171.816069599998</v>
      </c>
      <c r="E141" s="43">
        <f t="shared" ref="E141" si="668">K141+Q141</f>
        <v>19196.534500760001</v>
      </c>
      <c r="F141" s="43">
        <f t="shared" ref="F141" si="669">L141+R141</f>
        <v>10372.6526048</v>
      </c>
      <c r="G141" s="43">
        <f t="shared" ref="G141" si="670">M141+S141</f>
        <v>602.62896404000003</v>
      </c>
      <c r="H141" s="43">
        <f t="shared" ref="H141" si="671">SUM(I141:J141)</f>
        <v>43437.545497629995</v>
      </c>
      <c r="I141" s="43">
        <v>23829.807553549999</v>
      </c>
      <c r="J141" s="43">
        <f t="shared" ref="J141" si="672">SUM(K141:M141)</f>
        <v>19607.73794408</v>
      </c>
      <c r="K141" s="43">
        <v>12544.6693149</v>
      </c>
      <c r="L141" s="43">
        <v>6955.7739439999996</v>
      </c>
      <c r="M141" s="43">
        <v>107.29468518</v>
      </c>
      <c r="N141" s="43">
        <f t="shared" ref="N141" si="673">SUM(O141:P141)</f>
        <v>23635.87601236</v>
      </c>
      <c r="O141" s="43">
        <v>13071.797886840001</v>
      </c>
      <c r="P141" s="43">
        <f t="shared" ref="P141" si="674">SUM(Q141:S141)</f>
        <v>10564.07812552</v>
      </c>
      <c r="Q141" s="43">
        <v>6651.8651858599997</v>
      </c>
      <c r="R141" s="43">
        <v>3416.8786608</v>
      </c>
      <c r="S141" s="43">
        <v>495.33427885999998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72688.569162679996</v>
      </c>
      <c r="C142" s="43">
        <f t="shared" ref="C142" si="675">I142+O142</f>
        <v>42720.079881589998</v>
      </c>
      <c r="D142" s="43">
        <f t="shared" ref="D142" si="676">J142+P142</f>
        <v>29968.489281089998</v>
      </c>
      <c r="E142" s="43">
        <f t="shared" ref="E142" si="677">K142+Q142</f>
        <v>18871.622520509998</v>
      </c>
      <c r="F142" s="43">
        <f t="shared" ref="F142" si="678">L142+R142</f>
        <v>10498.770894020001</v>
      </c>
      <c r="G142" s="43">
        <f t="shared" ref="G142" si="679">M142+S142</f>
        <v>598.09586655999999</v>
      </c>
      <c r="H142" s="43">
        <f t="shared" ref="H142" si="680">SUM(I142:J142)</f>
        <v>49051.338864580001</v>
      </c>
      <c r="I142" s="43">
        <v>29290.72462795</v>
      </c>
      <c r="J142" s="43">
        <f t="shared" ref="J142" si="681">SUM(K142:M142)</f>
        <v>19760.614236630001</v>
      </c>
      <c r="K142" s="43">
        <v>12427.88040729</v>
      </c>
      <c r="L142" s="43">
        <v>7222.9770276400004</v>
      </c>
      <c r="M142" s="43">
        <v>109.7568017</v>
      </c>
      <c r="N142" s="43">
        <f t="shared" ref="N142" si="682">SUM(O142:P142)</f>
        <v>23637.230298099999</v>
      </c>
      <c r="O142" s="43">
        <v>13429.35525364</v>
      </c>
      <c r="P142" s="43">
        <f t="shared" ref="P142" si="683">SUM(Q142:S142)</f>
        <v>10207.875044459999</v>
      </c>
      <c r="Q142" s="43">
        <v>6443.7421132199997</v>
      </c>
      <c r="R142" s="43">
        <v>3275.7938663800001</v>
      </c>
      <c r="S142" s="43">
        <v>488.33906486000001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71572.995610839993</v>
      </c>
      <c r="C143" s="43">
        <f t="shared" ref="C143" si="684">I143+O143</f>
        <v>41509.784167509999</v>
      </c>
      <c r="D143" s="43">
        <f t="shared" ref="D143" si="685">J143+P143</f>
        <v>30063.211443330001</v>
      </c>
      <c r="E143" s="43">
        <f t="shared" ref="E143" si="686">K143+Q143</f>
        <v>18699.08588572</v>
      </c>
      <c r="F143" s="43">
        <f t="shared" ref="F143" si="687">L143+R143</f>
        <v>10740.62720952</v>
      </c>
      <c r="G143" s="43">
        <f t="shared" ref="G143" si="688">M143+S143</f>
        <v>623.49834809000004</v>
      </c>
      <c r="H143" s="43">
        <f t="shared" ref="H143" si="689">SUM(I143:J143)</f>
        <v>47442.895818210003</v>
      </c>
      <c r="I143" s="43">
        <v>27672.905517859999</v>
      </c>
      <c r="J143" s="43">
        <f t="shared" ref="J143" si="690">SUM(K143:M143)</f>
        <v>19769.99030035</v>
      </c>
      <c r="K143" s="43">
        <v>12235.327056390001</v>
      </c>
      <c r="L143" s="43">
        <v>7420.1613890199997</v>
      </c>
      <c r="M143" s="43">
        <v>114.50185494</v>
      </c>
      <c r="N143" s="43">
        <f t="shared" ref="N143" si="691">SUM(O143:P143)</f>
        <v>24130.099792629997</v>
      </c>
      <c r="O143" s="43">
        <v>13836.87864965</v>
      </c>
      <c r="P143" s="43">
        <f t="shared" ref="P143" si="692">SUM(Q143:S143)</f>
        <v>10293.221142979999</v>
      </c>
      <c r="Q143" s="43">
        <v>6463.7588293299996</v>
      </c>
      <c r="R143" s="43">
        <v>3320.4658205000001</v>
      </c>
      <c r="S143" s="43">
        <v>508.99649314999999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68762.933510150004</v>
      </c>
      <c r="C144" s="43">
        <f t="shared" ref="C144" si="693">I144+O144</f>
        <v>39839.30005826</v>
      </c>
      <c r="D144" s="43">
        <f t="shared" ref="D144" si="694">J144+P144</f>
        <v>28923.633451889997</v>
      </c>
      <c r="E144" s="43">
        <f t="shared" ref="E144" si="695">K144+Q144</f>
        <v>17828.69048999</v>
      </c>
      <c r="F144" s="43">
        <f t="shared" ref="F144" si="696">L144+R144</f>
        <v>10463.076709770001</v>
      </c>
      <c r="G144" s="43">
        <f t="shared" ref="G144" si="697">M144+S144</f>
        <v>631.86625213000002</v>
      </c>
      <c r="H144" s="43">
        <f t="shared" ref="H144" si="698">SUM(I144:J144)</f>
        <v>45053.111326109996</v>
      </c>
      <c r="I144" s="43">
        <v>25761.900024549999</v>
      </c>
      <c r="J144" s="43">
        <f t="shared" ref="J144" si="699">SUM(K144:M144)</f>
        <v>19291.211301559997</v>
      </c>
      <c r="K144" s="43">
        <v>11890.43321139</v>
      </c>
      <c r="L144" s="43">
        <v>7282.6680930399998</v>
      </c>
      <c r="M144" s="43">
        <v>118.10999713</v>
      </c>
      <c r="N144" s="43">
        <f t="shared" ref="N144" si="700">SUM(O144:P144)</f>
        <v>23709.82218404</v>
      </c>
      <c r="O144" s="43">
        <v>14077.400033710001</v>
      </c>
      <c r="P144" s="43">
        <f t="shared" ref="P144" si="701">SUM(Q144:S144)</f>
        <v>9632.4221503299996</v>
      </c>
      <c r="Q144" s="43">
        <v>5938.2572786000001</v>
      </c>
      <c r="R144" s="43">
        <v>3180.4086167300002</v>
      </c>
      <c r="S144" s="43">
        <v>513.75625500000001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76050.975483500006</v>
      </c>
      <c r="C145" s="43">
        <f t="shared" ref="C145" si="702">I145+O145</f>
        <v>48829.279172640003</v>
      </c>
      <c r="D145" s="43">
        <f t="shared" ref="D145" si="703">J145+P145</f>
        <v>27221.696310860003</v>
      </c>
      <c r="E145" s="43">
        <f t="shared" ref="E145" si="704">K145+Q145</f>
        <v>16494.78790499</v>
      </c>
      <c r="F145" s="43">
        <f t="shared" ref="F145" si="705">L145+R145</f>
        <v>10098.10803544</v>
      </c>
      <c r="G145" s="43">
        <f t="shared" ref="G145" si="706">M145+S145</f>
        <v>628.80037043000004</v>
      </c>
      <c r="H145" s="43">
        <f t="shared" ref="H145" si="707">SUM(I145:J145)</f>
        <v>51046.094920620002</v>
      </c>
      <c r="I145" s="43">
        <v>32670.060787350001</v>
      </c>
      <c r="J145" s="43">
        <f t="shared" ref="J145" si="708">SUM(K145:M145)</f>
        <v>18376.034133270001</v>
      </c>
      <c r="K145" s="43">
        <v>11151.905294530001</v>
      </c>
      <c r="L145" s="43">
        <v>7106.6388259699997</v>
      </c>
      <c r="M145" s="43">
        <v>117.49001277000001</v>
      </c>
      <c r="N145" s="43">
        <f t="shared" ref="N145" si="709">SUM(O145:P145)</f>
        <v>25004.88056288</v>
      </c>
      <c r="O145" s="43">
        <v>16159.21838529</v>
      </c>
      <c r="P145" s="43">
        <f t="shared" ref="P145" si="710">SUM(Q145:S145)</f>
        <v>8845.6621775900003</v>
      </c>
      <c r="Q145" s="43">
        <v>5342.8826104600003</v>
      </c>
      <c r="R145" s="43">
        <v>2991.4692094699999</v>
      </c>
      <c r="S145" s="43">
        <v>511.31035766000002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76850.726621919996</v>
      </c>
      <c r="C146" s="43">
        <f t="shared" ref="C146" si="711">I146+O146</f>
        <v>50304.920765549992</v>
      </c>
      <c r="D146" s="43">
        <f t="shared" ref="D146" si="712">J146+P146</f>
        <v>26545.80585637</v>
      </c>
      <c r="E146" s="43">
        <f t="shared" ref="E146" si="713">K146+Q146</f>
        <v>16016.135561089999</v>
      </c>
      <c r="F146" s="43">
        <f t="shared" ref="F146" si="714">L146+R146</f>
        <v>9905.2833651700003</v>
      </c>
      <c r="G146" s="43">
        <f t="shared" ref="G146" si="715">M146+S146</f>
        <v>624.38693010999998</v>
      </c>
      <c r="H146" s="43">
        <f t="shared" ref="H146" si="716">SUM(I146:J146)</f>
        <v>51444.718152299996</v>
      </c>
      <c r="I146" s="43">
        <v>33373.481561039996</v>
      </c>
      <c r="J146" s="43">
        <f t="shared" ref="J146" si="717">SUM(K146:M146)</f>
        <v>18071.23659126</v>
      </c>
      <c r="K146" s="43">
        <v>10916.793319009999</v>
      </c>
      <c r="L146" s="43">
        <v>7037.1302158199996</v>
      </c>
      <c r="M146" s="43">
        <v>117.31305643</v>
      </c>
      <c r="N146" s="43">
        <f t="shared" ref="N146" si="718">SUM(O146:P146)</f>
        <v>25406.008469619999</v>
      </c>
      <c r="O146" s="43">
        <v>16931.439204509999</v>
      </c>
      <c r="P146" s="43">
        <f t="shared" ref="P146" si="719">SUM(Q146:S146)</f>
        <v>8474.5692651099998</v>
      </c>
      <c r="Q146" s="43">
        <v>5099.3422420799998</v>
      </c>
      <c r="R146" s="43">
        <v>2868.1531493500001</v>
      </c>
      <c r="S146" s="43">
        <v>507.07387368000002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78741.932868350006</v>
      </c>
      <c r="C147" s="43">
        <f t="shared" ref="C147" si="720">I147+O147</f>
        <v>51978.834817169998</v>
      </c>
      <c r="D147" s="43">
        <f t="shared" ref="D147" si="721">J147+P147</f>
        <v>26763.098051180001</v>
      </c>
      <c r="E147" s="43">
        <f t="shared" ref="E147" si="722">K147+Q147</f>
        <v>15786.632848500001</v>
      </c>
      <c r="F147" s="43">
        <f t="shared" ref="F147" si="723">L147+R147</f>
        <v>10266.71144128</v>
      </c>
      <c r="G147" s="43">
        <f t="shared" ref="G147" si="724">M147+S147</f>
        <v>709.75376140000003</v>
      </c>
      <c r="H147" s="43">
        <f t="shared" ref="H147" si="725">SUM(I147:J147)</f>
        <v>52882.035080489994</v>
      </c>
      <c r="I147" s="43">
        <v>34472.83326213</v>
      </c>
      <c r="J147" s="43">
        <f t="shared" ref="J147" si="726">SUM(K147:M147)</f>
        <v>18409.201818359998</v>
      </c>
      <c r="K147" s="43">
        <v>10844.06093942</v>
      </c>
      <c r="L147" s="43">
        <v>7444.1925071699998</v>
      </c>
      <c r="M147" s="43">
        <v>120.94837176999999</v>
      </c>
      <c r="N147" s="43">
        <f t="shared" ref="N147" si="727">SUM(O147:P147)</f>
        <v>25859.897787859998</v>
      </c>
      <c r="O147" s="43">
        <v>17506.001555039998</v>
      </c>
      <c r="P147" s="43">
        <f t="shared" ref="P147" si="728">SUM(Q147:S147)</f>
        <v>8353.8962328200014</v>
      </c>
      <c r="Q147" s="43">
        <v>4942.5719090800003</v>
      </c>
      <c r="R147" s="43">
        <v>2822.5189341099999</v>
      </c>
      <c r="S147" s="43">
        <v>588.80538963000004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83576.369533870005</v>
      </c>
      <c r="C148" s="43">
        <f t="shared" ref="C148" si="729">I148+O148</f>
        <v>56671.310666559999</v>
      </c>
      <c r="D148" s="43">
        <f t="shared" ref="D148" si="730">J148+P148</f>
        <v>26905.058867310006</v>
      </c>
      <c r="E148" s="43">
        <f t="shared" ref="E148" si="731">K148+Q148</f>
        <v>15830.878063759999</v>
      </c>
      <c r="F148" s="43">
        <f t="shared" ref="F148" si="732">L148+R148</f>
        <v>10273.482135530001</v>
      </c>
      <c r="G148" s="43">
        <f t="shared" ref="G148" si="733">M148+S148</f>
        <v>800.69866802000001</v>
      </c>
      <c r="H148" s="43">
        <f t="shared" ref="H148" si="734">SUM(I148:J148)</f>
        <v>57291.783562130004</v>
      </c>
      <c r="I148" s="43">
        <v>38680.61032313</v>
      </c>
      <c r="J148" s="43">
        <f t="shared" ref="J148" si="735">SUM(K148:M148)</f>
        <v>18611.173239000003</v>
      </c>
      <c r="K148" s="43">
        <v>10976.91370746</v>
      </c>
      <c r="L148" s="43">
        <v>7511.5861436900004</v>
      </c>
      <c r="M148" s="43">
        <v>122.67338785</v>
      </c>
      <c r="N148" s="43">
        <f t="shared" ref="N148" si="736">SUM(O148:P148)</f>
        <v>26284.585971740002</v>
      </c>
      <c r="O148" s="43">
        <v>17990.700343429999</v>
      </c>
      <c r="P148" s="43">
        <f t="shared" ref="P148" si="737">SUM(Q148:S148)</f>
        <v>8293.8856283100013</v>
      </c>
      <c r="Q148" s="43">
        <v>4853.9643563</v>
      </c>
      <c r="R148" s="43">
        <v>2761.8959918400001</v>
      </c>
      <c r="S148" s="43">
        <v>678.02528016999997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90551.431227510009</v>
      </c>
      <c r="C149" s="43">
        <f t="shared" ref="C149" si="738">I149+O149</f>
        <v>61700.405391409993</v>
      </c>
      <c r="D149" s="43">
        <f t="shared" ref="D149" si="739">J149+P149</f>
        <v>28851.025836100001</v>
      </c>
      <c r="E149" s="43">
        <f t="shared" ref="E149" si="740">K149+Q149</f>
        <v>17395.02669074</v>
      </c>
      <c r="F149" s="43">
        <f t="shared" ref="F149" si="741">L149+R149</f>
        <v>10510.123227890001</v>
      </c>
      <c r="G149" s="43">
        <f t="shared" ref="G149" si="742">M149+S149</f>
        <v>945.87591746999999</v>
      </c>
      <c r="H149" s="43">
        <f t="shared" ref="H149" si="743">SUM(I149:J149)</f>
        <v>57627.779853629996</v>
      </c>
      <c r="I149" s="43">
        <v>38816.253109539997</v>
      </c>
      <c r="J149" s="43">
        <f t="shared" ref="J149" si="744">SUM(K149:M149)</f>
        <v>18811.526744089999</v>
      </c>
      <c r="K149" s="43">
        <v>11356.545738610001</v>
      </c>
      <c r="L149" s="43">
        <v>7331.7176432400001</v>
      </c>
      <c r="M149" s="43">
        <v>123.26336224000001</v>
      </c>
      <c r="N149" s="43">
        <f t="shared" ref="N149" si="745">SUM(O149:P149)</f>
        <v>32923.651373879999</v>
      </c>
      <c r="O149" s="43">
        <v>22884.15228187</v>
      </c>
      <c r="P149" s="43">
        <f t="shared" ref="P149" si="746">SUM(Q149:S149)</f>
        <v>10039.499092010001</v>
      </c>
      <c r="Q149" s="43">
        <v>6038.4809521300003</v>
      </c>
      <c r="R149" s="43">
        <v>3178.40558465</v>
      </c>
      <c r="S149" s="43">
        <v>822.61255523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92685.158553400019</v>
      </c>
      <c r="C150" s="43">
        <f t="shared" ref="C150" si="747">I150+O150</f>
        <v>63527.306345360004</v>
      </c>
      <c r="D150" s="43">
        <f t="shared" ref="D150" si="748">J150+P150</f>
        <v>29157.85220804</v>
      </c>
      <c r="E150" s="43">
        <f t="shared" ref="E150" si="749">K150+Q150</f>
        <v>17945.609229590002</v>
      </c>
      <c r="F150" s="43">
        <f t="shared" ref="F150" si="750">L150+R150</f>
        <v>10258.54530181</v>
      </c>
      <c r="G150" s="43">
        <f t="shared" ref="G150" si="751">M150+S150</f>
        <v>953.69767663999994</v>
      </c>
      <c r="H150" s="43">
        <f t="shared" ref="H150" si="752">SUM(I150:J150)</f>
        <v>58767.300647100004</v>
      </c>
      <c r="I150" s="43">
        <v>39889.545737580003</v>
      </c>
      <c r="J150" s="43">
        <f t="shared" ref="J150" si="753">SUM(K150:M150)</f>
        <v>18877.754909520001</v>
      </c>
      <c r="K150" s="43">
        <v>11545.369724960001</v>
      </c>
      <c r="L150" s="43">
        <v>7207.5862545199998</v>
      </c>
      <c r="M150" s="43">
        <v>124.79893004</v>
      </c>
      <c r="N150" s="43">
        <f t="shared" ref="N150" si="754">SUM(O150:P150)</f>
        <v>33917.8579063</v>
      </c>
      <c r="O150" s="43">
        <v>23637.760607780001</v>
      </c>
      <c r="P150" s="43">
        <f t="shared" ref="P150" si="755">SUM(Q150:S150)</f>
        <v>10280.097298519999</v>
      </c>
      <c r="Q150" s="43">
        <v>6400.2395046299998</v>
      </c>
      <c r="R150" s="43">
        <v>3050.9590472899999</v>
      </c>
      <c r="S150" s="43">
        <v>828.89874659999998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93843.214986249994</v>
      </c>
      <c r="C151" s="43">
        <f t="shared" ref="C151" si="756">I151+O151</f>
        <v>64073.355422869994</v>
      </c>
      <c r="D151" s="43">
        <f t="shared" ref="D151" si="757">J151+P151</f>
        <v>29769.85956338</v>
      </c>
      <c r="E151" s="43">
        <f t="shared" ref="E151" si="758">K151+Q151</f>
        <v>18784.16122763</v>
      </c>
      <c r="F151" s="43">
        <f t="shared" ref="F151" si="759">L151+R151</f>
        <v>10041.82441632</v>
      </c>
      <c r="G151" s="43">
        <f t="shared" ref="G151" si="760">M151+S151</f>
        <v>943.87391943</v>
      </c>
      <c r="H151" s="43">
        <f t="shared" ref="H151" si="761">SUM(I151:J151)</f>
        <v>59658.882238149992</v>
      </c>
      <c r="I151" s="43">
        <v>40659.276420249997</v>
      </c>
      <c r="J151" s="43">
        <f t="shared" ref="J151" si="762">SUM(K151:M151)</f>
        <v>18999.605817899999</v>
      </c>
      <c r="K151" s="43">
        <v>11778.920615569999</v>
      </c>
      <c r="L151" s="43">
        <v>7094.0229630200001</v>
      </c>
      <c r="M151" s="43">
        <v>126.66223931</v>
      </c>
      <c r="N151" s="43">
        <f t="shared" ref="N151" si="763">SUM(O151:P151)</f>
        <v>34184.332748100001</v>
      </c>
      <c r="O151" s="43">
        <v>23414.079002620001</v>
      </c>
      <c r="P151" s="43">
        <f t="shared" ref="P151" si="764">SUM(Q151:S151)</f>
        <v>10770.25374548</v>
      </c>
      <c r="Q151" s="43">
        <v>7005.2406120599999</v>
      </c>
      <c r="R151" s="43">
        <v>2947.8014533</v>
      </c>
      <c r="S151" s="43">
        <v>817.21168011999998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96674.904207519983</v>
      </c>
      <c r="C152" s="43">
        <f t="shared" ref="C152" si="765">I152+O152</f>
        <v>65739.20294476999</v>
      </c>
      <c r="D152" s="43">
        <f t="shared" ref="D152" si="766">J152+P152</f>
        <v>30935.701262750001</v>
      </c>
      <c r="E152" s="43">
        <f t="shared" ref="E152" si="767">K152+Q152</f>
        <v>19987.529872039999</v>
      </c>
      <c r="F152" s="43">
        <f t="shared" ref="F152" si="768">L152+R152</f>
        <v>10026.37599169</v>
      </c>
      <c r="G152" s="43">
        <f t="shared" ref="G152" si="769">M152+S152</f>
        <v>921.79539901999999</v>
      </c>
      <c r="H152" s="43">
        <f t="shared" ref="H152" si="770">SUM(I152:J152)</f>
        <v>61185.689369429994</v>
      </c>
      <c r="I152" s="43">
        <v>42154.305770699997</v>
      </c>
      <c r="J152" s="43">
        <f t="shared" ref="J152" si="771">SUM(K152:M152)</f>
        <v>19031.383598730001</v>
      </c>
      <c r="K152" s="43">
        <v>11738.844282689999</v>
      </c>
      <c r="L152" s="43">
        <v>7176.4626587800003</v>
      </c>
      <c r="M152" s="43">
        <v>116.07665726</v>
      </c>
      <c r="N152" s="43">
        <f t="shared" ref="N152" si="772">SUM(O152:P152)</f>
        <v>35489.214838090003</v>
      </c>
      <c r="O152" s="43">
        <v>23584.89717407</v>
      </c>
      <c r="P152" s="43">
        <f t="shared" ref="P152" si="773">SUM(Q152:S152)</f>
        <v>11904.31766402</v>
      </c>
      <c r="Q152" s="43">
        <v>8248.6855893499996</v>
      </c>
      <c r="R152" s="43">
        <v>2849.91333291</v>
      </c>
      <c r="S152" s="43">
        <v>805.71874175999994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99912.040482700002</v>
      </c>
      <c r="C153" s="43">
        <f t="shared" ref="C153" si="774">I153+O153</f>
        <v>67832.294722580002</v>
      </c>
      <c r="D153" s="43">
        <f t="shared" ref="D153" si="775">J153+P153</f>
        <v>32079.74576012</v>
      </c>
      <c r="E153" s="43">
        <f t="shared" ref="E153" si="776">K153+Q153</f>
        <v>21631.06020661</v>
      </c>
      <c r="F153" s="43">
        <f t="shared" ref="F153" si="777">L153+R153</f>
        <v>9528.2952908000007</v>
      </c>
      <c r="G153" s="43">
        <f t="shared" ref="G153" si="778">M153+S153</f>
        <v>920.39026271</v>
      </c>
      <c r="H153" s="43">
        <f t="shared" ref="H153" si="779">SUM(I153:J153)</f>
        <v>63005.407577760001</v>
      </c>
      <c r="I153" s="43">
        <v>43844.373337860001</v>
      </c>
      <c r="J153" s="43">
        <f t="shared" ref="J153" si="780">SUM(K153:M153)</f>
        <v>19161.0342399</v>
      </c>
      <c r="K153" s="43">
        <v>12155.868809269999</v>
      </c>
      <c r="L153" s="43">
        <v>6888.4635142200004</v>
      </c>
      <c r="M153" s="43">
        <v>116.70191641</v>
      </c>
      <c r="N153" s="43">
        <f t="shared" ref="N153" si="781">SUM(O153:P153)</f>
        <v>36906.632904940001</v>
      </c>
      <c r="O153" s="43">
        <v>23987.921384720001</v>
      </c>
      <c r="P153" s="43">
        <f t="shared" ref="P153" si="782">SUM(Q153:S153)</f>
        <v>12918.71152022</v>
      </c>
      <c r="Q153" s="43">
        <v>9475.1913973400005</v>
      </c>
      <c r="R153" s="43">
        <v>2639.8317765800002</v>
      </c>
      <c r="S153" s="43">
        <v>803.68834630000003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106339.33165338001</v>
      </c>
      <c r="C154" s="43">
        <f t="shared" ref="C154" si="783">I154+O154</f>
        <v>72181.813045499992</v>
      </c>
      <c r="D154" s="43">
        <f t="shared" ref="D154" si="784">J154+P154</f>
        <v>34157.518607880003</v>
      </c>
      <c r="E154" s="43">
        <f t="shared" ref="E154" si="785">K154+Q154</f>
        <v>23668.844380459999</v>
      </c>
      <c r="F154" s="43">
        <f t="shared" ref="F154" si="786">L154+R154</f>
        <v>9520.1216170100015</v>
      </c>
      <c r="G154" s="43">
        <f t="shared" ref="G154" si="787">M154+S154</f>
        <v>968.55261041000006</v>
      </c>
      <c r="H154" s="43">
        <f t="shared" ref="H154" si="788">SUM(I154:J154)</f>
        <v>67415.525465700004</v>
      </c>
      <c r="I154" s="43">
        <v>47272.744981960001</v>
      </c>
      <c r="J154" s="43">
        <f t="shared" ref="J154" si="789">SUM(K154:M154)</f>
        <v>20142.78048374</v>
      </c>
      <c r="K154" s="43">
        <v>13072.54100657</v>
      </c>
      <c r="L154" s="43">
        <v>6904.2830061000004</v>
      </c>
      <c r="M154" s="43">
        <v>165.95647106999999</v>
      </c>
      <c r="N154" s="43">
        <f t="shared" ref="N154" si="790">SUM(O154:P154)</f>
        <v>38923.806187679998</v>
      </c>
      <c r="O154" s="43">
        <v>24909.068063539999</v>
      </c>
      <c r="P154" s="43">
        <f t="shared" ref="P154" si="791">SUM(Q154:S154)</f>
        <v>14014.73812414</v>
      </c>
      <c r="Q154" s="43">
        <v>10596.303373889999</v>
      </c>
      <c r="R154" s="43">
        <v>2615.8386109100002</v>
      </c>
      <c r="S154" s="43">
        <v>802.59613934000004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107047.83022037</v>
      </c>
      <c r="C155" s="43">
        <f t="shared" ref="C155" si="792">I155+O155</f>
        <v>71383.614949130002</v>
      </c>
      <c r="D155" s="43">
        <f t="shared" ref="D155" si="793">J155+P155</f>
        <v>35664.215271239998</v>
      </c>
      <c r="E155" s="43">
        <f t="shared" ref="E155" si="794">K155+Q155</f>
        <v>25110.437020829999</v>
      </c>
      <c r="F155" s="43">
        <f t="shared" ref="F155" si="795">L155+R155</f>
        <v>9547.9672671299995</v>
      </c>
      <c r="G155" s="43">
        <f t="shared" ref="G155" si="796">M155+S155</f>
        <v>1005.81098328</v>
      </c>
      <c r="H155" s="43">
        <f t="shared" ref="H155" si="797">SUM(I155:J155)</f>
        <v>66398.572906590009</v>
      </c>
      <c r="I155" s="43">
        <v>45758.165030570002</v>
      </c>
      <c r="J155" s="43">
        <f t="shared" ref="J155" si="798">SUM(K155:M155)</f>
        <v>20640.407876019999</v>
      </c>
      <c r="K155" s="43">
        <v>13431.88993883</v>
      </c>
      <c r="L155" s="43">
        <v>7004.96092778</v>
      </c>
      <c r="M155" s="43">
        <v>203.55700941000001</v>
      </c>
      <c r="N155" s="43">
        <f t="shared" ref="N155" si="799">SUM(O155:P155)</f>
        <v>40649.257313779999</v>
      </c>
      <c r="O155" s="43">
        <v>25625.44991856</v>
      </c>
      <c r="P155" s="43">
        <f t="shared" ref="P155" si="800">SUM(Q155:S155)</f>
        <v>15023.807395219999</v>
      </c>
      <c r="Q155" s="43">
        <v>11678.547081999999</v>
      </c>
      <c r="R155" s="43">
        <v>2543.00633935</v>
      </c>
      <c r="S155" s="43">
        <v>802.25397386999998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109035.52980181001</v>
      </c>
      <c r="C156" s="43">
        <f t="shared" ref="C156" si="801">I156+O156</f>
        <v>71827.750612000003</v>
      </c>
      <c r="D156" s="43">
        <f t="shared" ref="D156" si="802">J156+P156</f>
        <v>37207.779189809997</v>
      </c>
      <c r="E156" s="43">
        <f t="shared" ref="E156" si="803">K156+Q156</f>
        <v>26691.30759067</v>
      </c>
      <c r="F156" s="43">
        <f t="shared" ref="F156" si="804">L156+R156</f>
        <v>9520.2292420100002</v>
      </c>
      <c r="G156" s="43">
        <f t="shared" ref="G156" si="805">M156+S156</f>
        <v>996.24235713000007</v>
      </c>
      <c r="H156" s="43">
        <f t="shared" ref="H156" si="806">SUM(I156:J156)</f>
        <v>67050.605141449996</v>
      </c>
      <c r="I156" s="43">
        <v>45837.833053139999</v>
      </c>
      <c r="J156" s="43">
        <f t="shared" ref="J156" si="807">SUM(K156:M156)</f>
        <v>21212.772088310001</v>
      </c>
      <c r="K156" s="43">
        <v>13945.38880398</v>
      </c>
      <c r="L156" s="43">
        <v>7034.9071253100001</v>
      </c>
      <c r="M156" s="43">
        <v>232.47615902000001</v>
      </c>
      <c r="N156" s="43">
        <f t="shared" ref="N156" si="808">SUM(O156:P156)</f>
        <v>41984.924660360004</v>
      </c>
      <c r="O156" s="43">
        <v>25989.917558860001</v>
      </c>
      <c r="P156" s="43">
        <f t="shared" ref="P156" si="809">SUM(Q156:S156)</f>
        <v>15995.007101499999</v>
      </c>
      <c r="Q156" s="43">
        <v>12745.918786689999</v>
      </c>
      <c r="R156" s="43">
        <v>2485.3221167000002</v>
      </c>
      <c r="S156" s="43">
        <v>763.76619811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110378.00794625998</v>
      </c>
      <c r="C157" s="43">
        <f t="shared" ref="C157" si="810">I157+O157</f>
        <v>72587.682749750005</v>
      </c>
      <c r="D157" s="43">
        <f t="shared" ref="D157" si="811">J157+P157</f>
        <v>37790.325196509999</v>
      </c>
      <c r="E157" s="43">
        <f t="shared" ref="E157" si="812">K157+Q157</f>
        <v>31361.11876954</v>
      </c>
      <c r="F157" s="43">
        <f t="shared" ref="F157" si="813">L157+R157</f>
        <v>5512.0009851100003</v>
      </c>
      <c r="G157" s="43">
        <f t="shared" ref="G157" si="814">M157+S157</f>
        <v>917.20544185999995</v>
      </c>
      <c r="H157" s="43">
        <f t="shared" ref="H157" si="815">SUM(I157:J157)</f>
        <v>67648.868279240007</v>
      </c>
      <c r="I157" s="43">
        <v>45855.970713939998</v>
      </c>
      <c r="J157" s="43">
        <f t="shared" ref="J157" si="816">SUM(K157:M157)</f>
        <v>21792.897565300002</v>
      </c>
      <c r="K157" s="43">
        <v>17267.31470373</v>
      </c>
      <c r="L157" s="43">
        <v>4393.3219760600005</v>
      </c>
      <c r="M157" s="43">
        <v>132.26088551000001</v>
      </c>
      <c r="N157" s="43">
        <f t="shared" ref="N157" si="817">SUM(O157:P157)</f>
        <v>42729.139667019997</v>
      </c>
      <c r="O157" s="43">
        <v>26731.71203581</v>
      </c>
      <c r="P157" s="43">
        <f t="shared" ref="P157" si="818">SUM(Q157:S157)</f>
        <v>15997.427631209999</v>
      </c>
      <c r="Q157" s="43">
        <v>14093.80406581</v>
      </c>
      <c r="R157" s="43">
        <v>1118.6790090500001</v>
      </c>
      <c r="S157" s="43">
        <v>784.94455634999997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112389.25860663</v>
      </c>
      <c r="C158" s="43">
        <f t="shared" ref="C158" si="819">I158+O158</f>
        <v>74753.890250519995</v>
      </c>
      <c r="D158" s="43">
        <f t="shared" ref="D158" si="820">J158+P158</f>
        <v>37635.368356110004</v>
      </c>
      <c r="E158" s="43">
        <f t="shared" ref="E158" si="821">K158+Q158</f>
        <v>30832.023165289997</v>
      </c>
      <c r="F158" s="43">
        <f t="shared" ref="F158" si="822">L158+R158</f>
        <v>5889.8089484299999</v>
      </c>
      <c r="G158" s="43">
        <f t="shared" ref="G158" si="823">M158+S158</f>
        <v>913.53624238999998</v>
      </c>
      <c r="H158" s="43">
        <f t="shared" ref="H158" si="824">SUM(I158:J158)</f>
        <v>68979.470470100001</v>
      </c>
      <c r="I158" s="43">
        <v>46346.028650079999</v>
      </c>
      <c r="J158" s="43">
        <f t="shared" ref="J158" si="825">SUM(K158:M158)</f>
        <v>22633.441820020002</v>
      </c>
      <c r="K158" s="43">
        <v>17797.657342369999</v>
      </c>
      <c r="L158" s="43">
        <v>4694.31713115</v>
      </c>
      <c r="M158" s="43">
        <v>141.46734649999999</v>
      </c>
      <c r="N158" s="43">
        <f t="shared" ref="N158" si="826">SUM(O158:P158)</f>
        <v>43409.788136529998</v>
      </c>
      <c r="O158" s="43">
        <v>28407.861600439999</v>
      </c>
      <c r="P158" s="43">
        <f t="shared" ref="P158" si="827">SUM(Q158:S158)</f>
        <v>15001.926536089999</v>
      </c>
      <c r="Q158" s="43">
        <v>13034.365822919999</v>
      </c>
      <c r="R158" s="43">
        <v>1195.4918172800001</v>
      </c>
      <c r="S158" s="43">
        <v>772.06889589000002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113921.02535029</v>
      </c>
      <c r="C159" s="43">
        <f t="shared" ref="C159" si="828">I159+O159</f>
        <v>76701.875686890009</v>
      </c>
      <c r="D159" s="43">
        <f t="shared" ref="D159" si="829">J159+P159</f>
        <v>37219.1496634</v>
      </c>
      <c r="E159" s="43">
        <f t="shared" ref="E159" si="830">K159+Q159</f>
        <v>25732.16805747</v>
      </c>
      <c r="F159" s="43">
        <f t="shared" ref="F159" si="831">L159+R159</f>
        <v>10573.61184822</v>
      </c>
      <c r="G159" s="43">
        <f t="shared" ref="G159" si="832">M159+S159</f>
        <v>913.36975771000004</v>
      </c>
      <c r="H159" s="43">
        <f t="shared" ref="H159" si="833">SUM(I159:J159)</f>
        <v>71148.980447200011</v>
      </c>
      <c r="I159" s="43">
        <v>47411.292367020003</v>
      </c>
      <c r="J159" s="43">
        <f t="shared" ref="J159" si="834">SUM(K159:M159)</f>
        <v>23737.68808018</v>
      </c>
      <c r="K159" s="43">
        <v>15556.87807463</v>
      </c>
      <c r="L159" s="43">
        <v>8030.7240989700003</v>
      </c>
      <c r="M159" s="43">
        <v>150.08590658</v>
      </c>
      <c r="N159" s="43">
        <f t="shared" ref="N159" si="835">SUM(O159:P159)</f>
        <v>42772.044903089998</v>
      </c>
      <c r="O159" s="43">
        <v>29290.583319869998</v>
      </c>
      <c r="P159" s="43">
        <f t="shared" ref="P159" si="836">SUM(Q159:S159)</f>
        <v>13481.46158322</v>
      </c>
      <c r="Q159" s="43">
        <v>10175.28998284</v>
      </c>
      <c r="R159" s="43">
        <v>2542.8877492500001</v>
      </c>
      <c r="S159" s="43">
        <v>763.28385113000002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118346.19816965</v>
      </c>
      <c r="C160" s="43">
        <f t="shared" ref="C160" si="837">I160+O160</f>
        <v>80859.126519979996</v>
      </c>
      <c r="D160" s="43">
        <f t="shared" ref="D160" si="838">J160+P160</f>
        <v>37487.071649669997</v>
      </c>
      <c r="E160" s="43">
        <f t="shared" ref="E160" si="839">K160+Q160</f>
        <v>25807.063230629999</v>
      </c>
      <c r="F160" s="43">
        <f t="shared" ref="F160" si="840">L160+R160</f>
        <v>10781.01729052</v>
      </c>
      <c r="G160" s="43">
        <f t="shared" ref="G160" si="841">M160+S160</f>
        <v>898.99112851999996</v>
      </c>
      <c r="H160" s="43">
        <f t="shared" ref="H160" si="842">SUM(I160:J160)</f>
        <v>75112.10316205</v>
      </c>
      <c r="I160" s="43">
        <v>50350.606467899997</v>
      </c>
      <c r="J160" s="43">
        <f t="shared" ref="J160" si="843">SUM(K160:M160)</f>
        <v>24761.496694149999</v>
      </c>
      <c r="K160" s="43">
        <v>16428.31794411</v>
      </c>
      <c r="L160" s="43">
        <v>8189.5273855699998</v>
      </c>
      <c r="M160" s="43">
        <v>143.65136447</v>
      </c>
      <c r="N160" s="43">
        <f t="shared" ref="N160" si="844">SUM(O160:P160)</f>
        <v>43234.095007600001</v>
      </c>
      <c r="O160" s="43">
        <v>30508.520052079999</v>
      </c>
      <c r="P160" s="43">
        <f t="shared" ref="P160" si="845">SUM(Q160:S160)</f>
        <v>12725.57495552</v>
      </c>
      <c r="Q160" s="43">
        <v>9378.7452865199994</v>
      </c>
      <c r="R160" s="43">
        <v>2591.48990495</v>
      </c>
      <c r="S160" s="43">
        <v>755.33976404999999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119648.68308825001</v>
      </c>
      <c r="C161" s="43">
        <f t="shared" ref="C161" si="846">I161+O161</f>
        <v>84342.807107760003</v>
      </c>
      <c r="D161" s="43">
        <f t="shared" ref="D161" si="847">J161+P161</f>
        <v>35305.875980490004</v>
      </c>
      <c r="E161" s="43">
        <f t="shared" ref="E161" si="848">K161+Q161</f>
        <v>25894.301455599998</v>
      </c>
      <c r="F161" s="43">
        <f t="shared" ref="F161" si="849">L161+R161</f>
        <v>8783.9519939500005</v>
      </c>
      <c r="G161" s="43">
        <f t="shared" ref="G161" si="850">M161+S161</f>
        <v>627.62253094000005</v>
      </c>
      <c r="H161" s="43">
        <f t="shared" ref="H161" si="851">SUM(I161:J161)</f>
        <v>76463.907160310002</v>
      </c>
      <c r="I161" s="43">
        <v>51953.686552550003</v>
      </c>
      <c r="J161" s="43">
        <f t="shared" ref="J161" si="852">SUM(K161:M161)</f>
        <v>24510.220607759999</v>
      </c>
      <c r="K161" s="43">
        <v>17822.952189259999</v>
      </c>
      <c r="L161" s="43">
        <v>6540.2804107900001</v>
      </c>
      <c r="M161" s="43">
        <v>146.98800771000001</v>
      </c>
      <c r="N161" s="43">
        <f t="shared" ref="N161" si="853">SUM(O161:P161)</f>
        <v>43184.775927940005</v>
      </c>
      <c r="O161" s="43">
        <v>32389.12055521</v>
      </c>
      <c r="P161" s="43">
        <f t="shared" ref="P161" si="854">SUM(Q161:S161)</f>
        <v>10795.655372730002</v>
      </c>
      <c r="Q161" s="43">
        <v>8071.3492663400002</v>
      </c>
      <c r="R161" s="43">
        <v>2243.67158316</v>
      </c>
      <c r="S161" s="43">
        <v>480.63452323000001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121098.06281264999</v>
      </c>
      <c r="C162" s="43">
        <f t="shared" ref="C162" si="855">I162+O162</f>
        <v>79491.122751300005</v>
      </c>
      <c r="D162" s="43">
        <f t="shared" ref="D162" si="856">J162+P162</f>
        <v>41606.940061350004</v>
      </c>
      <c r="E162" s="43">
        <f t="shared" ref="E162" si="857">K162+Q162</f>
        <v>31640.742349799999</v>
      </c>
      <c r="F162" s="43">
        <f t="shared" ref="F162" si="858">L162+R162</f>
        <v>9346.7416459899996</v>
      </c>
      <c r="G162" s="43">
        <f t="shared" ref="G162" si="859">M162+S162</f>
        <v>619.45606556000007</v>
      </c>
      <c r="H162" s="43">
        <f t="shared" ref="H162" si="860">SUM(I162:J162)</f>
        <v>76948.92832218</v>
      </c>
      <c r="I162" s="43">
        <v>49193.662843270002</v>
      </c>
      <c r="J162" s="43">
        <f t="shared" ref="J162" si="861">SUM(K162:M162)</f>
        <v>27755.265478910005</v>
      </c>
      <c r="K162" s="43">
        <v>20685.883179420001</v>
      </c>
      <c r="L162" s="43">
        <v>6920.4981033200002</v>
      </c>
      <c r="M162" s="43">
        <v>148.88419617</v>
      </c>
      <c r="N162" s="43">
        <f t="shared" ref="N162" si="862">SUM(O162:P162)</f>
        <v>44149.134490469994</v>
      </c>
      <c r="O162" s="43">
        <v>30297.459908029999</v>
      </c>
      <c r="P162" s="43">
        <f t="shared" ref="P162" si="863">SUM(Q162:S162)</f>
        <v>13851.674582439999</v>
      </c>
      <c r="Q162" s="43">
        <v>10954.859170379999</v>
      </c>
      <c r="R162" s="43">
        <v>2426.2435426699999</v>
      </c>
      <c r="S162" s="43">
        <v>470.57186939000002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124846.97567581</v>
      </c>
      <c r="C163" s="43">
        <f t="shared" ref="C163" si="864">I163+O163</f>
        <v>81943.706862809995</v>
      </c>
      <c r="D163" s="43">
        <f t="shared" ref="D163" si="865">J163+P163</f>
        <v>42903.268813000002</v>
      </c>
      <c r="E163" s="43">
        <f t="shared" ref="E163" si="866">K163+Q163</f>
        <v>33551.185165169998</v>
      </c>
      <c r="F163" s="43">
        <f t="shared" ref="F163" si="867">L163+R163</f>
        <v>8735.2093855000003</v>
      </c>
      <c r="G163" s="43">
        <f t="shared" ref="G163" si="868">M163+S163</f>
        <v>616.87426232999997</v>
      </c>
      <c r="H163" s="43">
        <f t="shared" ref="H163" si="869">SUM(I163:J163)</f>
        <v>78730.61329246001</v>
      </c>
      <c r="I163" s="43">
        <v>49990.43279649</v>
      </c>
      <c r="J163" s="43">
        <f t="shared" ref="J163" si="870">SUM(K163:M163)</f>
        <v>28740.180495970002</v>
      </c>
      <c r="K163" s="43">
        <v>22094.514352080001</v>
      </c>
      <c r="L163" s="43">
        <v>6493.8841838899998</v>
      </c>
      <c r="M163" s="43">
        <v>151.78196</v>
      </c>
      <c r="N163" s="43">
        <f t="shared" ref="N163" si="871">SUM(O163:P163)</f>
        <v>46116.362383350002</v>
      </c>
      <c r="O163" s="43">
        <v>31953.274066319998</v>
      </c>
      <c r="P163" s="43">
        <f t="shared" ref="P163" si="872">SUM(Q163:S163)</f>
        <v>14163.08831703</v>
      </c>
      <c r="Q163" s="43">
        <v>11456.670813090001</v>
      </c>
      <c r="R163" s="43">
        <v>2241.32520161</v>
      </c>
      <c r="S163" s="43">
        <v>465.09230233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126694.02067743</v>
      </c>
      <c r="C164" s="43">
        <f t="shared" ref="C164" si="873">I164+O164</f>
        <v>82800.319528430002</v>
      </c>
      <c r="D164" s="43">
        <f t="shared" ref="D164" si="874">J164+P164</f>
        <v>43893.701149</v>
      </c>
      <c r="E164" s="43">
        <f t="shared" ref="E164" si="875">K164+Q164</f>
        <v>34475.709819579999</v>
      </c>
      <c r="F164" s="43">
        <f t="shared" ref="F164" si="876">L164+R164</f>
        <v>8797.1170328299995</v>
      </c>
      <c r="G164" s="43">
        <f t="shared" ref="G164" si="877">M164+S164</f>
        <v>620.87429658999997</v>
      </c>
      <c r="H164" s="43">
        <f t="shared" ref="H164" si="878">SUM(I164:J164)</f>
        <v>78787.140774180007</v>
      </c>
      <c r="I164" s="43">
        <v>49441.011350410001</v>
      </c>
      <c r="J164" s="43">
        <f t="shared" ref="J164" si="879">SUM(K164:M164)</f>
        <v>29346.129423770002</v>
      </c>
      <c r="K164" s="43">
        <v>22648.64230743</v>
      </c>
      <c r="L164" s="43">
        <v>6536.7034036900004</v>
      </c>
      <c r="M164" s="43">
        <v>160.78371265000001</v>
      </c>
      <c r="N164" s="43">
        <f t="shared" ref="N164" si="880">SUM(O164:P164)</f>
        <v>47906.879903250003</v>
      </c>
      <c r="O164" s="43">
        <v>33359.308178020001</v>
      </c>
      <c r="P164" s="43">
        <f t="shared" ref="P164" si="881">SUM(Q164:S164)</f>
        <v>14547.571725230002</v>
      </c>
      <c r="Q164" s="43">
        <v>11827.067512150001</v>
      </c>
      <c r="R164" s="43">
        <v>2260.41362914</v>
      </c>
      <c r="S164" s="43">
        <v>460.09058393999999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131147.53476000001</v>
      </c>
      <c r="C165" s="43">
        <f t="shared" ref="C165" si="882">I165+O165</f>
        <v>86447.042968269991</v>
      </c>
      <c r="D165" s="43">
        <f t="shared" ref="D165" si="883">J165+P165</f>
        <v>44700.491791730004</v>
      </c>
      <c r="E165" s="43">
        <f t="shared" ref="E165" si="884">K165+Q165</f>
        <v>33380.869381110002</v>
      </c>
      <c r="F165" s="43">
        <f t="shared" ref="F165" si="885">L165+R165</f>
        <v>10679.836218230001</v>
      </c>
      <c r="G165" s="43">
        <f t="shared" ref="G165" si="886">M165+S165</f>
        <v>639.78619239</v>
      </c>
      <c r="H165" s="43">
        <f t="shared" ref="H165" si="887">SUM(I165:J165)</f>
        <v>82260.654094760001</v>
      </c>
      <c r="I165" s="43">
        <v>52079.177290129999</v>
      </c>
      <c r="J165" s="43">
        <f t="shared" ref="J165" si="888">SUM(K165:M165)</f>
        <v>30181.476804630001</v>
      </c>
      <c r="K165" s="43">
        <v>21904.86973532</v>
      </c>
      <c r="L165" s="43">
        <v>8118.41433934</v>
      </c>
      <c r="M165" s="43">
        <v>158.19272996999999</v>
      </c>
      <c r="N165" s="43">
        <f t="shared" ref="N165" si="889">SUM(O165:P165)</f>
        <v>48886.880665239994</v>
      </c>
      <c r="O165" s="43">
        <v>34367.865678139999</v>
      </c>
      <c r="P165" s="43">
        <f t="shared" ref="P165" si="890">SUM(Q165:S165)</f>
        <v>14519.014987099999</v>
      </c>
      <c r="Q165" s="43">
        <v>11475.99964579</v>
      </c>
      <c r="R165" s="43">
        <v>2561.4218788899998</v>
      </c>
      <c r="S165" s="43">
        <v>481.59346241999998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138930.06122758001</v>
      </c>
      <c r="C166" s="43">
        <f t="shared" ref="C166" si="891">I166+O166</f>
        <v>92748.368765199994</v>
      </c>
      <c r="D166" s="43">
        <f t="shared" ref="D166" si="892">J166+P166</f>
        <v>46181.692462380001</v>
      </c>
      <c r="E166" s="43">
        <f t="shared" ref="E166" si="893">K166+Q166</f>
        <v>36820.411210589999</v>
      </c>
      <c r="F166" s="43">
        <f t="shared" ref="F166" si="894">L166+R166</f>
        <v>8387.2868333000006</v>
      </c>
      <c r="G166" s="43">
        <f t="shared" ref="G166" si="895">M166+S166</f>
        <v>973.99441849000004</v>
      </c>
      <c r="H166" s="43">
        <f t="shared" ref="H166" si="896">SUM(I166:J166)</f>
        <v>86075.433455079998</v>
      </c>
      <c r="I166" s="43">
        <v>54800.986466189999</v>
      </c>
      <c r="J166" s="43">
        <f t="shared" ref="J166" si="897">SUM(K166:M166)</f>
        <v>31274.446988889998</v>
      </c>
      <c r="K166" s="43">
        <v>24954.7537256</v>
      </c>
      <c r="L166" s="43">
        <v>6037.0252375099999</v>
      </c>
      <c r="M166" s="43">
        <v>282.66802577999999</v>
      </c>
      <c r="N166" s="43">
        <f t="shared" ref="N166" si="898">SUM(O166:P166)</f>
        <v>52854.627772500004</v>
      </c>
      <c r="O166" s="43">
        <v>37947.382299010002</v>
      </c>
      <c r="P166" s="43">
        <f t="shared" ref="P166" si="899">SUM(Q166:S166)</f>
        <v>14907.24547349</v>
      </c>
      <c r="Q166" s="43">
        <v>11865.657484990001</v>
      </c>
      <c r="R166" s="43">
        <v>2350.2615957899998</v>
      </c>
      <c r="S166" s="43">
        <v>691.32639271000005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135959.79149018001</v>
      </c>
      <c r="C167" s="43">
        <f t="shared" ref="C167" si="900">I167+O167</f>
        <v>89636.079468759999</v>
      </c>
      <c r="D167" s="43">
        <f t="shared" ref="D167" si="901">J167+P167</f>
        <v>46323.712021419997</v>
      </c>
      <c r="E167" s="43">
        <f t="shared" ref="E167" si="902">K167+Q167</f>
        <v>37176.97987725</v>
      </c>
      <c r="F167" s="43">
        <f t="shared" ref="F167" si="903">L167+R167</f>
        <v>8209.6693572299992</v>
      </c>
      <c r="G167" s="43">
        <f t="shared" ref="G167" si="904">M167+S167</f>
        <v>937.06278694000002</v>
      </c>
      <c r="H167" s="43">
        <f t="shared" ref="H167" si="905">SUM(I167:J167)</f>
        <v>83658.877420489996</v>
      </c>
      <c r="I167" s="43">
        <v>51975.916457630003</v>
      </c>
      <c r="J167" s="43">
        <f t="shared" ref="J167" si="906">SUM(K167:M167)</f>
        <v>31682.960962859997</v>
      </c>
      <c r="K167" s="43">
        <v>25398.605637069999</v>
      </c>
      <c r="L167" s="43">
        <v>6021.1415374099997</v>
      </c>
      <c r="M167" s="43">
        <v>263.21378837999998</v>
      </c>
      <c r="N167" s="43">
        <f t="shared" ref="N167" si="907">SUM(O167:P167)</f>
        <v>52300.914069689999</v>
      </c>
      <c r="O167" s="43">
        <v>37660.163011129996</v>
      </c>
      <c r="P167" s="43">
        <f t="shared" ref="P167" si="908">SUM(Q167:S167)</f>
        <v>14640.751058559999</v>
      </c>
      <c r="Q167" s="43">
        <v>11778.374240179999</v>
      </c>
      <c r="R167" s="43">
        <v>2188.5278198199999</v>
      </c>
      <c r="S167" s="43">
        <v>673.84899856000004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138956.55659250001</v>
      </c>
      <c r="C168" s="43">
        <f t="shared" ref="C168" si="909">I168+O168</f>
        <v>92030.092776230013</v>
      </c>
      <c r="D168" s="43">
        <f t="shared" ref="D168" si="910">J168+P168</f>
        <v>46926.463816269999</v>
      </c>
      <c r="E168" s="43">
        <f t="shared" ref="E168" si="911">K168+Q168</f>
        <v>37628.022214190001</v>
      </c>
      <c r="F168" s="43">
        <f t="shared" ref="F168" si="912">L168+R168</f>
        <v>8373.9790688899993</v>
      </c>
      <c r="G168" s="43">
        <f t="shared" ref="G168" si="913">M168+S168</f>
        <v>924.46253318999993</v>
      </c>
      <c r="H168" s="43">
        <f t="shared" ref="H168" si="914">SUM(I168:J168)</f>
        <v>85570.607621379997</v>
      </c>
      <c r="I168" s="43">
        <v>53308.989827960002</v>
      </c>
      <c r="J168" s="43">
        <f t="shared" ref="J168" si="915">SUM(K168:M168)</f>
        <v>32261.617793419999</v>
      </c>
      <c r="K168" s="43">
        <v>25983.995087970001</v>
      </c>
      <c r="L168" s="43">
        <v>6020.5542230900001</v>
      </c>
      <c r="M168" s="43">
        <v>257.06848236000002</v>
      </c>
      <c r="N168" s="43">
        <f t="shared" ref="N168" si="916">SUM(O168:P168)</f>
        <v>53385.94897112</v>
      </c>
      <c r="O168" s="43">
        <v>38721.102948270003</v>
      </c>
      <c r="P168" s="43">
        <f t="shared" ref="P168" si="917">SUM(Q168:S168)</f>
        <v>14664.846022850001</v>
      </c>
      <c r="Q168" s="43">
        <v>11644.02712622</v>
      </c>
      <c r="R168" s="43">
        <v>2353.4248458000002</v>
      </c>
      <c r="S168" s="43">
        <v>667.39405082999997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141356.32345089002</v>
      </c>
      <c r="C169" s="43">
        <f t="shared" ref="C169" si="918">I169+O169</f>
        <v>93894.375231879996</v>
      </c>
      <c r="D169" s="43">
        <f t="shared" ref="D169" si="919">J169+P169</f>
        <v>47461.948219009995</v>
      </c>
      <c r="E169" s="43">
        <f t="shared" ref="E169" si="920">K169+Q169</f>
        <v>38395.973979449998</v>
      </c>
      <c r="F169" s="43">
        <f t="shared" ref="F169" si="921">L169+R169</f>
        <v>8294.2814922500002</v>
      </c>
      <c r="G169" s="43">
        <f t="shared" ref="G169" si="922">M169+S169</f>
        <v>771.69274730999996</v>
      </c>
      <c r="H169" s="43">
        <f t="shared" ref="H169" si="923">SUM(I169:J169)</f>
        <v>86154.21100856</v>
      </c>
      <c r="I169" s="43">
        <v>53329.836711980002</v>
      </c>
      <c r="J169" s="43">
        <f t="shared" ref="J169" si="924">SUM(K169:M169)</f>
        <v>32824.374296579997</v>
      </c>
      <c r="K169" s="43">
        <v>26735.20765498</v>
      </c>
      <c r="L169" s="43">
        <v>5878.7210553000004</v>
      </c>
      <c r="M169" s="43">
        <v>210.4455863</v>
      </c>
      <c r="N169" s="43">
        <f t="shared" ref="N169" si="925">SUM(O169:P169)</f>
        <v>55202.112442329999</v>
      </c>
      <c r="O169" s="43">
        <v>40564.538519900001</v>
      </c>
      <c r="P169" s="43">
        <f t="shared" ref="P169" si="926">SUM(Q169:S169)</f>
        <v>14637.57392243</v>
      </c>
      <c r="Q169" s="43">
        <v>11660.76632447</v>
      </c>
      <c r="R169" s="43">
        <v>2415.5604369500002</v>
      </c>
      <c r="S169" s="43">
        <v>561.24716101000001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143928.41244351998</v>
      </c>
      <c r="C170" s="43">
        <f t="shared" ref="C170" si="927">I170+O170</f>
        <v>96036.585534040001</v>
      </c>
      <c r="D170" s="43">
        <f t="shared" ref="D170" si="928">J170+P170</f>
        <v>47891.826909480005</v>
      </c>
      <c r="E170" s="43">
        <f t="shared" ref="E170" si="929">K170+Q170</f>
        <v>39277.170498899999</v>
      </c>
      <c r="F170" s="43">
        <f t="shared" ref="F170" si="930">L170+R170</f>
        <v>7844.0586932300002</v>
      </c>
      <c r="G170" s="43">
        <f t="shared" ref="G170" si="931">M170+S170</f>
        <v>770.59771735000004</v>
      </c>
      <c r="H170" s="43">
        <f t="shared" ref="H170" si="932">SUM(I170:J170)</f>
        <v>87659.42133094999</v>
      </c>
      <c r="I170" s="43">
        <v>54468.042979439997</v>
      </c>
      <c r="J170" s="43">
        <f t="shared" ref="J170" si="933">SUM(K170:M170)</f>
        <v>33191.37835151</v>
      </c>
      <c r="K170" s="43">
        <v>27562.61336105</v>
      </c>
      <c r="L170" s="43">
        <v>5416.2811165700004</v>
      </c>
      <c r="M170" s="43">
        <v>212.48387389000001</v>
      </c>
      <c r="N170" s="43">
        <f t="shared" ref="N170" si="934">SUM(O170:P170)</f>
        <v>56268.991112570002</v>
      </c>
      <c r="O170" s="43">
        <v>41568.542554599997</v>
      </c>
      <c r="P170" s="43">
        <f t="shared" ref="P170" si="935">SUM(Q170:S170)</f>
        <v>14700.448557970001</v>
      </c>
      <c r="Q170" s="43">
        <v>11714.557137850001</v>
      </c>
      <c r="R170" s="43">
        <v>2427.7775766599998</v>
      </c>
      <c r="S170" s="43">
        <v>558.11384346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147710.56745678</v>
      </c>
      <c r="C171" s="43">
        <f t="shared" ref="C171" si="936">I171+O171</f>
        <v>98959.51483855999</v>
      </c>
      <c r="D171" s="43">
        <f t="shared" ref="D171" si="937">J171+P171</f>
        <v>48751.052618219997</v>
      </c>
      <c r="E171" s="43">
        <f t="shared" ref="E171" si="938">K171+Q171</f>
        <v>40061.650498249997</v>
      </c>
      <c r="F171" s="43">
        <f t="shared" ref="F171" si="939">L171+R171</f>
        <v>7928.0034437600007</v>
      </c>
      <c r="G171" s="43">
        <f t="shared" ref="G171" si="940">M171+S171</f>
        <v>761.39867621000008</v>
      </c>
      <c r="H171" s="43">
        <f t="shared" ref="H171" si="941">SUM(I171:J171)</f>
        <v>89321.840097059991</v>
      </c>
      <c r="I171" s="43">
        <v>55686.65285128</v>
      </c>
      <c r="J171" s="43">
        <f t="shared" ref="J171" si="942">SUM(K171:M171)</f>
        <v>33635.187245779998</v>
      </c>
      <c r="K171" s="43">
        <v>27987.413836489999</v>
      </c>
      <c r="L171" s="43">
        <v>5429.1094656900004</v>
      </c>
      <c r="M171" s="43">
        <v>218.66394360000001</v>
      </c>
      <c r="N171" s="43">
        <f t="shared" ref="N171" si="943">SUM(O171:P171)</f>
        <v>58388.727359719996</v>
      </c>
      <c r="O171" s="43">
        <v>43272.861987279997</v>
      </c>
      <c r="P171" s="43">
        <f t="shared" ref="P171" si="944">SUM(Q171:S171)</f>
        <v>15115.865372440001</v>
      </c>
      <c r="Q171" s="43">
        <v>12074.23666176</v>
      </c>
      <c r="R171" s="43">
        <v>2498.8939780699998</v>
      </c>
      <c r="S171" s="43">
        <v>542.73473261000004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151610.29316391001</v>
      </c>
      <c r="C172" s="43">
        <f t="shared" ref="C172" si="945">I172+O172</f>
        <v>102876.01360537999</v>
      </c>
      <c r="D172" s="43">
        <f t="shared" ref="D172" si="946">J172+P172</f>
        <v>48734.279558530005</v>
      </c>
      <c r="E172" s="43">
        <f t="shared" ref="E172" si="947">K172+Q172</f>
        <v>40015.42249248</v>
      </c>
      <c r="F172" s="43">
        <f t="shared" ref="F172" si="948">L172+R172</f>
        <v>7919.20037056</v>
      </c>
      <c r="G172" s="43">
        <f t="shared" ref="G172" si="949">M172+S172</f>
        <v>799.65669549000006</v>
      </c>
      <c r="H172" s="43">
        <f t="shared" ref="H172" si="950">SUM(I172:J172)</f>
        <v>92182.683592590009</v>
      </c>
      <c r="I172" s="43">
        <v>58579.74311648</v>
      </c>
      <c r="J172" s="43">
        <f t="shared" ref="J172" si="951">SUM(K172:M172)</f>
        <v>33602.940476110001</v>
      </c>
      <c r="K172" s="43">
        <v>27998.125262109999</v>
      </c>
      <c r="L172" s="43">
        <v>5369.2888203700004</v>
      </c>
      <c r="M172" s="43">
        <v>235.52639363</v>
      </c>
      <c r="N172" s="43">
        <f t="shared" ref="N172" si="952">SUM(O172:P172)</f>
        <v>59427.609571320005</v>
      </c>
      <c r="O172" s="43">
        <v>44296.270488900002</v>
      </c>
      <c r="P172" s="43">
        <f t="shared" ref="P172" si="953">SUM(Q172:S172)</f>
        <v>15131.33908242</v>
      </c>
      <c r="Q172" s="43">
        <v>12017.297230370001</v>
      </c>
      <c r="R172" s="43">
        <v>2549.9115501900001</v>
      </c>
      <c r="S172" s="43">
        <v>564.13030186000003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151907.52877256999</v>
      </c>
      <c r="C173" s="43">
        <f t="shared" ref="C173" si="954">I173+O173</f>
        <v>102834.07432852</v>
      </c>
      <c r="D173" s="43">
        <f t="shared" ref="D173" si="955">J173+P173</f>
        <v>49073.454444049996</v>
      </c>
      <c r="E173" s="43">
        <f t="shared" ref="E173" si="956">K173+Q173</f>
        <v>34420.964227060002</v>
      </c>
      <c r="F173" s="43">
        <f t="shared" ref="F173" si="957">L173+R173</f>
        <v>13886.9886401</v>
      </c>
      <c r="G173" s="43">
        <f t="shared" ref="G173" si="958">M173+S173</f>
        <v>765.50157689000002</v>
      </c>
      <c r="H173" s="43">
        <f t="shared" ref="H173" si="959">SUM(I173:J173)</f>
        <v>90908.146012889993</v>
      </c>
      <c r="I173" s="43">
        <v>57146.557964799998</v>
      </c>
      <c r="J173" s="43">
        <f t="shared" ref="J173" si="960">SUM(K173:M173)</f>
        <v>33761.588048089994</v>
      </c>
      <c r="K173" s="43">
        <v>24419.157985999998</v>
      </c>
      <c r="L173" s="43">
        <v>9104.9964686999992</v>
      </c>
      <c r="M173" s="43">
        <v>237.43359339</v>
      </c>
      <c r="N173" s="43">
        <f t="shared" ref="N173" si="961">SUM(O173:P173)</f>
        <v>60999.382759680004</v>
      </c>
      <c r="O173" s="43">
        <v>45687.516363720002</v>
      </c>
      <c r="P173" s="43">
        <f t="shared" ref="P173" si="962">SUM(Q173:S173)</f>
        <v>15311.86639596</v>
      </c>
      <c r="Q173" s="43">
        <v>10001.80624106</v>
      </c>
      <c r="R173" s="43">
        <v>4781.9921714000002</v>
      </c>
      <c r="S173" s="43">
        <v>528.06798349999997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154386.22983513999</v>
      </c>
      <c r="C174" s="43">
        <f t="shared" ref="C174" si="963">I174+O174</f>
        <v>105061.58235593</v>
      </c>
      <c r="D174" s="43">
        <f t="shared" ref="D174" si="964">J174+P174</f>
        <v>49324.647479209998</v>
      </c>
      <c r="E174" s="43">
        <f t="shared" ref="E174" si="965">K174+Q174</f>
        <v>34575.87319228</v>
      </c>
      <c r="F174" s="43">
        <f t="shared" ref="F174" si="966">L174+R174</f>
        <v>13969.302625820001</v>
      </c>
      <c r="G174" s="43">
        <f t="shared" ref="G174" si="967">M174+S174</f>
        <v>779.47166111000001</v>
      </c>
      <c r="H174" s="43">
        <f t="shared" ref="H174" si="968">SUM(I174:J174)</f>
        <v>91869.790156289993</v>
      </c>
      <c r="I174" s="43">
        <v>58029.386268249997</v>
      </c>
      <c r="J174" s="43">
        <f t="shared" ref="J174" si="969">SUM(K174:M174)</f>
        <v>33840.403888039997</v>
      </c>
      <c r="K174" s="43">
        <v>24472.595215969999</v>
      </c>
      <c r="L174" s="43">
        <v>9124.7711490900001</v>
      </c>
      <c r="M174" s="43">
        <v>243.03752298000001</v>
      </c>
      <c r="N174" s="43">
        <f t="shared" ref="N174" si="970">SUM(O174:P174)</f>
        <v>62516.439678850002</v>
      </c>
      <c r="O174" s="43">
        <v>47032.19608768</v>
      </c>
      <c r="P174" s="43">
        <f t="shared" ref="P174" si="971">SUM(Q174:S174)</f>
        <v>15484.243591170001</v>
      </c>
      <c r="Q174" s="43">
        <v>10103.277976310001</v>
      </c>
      <c r="R174" s="43">
        <v>4844.5314767299997</v>
      </c>
      <c r="S174" s="43">
        <v>536.43413812999995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160066.57698780001</v>
      </c>
      <c r="C175" s="43">
        <f t="shared" ref="C175" si="972">I175+O175</f>
        <v>110282.93790051001</v>
      </c>
      <c r="D175" s="43">
        <f t="shared" ref="D175" si="973">J175+P175</f>
        <v>49783.639087289994</v>
      </c>
      <c r="E175" s="43">
        <f t="shared" ref="E175" si="974">K175+Q175</f>
        <v>35397.20102832</v>
      </c>
      <c r="F175" s="43">
        <f t="shared" ref="F175" si="975">L175+R175</f>
        <v>13606.389709660001</v>
      </c>
      <c r="G175" s="43">
        <f t="shared" ref="G175" si="976">M175+S175</f>
        <v>780.04834930999994</v>
      </c>
      <c r="H175" s="43">
        <f t="shared" ref="H175" si="977">SUM(I175:J175)</f>
        <v>95695.632336559996</v>
      </c>
      <c r="I175" s="43">
        <v>61597.491526389997</v>
      </c>
      <c r="J175" s="43">
        <f t="shared" ref="J175" si="978">SUM(K175:M175)</f>
        <v>34098.14081017</v>
      </c>
      <c r="K175" s="43">
        <v>24936.799780329999</v>
      </c>
      <c r="L175" s="43">
        <v>8911.9018312000007</v>
      </c>
      <c r="M175" s="43">
        <v>249.43919864</v>
      </c>
      <c r="N175" s="43">
        <f t="shared" ref="N175" si="979">SUM(O175:P175)</f>
        <v>64370.944651240003</v>
      </c>
      <c r="O175" s="43">
        <v>48685.446374120002</v>
      </c>
      <c r="P175" s="43">
        <f t="shared" ref="P175" si="980">SUM(Q175:S175)</f>
        <v>15685.498277119998</v>
      </c>
      <c r="Q175" s="43">
        <v>10460.401247989999</v>
      </c>
      <c r="R175" s="43">
        <v>4694.4878784599996</v>
      </c>
      <c r="S175" s="43">
        <v>530.60915066999996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161575.89318365999</v>
      </c>
      <c r="C176" s="43">
        <f t="shared" ref="C176" si="981">I176+O176</f>
        <v>110978.42765534</v>
      </c>
      <c r="D176" s="43">
        <f t="shared" ref="D176" si="982">J176+P176</f>
        <v>50597.46552831999</v>
      </c>
      <c r="E176" s="43">
        <f t="shared" ref="E176" si="983">K176+Q176</f>
        <v>35577.784380500001</v>
      </c>
      <c r="F176" s="43">
        <f t="shared" ref="F176" si="984">L176+R176</f>
        <v>14227.235169619998</v>
      </c>
      <c r="G176" s="43">
        <f t="shared" ref="G176" si="985">M176+S176</f>
        <v>792.44597820000013</v>
      </c>
      <c r="H176" s="43">
        <f t="shared" ref="H176" si="986">SUM(I176:J176)</f>
        <v>95770.219636959984</v>
      </c>
      <c r="I176" s="43">
        <v>61101.095820169998</v>
      </c>
      <c r="J176" s="43">
        <f t="shared" ref="J176" si="987">SUM(K176:M176)</f>
        <v>34669.123816789994</v>
      </c>
      <c r="K176" s="43">
        <v>25078.583263600001</v>
      </c>
      <c r="L176" s="43">
        <v>9312.5119109299994</v>
      </c>
      <c r="M176" s="43">
        <v>278.02864226000003</v>
      </c>
      <c r="N176" s="43">
        <f t="shared" ref="N176" si="988">SUM(O176:P176)</f>
        <v>65805.673546699996</v>
      </c>
      <c r="O176" s="43">
        <v>49877.33183517</v>
      </c>
      <c r="P176" s="43">
        <f t="shared" ref="P176" si="989">SUM(Q176:S176)</f>
        <v>15928.341711529998</v>
      </c>
      <c r="Q176" s="43">
        <v>10499.2011169</v>
      </c>
      <c r="R176" s="43">
        <v>4914.72325869</v>
      </c>
      <c r="S176" s="43">
        <v>514.41733594000004</v>
      </c>
      <c r="T176" s="43"/>
      <c r="U176" s="43"/>
      <c r="V176" s="43"/>
      <c r="W176" s="43"/>
      <c r="X176" s="43"/>
      <c r="Y176" s="43"/>
    </row>
    <row r="177" spans="1:25" hidden="1" outlineLevel="1" collapsed="1">
      <c r="A177" s="8">
        <v>45597</v>
      </c>
      <c r="B177" s="43">
        <v>164714.94418657001</v>
      </c>
      <c r="C177" s="43">
        <f t="shared" ref="C177" si="990">I177+O177</f>
        <v>113797.5382807</v>
      </c>
      <c r="D177" s="43">
        <f t="shared" ref="D177" si="991">J177+P177</f>
        <v>50917.40590587</v>
      </c>
      <c r="E177" s="43">
        <f t="shared" ref="E177" si="992">K177+Q177</f>
        <v>35852.481269290001</v>
      </c>
      <c r="F177" s="43">
        <f t="shared" ref="F177" si="993">L177+R177</f>
        <v>14045.573616000001</v>
      </c>
      <c r="G177" s="43">
        <f t="shared" ref="G177" si="994">M177+S177</f>
        <v>1019.3510205800001</v>
      </c>
      <c r="H177" s="43">
        <f t="shared" ref="H177" si="995">SUM(I177:J177)</f>
        <v>97495.930589290001</v>
      </c>
      <c r="I177" s="43">
        <v>62671.97590356</v>
      </c>
      <c r="J177" s="43">
        <f t="shared" ref="J177" si="996">SUM(K177:M177)</f>
        <v>34823.954685730001</v>
      </c>
      <c r="K177" s="43">
        <v>25180.051748590002</v>
      </c>
      <c r="L177" s="43">
        <v>9257.2799326500008</v>
      </c>
      <c r="M177" s="43">
        <v>386.62300449000003</v>
      </c>
      <c r="N177" s="43">
        <f t="shared" ref="N177" si="997">SUM(O177:P177)</f>
        <v>67219.013597279991</v>
      </c>
      <c r="O177" s="43">
        <v>51125.562377139999</v>
      </c>
      <c r="P177" s="43">
        <f t="shared" ref="P177" si="998">SUM(Q177:S177)</f>
        <v>16093.451220139999</v>
      </c>
      <c r="Q177" s="43">
        <v>10672.4295207</v>
      </c>
      <c r="R177" s="43">
        <v>4788.2936833499998</v>
      </c>
      <c r="S177" s="43">
        <v>632.72801608999998</v>
      </c>
      <c r="T177" s="43"/>
      <c r="U177" s="43"/>
      <c r="V177" s="43"/>
      <c r="W177" s="43"/>
      <c r="X177" s="43"/>
      <c r="Y177" s="43"/>
    </row>
    <row r="178" spans="1:25" collapsed="1">
      <c r="A178" s="8">
        <v>45627</v>
      </c>
      <c r="B178" s="43">
        <v>171080.58795487002</v>
      </c>
      <c r="C178" s="43">
        <f t="shared" ref="C178" si="999">I178+O178</f>
        <v>119328.39884923</v>
      </c>
      <c r="D178" s="43">
        <f t="shared" ref="D178" si="1000">J178+P178</f>
        <v>51752.189105639998</v>
      </c>
      <c r="E178" s="43">
        <f t="shared" ref="E178" si="1001">K178+Q178</f>
        <v>36578.08926506</v>
      </c>
      <c r="F178" s="43">
        <f t="shared" ref="F178" si="1002">L178+R178</f>
        <v>14258.770688369999</v>
      </c>
      <c r="G178" s="43">
        <f t="shared" ref="G178" si="1003">M178+S178</f>
        <v>915.32915221000007</v>
      </c>
      <c r="H178" s="43">
        <f t="shared" ref="H178" si="1004">SUM(I178:J178)</f>
        <v>101939.11686308001</v>
      </c>
      <c r="I178" s="43">
        <v>66717.765796530002</v>
      </c>
      <c r="J178" s="43">
        <f t="shared" ref="J178" si="1005">SUM(K178:M178)</f>
        <v>35221.35106655</v>
      </c>
      <c r="K178" s="43">
        <v>25528.974439590002</v>
      </c>
      <c r="L178" s="43">
        <v>9373.6045501099998</v>
      </c>
      <c r="M178" s="43">
        <v>318.77207685000002</v>
      </c>
      <c r="N178" s="43">
        <f t="shared" ref="N178" si="1006">SUM(O178:P178)</f>
        <v>69141.471091790008</v>
      </c>
      <c r="O178" s="43">
        <v>52610.633052700003</v>
      </c>
      <c r="P178" s="43">
        <f t="shared" ref="P178" si="1007">SUM(Q178:S178)</f>
        <v>16530.838039089998</v>
      </c>
      <c r="Q178" s="43">
        <v>11049.11482547</v>
      </c>
      <c r="R178" s="43">
        <v>4885.1661382599996</v>
      </c>
      <c r="S178" s="43">
        <v>596.55707536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171014.67639712998</v>
      </c>
      <c r="C179" s="43">
        <f t="shared" ref="C179" si="1008">I179+O179</f>
        <v>119377.60079614999</v>
      </c>
      <c r="D179" s="43">
        <f t="shared" ref="D179" si="1009">J179+P179</f>
        <v>51637.075600979995</v>
      </c>
      <c r="E179" s="43">
        <f t="shared" ref="E179" si="1010">K179+Q179</f>
        <v>36410.45223042</v>
      </c>
      <c r="F179" s="43">
        <f t="shared" ref="F179" si="1011">L179+R179</f>
        <v>14545.43781051</v>
      </c>
      <c r="G179" s="43">
        <f t="shared" ref="G179" si="1012">M179+S179</f>
        <v>681.18556005000005</v>
      </c>
      <c r="H179" s="43">
        <f t="shared" ref="H179" si="1013">SUM(I179:J179)</f>
        <v>101095.00911342999</v>
      </c>
      <c r="I179" s="43">
        <v>65815.266565219994</v>
      </c>
      <c r="J179" s="43">
        <f t="shared" ref="J179" si="1014">SUM(K179:M179)</f>
        <v>35279.742548210001</v>
      </c>
      <c r="K179" s="43">
        <v>25455.439437199999</v>
      </c>
      <c r="L179" s="43">
        <v>9603.1486089900009</v>
      </c>
      <c r="M179" s="43">
        <v>221.15450202</v>
      </c>
      <c r="N179" s="43">
        <f t="shared" ref="N179" si="1015">SUM(O179:P179)</f>
        <v>69919.667283699993</v>
      </c>
      <c r="O179" s="43">
        <v>53562.334230929999</v>
      </c>
      <c r="P179" s="43">
        <f t="shared" ref="P179" si="1016">SUM(Q179:S179)</f>
        <v>16357.333052769998</v>
      </c>
      <c r="Q179" s="43">
        <v>10955.012793219999</v>
      </c>
      <c r="R179" s="43">
        <v>4942.2892015199996</v>
      </c>
      <c r="S179" s="43">
        <v>460.03105803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173668.12136976997</v>
      </c>
      <c r="C180" s="43">
        <f t="shared" ref="C180" si="1017">I180+O180</f>
        <v>121660.32520558999</v>
      </c>
      <c r="D180" s="43">
        <f t="shared" ref="D180" si="1018">J180+P180</f>
        <v>52007.796164179999</v>
      </c>
      <c r="E180" s="43">
        <f t="shared" ref="E180" si="1019">K180+Q180</f>
        <v>36622.502899369996</v>
      </c>
      <c r="F180" s="43">
        <f t="shared" ref="F180" si="1020">L180+R180</f>
        <v>14684.419377570001</v>
      </c>
      <c r="G180" s="43">
        <f t="shared" ref="G180" si="1021">M180+S180</f>
        <v>700.87388723999993</v>
      </c>
      <c r="H180" s="43">
        <f t="shared" ref="H180" si="1022">SUM(I180:J180)</f>
        <v>103513.22878619999</v>
      </c>
      <c r="I180" s="43">
        <v>67779.970039449996</v>
      </c>
      <c r="J180" s="43">
        <f t="shared" ref="J180" si="1023">SUM(K180:M180)</f>
        <v>35733.258746749998</v>
      </c>
      <c r="K180" s="43">
        <v>25766.726576419998</v>
      </c>
      <c r="L180" s="43">
        <v>9736.7296734899992</v>
      </c>
      <c r="M180" s="43">
        <v>229.80249684</v>
      </c>
      <c r="N180" s="43">
        <f t="shared" ref="N180" si="1024">SUM(O180:P180)</f>
        <v>70154.892583570007</v>
      </c>
      <c r="O180" s="43">
        <v>53880.355166139998</v>
      </c>
      <c r="P180" s="43">
        <f t="shared" ref="P180" si="1025">SUM(Q180:S180)</f>
        <v>16274.537417430001</v>
      </c>
      <c r="Q180" s="43">
        <v>10855.77632295</v>
      </c>
      <c r="R180" s="43">
        <v>4947.6897040800004</v>
      </c>
      <c r="S180" s="43">
        <v>471.07139039999998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174740.57053338</v>
      </c>
      <c r="C181" s="43">
        <f t="shared" ref="C181" si="1026">I181+O181</f>
        <v>122433.13613904</v>
      </c>
      <c r="D181" s="43">
        <f t="shared" ref="D181" si="1027">J181+P181</f>
        <v>52307.434394340002</v>
      </c>
      <c r="E181" s="43">
        <f t="shared" ref="E181" si="1028">K181+Q181</f>
        <v>36864.62926976</v>
      </c>
      <c r="F181" s="43">
        <f t="shared" ref="F181" si="1029">L181+R181</f>
        <v>14821.25144099</v>
      </c>
      <c r="G181" s="43">
        <f t="shared" ref="G181" si="1030">M181+S181</f>
        <v>621.55368358999999</v>
      </c>
      <c r="H181" s="43">
        <f t="shared" ref="H181" si="1031">SUM(I181:J181)</f>
        <v>103164.52394019</v>
      </c>
      <c r="I181" s="43">
        <v>67244.346794650002</v>
      </c>
      <c r="J181" s="43">
        <f t="shared" ref="J181" si="1032">SUM(K181:M181)</f>
        <v>35920.177145540001</v>
      </c>
      <c r="K181" s="43">
        <v>25858.99631843</v>
      </c>
      <c r="L181" s="43">
        <v>9837.5443013700005</v>
      </c>
      <c r="M181" s="43">
        <v>223.63652574</v>
      </c>
      <c r="N181" s="43">
        <f t="shared" ref="N181" si="1033">SUM(O181:P181)</f>
        <v>71576.046593189996</v>
      </c>
      <c r="O181" s="43">
        <v>55188.789344390003</v>
      </c>
      <c r="P181" s="43">
        <f t="shared" ref="P181" si="1034">SUM(Q181:S181)</f>
        <v>16387.257248800001</v>
      </c>
      <c r="Q181" s="43">
        <v>11005.632951330001</v>
      </c>
      <c r="R181" s="43">
        <v>4983.7071396199999</v>
      </c>
      <c r="S181" s="43">
        <v>397.91715785000002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178704.63264695002</v>
      </c>
      <c r="C182" s="43">
        <f t="shared" ref="C182" si="1035">I182+O182</f>
        <v>125468.80247555999</v>
      </c>
      <c r="D182" s="43">
        <f t="shared" ref="D182" si="1036">J182+P182</f>
        <v>53235.83017139</v>
      </c>
      <c r="E182" s="43">
        <f t="shared" ref="E182" si="1037">K182+Q182</f>
        <v>37298.778471159996</v>
      </c>
      <c r="F182" s="43">
        <f t="shared" ref="F182" si="1038">L182+R182</f>
        <v>15324.983120379999</v>
      </c>
      <c r="G182" s="43">
        <f t="shared" ref="G182" si="1039">M182+S182</f>
        <v>612.06857984999999</v>
      </c>
      <c r="H182" s="43">
        <f t="shared" ref="H182" si="1040">SUM(I182:J182)</f>
        <v>105511.04756457999</v>
      </c>
      <c r="I182" s="43">
        <v>68771.900104689994</v>
      </c>
      <c r="J182" s="43">
        <f t="shared" ref="J182" si="1041">SUM(K182:M182)</f>
        <v>36739.147459890002</v>
      </c>
      <c r="K182" s="43">
        <v>26261.464726099999</v>
      </c>
      <c r="L182" s="43">
        <v>10256.16442159</v>
      </c>
      <c r="M182" s="43">
        <v>221.5183122</v>
      </c>
      <c r="N182" s="43">
        <f t="shared" ref="N182" si="1042">SUM(O182:P182)</f>
        <v>73193.585082370002</v>
      </c>
      <c r="O182" s="43">
        <v>56696.902370869997</v>
      </c>
      <c r="P182" s="43">
        <f t="shared" ref="P182" si="1043">SUM(Q182:S182)</f>
        <v>16496.682711500001</v>
      </c>
      <c r="Q182" s="43">
        <v>11037.313745060001</v>
      </c>
      <c r="R182" s="43">
        <v>5068.8186987899999</v>
      </c>
      <c r="S182" s="43">
        <v>390.55026765000002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180179.88497016003</v>
      </c>
      <c r="C183" s="43">
        <f t="shared" ref="C183" si="1044">I183+O183</f>
        <v>126047.41067754</v>
      </c>
      <c r="D183" s="43">
        <f t="shared" ref="D183" si="1045">J183+P183</f>
        <v>54132.474292619998</v>
      </c>
      <c r="E183" s="43">
        <f t="shared" ref="E183" si="1046">K183+Q183</f>
        <v>37841.900225390003</v>
      </c>
      <c r="F183" s="43">
        <f t="shared" ref="F183" si="1047">L183+R183</f>
        <v>15687.599660420001</v>
      </c>
      <c r="G183" s="43">
        <f t="shared" ref="G183" si="1048">M183+S183</f>
        <v>602.97440681</v>
      </c>
      <c r="H183" s="43">
        <f t="shared" ref="H183" si="1049">SUM(I183:J183)</f>
        <v>106783.01940294</v>
      </c>
      <c r="I183" s="43">
        <v>69147.6278131</v>
      </c>
      <c r="J183" s="43">
        <f t="shared" ref="J183" si="1050">SUM(K183:M183)</f>
        <v>37635.391589840001</v>
      </c>
      <c r="K183" s="43">
        <v>26831.620353620001</v>
      </c>
      <c r="L183" s="43">
        <v>10586.00428675</v>
      </c>
      <c r="M183" s="43">
        <v>217.76694946999999</v>
      </c>
      <c r="N183" s="43">
        <f t="shared" ref="N183" si="1051">SUM(O183:P183)</f>
        <v>73396.865567219997</v>
      </c>
      <c r="O183" s="43">
        <v>56899.78286444</v>
      </c>
      <c r="P183" s="43">
        <f t="shared" ref="P183" si="1052">SUM(Q183:S183)</f>
        <v>16497.082702780001</v>
      </c>
      <c r="Q183" s="43">
        <v>11010.279871770001</v>
      </c>
      <c r="R183" s="43">
        <v>5101.5953736700003</v>
      </c>
      <c r="S183" s="43">
        <v>385.20745734000002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181869.42459021998</v>
      </c>
      <c r="C184" s="43">
        <f t="shared" ref="C184" si="1053">I184+O184</f>
        <v>126971.17134519</v>
      </c>
      <c r="D184" s="43">
        <f t="shared" ref="D184" si="1054">J184+P184</f>
        <v>54898.253245030006</v>
      </c>
      <c r="E184" s="43">
        <f t="shared" ref="E184" si="1055">K184+Q184</f>
        <v>38199.284969500004</v>
      </c>
      <c r="F184" s="43">
        <f t="shared" ref="F184" si="1056">L184+R184</f>
        <v>16107.231851780001</v>
      </c>
      <c r="G184" s="43">
        <f t="shared" ref="G184" si="1057">M184+S184</f>
        <v>591.73642374999997</v>
      </c>
      <c r="H184" s="43">
        <f t="shared" ref="H184" si="1058">SUM(I184:J184)</f>
        <v>108992.86620553001</v>
      </c>
      <c r="I184" s="43">
        <v>70634.411289290001</v>
      </c>
      <c r="J184" s="43">
        <f t="shared" ref="J184" si="1059">SUM(K184:M184)</f>
        <v>38358.45491624</v>
      </c>
      <c r="K184" s="43">
        <v>27202.17156802</v>
      </c>
      <c r="L184" s="43">
        <v>10940.41395781</v>
      </c>
      <c r="M184" s="43">
        <v>215.86939040999999</v>
      </c>
      <c r="N184" s="43">
        <f t="shared" ref="N184" si="1060">SUM(O184:P184)</f>
        <v>72876.558384689997</v>
      </c>
      <c r="O184" s="43">
        <v>56336.760055899998</v>
      </c>
      <c r="P184" s="43">
        <f t="shared" ref="P184" si="1061">SUM(Q184:S184)</f>
        <v>16539.798328790002</v>
      </c>
      <c r="Q184" s="43">
        <v>10997.113401480001</v>
      </c>
      <c r="R184" s="43">
        <v>5166.8178939700001</v>
      </c>
      <c r="S184" s="43">
        <v>375.86703333999998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183025.91282953002</v>
      </c>
      <c r="C185" s="43">
        <f t="shared" ref="C185" si="1062">I185+O185</f>
        <v>127321.53698093</v>
      </c>
      <c r="D185" s="43">
        <f t="shared" ref="D185" si="1063">J185+P185</f>
        <v>55704.375848600001</v>
      </c>
      <c r="E185" s="43">
        <f t="shared" ref="E185" si="1064">K185+Q185</f>
        <v>38750.576985909996</v>
      </c>
      <c r="F185" s="43">
        <f t="shared" ref="F185" si="1065">L185+R185</f>
        <v>16387.86977868</v>
      </c>
      <c r="G185" s="43">
        <f t="shared" ref="G185" si="1066">M185+S185</f>
        <v>565.92908401</v>
      </c>
      <c r="H185" s="43">
        <f t="shared" ref="H185" si="1067">SUM(I185:J185)</f>
        <v>109478.44402779001</v>
      </c>
      <c r="I185" s="43">
        <v>70519.055492250001</v>
      </c>
      <c r="J185" s="43">
        <f t="shared" ref="J185" si="1068">SUM(K185:M185)</f>
        <v>38959.388535540005</v>
      </c>
      <c r="K185" s="43">
        <v>27515.709464809999</v>
      </c>
      <c r="L185" s="43">
        <v>11228.251955870001</v>
      </c>
      <c r="M185" s="43">
        <v>215.42711485999999</v>
      </c>
      <c r="N185" s="43">
        <f t="shared" ref="N185" si="1069">SUM(O185:P185)</f>
        <v>73547.468801740004</v>
      </c>
      <c r="O185" s="43">
        <v>56802.481488680001</v>
      </c>
      <c r="P185" s="43">
        <f t="shared" ref="P185" si="1070">SUM(Q185:S185)</f>
        <v>16744.987313059999</v>
      </c>
      <c r="Q185" s="43">
        <v>11234.867521100001</v>
      </c>
      <c r="R185" s="43">
        <v>5159.6178228099998</v>
      </c>
      <c r="S185" s="43">
        <v>350.50196914999998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185237.36436782998</v>
      </c>
      <c r="C186" s="43">
        <f t="shared" ref="C186" si="1071">I186+O186</f>
        <v>129417.70319542001</v>
      </c>
      <c r="D186" s="43">
        <f t="shared" ref="D186" si="1072">J186+P186</f>
        <v>55819.661172409993</v>
      </c>
      <c r="E186" s="43">
        <f t="shared" ref="E186" si="1073">K186+Q186</f>
        <v>39038.425382300004</v>
      </c>
      <c r="F186" s="43">
        <f t="shared" ref="F186" si="1074">L186+R186</f>
        <v>16251.597246199999</v>
      </c>
      <c r="G186" s="43">
        <f t="shared" ref="G186" si="1075">M186+S186</f>
        <v>529.63854390999995</v>
      </c>
      <c r="H186" s="43">
        <f t="shared" ref="H186" si="1076">SUM(I186:J186)</f>
        <v>112014.77529527</v>
      </c>
      <c r="I186" s="43">
        <v>72477.297940300006</v>
      </c>
      <c r="J186" s="43">
        <f t="shared" ref="J186" si="1077">SUM(K186:M186)</f>
        <v>39537.477354969997</v>
      </c>
      <c r="K186" s="43">
        <v>28182.13770938</v>
      </c>
      <c r="L186" s="43">
        <v>11148.333632149999</v>
      </c>
      <c r="M186" s="43">
        <v>207.00601344</v>
      </c>
      <c r="N186" s="43">
        <f t="shared" ref="N186" si="1078">SUM(O186:P186)</f>
        <v>73222.589072560004</v>
      </c>
      <c r="O186" s="43">
        <v>56940.40525512</v>
      </c>
      <c r="P186" s="43">
        <f t="shared" ref="P186" si="1079">SUM(Q186:S186)</f>
        <v>16282.18381744</v>
      </c>
      <c r="Q186" s="43">
        <v>10856.28767292</v>
      </c>
      <c r="R186" s="43">
        <v>5103.2636140499999</v>
      </c>
      <c r="S186" s="43">
        <v>322.63253047000001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189472.75996508001</v>
      </c>
      <c r="C187" s="43">
        <f t="shared" ref="C187" si="1080">I187+O187</f>
        <v>132553.18380687002</v>
      </c>
      <c r="D187" s="43">
        <f t="shared" ref="D187" si="1081">J187+P187</f>
        <v>56919.576158210002</v>
      </c>
      <c r="E187" s="43">
        <f t="shared" ref="E187" si="1082">K187+Q187</f>
        <v>39878.179491759998</v>
      </c>
      <c r="F187" s="43">
        <f t="shared" ref="F187" si="1083">L187+R187</f>
        <v>16520.91551413</v>
      </c>
      <c r="G187" s="43">
        <f t="shared" ref="G187" si="1084">M187+S187</f>
        <v>520.48115231999998</v>
      </c>
      <c r="H187" s="43">
        <f t="shared" ref="H187" si="1085">SUM(I187:J187)</f>
        <v>115554.07039022</v>
      </c>
      <c r="I187" s="43">
        <v>74936.059850170001</v>
      </c>
      <c r="J187" s="43">
        <f t="shared" ref="J187" si="1086">SUM(K187:M187)</f>
        <v>40618.010540050003</v>
      </c>
      <c r="K187" s="43">
        <v>29062.40658821</v>
      </c>
      <c r="L187" s="43">
        <v>11345.2887749</v>
      </c>
      <c r="M187" s="43">
        <v>210.31517693999999</v>
      </c>
      <c r="N187" s="43">
        <f t="shared" ref="N187" si="1087">SUM(O187:P187)</f>
        <v>73918.689574860007</v>
      </c>
      <c r="O187" s="43">
        <v>57617.123956700001</v>
      </c>
      <c r="P187" s="43">
        <f t="shared" ref="P187" si="1088">SUM(Q187:S187)</f>
        <v>16301.565618159999</v>
      </c>
      <c r="Q187" s="43">
        <v>10815.77290355</v>
      </c>
      <c r="R187" s="43">
        <v>5175.6267392299997</v>
      </c>
      <c r="S187" s="43">
        <v>310.16597538000002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192457.96705178998</v>
      </c>
      <c r="C188" s="43">
        <f t="shared" ref="C188" si="1089">I188+O188</f>
        <v>134260.00337434001</v>
      </c>
      <c r="D188" s="43">
        <f t="shared" ref="D188" si="1090">J188+P188</f>
        <v>58197.963677449996</v>
      </c>
      <c r="E188" s="43">
        <f t="shared" ref="E188" si="1091">K188+Q188</f>
        <v>40973.241273399995</v>
      </c>
      <c r="F188" s="43">
        <f t="shared" ref="F188" si="1092">L188+R188</f>
        <v>16717.767847970001</v>
      </c>
      <c r="G188" s="43">
        <f t="shared" ref="G188" si="1093">M188+S188</f>
        <v>506.95455607999997</v>
      </c>
      <c r="H188" s="43">
        <f t="shared" ref="H188" si="1094">SUM(I188:J188)</f>
        <v>117230.78069801</v>
      </c>
      <c r="I188" s="43">
        <v>75744.647960729999</v>
      </c>
      <c r="J188" s="43">
        <f t="shared" ref="J188" si="1095">SUM(K188:M188)</f>
        <v>41486.132737280001</v>
      </c>
      <c r="K188" s="43">
        <v>29837.63778813</v>
      </c>
      <c r="L188" s="43">
        <v>11442.94902432</v>
      </c>
      <c r="M188" s="43">
        <v>205.54592482999999</v>
      </c>
      <c r="N188" s="43">
        <f t="shared" ref="N188" si="1096">SUM(O188:P188)</f>
        <v>75227.186353779995</v>
      </c>
      <c r="O188" s="43">
        <v>58515.355413609999</v>
      </c>
      <c r="P188" s="43">
        <f t="shared" ref="P188" si="1097">SUM(Q188:S188)</f>
        <v>16711.830940169999</v>
      </c>
      <c r="Q188" s="43">
        <v>11135.60348527</v>
      </c>
      <c r="R188" s="43">
        <v>5274.81882365</v>
      </c>
      <c r="S188" s="43">
        <v>301.40863124999998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197413.46806182002</v>
      </c>
      <c r="C189" s="43">
        <f t="shared" ref="C189" si="1098">I189+O189</f>
        <v>138725.91896727</v>
      </c>
      <c r="D189" s="43">
        <f t="shared" ref="D189" si="1099">J189+P189</f>
        <v>58687.549094550006</v>
      </c>
      <c r="E189" s="43">
        <f t="shared" ref="E189" si="1100">K189+Q189</f>
        <v>41378.893374140003</v>
      </c>
      <c r="F189" s="43">
        <f t="shared" ref="F189" si="1101">L189+R189</f>
        <v>16829.694113829999</v>
      </c>
      <c r="G189" s="43">
        <f t="shared" ref="G189" si="1102">M189+S189</f>
        <v>478.96160658000002</v>
      </c>
      <c r="H189" s="43">
        <f t="shared" ref="H189" si="1103">SUM(I189:J189)</f>
        <v>120583.08671452</v>
      </c>
      <c r="I189" s="43">
        <v>78596.754658870006</v>
      </c>
      <c r="J189" s="43">
        <f t="shared" ref="J189" si="1104">SUM(K189:M189)</f>
        <v>41986.332055650004</v>
      </c>
      <c r="K189" s="43">
        <v>30260.667666720001</v>
      </c>
      <c r="L189" s="43">
        <v>11523.612629499999</v>
      </c>
      <c r="M189" s="43">
        <v>202.05175943</v>
      </c>
      <c r="N189" s="43">
        <f t="shared" ref="N189" si="1105">SUM(O189:P189)</f>
        <v>76830.381347300005</v>
      </c>
      <c r="O189" s="43">
        <v>60129.164308400002</v>
      </c>
      <c r="P189" s="43">
        <f t="shared" ref="P189" si="1106">SUM(Q189:S189)</f>
        <v>16701.217038900002</v>
      </c>
      <c r="Q189" s="43">
        <v>11118.225707420001</v>
      </c>
      <c r="R189" s="43">
        <v>5306.0814843300004</v>
      </c>
      <c r="S189" s="43">
        <v>276.90984715000002</v>
      </c>
      <c r="T189" s="43"/>
      <c r="U189" s="43"/>
      <c r="V189" s="43"/>
      <c r="W189" s="43"/>
      <c r="X189" s="43"/>
      <c r="Y189" s="43"/>
    </row>
    <row r="190" spans="1:25">
      <c r="A190" s="8">
        <v>45992</v>
      </c>
      <c r="B190" s="43">
        <v>207155.90319352999</v>
      </c>
      <c r="C190" s="43">
        <f t="shared" ref="C190" si="1107">I190+O190</f>
        <v>147284.35756477999</v>
      </c>
      <c r="D190" s="43">
        <f t="shared" ref="D190" si="1108">J190+P190</f>
        <v>59871.545628749998</v>
      </c>
      <c r="E190" s="43">
        <f t="shared" ref="E190" si="1109">K190+Q190</f>
        <v>42654.606510440004</v>
      </c>
      <c r="F190" s="43">
        <f t="shared" ref="F190" si="1110">L190+R190</f>
        <v>16737.560149299999</v>
      </c>
      <c r="G190" s="43">
        <f t="shared" ref="G190" si="1111">M190+S190</f>
        <v>479.37896900999999</v>
      </c>
      <c r="H190" s="43">
        <f t="shared" ref="H190" si="1112">SUM(I190:J190)</f>
        <v>128796.42840299002</v>
      </c>
      <c r="I190" s="43">
        <v>86029.505217850005</v>
      </c>
      <c r="J190" s="43">
        <f t="shared" ref="J190" si="1113">SUM(K190:M190)</f>
        <v>42766.923185140004</v>
      </c>
      <c r="K190" s="43">
        <v>31075.96961882</v>
      </c>
      <c r="L190" s="43">
        <v>11491.3538076</v>
      </c>
      <c r="M190" s="43">
        <v>199.59975872000001</v>
      </c>
      <c r="N190" s="43">
        <f t="shared" ref="N190" si="1114">SUM(O190:P190)</f>
        <v>78359.47479054</v>
      </c>
      <c r="O190" s="43">
        <v>61254.852346929998</v>
      </c>
      <c r="P190" s="43">
        <f t="shared" ref="P190" si="1115">SUM(Q190:S190)</f>
        <v>17104.622443609998</v>
      </c>
      <c r="Q190" s="43">
        <v>11578.636891620001</v>
      </c>
      <c r="R190" s="43">
        <v>5246.2063416999999</v>
      </c>
      <c r="S190" s="43">
        <v>279.77921028999998</v>
      </c>
      <c r="T190" s="43"/>
      <c r="U190" s="43"/>
      <c r="V190" s="43"/>
      <c r="W190" s="43"/>
      <c r="X190" s="43"/>
      <c r="Y19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8.6640625" style="24" customWidth="1"/>
    <col min="3" max="3" width="12.5546875" style="24" customWidth="1"/>
    <col min="4" max="4" width="12.88671875" style="24" customWidth="1"/>
    <col min="5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3.6640625" style="24" customWidth="1"/>
    <col min="13" max="13" width="10.88671875" style="24" customWidth="1"/>
    <col min="14" max="14" width="11.109375" style="24" customWidth="1"/>
    <col min="15" max="15" width="13.6640625" style="24" customWidth="1"/>
    <col min="16" max="16" width="7.109375" style="24" customWidth="1"/>
    <col min="17" max="17" width="10.33203125" style="24" customWidth="1"/>
    <col min="18" max="18" width="10.109375" style="24" customWidth="1"/>
    <col min="19" max="16384" width="9.109375" style="24"/>
  </cols>
  <sheetData>
    <row r="1" spans="1:23">
      <c r="A1" s="17" t="s">
        <v>157</v>
      </c>
    </row>
    <row r="2" spans="1:23" ht="5.25" customHeight="1"/>
    <row r="3" spans="1:23" ht="25.5" customHeight="1">
      <c r="A3" s="223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</row>
    <row r="4" spans="1:23" ht="12.75" customHeight="1">
      <c r="A4" s="215" t="s">
        <v>130</v>
      </c>
      <c r="B4" s="233"/>
      <c r="C4" s="233"/>
      <c r="D4" s="233"/>
      <c r="E4" s="233"/>
      <c r="F4" s="233"/>
    </row>
    <row r="5" spans="1:23" ht="12.75" customHeight="1">
      <c r="A5" s="26" t="s">
        <v>229</v>
      </c>
    </row>
    <row r="6" spans="1:23" ht="12.75" customHeight="1">
      <c r="A6" s="217" t="s">
        <v>0</v>
      </c>
      <c r="B6" s="247" t="s">
        <v>1</v>
      </c>
      <c r="C6" s="209" t="s">
        <v>50</v>
      </c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41"/>
    </row>
    <row r="7" spans="1:23" s="23" customFormat="1" ht="12.75" customHeight="1">
      <c r="A7" s="218"/>
      <c r="B7" s="248"/>
      <c r="C7" s="212" t="s">
        <v>49</v>
      </c>
      <c r="D7" s="212" t="s">
        <v>48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40</v>
      </c>
      <c r="M7" s="240" t="s">
        <v>257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42" t="s">
        <v>35</v>
      </c>
      <c r="T7" s="212" t="s">
        <v>34</v>
      </c>
    </row>
    <row r="8" spans="1:23" s="23" customFormat="1" ht="12.75" customHeight="1">
      <c r="A8" s="245"/>
      <c r="B8" s="249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43"/>
      <c r="T8" s="238"/>
    </row>
    <row r="9" spans="1:23" s="23" customFormat="1" ht="71.25" customHeight="1">
      <c r="A9" s="246"/>
      <c r="B9" s="250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44"/>
      <c r="T9" s="239"/>
    </row>
    <row r="10" spans="1:23" s="23" customFormat="1" collapsed="1">
      <c r="A10" s="137">
        <v>1</v>
      </c>
      <c r="B10" s="116">
        <v>2</v>
      </c>
      <c r="C10" s="117">
        <v>3</v>
      </c>
      <c r="D10" s="116">
        <v>4</v>
      </c>
      <c r="E10" s="117">
        <v>5</v>
      </c>
      <c r="F10" s="116">
        <v>6</v>
      </c>
      <c r="G10" s="117">
        <v>7</v>
      </c>
      <c r="H10" s="116">
        <v>8</v>
      </c>
      <c r="I10" s="117">
        <v>9</v>
      </c>
      <c r="J10" s="116">
        <v>10</v>
      </c>
      <c r="K10" s="117">
        <v>11</v>
      </c>
      <c r="L10" s="116">
        <v>12</v>
      </c>
      <c r="M10" s="117">
        <v>13</v>
      </c>
      <c r="N10" s="116">
        <v>14</v>
      </c>
      <c r="O10" s="117">
        <v>15</v>
      </c>
      <c r="P10" s="116">
        <v>16</v>
      </c>
      <c r="Q10" s="117">
        <v>17</v>
      </c>
      <c r="R10" s="116">
        <v>18</v>
      </c>
      <c r="S10" s="117">
        <v>19</v>
      </c>
      <c r="T10" s="116">
        <v>20</v>
      </c>
      <c r="U10" s="118"/>
      <c r="V10" s="118"/>
      <c r="W10" s="118"/>
    </row>
    <row r="11" spans="1:23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3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</row>
    <row r="13" spans="1:23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3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</row>
    <row r="15" spans="1:23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</row>
    <row r="16" spans="1:23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</row>
    <row r="17" spans="1:2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</row>
    <row r="18" spans="1:2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</row>
    <row r="19" spans="1:2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</row>
    <row r="20" spans="1:2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</row>
    <row r="21" spans="1:2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</row>
    <row r="22" spans="1:2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</row>
    <row r="23" spans="1:2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</row>
    <row r="24" spans="1:2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</row>
    <row r="25" spans="1:2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</row>
    <row r="26" spans="1:2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</row>
    <row r="27" spans="1:2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</row>
    <row r="28" spans="1:2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</row>
    <row r="29" spans="1:2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</row>
    <row r="30" spans="1:2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</row>
    <row r="31" spans="1:2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</row>
    <row r="32" spans="1:2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</row>
    <row r="33" spans="1:2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</row>
    <row r="34" spans="1:2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</row>
    <row r="35" spans="1:22" hidden="1" outlineLevel="1">
      <c r="A35" s="8">
        <v>41275</v>
      </c>
      <c r="B35" s="113">
        <v>19365.005387899997</v>
      </c>
      <c r="C35" s="113">
        <v>986.50763661999997</v>
      </c>
      <c r="D35" s="113">
        <v>5338.9224440899998</v>
      </c>
      <c r="E35" s="113">
        <v>2158.7734318399998</v>
      </c>
      <c r="F35" s="113">
        <v>914.55815847000008</v>
      </c>
      <c r="G35" s="113">
        <v>84.826748840000022</v>
      </c>
      <c r="H35" s="113">
        <v>415.30013646999998</v>
      </c>
      <c r="I35" s="113">
        <v>6492.595691890001</v>
      </c>
      <c r="J35" s="113">
        <v>738.61811407999994</v>
      </c>
      <c r="K35" s="113">
        <v>39.292211779999995</v>
      </c>
      <c r="L35" s="113">
        <v>390.26566629000001</v>
      </c>
      <c r="M35" s="169" t="s">
        <v>189</v>
      </c>
      <c r="N35" s="113">
        <v>412.75610204999998</v>
      </c>
      <c r="O35" s="113">
        <v>1143.1336861899999</v>
      </c>
      <c r="P35" s="113">
        <v>168.62485113</v>
      </c>
      <c r="Q35" s="113">
        <v>16.60734235</v>
      </c>
      <c r="R35" s="113">
        <v>18.568940579999996</v>
      </c>
      <c r="S35" s="113">
        <v>13.648569389999999</v>
      </c>
      <c r="T35" s="113">
        <v>32.005655839999996</v>
      </c>
      <c r="U35" s="113"/>
      <c r="V35" s="113"/>
    </row>
    <row r="36" spans="1:22" hidden="1" outlineLevel="1">
      <c r="A36" s="8">
        <v>41306</v>
      </c>
      <c r="B36" s="113">
        <v>19916.0777304</v>
      </c>
      <c r="C36" s="113">
        <v>983.20225990999995</v>
      </c>
      <c r="D36" s="113">
        <v>5644.4806615599991</v>
      </c>
      <c r="E36" s="113">
        <v>2186.2151656599999</v>
      </c>
      <c r="F36" s="113">
        <v>578.13780479999991</v>
      </c>
      <c r="G36" s="113">
        <v>87.098591479999996</v>
      </c>
      <c r="H36" s="113">
        <v>384.73207814999995</v>
      </c>
      <c r="I36" s="113">
        <v>7301.8492434099999</v>
      </c>
      <c r="J36" s="113">
        <v>494.81204814</v>
      </c>
      <c r="K36" s="113">
        <v>39.502280890000009</v>
      </c>
      <c r="L36" s="113">
        <v>380.00674984</v>
      </c>
      <c r="M36" s="169" t="s">
        <v>189</v>
      </c>
      <c r="N36" s="113">
        <v>496.90995457000002</v>
      </c>
      <c r="O36" s="113">
        <v>1090.54857812</v>
      </c>
      <c r="P36" s="113">
        <v>167.54956792999999</v>
      </c>
      <c r="Q36" s="113">
        <v>16.07877045</v>
      </c>
      <c r="R36" s="113">
        <v>18.458610590000003</v>
      </c>
      <c r="S36" s="113">
        <v>10.378571229999999</v>
      </c>
      <c r="T36" s="113">
        <v>36.11679367</v>
      </c>
      <c r="U36" s="113"/>
      <c r="V36" s="113"/>
    </row>
    <row r="37" spans="1:22" hidden="1" outlineLevel="1">
      <c r="A37" s="8">
        <v>41334</v>
      </c>
      <c r="B37" s="113">
        <v>18948.410044140001</v>
      </c>
      <c r="C37" s="113">
        <v>910.09380945999987</v>
      </c>
      <c r="D37" s="113">
        <v>4934.1907463699999</v>
      </c>
      <c r="E37" s="113">
        <v>2286.3708063399999</v>
      </c>
      <c r="F37" s="113">
        <v>353.45416678000004</v>
      </c>
      <c r="G37" s="113">
        <v>86.667996250000002</v>
      </c>
      <c r="H37" s="113">
        <v>387.58697461000003</v>
      </c>
      <c r="I37" s="113">
        <v>7490.2901290700001</v>
      </c>
      <c r="J37" s="113">
        <v>466.53093075000004</v>
      </c>
      <c r="K37" s="113">
        <v>38.873875689999998</v>
      </c>
      <c r="L37" s="113">
        <v>348.40671541999995</v>
      </c>
      <c r="M37" s="169" t="s">
        <v>189</v>
      </c>
      <c r="N37" s="113">
        <v>302.22632922000003</v>
      </c>
      <c r="O37" s="113">
        <v>1061.23983271</v>
      </c>
      <c r="P37" s="113">
        <v>182.74947891000002</v>
      </c>
      <c r="Q37" s="113">
        <v>15.644053870000002</v>
      </c>
      <c r="R37" s="113">
        <v>17.30355582</v>
      </c>
      <c r="S37" s="113">
        <v>10.135142879999997</v>
      </c>
      <c r="T37" s="113">
        <v>56.645499990000005</v>
      </c>
      <c r="U37" s="113"/>
      <c r="V37" s="113"/>
    </row>
    <row r="38" spans="1:22" hidden="1" outlineLevel="1">
      <c r="A38" s="8">
        <v>41365</v>
      </c>
      <c r="B38" s="113">
        <v>19261.731937920002</v>
      </c>
      <c r="C38" s="113">
        <v>889.44708261000005</v>
      </c>
      <c r="D38" s="113">
        <v>5454.0169604500006</v>
      </c>
      <c r="E38" s="113">
        <v>2281.0890158500001</v>
      </c>
      <c r="F38" s="113">
        <v>352.22204026999998</v>
      </c>
      <c r="G38" s="113">
        <v>78.897508360000003</v>
      </c>
      <c r="H38" s="113">
        <v>416.77919364999997</v>
      </c>
      <c r="I38" s="113">
        <v>7405.3674379499998</v>
      </c>
      <c r="J38" s="113">
        <v>506.47525881000001</v>
      </c>
      <c r="K38" s="113">
        <v>41.907632279999994</v>
      </c>
      <c r="L38" s="113">
        <v>383.76814833000003</v>
      </c>
      <c r="M38" s="169" t="s">
        <v>189</v>
      </c>
      <c r="N38" s="113">
        <v>198.62900009000001</v>
      </c>
      <c r="O38" s="113">
        <v>956.09656367999992</v>
      </c>
      <c r="P38" s="113">
        <v>204.77800891999996</v>
      </c>
      <c r="Q38" s="113">
        <v>15.543898099999998</v>
      </c>
      <c r="R38" s="113">
        <v>15.819477750000001</v>
      </c>
      <c r="S38" s="113">
        <v>7.0509585899999996</v>
      </c>
      <c r="T38" s="113">
        <v>53.843752229999993</v>
      </c>
      <c r="U38" s="113"/>
      <c r="V38" s="113"/>
    </row>
    <row r="39" spans="1:22" hidden="1" outlineLevel="1">
      <c r="A39" s="8">
        <v>41395</v>
      </c>
      <c r="B39" s="113">
        <v>19246.306626280002</v>
      </c>
      <c r="C39" s="113">
        <v>898.07548540999994</v>
      </c>
      <c r="D39" s="113">
        <v>5114.0115178500009</v>
      </c>
      <c r="E39" s="113">
        <v>2192.1495066499997</v>
      </c>
      <c r="F39" s="113">
        <v>445.00249449</v>
      </c>
      <c r="G39" s="113">
        <v>81.028811689999998</v>
      </c>
      <c r="H39" s="113">
        <v>440.07812219999988</v>
      </c>
      <c r="I39" s="113">
        <v>7710.7672747399993</v>
      </c>
      <c r="J39" s="113">
        <v>383.12102332000006</v>
      </c>
      <c r="K39" s="113">
        <v>48.613002950000002</v>
      </c>
      <c r="L39" s="113">
        <v>497.20802663000001</v>
      </c>
      <c r="M39" s="169" t="s">
        <v>189</v>
      </c>
      <c r="N39" s="113">
        <v>211.36948311</v>
      </c>
      <c r="O39" s="113">
        <v>1001.05305979</v>
      </c>
      <c r="P39" s="113">
        <v>120.85235306999999</v>
      </c>
      <c r="Q39" s="113">
        <v>16.981397179999998</v>
      </c>
      <c r="R39" s="113">
        <v>15.528265639999999</v>
      </c>
      <c r="S39" s="113">
        <v>9.5660280299999982</v>
      </c>
      <c r="T39" s="113">
        <v>60.900773530000002</v>
      </c>
      <c r="U39" s="113"/>
      <c r="V39" s="113"/>
    </row>
    <row r="40" spans="1:22" hidden="1" outlineLevel="1">
      <c r="A40" s="8">
        <v>41426</v>
      </c>
      <c r="B40" s="113">
        <v>19095.345618640004</v>
      </c>
      <c r="C40" s="113">
        <v>862.04044308999994</v>
      </c>
      <c r="D40" s="113">
        <v>5100.4580405699999</v>
      </c>
      <c r="E40" s="113">
        <v>2572.9158144100002</v>
      </c>
      <c r="F40" s="113">
        <v>299.85673959999997</v>
      </c>
      <c r="G40" s="113">
        <v>83.69698163000001</v>
      </c>
      <c r="H40" s="113">
        <v>417.20443505000014</v>
      </c>
      <c r="I40" s="113">
        <v>7751.5324006500005</v>
      </c>
      <c r="J40" s="113">
        <v>373.3282116900001</v>
      </c>
      <c r="K40" s="113">
        <v>41.411753950000005</v>
      </c>
      <c r="L40" s="113">
        <v>242.52827250999997</v>
      </c>
      <c r="M40" s="169" t="s">
        <v>189</v>
      </c>
      <c r="N40" s="113">
        <v>241.89967855</v>
      </c>
      <c r="O40" s="113">
        <v>869.66846329000009</v>
      </c>
      <c r="P40" s="113">
        <v>135.41052058999998</v>
      </c>
      <c r="Q40" s="113">
        <v>14.377621939999999</v>
      </c>
      <c r="R40" s="113">
        <v>17.218090780000001</v>
      </c>
      <c r="S40" s="113">
        <v>8.2894494999999981</v>
      </c>
      <c r="T40" s="113">
        <v>63.508700839999996</v>
      </c>
      <c r="U40" s="113"/>
      <c r="V40" s="113"/>
    </row>
    <row r="41" spans="1:22" hidden="1" outlineLevel="1">
      <c r="A41" s="8">
        <v>41456</v>
      </c>
      <c r="B41" s="113">
        <v>19012.799416430003</v>
      </c>
      <c r="C41" s="113">
        <v>979.44849977000001</v>
      </c>
      <c r="D41" s="113">
        <v>5113.0262395600002</v>
      </c>
      <c r="E41" s="113">
        <v>2039.1669837100001</v>
      </c>
      <c r="F41" s="113">
        <v>285.82501576000004</v>
      </c>
      <c r="G41" s="113">
        <v>99.186408249999985</v>
      </c>
      <c r="H41" s="113">
        <v>449.55210902000005</v>
      </c>
      <c r="I41" s="113">
        <v>8006.4020206199993</v>
      </c>
      <c r="J41" s="113">
        <v>505.08014492000001</v>
      </c>
      <c r="K41" s="113">
        <v>44.697221629999994</v>
      </c>
      <c r="L41" s="113">
        <v>116.2685085</v>
      </c>
      <c r="M41" s="169" t="s">
        <v>189</v>
      </c>
      <c r="N41" s="113">
        <v>270.01295906999997</v>
      </c>
      <c r="O41" s="113">
        <v>875.71856785999989</v>
      </c>
      <c r="P41" s="113">
        <v>124.67907953999999</v>
      </c>
      <c r="Q41" s="113">
        <v>11.56021078</v>
      </c>
      <c r="R41" s="113">
        <v>20.20798826</v>
      </c>
      <c r="S41" s="113">
        <v>6.2151935800000002</v>
      </c>
      <c r="T41" s="113">
        <v>65.752265600000015</v>
      </c>
      <c r="U41" s="113"/>
      <c r="V41" s="113"/>
    </row>
    <row r="42" spans="1:22" hidden="1" outlineLevel="1">
      <c r="A42" s="8">
        <v>41487</v>
      </c>
      <c r="B42" s="113">
        <v>19894.304252099999</v>
      </c>
      <c r="C42" s="113">
        <v>979.64892366999993</v>
      </c>
      <c r="D42" s="113">
        <v>5918.2232567199999</v>
      </c>
      <c r="E42" s="113">
        <v>1957.8774855400002</v>
      </c>
      <c r="F42" s="113">
        <v>94.103524950000008</v>
      </c>
      <c r="G42" s="113">
        <v>102.64292408999999</v>
      </c>
      <c r="H42" s="113">
        <v>463.08122909999997</v>
      </c>
      <c r="I42" s="113">
        <v>7911.9958511599998</v>
      </c>
      <c r="J42" s="113">
        <v>435.36807518000006</v>
      </c>
      <c r="K42" s="113">
        <v>43.026980089999988</v>
      </c>
      <c r="L42" s="113">
        <v>396.83991758999997</v>
      </c>
      <c r="M42" s="169" t="s">
        <v>189</v>
      </c>
      <c r="N42" s="113">
        <v>270.15800915</v>
      </c>
      <c r="O42" s="113">
        <v>1121.1711628899998</v>
      </c>
      <c r="P42" s="113">
        <v>126.63342017999999</v>
      </c>
      <c r="Q42" s="113">
        <v>11.11309953</v>
      </c>
      <c r="R42" s="113">
        <v>17.39222728</v>
      </c>
      <c r="S42" s="113">
        <v>5.7514501299999994</v>
      </c>
      <c r="T42" s="113">
        <v>39.276714849999998</v>
      </c>
      <c r="U42" s="113"/>
      <c r="V42" s="113"/>
    </row>
    <row r="43" spans="1:22" hidden="1" outlineLevel="1">
      <c r="A43" s="8">
        <v>41518</v>
      </c>
      <c r="B43" s="113">
        <v>18683.423269019997</v>
      </c>
      <c r="C43" s="113">
        <v>976.29417159000002</v>
      </c>
      <c r="D43" s="113">
        <v>5205.2133132500003</v>
      </c>
      <c r="E43" s="113">
        <v>2064.8346174899998</v>
      </c>
      <c r="F43" s="113">
        <v>80.085875770000015</v>
      </c>
      <c r="G43" s="113">
        <v>104.32173847</v>
      </c>
      <c r="H43" s="113">
        <v>471.33831687999998</v>
      </c>
      <c r="I43" s="113">
        <v>7667.6484183799994</v>
      </c>
      <c r="J43" s="113">
        <v>341.27616046999992</v>
      </c>
      <c r="K43" s="113">
        <v>58.310172419999994</v>
      </c>
      <c r="L43" s="113">
        <v>132.19939641000002</v>
      </c>
      <c r="M43" s="169" t="s">
        <v>189</v>
      </c>
      <c r="N43" s="113">
        <v>281.48017630999999</v>
      </c>
      <c r="O43" s="113">
        <v>1089.3904877099999</v>
      </c>
      <c r="P43" s="113">
        <v>132.64617662000001</v>
      </c>
      <c r="Q43" s="113">
        <v>13.804956839999999</v>
      </c>
      <c r="R43" s="113">
        <v>17.381799109999999</v>
      </c>
      <c r="S43" s="113">
        <v>8.9472150699999986</v>
      </c>
      <c r="T43" s="113">
        <v>38.250276229999997</v>
      </c>
      <c r="U43" s="113"/>
      <c r="V43" s="113"/>
    </row>
    <row r="44" spans="1:22" hidden="1" outlineLevel="1">
      <c r="A44" s="8">
        <v>41548</v>
      </c>
      <c r="B44" s="113">
        <v>17329.873259980002</v>
      </c>
      <c r="C44" s="113">
        <v>1026.99531194</v>
      </c>
      <c r="D44" s="113">
        <v>4772.79294192</v>
      </c>
      <c r="E44" s="113">
        <v>2051.10559311</v>
      </c>
      <c r="F44" s="113">
        <v>146.45994318000001</v>
      </c>
      <c r="G44" s="113">
        <v>120.89422318999999</v>
      </c>
      <c r="H44" s="113">
        <v>428.77831278000002</v>
      </c>
      <c r="I44" s="113">
        <v>6670.9422007800003</v>
      </c>
      <c r="J44" s="113">
        <v>321.28814179000005</v>
      </c>
      <c r="K44" s="113">
        <v>42.245663209999996</v>
      </c>
      <c r="L44" s="113">
        <v>310.04046983000001</v>
      </c>
      <c r="M44" s="169" t="s">
        <v>189</v>
      </c>
      <c r="N44" s="113">
        <v>304.82275707999997</v>
      </c>
      <c r="O44" s="113">
        <v>947.70098470000005</v>
      </c>
      <c r="P44" s="113">
        <v>110.88683125000001</v>
      </c>
      <c r="Q44" s="113">
        <v>15.040214559999999</v>
      </c>
      <c r="R44" s="113">
        <v>16.714584410000001</v>
      </c>
      <c r="S44" s="113">
        <v>7.5497156799999994</v>
      </c>
      <c r="T44" s="113">
        <v>35.615370570000003</v>
      </c>
      <c r="U44" s="113"/>
      <c r="V44" s="113"/>
    </row>
    <row r="45" spans="1:22" hidden="1" outlineLevel="1">
      <c r="A45" s="8">
        <v>41579</v>
      </c>
      <c r="B45" s="113">
        <v>18095.701315750001</v>
      </c>
      <c r="C45" s="113">
        <v>925.67860958999995</v>
      </c>
      <c r="D45" s="113">
        <v>4979.0311074700003</v>
      </c>
      <c r="E45" s="113">
        <v>1842.58547073</v>
      </c>
      <c r="F45" s="113">
        <v>232.13896811999996</v>
      </c>
      <c r="G45" s="113">
        <v>127.65967370000001</v>
      </c>
      <c r="H45" s="113">
        <v>419.70925928999998</v>
      </c>
      <c r="I45" s="113">
        <v>6874.9485145099998</v>
      </c>
      <c r="J45" s="113">
        <v>292.65947910999995</v>
      </c>
      <c r="K45" s="113">
        <v>50.535428359999997</v>
      </c>
      <c r="L45" s="113">
        <v>441.86666801000001</v>
      </c>
      <c r="M45" s="169" t="s">
        <v>189</v>
      </c>
      <c r="N45" s="113">
        <v>768.73585947999993</v>
      </c>
      <c r="O45" s="113">
        <v>951.37478450000003</v>
      </c>
      <c r="P45" s="113">
        <v>118.18223901</v>
      </c>
      <c r="Q45" s="113">
        <v>15.882722580000001</v>
      </c>
      <c r="R45" s="113">
        <v>13.501697629999999</v>
      </c>
      <c r="S45" s="113">
        <v>7.8506710799999997</v>
      </c>
      <c r="T45" s="113">
        <v>33.360162580000008</v>
      </c>
      <c r="U45" s="113"/>
      <c r="V45" s="113"/>
    </row>
    <row r="46" spans="1:22" hidden="1" outlineLevel="1">
      <c r="A46" s="8">
        <v>41609</v>
      </c>
      <c r="B46" s="113">
        <v>19232.52225179</v>
      </c>
      <c r="C46" s="113">
        <v>1329.2729396100001</v>
      </c>
      <c r="D46" s="113">
        <v>5006.9368788299998</v>
      </c>
      <c r="E46" s="113">
        <v>2255.2164910800002</v>
      </c>
      <c r="F46" s="113">
        <v>307.93655254000004</v>
      </c>
      <c r="G46" s="113">
        <v>148.47754989000001</v>
      </c>
      <c r="H46" s="113">
        <v>600.29951454000002</v>
      </c>
      <c r="I46" s="113">
        <v>6677.5330465099996</v>
      </c>
      <c r="J46" s="113">
        <v>443.99188237000004</v>
      </c>
      <c r="K46" s="113">
        <v>61.557084379999999</v>
      </c>
      <c r="L46" s="113">
        <v>255.83750752</v>
      </c>
      <c r="M46" s="169" t="s">
        <v>189</v>
      </c>
      <c r="N46" s="113">
        <v>880.59524425999996</v>
      </c>
      <c r="O46" s="113">
        <v>1084.9954518899999</v>
      </c>
      <c r="P46" s="113">
        <v>100.49859382</v>
      </c>
      <c r="Q46" s="113">
        <v>14.69868679</v>
      </c>
      <c r="R46" s="113">
        <v>22.063901719999997</v>
      </c>
      <c r="S46" s="113">
        <v>8.6616355700000014</v>
      </c>
      <c r="T46" s="113">
        <v>33.949290470000001</v>
      </c>
      <c r="U46" s="113"/>
      <c r="V46" s="113"/>
    </row>
    <row r="47" spans="1:22" hidden="1" outlineLevel="1">
      <c r="A47" s="8">
        <v>41640</v>
      </c>
      <c r="B47" s="113">
        <v>19264.414046419999</v>
      </c>
      <c r="C47" s="113">
        <v>1289.3094474100003</v>
      </c>
      <c r="D47" s="113">
        <v>5030.5483160900003</v>
      </c>
      <c r="E47" s="113">
        <v>2082.99819282</v>
      </c>
      <c r="F47" s="113">
        <v>289.25275342999998</v>
      </c>
      <c r="G47" s="113">
        <v>123.53442539000001</v>
      </c>
      <c r="H47" s="113">
        <v>510.00859352000009</v>
      </c>
      <c r="I47" s="113">
        <v>7107.6589408700011</v>
      </c>
      <c r="J47" s="113">
        <v>290.59983346000001</v>
      </c>
      <c r="K47" s="113">
        <v>47.298000020000011</v>
      </c>
      <c r="L47" s="113">
        <v>567.70955047999996</v>
      </c>
      <c r="M47" s="169" t="s">
        <v>189</v>
      </c>
      <c r="N47" s="113">
        <v>748.02641203999997</v>
      </c>
      <c r="O47" s="113">
        <v>953.79101037999999</v>
      </c>
      <c r="P47" s="113">
        <v>140.28612848000003</v>
      </c>
      <c r="Q47" s="113">
        <v>17.159043610000001</v>
      </c>
      <c r="R47" s="113">
        <v>19.043052499999998</v>
      </c>
      <c r="S47" s="113">
        <v>13.187394299999999</v>
      </c>
      <c r="T47" s="113">
        <v>34.002951619999997</v>
      </c>
      <c r="U47" s="113"/>
      <c r="V47" s="113"/>
    </row>
    <row r="48" spans="1:22" hidden="1" outlineLevel="1">
      <c r="A48" s="8">
        <v>41671</v>
      </c>
      <c r="B48" s="113">
        <v>16586.081466939999</v>
      </c>
      <c r="C48" s="113">
        <v>1314.17218342</v>
      </c>
      <c r="D48" s="113">
        <v>2404.83275641</v>
      </c>
      <c r="E48" s="113">
        <v>2296.0230574900002</v>
      </c>
      <c r="F48" s="113">
        <v>315.59198728000001</v>
      </c>
      <c r="G48" s="113">
        <v>130.22972333000001</v>
      </c>
      <c r="H48" s="113">
        <v>467.61581008000002</v>
      </c>
      <c r="I48" s="113">
        <v>6688.8766025799996</v>
      </c>
      <c r="J48" s="113">
        <v>381.41331927000004</v>
      </c>
      <c r="K48" s="113">
        <v>43.76168053</v>
      </c>
      <c r="L48" s="113">
        <v>628.90090562</v>
      </c>
      <c r="M48" s="169" t="s">
        <v>189</v>
      </c>
      <c r="N48" s="113">
        <v>542.97805421999999</v>
      </c>
      <c r="O48" s="113">
        <v>1127.51578283</v>
      </c>
      <c r="P48" s="113">
        <v>157.90487848999999</v>
      </c>
      <c r="Q48" s="113">
        <v>16.175160250000001</v>
      </c>
      <c r="R48" s="113">
        <v>24.663177559999998</v>
      </c>
      <c r="S48" s="113">
        <v>11.220455759999998</v>
      </c>
      <c r="T48" s="113">
        <v>34.205931819999996</v>
      </c>
      <c r="U48" s="113"/>
      <c r="V48" s="113"/>
    </row>
    <row r="49" spans="1:22" hidden="1" outlineLevel="1">
      <c r="A49" s="8">
        <v>41699</v>
      </c>
      <c r="B49" s="113">
        <v>14945.91353405</v>
      </c>
      <c r="C49" s="113">
        <v>1446.29477769</v>
      </c>
      <c r="D49" s="113">
        <v>1252.4928003</v>
      </c>
      <c r="E49" s="113">
        <v>2381.8050954600003</v>
      </c>
      <c r="F49" s="113">
        <v>470.62479999999999</v>
      </c>
      <c r="G49" s="113">
        <v>117.86639155999998</v>
      </c>
      <c r="H49" s="113">
        <v>380.37746838999999</v>
      </c>
      <c r="I49" s="113">
        <v>6262.0172330599999</v>
      </c>
      <c r="J49" s="113">
        <v>366.08174736000001</v>
      </c>
      <c r="K49" s="113">
        <v>26.30326084</v>
      </c>
      <c r="L49" s="113">
        <v>617.16823089000002</v>
      </c>
      <c r="M49" s="169" t="s">
        <v>189</v>
      </c>
      <c r="N49" s="113">
        <v>271.39532967999997</v>
      </c>
      <c r="O49" s="113">
        <v>1092.7735195800001</v>
      </c>
      <c r="P49" s="113">
        <v>167.77417256999999</v>
      </c>
      <c r="Q49" s="113">
        <v>25.965712989999997</v>
      </c>
      <c r="R49" s="113">
        <v>19.833838620000002</v>
      </c>
      <c r="S49" s="113">
        <v>9.5982237099999992</v>
      </c>
      <c r="T49" s="113">
        <v>37.540931350000008</v>
      </c>
      <c r="U49" s="113"/>
      <c r="V49" s="113"/>
    </row>
    <row r="50" spans="1:22" hidden="1" outlineLevel="1">
      <c r="A50" s="8">
        <v>41730</v>
      </c>
      <c r="B50" s="113">
        <v>14148.262564789999</v>
      </c>
      <c r="C50" s="113">
        <v>1279.6927057</v>
      </c>
      <c r="D50" s="113">
        <v>921.94262989000003</v>
      </c>
      <c r="E50" s="113">
        <v>2197.3036193300004</v>
      </c>
      <c r="F50" s="113">
        <v>279.14846018000003</v>
      </c>
      <c r="G50" s="113">
        <v>80.32000334</v>
      </c>
      <c r="H50" s="113">
        <v>384.85600240000002</v>
      </c>
      <c r="I50" s="113">
        <v>5985.0049965300004</v>
      </c>
      <c r="J50" s="113">
        <v>477.38641657000005</v>
      </c>
      <c r="K50" s="113">
        <v>25.816152250000005</v>
      </c>
      <c r="L50" s="113">
        <v>545.55166523000003</v>
      </c>
      <c r="M50" s="169" t="s">
        <v>189</v>
      </c>
      <c r="N50" s="113">
        <v>633.44911077999996</v>
      </c>
      <c r="O50" s="113">
        <v>1077.95990637</v>
      </c>
      <c r="P50" s="113">
        <v>164.23352983000004</v>
      </c>
      <c r="Q50" s="113">
        <v>23.664909309999999</v>
      </c>
      <c r="R50" s="113">
        <v>24.754905310000002</v>
      </c>
      <c r="S50" s="113">
        <v>9.182871780000001</v>
      </c>
      <c r="T50" s="113">
        <v>37.994679990000002</v>
      </c>
      <c r="U50" s="113"/>
      <c r="V50" s="113"/>
    </row>
    <row r="51" spans="1:22" hidden="1" outlineLevel="1">
      <c r="A51" s="8">
        <v>41760</v>
      </c>
      <c r="B51" s="113">
        <v>14379.34994455</v>
      </c>
      <c r="C51" s="113">
        <v>1338.8778635800002</v>
      </c>
      <c r="D51" s="113">
        <v>1232.6145681400001</v>
      </c>
      <c r="E51" s="113">
        <v>2479.4817863499998</v>
      </c>
      <c r="F51" s="113">
        <v>301.28304838999998</v>
      </c>
      <c r="G51" s="113">
        <v>95.548303969999992</v>
      </c>
      <c r="H51" s="113">
        <v>458.40528656999993</v>
      </c>
      <c r="I51" s="113">
        <v>5949.6593759800007</v>
      </c>
      <c r="J51" s="113">
        <v>455.10448601999997</v>
      </c>
      <c r="K51" s="113">
        <v>27.421883210000001</v>
      </c>
      <c r="L51" s="113">
        <v>172.78643777999997</v>
      </c>
      <c r="M51" s="169" t="s">
        <v>189</v>
      </c>
      <c r="N51" s="113">
        <v>605.33001330000002</v>
      </c>
      <c r="O51" s="113">
        <v>1011.8967438599999</v>
      </c>
      <c r="P51" s="113">
        <v>152.35218811000001</v>
      </c>
      <c r="Q51" s="113">
        <v>23.682383189999999</v>
      </c>
      <c r="R51" s="113">
        <v>26.001222730000002</v>
      </c>
      <c r="S51" s="113">
        <v>9.5221898999999972</v>
      </c>
      <c r="T51" s="113">
        <v>39.382163469999995</v>
      </c>
      <c r="U51" s="113"/>
      <c r="V51" s="113"/>
    </row>
    <row r="52" spans="1:22" hidden="1" outlineLevel="1">
      <c r="A52" s="8">
        <v>41791</v>
      </c>
      <c r="B52" s="113">
        <v>14814.889234169999</v>
      </c>
      <c r="C52" s="113">
        <v>1283.06479904</v>
      </c>
      <c r="D52" s="113">
        <v>1136.7692979400001</v>
      </c>
      <c r="E52" s="113">
        <v>3015.1515099600001</v>
      </c>
      <c r="F52" s="113">
        <v>212.76086705999998</v>
      </c>
      <c r="G52" s="113">
        <v>101.48341217000001</v>
      </c>
      <c r="H52" s="113">
        <v>369.67106902</v>
      </c>
      <c r="I52" s="113">
        <v>5816.9635332399994</v>
      </c>
      <c r="J52" s="113">
        <v>559.54901551</v>
      </c>
      <c r="K52" s="113">
        <v>32.99429172</v>
      </c>
      <c r="L52" s="113">
        <v>486.49749914999995</v>
      </c>
      <c r="M52" s="169" t="s">
        <v>189</v>
      </c>
      <c r="N52" s="113">
        <v>555.26406028999997</v>
      </c>
      <c r="O52" s="113">
        <v>996.89099116000011</v>
      </c>
      <c r="P52" s="113">
        <v>153.76682457999999</v>
      </c>
      <c r="Q52" s="113">
        <v>18.22248991</v>
      </c>
      <c r="R52" s="113">
        <v>19.729056509999999</v>
      </c>
      <c r="S52" s="113">
        <v>16.261906680000003</v>
      </c>
      <c r="T52" s="113">
        <v>39.848610230000013</v>
      </c>
      <c r="U52" s="113"/>
      <c r="V52" s="113"/>
    </row>
    <row r="53" spans="1:22" hidden="1" outlineLevel="1">
      <c r="A53" s="8">
        <v>41821</v>
      </c>
      <c r="B53" s="113">
        <v>14819.704822040001</v>
      </c>
      <c r="C53" s="113">
        <v>1336.46589883</v>
      </c>
      <c r="D53" s="113">
        <v>1160.8104850899999</v>
      </c>
      <c r="E53" s="113">
        <v>2350.5021696999997</v>
      </c>
      <c r="F53" s="113">
        <v>270.82103106</v>
      </c>
      <c r="G53" s="113">
        <v>89.155015930000005</v>
      </c>
      <c r="H53" s="113">
        <v>423.86860639000008</v>
      </c>
      <c r="I53" s="113">
        <v>5527.15979109</v>
      </c>
      <c r="J53" s="113">
        <v>642.59339654999997</v>
      </c>
      <c r="K53" s="113">
        <v>42.222171250000002</v>
      </c>
      <c r="L53" s="113">
        <v>1012.1638460099999</v>
      </c>
      <c r="M53" s="169" t="s">
        <v>189</v>
      </c>
      <c r="N53" s="113">
        <v>553.62754371999995</v>
      </c>
      <c r="O53" s="113">
        <v>1096.44302004</v>
      </c>
      <c r="P53" s="113">
        <v>216.10978432000002</v>
      </c>
      <c r="Q53" s="113">
        <v>17.863091279999999</v>
      </c>
      <c r="R53" s="113">
        <v>27.012357499999997</v>
      </c>
      <c r="S53" s="113">
        <v>11.47621492</v>
      </c>
      <c r="T53" s="113">
        <v>41.410398360000002</v>
      </c>
      <c r="U53" s="113"/>
      <c r="V53" s="113"/>
    </row>
    <row r="54" spans="1:22" hidden="1" outlineLevel="1">
      <c r="A54" s="8">
        <v>41852</v>
      </c>
      <c r="B54" s="113">
        <v>16634.748148219998</v>
      </c>
      <c r="C54" s="113">
        <v>1286.6226932500001</v>
      </c>
      <c r="D54" s="113">
        <v>1153.9952166500002</v>
      </c>
      <c r="E54" s="113">
        <v>3308.7135948599989</v>
      </c>
      <c r="F54" s="113">
        <v>272.82873985999998</v>
      </c>
      <c r="G54" s="113">
        <v>91.064893460000008</v>
      </c>
      <c r="H54" s="113">
        <v>444.53148620000002</v>
      </c>
      <c r="I54" s="113">
        <v>6105.3257596999993</v>
      </c>
      <c r="J54" s="113">
        <v>648.69517686999984</v>
      </c>
      <c r="K54" s="113">
        <v>22.026809010000001</v>
      </c>
      <c r="L54" s="113">
        <v>1222.6905076400001</v>
      </c>
      <c r="M54" s="169" t="s">
        <v>189</v>
      </c>
      <c r="N54" s="113">
        <v>593.51061894999998</v>
      </c>
      <c r="O54" s="113">
        <v>1161.6536878700001</v>
      </c>
      <c r="P54" s="113">
        <v>219.05613210000001</v>
      </c>
      <c r="Q54" s="113">
        <v>19.473565110000003</v>
      </c>
      <c r="R54" s="113">
        <v>28.148295099999999</v>
      </c>
      <c r="S54" s="113">
        <v>10.22394952</v>
      </c>
      <c r="T54" s="113">
        <v>46.187022069999998</v>
      </c>
      <c r="U54" s="113"/>
      <c r="V54" s="119"/>
    </row>
    <row r="55" spans="1:22" hidden="1" outlineLevel="1">
      <c r="A55" s="8">
        <v>41883</v>
      </c>
      <c r="B55" s="113">
        <v>15706.9623966</v>
      </c>
      <c r="C55" s="113">
        <v>1230.94165032</v>
      </c>
      <c r="D55" s="113">
        <v>1323.20765579</v>
      </c>
      <c r="E55" s="113">
        <v>4130.3319975000004</v>
      </c>
      <c r="F55" s="113">
        <v>177.62977273000001</v>
      </c>
      <c r="G55" s="113">
        <v>88.665636980000002</v>
      </c>
      <c r="H55" s="113">
        <v>371.34278153000002</v>
      </c>
      <c r="I55" s="113">
        <v>5435.4056635000006</v>
      </c>
      <c r="J55" s="113">
        <v>538.61560881000003</v>
      </c>
      <c r="K55" s="113">
        <v>24.611843340000004</v>
      </c>
      <c r="L55" s="113">
        <v>446.79402388000005</v>
      </c>
      <c r="M55" s="169" t="s">
        <v>189</v>
      </c>
      <c r="N55" s="113">
        <v>609.82225814000003</v>
      </c>
      <c r="O55" s="113">
        <v>1008.03261118</v>
      </c>
      <c r="P55" s="113">
        <v>210.29934265</v>
      </c>
      <c r="Q55" s="113">
        <v>20.204226910000003</v>
      </c>
      <c r="R55" s="113">
        <v>31.068544759999998</v>
      </c>
      <c r="S55" s="113">
        <v>11.1422951</v>
      </c>
      <c r="T55" s="113">
        <v>48.846483480000003</v>
      </c>
      <c r="U55" s="113"/>
      <c r="V55" s="113"/>
    </row>
    <row r="56" spans="1:22" hidden="1" outlineLevel="1">
      <c r="A56" s="8">
        <v>41913</v>
      </c>
      <c r="B56" s="113">
        <v>15181.174439869999</v>
      </c>
      <c r="C56" s="113">
        <v>1184.15802345</v>
      </c>
      <c r="D56" s="113">
        <v>1405.36120394</v>
      </c>
      <c r="E56" s="113">
        <v>3576.81528764</v>
      </c>
      <c r="F56" s="113">
        <v>125.84613399999999</v>
      </c>
      <c r="G56" s="113">
        <v>85.962500850000012</v>
      </c>
      <c r="H56" s="113">
        <v>399.59783252</v>
      </c>
      <c r="I56" s="113">
        <v>5770.4398827999994</v>
      </c>
      <c r="J56" s="113">
        <v>497.99959129000001</v>
      </c>
      <c r="K56" s="113">
        <v>27.406140409999999</v>
      </c>
      <c r="L56" s="113">
        <v>175.53373606</v>
      </c>
      <c r="M56" s="169" t="s">
        <v>189</v>
      </c>
      <c r="N56" s="113">
        <v>637.96641763000002</v>
      </c>
      <c r="O56" s="113">
        <v>983.62320801999999</v>
      </c>
      <c r="P56" s="113">
        <v>201.73155541</v>
      </c>
      <c r="Q56" s="113">
        <v>19.07820246</v>
      </c>
      <c r="R56" s="113">
        <v>33.494832689999996</v>
      </c>
      <c r="S56" s="113">
        <v>11.43473904</v>
      </c>
      <c r="T56" s="113">
        <v>44.725151660000002</v>
      </c>
      <c r="U56" s="113"/>
      <c r="V56" s="113"/>
    </row>
    <row r="57" spans="1:22" hidden="1" outlineLevel="1">
      <c r="A57" s="8">
        <v>41944</v>
      </c>
      <c r="B57" s="113">
        <v>16024.460181900002</v>
      </c>
      <c r="C57" s="113">
        <v>1437.0874040599999</v>
      </c>
      <c r="D57" s="113">
        <v>1388.60890513</v>
      </c>
      <c r="E57" s="113">
        <v>3378.4359663200003</v>
      </c>
      <c r="F57" s="113">
        <v>245.61558511000001</v>
      </c>
      <c r="G57" s="113">
        <v>77.027036550000005</v>
      </c>
      <c r="H57" s="113">
        <v>417.41480120999995</v>
      </c>
      <c r="I57" s="113">
        <v>6136.3291138599989</v>
      </c>
      <c r="J57" s="113">
        <v>626.5600374500001</v>
      </c>
      <c r="K57" s="113">
        <v>19.390119859999999</v>
      </c>
      <c r="L57" s="113">
        <v>169.60811585000002</v>
      </c>
      <c r="M57" s="169" t="s">
        <v>189</v>
      </c>
      <c r="N57" s="113">
        <v>442.99952993999995</v>
      </c>
      <c r="O57" s="113">
        <v>1375.5154971800002</v>
      </c>
      <c r="P57" s="113">
        <v>211.39054982000002</v>
      </c>
      <c r="Q57" s="113">
        <v>17.917759289999999</v>
      </c>
      <c r="R57" s="113">
        <v>27.728983960000001</v>
      </c>
      <c r="S57" s="113">
        <v>7.54002835</v>
      </c>
      <c r="T57" s="113">
        <v>45.290747959999997</v>
      </c>
      <c r="U57" s="113"/>
      <c r="V57" s="113"/>
    </row>
    <row r="58" spans="1:22" hidden="1" outlineLevel="1">
      <c r="A58" s="8">
        <v>41974</v>
      </c>
      <c r="B58" s="113">
        <v>17379.91337749</v>
      </c>
      <c r="C58" s="113">
        <v>1377.32808396</v>
      </c>
      <c r="D58" s="113">
        <v>1580.7264971300001</v>
      </c>
      <c r="E58" s="113">
        <v>3895.7985274900002</v>
      </c>
      <c r="F58" s="113">
        <v>235.84311606</v>
      </c>
      <c r="G58" s="113">
        <v>69.229495170000007</v>
      </c>
      <c r="H58" s="113">
        <v>354.34543927999994</v>
      </c>
      <c r="I58" s="113">
        <v>6559.8336314099997</v>
      </c>
      <c r="J58" s="113">
        <v>721.80183535000003</v>
      </c>
      <c r="K58" s="113">
        <v>40.307096989999998</v>
      </c>
      <c r="L58" s="113">
        <v>159.53204262</v>
      </c>
      <c r="M58" s="169" t="s">
        <v>189</v>
      </c>
      <c r="N58" s="113">
        <v>542.91677614000002</v>
      </c>
      <c r="O58" s="113">
        <v>1439.8656509500001</v>
      </c>
      <c r="P58" s="113">
        <v>234.41211828000004</v>
      </c>
      <c r="Q58" s="113">
        <v>14.93593673</v>
      </c>
      <c r="R58" s="113">
        <v>22.493905909999999</v>
      </c>
      <c r="S58" s="113">
        <v>19.386496879999996</v>
      </c>
      <c r="T58" s="113">
        <v>111.15672714000002</v>
      </c>
      <c r="U58" s="113"/>
      <c r="V58" s="113"/>
    </row>
    <row r="59" spans="1:22" hidden="1" outlineLevel="1">
      <c r="A59" s="8">
        <v>42005</v>
      </c>
      <c r="B59" s="113">
        <v>16188.024262840001</v>
      </c>
      <c r="C59" s="113">
        <v>1382.6349715000001</v>
      </c>
      <c r="D59" s="113">
        <v>1571.3065383500002</v>
      </c>
      <c r="E59" s="113">
        <v>2750.3762070900002</v>
      </c>
      <c r="F59" s="113">
        <v>298.47493849</v>
      </c>
      <c r="G59" s="113">
        <v>80.092527709999999</v>
      </c>
      <c r="H59" s="113">
        <v>345.47084273999997</v>
      </c>
      <c r="I59" s="113">
        <v>6244.9171578799996</v>
      </c>
      <c r="J59" s="113">
        <v>774.72120089999999</v>
      </c>
      <c r="K59" s="113">
        <v>23.892099239999997</v>
      </c>
      <c r="L59" s="113">
        <v>185.77243047000002</v>
      </c>
      <c r="M59" s="169" t="s">
        <v>189</v>
      </c>
      <c r="N59" s="113">
        <v>445.2556055</v>
      </c>
      <c r="O59" s="113">
        <v>1639.1615213499999</v>
      </c>
      <c r="P59" s="113">
        <v>272.43568974999994</v>
      </c>
      <c r="Q59" s="113">
        <v>16.53225089</v>
      </c>
      <c r="R59" s="113">
        <v>35.76712208</v>
      </c>
      <c r="S59" s="113">
        <v>8.2611264600000016</v>
      </c>
      <c r="T59" s="113">
        <v>112.95203243999998</v>
      </c>
      <c r="U59" s="113"/>
      <c r="V59" s="113"/>
    </row>
    <row r="60" spans="1:22" hidden="1" outlineLevel="1">
      <c r="A60" s="8">
        <v>42036</v>
      </c>
      <c r="B60" s="113">
        <v>20628.22091588</v>
      </c>
      <c r="C60" s="113">
        <v>1568.4660098000002</v>
      </c>
      <c r="D60" s="113">
        <v>2243.9510687399998</v>
      </c>
      <c r="E60" s="113">
        <v>4841.0426068100005</v>
      </c>
      <c r="F60" s="113">
        <v>310.74128840000003</v>
      </c>
      <c r="G60" s="113">
        <v>82.226356080000002</v>
      </c>
      <c r="H60" s="113">
        <v>394.2934707899999</v>
      </c>
      <c r="I60" s="113">
        <v>6540.2719822100007</v>
      </c>
      <c r="J60" s="113">
        <v>648.06164867999996</v>
      </c>
      <c r="K60" s="113">
        <v>20.687374659999996</v>
      </c>
      <c r="L60" s="113">
        <v>235.17969259000003</v>
      </c>
      <c r="M60" s="169" t="s">
        <v>189</v>
      </c>
      <c r="N60" s="113">
        <v>621.52251911000008</v>
      </c>
      <c r="O60" s="113">
        <v>2591.8245394999999</v>
      </c>
      <c r="P60" s="113">
        <v>321.88938469999994</v>
      </c>
      <c r="Q60" s="113">
        <v>15.975585070000001</v>
      </c>
      <c r="R60" s="113">
        <v>37.183871569999994</v>
      </c>
      <c r="S60" s="113">
        <v>7.8609986200000002</v>
      </c>
      <c r="T60" s="113">
        <v>147.04251854999998</v>
      </c>
      <c r="U60" s="113"/>
      <c r="V60" s="113"/>
    </row>
    <row r="61" spans="1:22" hidden="1" outlineLevel="1">
      <c r="A61" s="8">
        <v>42064</v>
      </c>
      <c r="B61" s="113">
        <v>19290.167790150001</v>
      </c>
      <c r="C61" s="113">
        <v>1507.6819769600002</v>
      </c>
      <c r="D61" s="113">
        <v>2106.4997277699999</v>
      </c>
      <c r="E61" s="113">
        <v>3820.4605328199996</v>
      </c>
      <c r="F61" s="113">
        <v>339.38628487</v>
      </c>
      <c r="G61" s="113">
        <v>72.518710900000002</v>
      </c>
      <c r="H61" s="113">
        <v>398.84860269999996</v>
      </c>
      <c r="I61" s="113">
        <v>6397.7732068300002</v>
      </c>
      <c r="J61" s="113">
        <v>604.71230733000004</v>
      </c>
      <c r="K61" s="113">
        <v>24.370789709999997</v>
      </c>
      <c r="L61" s="113">
        <v>214.11241251000001</v>
      </c>
      <c r="M61" s="169" t="s">
        <v>189</v>
      </c>
      <c r="N61" s="113">
        <v>391.06710147000001</v>
      </c>
      <c r="O61" s="113">
        <v>2905.7999638199999</v>
      </c>
      <c r="P61" s="113">
        <v>390.89964580999992</v>
      </c>
      <c r="Q61" s="113">
        <v>15.92861712</v>
      </c>
      <c r="R61" s="113">
        <v>34.742504029999999</v>
      </c>
      <c r="S61" s="113">
        <v>8.5631449400000008</v>
      </c>
      <c r="T61" s="113">
        <v>56.802260560000008</v>
      </c>
      <c r="U61" s="113"/>
      <c r="V61" s="113"/>
    </row>
    <row r="62" spans="1:22" hidden="1" outlineLevel="1">
      <c r="A62" s="8">
        <v>42095</v>
      </c>
      <c r="B62" s="113">
        <v>19025.495841319993</v>
      </c>
      <c r="C62" s="113">
        <v>1674.3248214400001</v>
      </c>
      <c r="D62" s="113">
        <v>1676.0534317699999</v>
      </c>
      <c r="E62" s="113">
        <v>3999.1340983299997</v>
      </c>
      <c r="F62" s="113">
        <v>528.66506396</v>
      </c>
      <c r="G62" s="113">
        <v>81.611475320000011</v>
      </c>
      <c r="H62" s="113">
        <v>370.38948536999993</v>
      </c>
      <c r="I62" s="113">
        <v>6026.7189162399991</v>
      </c>
      <c r="J62" s="113">
        <v>696.25874606999992</v>
      </c>
      <c r="K62" s="113">
        <v>21.988220010000003</v>
      </c>
      <c r="L62" s="113">
        <v>199.59832841999997</v>
      </c>
      <c r="M62" s="169" t="s">
        <v>189</v>
      </c>
      <c r="N62" s="113">
        <v>230.34638473000001</v>
      </c>
      <c r="O62" s="113">
        <v>3010.7183035000003</v>
      </c>
      <c r="P62" s="113">
        <v>394.05249125</v>
      </c>
      <c r="Q62" s="113">
        <v>12.454021469999999</v>
      </c>
      <c r="R62" s="113">
        <v>29.323072840000002</v>
      </c>
      <c r="S62" s="113">
        <v>7.7368228499999994</v>
      </c>
      <c r="T62" s="113">
        <v>66.12215775</v>
      </c>
      <c r="U62" s="113"/>
      <c r="V62" s="113"/>
    </row>
    <row r="63" spans="1:22" hidden="1" outlineLevel="1">
      <c r="A63" s="8">
        <v>42125</v>
      </c>
      <c r="B63" s="113">
        <v>19080.538311550004</v>
      </c>
      <c r="C63" s="113">
        <v>1795.4990144699998</v>
      </c>
      <c r="D63" s="113">
        <v>1459.0499477899998</v>
      </c>
      <c r="E63" s="113">
        <v>3698.4236856199996</v>
      </c>
      <c r="F63" s="113">
        <v>400.10821722999998</v>
      </c>
      <c r="G63" s="113">
        <v>88.104735750000003</v>
      </c>
      <c r="H63" s="113">
        <v>385.80944500999993</v>
      </c>
      <c r="I63" s="113">
        <v>6695.6814059299995</v>
      </c>
      <c r="J63" s="113">
        <v>725.88558889000012</v>
      </c>
      <c r="K63" s="113">
        <v>30.131120990000003</v>
      </c>
      <c r="L63" s="113">
        <v>200.63611197</v>
      </c>
      <c r="M63" s="169" t="s">
        <v>189</v>
      </c>
      <c r="N63" s="113">
        <v>245.34767245999998</v>
      </c>
      <c r="O63" s="113">
        <v>2851.7009940900002</v>
      </c>
      <c r="P63" s="113">
        <v>383.58722483000003</v>
      </c>
      <c r="Q63" s="113">
        <v>13.174231640000002</v>
      </c>
      <c r="R63" s="113">
        <v>32.978610119999999</v>
      </c>
      <c r="S63" s="113">
        <v>7.8587541399999994</v>
      </c>
      <c r="T63" s="113">
        <v>66.561550620000006</v>
      </c>
      <c r="U63" s="113"/>
      <c r="V63" s="113"/>
    </row>
    <row r="64" spans="1:22" hidden="1" outlineLevel="1">
      <c r="A64" s="8">
        <v>42156</v>
      </c>
      <c r="B64" s="113">
        <v>20000.530293619999</v>
      </c>
      <c r="C64" s="113">
        <v>1831.24603058</v>
      </c>
      <c r="D64" s="113">
        <v>1470.7222346700003</v>
      </c>
      <c r="E64" s="113">
        <v>3703.3104907100005</v>
      </c>
      <c r="F64" s="113">
        <v>345.01973736000002</v>
      </c>
      <c r="G64" s="113">
        <v>89.890119750000011</v>
      </c>
      <c r="H64" s="113">
        <v>472.38177533000004</v>
      </c>
      <c r="I64" s="113">
        <v>7350.5284713500014</v>
      </c>
      <c r="J64" s="113">
        <v>970.43580359999999</v>
      </c>
      <c r="K64" s="113">
        <v>30.314118450000002</v>
      </c>
      <c r="L64" s="113">
        <v>198.64167024</v>
      </c>
      <c r="M64" s="169" t="s">
        <v>189</v>
      </c>
      <c r="N64" s="113">
        <v>257.06521977</v>
      </c>
      <c r="O64" s="113">
        <v>2762.4241765899997</v>
      </c>
      <c r="P64" s="113">
        <v>398.50853413000004</v>
      </c>
      <c r="Q64" s="113">
        <v>9.901748689999998</v>
      </c>
      <c r="R64" s="113">
        <v>36.098277999999993</v>
      </c>
      <c r="S64" s="113">
        <v>7.5510064599999991</v>
      </c>
      <c r="T64" s="113">
        <v>66.49087793999999</v>
      </c>
      <c r="U64" s="113"/>
      <c r="V64" s="113"/>
    </row>
    <row r="65" spans="1:22" hidden="1" outlineLevel="1">
      <c r="A65" s="8">
        <v>42186</v>
      </c>
      <c r="B65" s="113">
        <v>20296.875259920002</v>
      </c>
      <c r="C65" s="113">
        <v>1225.24099213</v>
      </c>
      <c r="D65" s="113">
        <v>1406.0248481500003</v>
      </c>
      <c r="E65" s="113">
        <v>4237.6047466999999</v>
      </c>
      <c r="F65" s="113">
        <v>360.86022833999994</v>
      </c>
      <c r="G65" s="113">
        <v>145.86402158999999</v>
      </c>
      <c r="H65" s="113">
        <v>487.17908184000004</v>
      </c>
      <c r="I65" s="113">
        <v>7362.3568471399994</v>
      </c>
      <c r="J65" s="113">
        <v>809.78347753000003</v>
      </c>
      <c r="K65" s="113">
        <v>32.196607649999997</v>
      </c>
      <c r="L65" s="113">
        <v>185.12028114999998</v>
      </c>
      <c r="M65" s="169" t="s">
        <v>189</v>
      </c>
      <c r="N65" s="113">
        <v>292.03627366000001</v>
      </c>
      <c r="O65" s="113">
        <v>3182.2021715700002</v>
      </c>
      <c r="P65" s="113">
        <v>415.11064078000004</v>
      </c>
      <c r="Q65" s="113">
        <v>10.98080684</v>
      </c>
      <c r="R65" s="113">
        <v>34.417524159999992</v>
      </c>
      <c r="S65" s="113">
        <v>47.328419539999999</v>
      </c>
      <c r="T65" s="113">
        <v>62.568291150000007</v>
      </c>
      <c r="U65" s="113"/>
      <c r="V65" s="113"/>
    </row>
    <row r="66" spans="1:22" hidden="1" outlineLevel="1">
      <c r="A66" s="8">
        <v>42217</v>
      </c>
      <c r="B66" s="113">
        <v>20868.458493190003</v>
      </c>
      <c r="C66" s="113">
        <v>1074.92215532</v>
      </c>
      <c r="D66" s="113">
        <v>1472.00652285</v>
      </c>
      <c r="E66" s="113">
        <v>4887.11276034</v>
      </c>
      <c r="F66" s="113">
        <v>242.30406244000002</v>
      </c>
      <c r="G66" s="113">
        <v>82.692906740000012</v>
      </c>
      <c r="H66" s="113">
        <v>476.76543730999998</v>
      </c>
      <c r="I66" s="113">
        <v>7805.1368350699995</v>
      </c>
      <c r="J66" s="113">
        <v>767.23205407</v>
      </c>
      <c r="K66" s="113">
        <v>30.327673429999994</v>
      </c>
      <c r="L66" s="113">
        <v>173.58162876999998</v>
      </c>
      <c r="M66" s="169" t="s">
        <v>189</v>
      </c>
      <c r="N66" s="113">
        <v>217.66768767000005</v>
      </c>
      <c r="O66" s="113">
        <v>2986.5180882200002</v>
      </c>
      <c r="P66" s="113">
        <v>448.10892496000008</v>
      </c>
      <c r="Q66" s="113">
        <v>12.212633259999999</v>
      </c>
      <c r="R66" s="113">
        <v>40.040174839999992</v>
      </c>
      <c r="S66" s="113">
        <v>67.060190750000004</v>
      </c>
      <c r="T66" s="113">
        <v>84.768757149999999</v>
      </c>
      <c r="U66" s="113"/>
      <c r="V66" s="113"/>
    </row>
    <row r="67" spans="1:22" hidden="1" outlineLevel="1">
      <c r="A67" s="8">
        <v>42248</v>
      </c>
      <c r="B67" s="113">
        <v>20940.926492589999</v>
      </c>
      <c r="C67" s="113">
        <v>1410.59698824</v>
      </c>
      <c r="D67" s="113">
        <v>1617.2793581199999</v>
      </c>
      <c r="E67" s="113">
        <v>5472.3851572800004</v>
      </c>
      <c r="F67" s="113">
        <v>420.57846169999993</v>
      </c>
      <c r="G67" s="113">
        <v>127.40631067</v>
      </c>
      <c r="H67" s="113">
        <v>537.33801891999997</v>
      </c>
      <c r="I67" s="113">
        <v>7194.4039823900002</v>
      </c>
      <c r="J67" s="113">
        <v>856.69442247999996</v>
      </c>
      <c r="K67" s="113">
        <v>28.8833637</v>
      </c>
      <c r="L67" s="113">
        <v>199.14602463</v>
      </c>
      <c r="M67" s="169" t="s">
        <v>189</v>
      </c>
      <c r="N67" s="113">
        <v>303.02079021000003</v>
      </c>
      <c r="O67" s="113">
        <v>2302.8314438699999</v>
      </c>
      <c r="P67" s="113">
        <v>248.27437403999997</v>
      </c>
      <c r="Q67" s="113">
        <v>14.11776556</v>
      </c>
      <c r="R67" s="113">
        <v>47.133535029999997</v>
      </c>
      <c r="S67" s="113">
        <v>70.20103125</v>
      </c>
      <c r="T67" s="113">
        <v>90.635464500000012</v>
      </c>
      <c r="U67" s="113"/>
      <c r="V67" s="113"/>
    </row>
    <row r="68" spans="1:22" hidden="1" outlineLevel="1">
      <c r="A68" s="8">
        <v>42278</v>
      </c>
      <c r="B68" s="113">
        <v>20134.294825639998</v>
      </c>
      <c r="C68" s="113">
        <v>1448.33949564</v>
      </c>
      <c r="D68" s="113">
        <v>1611.4629842699999</v>
      </c>
      <c r="E68" s="113">
        <v>4116.2183336000007</v>
      </c>
      <c r="F68" s="113">
        <v>264.46537445000001</v>
      </c>
      <c r="G68" s="113">
        <v>86.909171959999995</v>
      </c>
      <c r="H68" s="113">
        <v>613.76377646000003</v>
      </c>
      <c r="I68" s="113">
        <v>7331.6907067300008</v>
      </c>
      <c r="J68" s="113">
        <v>932.70665808000012</v>
      </c>
      <c r="K68" s="113">
        <v>41.003181060000003</v>
      </c>
      <c r="L68" s="113">
        <v>183.82408950000001</v>
      </c>
      <c r="M68" s="169" t="s">
        <v>189</v>
      </c>
      <c r="N68" s="113">
        <v>352.50677913000004</v>
      </c>
      <c r="O68" s="113">
        <v>2729.9870428799995</v>
      </c>
      <c r="P68" s="113">
        <v>216.99590939999996</v>
      </c>
      <c r="Q68" s="113">
        <v>13.293007729999998</v>
      </c>
      <c r="R68" s="113">
        <v>46.922374749999996</v>
      </c>
      <c r="S68" s="113">
        <v>57.884873259999999</v>
      </c>
      <c r="T68" s="113">
        <v>86.321066739999992</v>
      </c>
      <c r="U68" s="113"/>
      <c r="V68" s="113"/>
    </row>
    <row r="69" spans="1:22" hidden="1" outlineLevel="1">
      <c r="A69" s="8">
        <v>42309</v>
      </c>
      <c r="B69" s="113">
        <v>19878.398531750005</v>
      </c>
      <c r="C69" s="113">
        <v>1319.4155215499998</v>
      </c>
      <c r="D69" s="113">
        <v>1731.2144420499999</v>
      </c>
      <c r="E69" s="113">
        <v>3970.8105792299998</v>
      </c>
      <c r="F69" s="113">
        <v>299.60461084999997</v>
      </c>
      <c r="G69" s="113">
        <v>78.867576330000006</v>
      </c>
      <c r="H69" s="113">
        <v>658.20329751000008</v>
      </c>
      <c r="I69" s="113">
        <v>7216.589296690001</v>
      </c>
      <c r="J69" s="113">
        <v>740.32350362</v>
      </c>
      <c r="K69" s="113">
        <v>61.200109060000003</v>
      </c>
      <c r="L69" s="113">
        <v>202.27664028000004</v>
      </c>
      <c r="M69" s="169" t="s">
        <v>189</v>
      </c>
      <c r="N69" s="113">
        <v>329.65948780999997</v>
      </c>
      <c r="O69" s="113">
        <v>2770.12741422</v>
      </c>
      <c r="P69" s="113">
        <v>222.34417492999998</v>
      </c>
      <c r="Q69" s="113">
        <v>13.752160270000001</v>
      </c>
      <c r="R69" s="113">
        <v>53.82598320999999</v>
      </c>
      <c r="S69" s="113">
        <v>135.48245553000001</v>
      </c>
      <c r="T69" s="113">
        <v>74.701278609999989</v>
      </c>
      <c r="U69" s="113"/>
      <c r="V69" s="113"/>
    </row>
    <row r="70" spans="1:22" hidden="1" outlineLevel="1">
      <c r="A70" s="8">
        <v>42339</v>
      </c>
      <c r="B70" s="113">
        <v>19131.204784740003</v>
      </c>
      <c r="C70" s="113">
        <v>1327.6897787199998</v>
      </c>
      <c r="D70" s="113">
        <v>2024.1107499599998</v>
      </c>
      <c r="E70" s="113">
        <v>3156.8357222900004</v>
      </c>
      <c r="F70" s="113">
        <v>181.57051084</v>
      </c>
      <c r="G70" s="113">
        <v>74.738571670000013</v>
      </c>
      <c r="H70" s="113">
        <v>692.23185405000015</v>
      </c>
      <c r="I70" s="113">
        <v>6105.4560072300001</v>
      </c>
      <c r="J70" s="113">
        <v>548.56672351999998</v>
      </c>
      <c r="K70" s="113">
        <v>92.422697430000014</v>
      </c>
      <c r="L70" s="113">
        <v>159.87706086999998</v>
      </c>
      <c r="M70" s="169" t="s">
        <v>189</v>
      </c>
      <c r="N70" s="113">
        <v>1555.7907863799999</v>
      </c>
      <c r="O70" s="113">
        <v>2830.6079092499999</v>
      </c>
      <c r="P70" s="113">
        <v>171.86166785999998</v>
      </c>
      <c r="Q70" s="113">
        <v>12.9236241</v>
      </c>
      <c r="R70" s="113">
        <v>54.383491550000002</v>
      </c>
      <c r="S70" s="113">
        <v>60.71168243999999</v>
      </c>
      <c r="T70" s="113">
        <v>81.425946580000002</v>
      </c>
      <c r="U70" s="113"/>
      <c r="V70" s="113"/>
    </row>
    <row r="71" spans="1:22" hidden="1" outlineLevel="1">
      <c r="A71" s="8">
        <v>42370</v>
      </c>
      <c r="B71" s="113">
        <v>18774.494399939998</v>
      </c>
      <c r="C71" s="113">
        <v>1154.0027502700002</v>
      </c>
      <c r="D71" s="113">
        <v>1580.95604484</v>
      </c>
      <c r="E71" s="113">
        <v>2873.8538290499996</v>
      </c>
      <c r="F71" s="113">
        <v>265.59848191000003</v>
      </c>
      <c r="G71" s="113">
        <v>62.213697860000003</v>
      </c>
      <c r="H71" s="113">
        <v>599.52043397</v>
      </c>
      <c r="I71" s="113">
        <v>6377.2323155899994</v>
      </c>
      <c r="J71" s="113">
        <v>631.22556779999991</v>
      </c>
      <c r="K71" s="113">
        <v>60.410511559999996</v>
      </c>
      <c r="L71" s="113">
        <v>199.83089582999997</v>
      </c>
      <c r="M71" s="169" t="s">
        <v>189</v>
      </c>
      <c r="N71" s="113">
        <v>1722.45294672</v>
      </c>
      <c r="O71" s="113">
        <v>2810.70278061</v>
      </c>
      <c r="P71" s="113">
        <v>212.64825175000001</v>
      </c>
      <c r="Q71" s="113">
        <v>13.294279790000001</v>
      </c>
      <c r="R71" s="113">
        <v>49.066056500000002</v>
      </c>
      <c r="S71" s="113">
        <v>90.446492180000007</v>
      </c>
      <c r="T71" s="113">
        <v>71.039063710000008</v>
      </c>
      <c r="U71" s="113"/>
      <c r="V71" s="113"/>
    </row>
    <row r="72" spans="1:22" hidden="1" outlineLevel="1">
      <c r="A72" s="8">
        <v>42401</v>
      </c>
      <c r="B72" s="113">
        <v>19042.47902105</v>
      </c>
      <c r="C72" s="113">
        <v>1227.6689051000003</v>
      </c>
      <c r="D72" s="113">
        <v>1581.9312476800001</v>
      </c>
      <c r="E72" s="113">
        <v>3777.15539782</v>
      </c>
      <c r="F72" s="113">
        <v>278.45986104000002</v>
      </c>
      <c r="G72" s="113">
        <v>83.548155010000002</v>
      </c>
      <c r="H72" s="113">
        <v>582.88213232999999</v>
      </c>
      <c r="I72" s="113">
        <v>5945.1519163000003</v>
      </c>
      <c r="J72" s="113">
        <v>663.90252692000001</v>
      </c>
      <c r="K72" s="113">
        <v>59.406483839999993</v>
      </c>
      <c r="L72" s="113">
        <v>204.46391322999997</v>
      </c>
      <c r="M72" s="169" t="s">
        <v>189</v>
      </c>
      <c r="N72" s="113">
        <v>1566.2631146699998</v>
      </c>
      <c r="O72" s="113">
        <v>2661.3463413099998</v>
      </c>
      <c r="P72" s="113">
        <v>232.97922212000003</v>
      </c>
      <c r="Q72" s="113">
        <v>14.947986800000001</v>
      </c>
      <c r="R72" s="113">
        <v>54.586912400000003</v>
      </c>
      <c r="S72" s="113">
        <v>33.57935509</v>
      </c>
      <c r="T72" s="113">
        <v>74.205549390000002</v>
      </c>
      <c r="U72" s="113"/>
      <c r="V72" s="113"/>
    </row>
    <row r="73" spans="1:22" hidden="1" outlineLevel="1">
      <c r="A73" s="8">
        <v>42430</v>
      </c>
      <c r="B73" s="113">
        <v>18211.46350089</v>
      </c>
      <c r="C73" s="113">
        <v>1217.3047943700001</v>
      </c>
      <c r="D73" s="113">
        <v>1647.1810660600004</v>
      </c>
      <c r="E73" s="113">
        <v>4117.8659872400003</v>
      </c>
      <c r="F73" s="113">
        <v>311.55713208000003</v>
      </c>
      <c r="G73" s="113">
        <v>79.37354993000001</v>
      </c>
      <c r="H73" s="113">
        <v>566.19191666999996</v>
      </c>
      <c r="I73" s="113">
        <v>4968.9570217700002</v>
      </c>
      <c r="J73" s="113">
        <v>756.74630711000009</v>
      </c>
      <c r="K73" s="113">
        <v>50.530932710000002</v>
      </c>
      <c r="L73" s="113">
        <v>207.21683379999996</v>
      </c>
      <c r="M73" s="169" t="s">
        <v>189</v>
      </c>
      <c r="N73" s="113">
        <v>1418.9118278599999</v>
      </c>
      <c r="O73" s="113">
        <v>2454.3579330700004</v>
      </c>
      <c r="P73" s="113">
        <v>192.02203890000001</v>
      </c>
      <c r="Q73" s="113">
        <v>15.652550439999999</v>
      </c>
      <c r="R73" s="113">
        <v>62.064694379999992</v>
      </c>
      <c r="S73" s="113">
        <v>80.708981099999988</v>
      </c>
      <c r="T73" s="113">
        <v>64.819933399999996</v>
      </c>
      <c r="U73" s="113"/>
      <c r="V73" s="113"/>
    </row>
    <row r="74" spans="1:22" hidden="1" outlineLevel="1">
      <c r="A74" s="8">
        <v>42461</v>
      </c>
      <c r="B74" s="113">
        <v>18201.382402030002</v>
      </c>
      <c r="C74" s="113">
        <v>1307.2423876</v>
      </c>
      <c r="D74" s="113">
        <v>1505.0187211900002</v>
      </c>
      <c r="E74" s="113">
        <v>3790.7835993400004</v>
      </c>
      <c r="F74" s="113">
        <v>255.20606914000001</v>
      </c>
      <c r="G74" s="113">
        <v>72.588545430000011</v>
      </c>
      <c r="H74" s="113">
        <v>634.98433124000007</v>
      </c>
      <c r="I74" s="113">
        <v>5754.0176599700008</v>
      </c>
      <c r="J74" s="113">
        <v>796.54019519000008</v>
      </c>
      <c r="K74" s="113">
        <v>47.186893219999995</v>
      </c>
      <c r="L74" s="113">
        <v>194.73072917999997</v>
      </c>
      <c r="M74" s="169" t="s">
        <v>189</v>
      </c>
      <c r="N74" s="113">
        <v>1216.73217312</v>
      </c>
      <c r="O74" s="113">
        <v>2195.8844779400001</v>
      </c>
      <c r="P74" s="113">
        <v>174.73214392999998</v>
      </c>
      <c r="Q74" s="113">
        <v>15.806643920000001</v>
      </c>
      <c r="R74" s="113">
        <v>66.814104529999994</v>
      </c>
      <c r="S74" s="113">
        <v>104.83877716000002</v>
      </c>
      <c r="T74" s="113">
        <v>68.274949930000005</v>
      </c>
      <c r="U74" s="113"/>
      <c r="V74" s="113"/>
    </row>
    <row r="75" spans="1:22" hidden="1" outlineLevel="1">
      <c r="A75" s="8">
        <v>42491</v>
      </c>
      <c r="B75" s="113">
        <v>20105.965167380004</v>
      </c>
      <c r="C75" s="113">
        <v>1385.6814372600002</v>
      </c>
      <c r="D75" s="113">
        <v>1336.5743959500001</v>
      </c>
      <c r="E75" s="113">
        <v>4833.0456064000009</v>
      </c>
      <c r="F75" s="113">
        <v>309.19980949999996</v>
      </c>
      <c r="G75" s="113">
        <v>97.428259150000002</v>
      </c>
      <c r="H75" s="113">
        <v>687.39244362999989</v>
      </c>
      <c r="I75" s="113">
        <v>6343.9907315599994</v>
      </c>
      <c r="J75" s="113">
        <v>668.19563661999996</v>
      </c>
      <c r="K75" s="113">
        <v>59.434644149999997</v>
      </c>
      <c r="L75" s="113">
        <v>195.96778527999999</v>
      </c>
      <c r="M75" s="169" t="s">
        <v>189</v>
      </c>
      <c r="N75" s="113">
        <v>1238.96408795</v>
      </c>
      <c r="O75" s="113">
        <v>2476.7606786300003</v>
      </c>
      <c r="P75" s="113">
        <v>213.07341192000001</v>
      </c>
      <c r="Q75" s="113">
        <v>15.23308699</v>
      </c>
      <c r="R75" s="113">
        <v>67.438888559999995</v>
      </c>
      <c r="S75" s="113">
        <v>104.44596940000002</v>
      </c>
      <c r="T75" s="113">
        <v>73.138294430000002</v>
      </c>
      <c r="U75" s="113"/>
      <c r="V75" s="113"/>
    </row>
    <row r="76" spans="1:22" hidden="1" outlineLevel="1">
      <c r="A76" s="8">
        <v>42522</v>
      </c>
      <c r="B76" s="113">
        <v>20559.662505420001</v>
      </c>
      <c r="C76" s="113">
        <v>1435.33143821</v>
      </c>
      <c r="D76" s="113">
        <v>1440.4550411</v>
      </c>
      <c r="E76" s="113">
        <v>4429.2466217700003</v>
      </c>
      <c r="F76" s="113">
        <v>329.03246722</v>
      </c>
      <c r="G76" s="113">
        <v>97.633910850000007</v>
      </c>
      <c r="H76" s="113">
        <v>667.46948539999994</v>
      </c>
      <c r="I76" s="113">
        <v>7175.1313771600007</v>
      </c>
      <c r="J76" s="113">
        <v>754.19968872999993</v>
      </c>
      <c r="K76" s="113">
        <v>48.223029759999996</v>
      </c>
      <c r="L76" s="113">
        <v>234.47526342</v>
      </c>
      <c r="M76" s="169" t="s">
        <v>189</v>
      </c>
      <c r="N76" s="113">
        <v>1253.79228139</v>
      </c>
      <c r="O76" s="113">
        <v>2301.4049024299998</v>
      </c>
      <c r="P76" s="113">
        <v>221.89949288000003</v>
      </c>
      <c r="Q76" s="113">
        <v>13.853575739999998</v>
      </c>
      <c r="R76" s="113">
        <v>79.015156130000008</v>
      </c>
      <c r="S76" s="113">
        <v>8.5405581900000005</v>
      </c>
      <c r="T76" s="113">
        <v>69.958215039999999</v>
      </c>
      <c r="U76" s="113"/>
      <c r="V76" s="113"/>
    </row>
    <row r="77" spans="1:22" hidden="1" outlineLevel="1">
      <c r="A77" s="8">
        <v>42552</v>
      </c>
      <c r="B77" s="113">
        <v>21075.925452830001</v>
      </c>
      <c r="C77" s="113">
        <v>1520.59284482</v>
      </c>
      <c r="D77" s="113">
        <v>1602.9183589300001</v>
      </c>
      <c r="E77" s="113">
        <v>4436.3348262199997</v>
      </c>
      <c r="F77" s="113">
        <v>339.86724472999998</v>
      </c>
      <c r="G77" s="113">
        <v>81.440108020000011</v>
      </c>
      <c r="H77" s="113">
        <v>616.40266608000002</v>
      </c>
      <c r="I77" s="113">
        <v>7440.6357845899993</v>
      </c>
      <c r="J77" s="113">
        <v>864.77721291000012</v>
      </c>
      <c r="K77" s="113">
        <v>54.912817060000002</v>
      </c>
      <c r="L77" s="113">
        <v>204.26497031999997</v>
      </c>
      <c r="M77" s="169" t="s">
        <v>189</v>
      </c>
      <c r="N77" s="113">
        <v>1186.3984499100002</v>
      </c>
      <c r="O77" s="113">
        <v>2306.0285362200002</v>
      </c>
      <c r="P77" s="113">
        <v>257.84798503000002</v>
      </c>
      <c r="Q77" s="113">
        <v>11.814363429999998</v>
      </c>
      <c r="R77" s="113">
        <v>78.380069799999987</v>
      </c>
      <c r="S77" s="113">
        <v>6.4575879600000006</v>
      </c>
      <c r="T77" s="113">
        <v>66.851626799999991</v>
      </c>
      <c r="U77" s="113"/>
      <c r="V77" s="113"/>
    </row>
    <row r="78" spans="1:22" hidden="1" outlineLevel="1">
      <c r="A78" s="8">
        <v>42583</v>
      </c>
      <c r="B78" s="113">
        <v>21124.666380820003</v>
      </c>
      <c r="C78" s="113">
        <v>1182.2522452799999</v>
      </c>
      <c r="D78" s="113">
        <v>1695.81136608</v>
      </c>
      <c r="E78" s="113">
        <v>4912.9085869600003</v>
      </c>
      <c r="F78" s="113">
        <v>257.02667233</v>
      </c>
      <c r="G78" s="113">
        <v>131.53587035999996</v>
      </c>
      <c r="H78" s="113">
        <v>705.19967371999996</v>
      </c>
      <c r="I78" s="113">
        <v>6945.9634637099998</v>
      </c>
      <c r="J78" s="113">
        <v>775.64812289999998</v>
      </c>
      <c r="K78" s="113">
        <v>42.02118127</v>
      </c>
      <c r="L78" s="113">
        <v>235.94949245000001</v>
      </c>
      <c r="M78" s="169" t="s">
        <v>189</v>
      </c>
      <c r="N78" s="113">
        <v>1198.6472111499997</v>
      </c>
      <c r="O78" s="113">
        <v>2632.6741303300005</v>
      </c>
      <c r="P78" s="113">
        <v>230.41974430000002</v>
      </c>
      <c r="Q78" s="113">
        <v>13.848389799999998</v>
      </c>
      <c r="R78" s="113">
        <v>82.556892779999984</v>
      </c>
      <c r="S78" s="113">
        <v>11.706299710000001</v>
      </c>
      <c r="T78" s="113">
        <v>70.497037689999999</v>
      </c>
      <c r="U78" s="113"/>
      <c r="V78" s="113"/>
    </row>
    <row r="79" spans="1:22" hidden="1" outlineLevel="1">
      <c r="A79" s="8">
        <v>42614</v>
      </c>
      <c r="B79" s="113">
        <v>20434.450713679998</v>
      </c>
      <c r="C79" s="113">
        <v>1236.7711112600002</v>
      </c>
      <c r="D79" s="113">
        <v>2485.2419002899996</v>
      </c>
      <c r="E79" s="113">
        <v>3850.1523197999995</v>
      </c>
      <c r="F79" s="113">
        <v>234.55036117</v>
      </c>
      <c r="G79" s="113">
        <v>118.68014266000002</v>
      </c>
      <c r="H79" s="113">
        <v>630.13146916999995</v>
      </c>
      <c r="I79" s="113">
        <v>6816.6710662400001</v>
      </c>
      <c r="J79" s="113">
        <v>943.09512811000002</v>
      </c>
      <c r="K79" s="113">
        <v>56.713393369999999</v>
      </c>
      <c r="L79" s="113">
        <v>246.79759849999999</v>
      </c>
      <c r="M79" s="169" t="s">
        <v>189</v>
      </c>
      <c r="N79" s="113">
        <v>997.55890746000011</v>
      </c>
      <c r="O79" s="113">
        <v>2401.64128699</v>
      </c>
      <c r="P79" s="113">
        <v>242.25394158000003</v>
      </c>
      <c r="Q79" s="113">
        <v>15.41676614</v>
      </c>
      <c r="R79" s="113">
        <v>86.288062199999999</v>
      </c>
      <c r="S79" s="113">
        <v>13.606677060000001</v>
      </c>
      <c r="T79" s="113">
        <v>58.880581679999999</v>
      </c>
      <c r="U79" s="113"/>
      <c r="V79" s="113"/>
    </row>
    <row r="80" spans="1:22" hidden="1" outlineLevel="1">
      <c r="A80" s="8">
        <v>42644</v>
      </c>
      <c r="B80" s="113">
        <v>21667.361717509997</v>
      </c>
      <c r="C80" s="113">
        <v>1183.8549895599999</v>
      </c>
      <c r="D80" s="113">
        <v>2530.0340507000001</v>
      </c>
      <c r="E80" s="113">
        <v>5174.6464121099998</v>
      </c>
      <c r="F80" s="113">
        <v>272.49551924999997</v>
      </c>
      <c r="G80" s="113">
        <v>113.50086930000001</v>
      </c>
      <c r="H80" s="113">
        <v>649.94056324000007</v>
      </c>
      <c r="I80" s="113">
        <v>7148.3137224499997</v>
      </c>
      <c r="J80" s="113">
        <v>905.42871451999997</v>
      </c>
      <c r="K80" s="113">
        <v>57.764301680000003</v>
      </c>
      <c r="L80" s="113">
        <v>207.31524997000002</v>
      </c>
      <c r="M80" s="169" t="s">
        <v>189</v>
      </c>
      <c r="N80" s="113">
        <v>764.8569915600001</v>
      </c>
      <c r="O80" s="113">
        <v>2174.5881013100002</v>
      </c>
      <c r="P80" s="113">
        <v>292.64319683999997</v>
      </c>
      <c r="Q80" s="113">
        <v>17.662549639999998</v>
      </c>
      <c r="R80" s="113">
        <v>95.853374779999996</v>
      </c>
      <c r="S80" s="113">
        <v>14.42804201</v>
      </c>
      <c r="T80" s="113">
        <v>64.035068589999995</v>
      </c>
      <c r="U80" s="113"/>
      <c r="V80" s="113"/>
    </row>
    <row r="81" spans="1:22" hidden="1" outlineLevel="1">
      <c r="A81" s="8">
        <v>42675</v>
      </c>
      <c r="B81" s="113">
        <v>19451.450440660003</v>
      </c>
      <c r="C81" s="113">
        <v>1113.94514639</v>
      </c>
      <c r="D81" s="113">
        <v>2397.7307862999996</v>
      </c>
      <c r="E81" s="113">
        <v>4099.2438760899995</v>
      </c>
      <c r="F81" s="113">
        <v>200.17982552000001</v>
      </c>
      <c r="G81" s="113">
        <v>105.54322230000001</v>
      </c>
      <c r="H81" s="113">
        <v>723.09666000000004</v>
      </c>
      <c r="I81" s="113">
        <v>6267.6222971000007</v>
      </c>
      <c r="J81" s="113">
        <v>998.95054361000007</v>
      </c>
      <c r="K81" s="113">
        <v>53.606401139999996</v>
      </c>
      <c r="L81" s="113">
        <v>275.69208493999997</v>
      </c>
      <c r="M81" s="169" t="s">
        <v>189</v>
      </c>
      <c r="N81" s="113">
        <v>584.28712489999998</v>
      </c>
      <c r="O81" s="113">
        <v>2137.0308695999997</v>
      </c>
      <c r="P81" s="113">
        <v>225.52778852</v>
      </c>
      <c r="Q81" s="113">
        <v>16.391851779999996</v>
      </c>
      <c r="R81" s="113">
        <v>90.25557885000002</v>
      </c>
      <c r="S81" s="113">
        <v>14.732635639999998</v>
      </c>
      <c r="T81" s="113">
        <v>147.61374798</v>
      </c>
      <c r="U81" s="113"/>
      <c r="V81" s="113"/>
    </row>
    <row r="82" spans="1:22" hidden="1" outlineLevel="1">
      <c r="A82" s="8">
        <v>42705</v>
      </c>
      <c r="B82" s="113">
        <v>18692.906927189997</v>
      </c>
      <c r="C82" s="113">
        <v>1100.0346714699999</v>
      </c>
      <c r="D82" s="113">
        <v>769.82101920000014</v>
      </c>
      <c r="E82" s="113">
        <v>4713.8428952500008</v>
      </c>
      <c r="F82" s="113">
        <v>1035.9484478000002</v>
      </c>
      <c r="G82" s="113">
        <v>114.21897058</v>
      </c>
      <c r="H82" s="113">
        <v>836.63325270999985</v>
      </c>
      <c r="I82" s="113">
        <v>6085.2703066300001</v>
      </c>
      <c r="J82" s="113">
        <v>652.16010609</v>
      </c>
      <c r="K82" s="113">
        <v>43.576076290000003</v>
      </c>
      <c r="L82" s="113">
        <v>209.32725409000003</v>
      </c>
      <c r="M82" s="169" t="s">
        <v>189</v>
      </c>
      <c r="N82" s="113">
        <v>421.85017754</v>
      </c>
      <c r="O82" s="113">
        <v>2383.1133822000002</v>
      </c>
      <c r="P82" s="113">
        <v>185.56418475999999</v>
      </c>
      <c r="Q82" s="113">
        <v>16.232387450000001</v>
      </c>
      <c r="R82" s="113">
        <v>49.167197199999997</v>
      </c>
      <c r="S82" s="113">
        <v>18.26961674</v>
      </c>
      <c r="T82" s="113">
        <v>57.876981190000002</v>
      </c>
      <c r="U82" s="113"/>
      <c r="V82" s="113"/>
    </row>
    <row r="83" spans="1:22" hidden="1" outlineLevel="1">
      <c r="A83" s="8">
        <v>42736</v>
      </c>
      <c r="B83" s="113">
        <v>17377.41946108</v>
      </c>
      <c r="C83" s="113">
        <v>994.3152851399999</v>
      </c>
      <c r="D83" s="113">
        <v>1020.1752941000001</v>
      </c>
      <c r="E83" s="113">
        <v>4006.3302696800001</v>
      </c>
      <c r="F83" s="113">
        <v>373.49902434999996</v>
      </c>
      <c r="G83" s="113">
        <v>108.37683956000002</v>
      </c>
      <c r="H83" s="113">
        <v>602.62792868999998</v>
      </c>
      <c r="I83" s="113">
        <v>6212.9110033099996</v>
      </c>
      <c r="J83" s="113">
        <v>699.95647489999999</v>
      </c>
      <c r="K83" s="113">
        <v>29.173789249999999</v>
      </c>
      <c r="L83" s="113">
        <v>236.15719172000001</v>
      </c>
      <c r="M83" s="169" t="s">
        <v>189</v>
      </c>
      <c r="N83" s="113">
        <v>404.92494456999998</v>
      </c>
      <c r="O83" s="113">
        <v>2321.9010767</v>
      </c>
      <c r="P83" s="113">
        <v>198.99747291</v>
      </c>
      <c r="Q83" s="113">
        <v>16.30824805</v>
      </c>
      <c r="R83" s="113">
        <v>57.497672669999993</v>
      </c>
      <c r="S83" s="113">
        <v>17.62855158</v>
      </c>
      <c r="T83" s="113">
        <v>76.638393899999997</v>
      </c>
      <c r="U83" s="113"/>
      <c r="V83" s="113"/>
    </row>
    <row r="84" spans="1:22" hidden="1" outlineLevel="1">
      <c r="A84" s="8">
        <v>42767</v>
      </c>
      <c r="B84" s="113">
        <v>16896.78594994</v>
      </c>
      <c r="C84" s="113">
        <v>1149.5375470999998</v>
      </c>
      <c r="D84" s="113">
        <v>959.06302335999999</v>
      </c>
      <c r="E84" s="113">
        <v>4248.4481980099999</v>
      </c>
      <c r="F84" s="113">
        <v>576.74767241000006</v>
      </c>
      <c r="G84" s="113">
        <v>107.01421206000002</v>
      </c>
      <c r="H84" s="113">
        <v>560.51671926999995</v>
      </c>
      <c r="I84" s="113">
        <v>5694.8107983100008</v>
      </c>
      <c r="J84" s="113">
        <v>579.47936279999999</v>
      </c>
      <c r="K84" s="113">
        <v>20.260343580000001</v>
      </c>
      <c r="L84" s="113">
        <v>228.62632143000002</v>
      </c>
      <c r="M84" s="169" t="s">
        <v>189</v>
      </c>
      <c r="N84" s="113">
        <v>330.29590891000004</v>
      </c>
      <c r="O84" s="113">
        <v>2113.8678880799998</v>
      </c>
      <c r="P84" s="113">
        <v>174.67732360999997</v>
      </c>
      <c r="Q84" s="113">
        <v>16.066219330000003</v>
      </c>
      <c r="R84" s="113">
        <v>55.12997953</v>
      </c>
      <c r="S84" s="113">
        <v>16.97377414</v>
      </c>
      <c r="T84" s="113">
        <v>65.270658010000005</v>
      </c>
      <c r="U84" s="113"/>
      <c r="V84" s="113"/>
    </row>
    <row r="85" spans="1:22" hidden="1" outlineLevel="1">
      <c r="A85" s="8">
        <v>42795</v>
      </c>
      <c r="B85" s="113">
        <v>17398.4785424</v>
      </c>
      <c r="C85" s="113">
        <v>1312.3812140799996</v>
      </c>
      <c r="D85" s="113">
        <v>1509.2172960100002</v>
      </c>
      <c r="E85" s="113">
        <v>3961.0197904899997</v>
      </c>
      <c r="F85" s="113">
        <v>393.42852273999995</v>
      </c>
      <c r="G85" s="113">
        <v>135.88740018999999</v>
      </c>
      <c r="H85" s="113">
        <v>503.80271624</v>
      </c>
      <c r="I85" s="113">
        <v>6042.1557030499998</v>
      </c>
      <c r="J85" s="113">
        <v>675.96451202000003</v>
      </c>
      <c r="K85" s="113">
        <v>31.265277539999996</v>
      </c>
      <c r="L85" s="113">
        <v>216.62530529</v>
      </c>
      <c r="M85" s="169" t="s">
        <v>189</v>
      </c>
      <c r="N85" s="113">
        <v>354.99628899999999</v>
      </c>
      <c r="O85" s="113">
        <v>1878.9846516999999</v>
      </c>
      <c r="P85" s="113">
        <v>214.58137016999999</v>
      </c>
      <c r="Q85" s="113">
        <v>16.696730289999998</v>
      </c>
      <c r="R85" s="113">
        <v>65.68650049</v>
      </c>
      <c r="S85" s="113">
        <v>13.516484550000003</v>
      </c>
      <c r="T85" s="113">
        <v>72.268778550000007</v>
      </c>
      <c r="U85" s="113"/>
      <c r="V85" s="113"/>
    </row>
    <row r="86" spans="1:22" hidden="1" outlineLevel="1">
      <c r="A86" s="8">
        <v>42826</v>
      </c>
      <c r="B86" s="113">
        <v>17246.150247100002</v>
      </c>
      <c r="C86" s="113">
        <v>1305.2156368800001</v>
      </c>
      <c r="D86" s="113">
        <v>804.88912215000005</v>
      </c>
      <c r="E86" s="113">
        <v>3549.0628272200001</v>
      </c>
      <c r="F86" s="113">
        <v>395.69552099000003</v>
      </c>
      <c r="G86" s="113">
        <v>138.39726578</v>
      </c>
      <c r="H86" s="113">
        <v>555.21447359999991</v>
      </c>
      <c r="I86" s="113">
        <v>6974.2726015899998</v>
      </c>
      <c r="J86" s="113">
        <v>778.68669266999996</v>
      </c>
      <c r="K86" s="113">
        <v>21.538671430000001</v>
      </c>
      <c r="L86" s="113">
        <v>196.88335123000002</v>
      </c>
      <c r="M86" s="169" t="s">
        <v>189</v>
      </c>
      <c r="N86" s="113">
        <v>381.29578236999998</v>
      </c>
      <c r="O86" s="113">
        <v>1737.1383631900003</v>
      </c>
      <c r="P86" s="113">
        <v>231.84330269999998</v>
      </c>
      <c r="Q86" s="113">
        <v>18.089725520000002</v>
      </c>
      <c r="R86" s="113">
        <v>67.153095310000012</v>
      </c>
      <c r="S86" s="113">
        <v>17.295369449999999</v>
      </c>
      <c r="T86" s="113">
        <v>73.478445019999995</v>
      </c>
      <c r="U86" s="113"/>
      <c r="V86" s="113"/>
    </row>
    <row r="87" spans="1:22" hidden="1" outlineLevel="1">
      <c r="A87" s="8">
        <v>42856</v>
      </c>
      <c r="B87" s="113">
        <v>17999.194174620003</v>
      </c>
      <c r="C87" s="113">
        <v>1277.0273785100001</v>
      </c>
      <c r="D87" s="113">
        <v>827.85377503999996</v>
      </c>
      <c r="E87" s="113">
        <v>3695.1556781000008</v>
      </c>
      <c r="F87" s="113">
        <v>486.34617335000002</v>
      </c>
      <c r="G87" s="113">
        <v>140.47318202</v>
      </c>
      <c r="H87" s="113">
        <v>571.86029754000003</v>
      </c>
      <c r="I87" s="113">
        <v>7372.2037444800008</v>
      </c>
      <c r="J87" s="113">
        <v>720.19247937</v>
      </c>
      <c r="K87" s="113">
        <v>32.806887959999997</v>
      </c>
      <c r="L87" s="113">
        <v>205.56089082</v>
      </c>
      <c r="M87" s="169" t="s">
        <v>189</v>
      </c>
      <c r="N87" s="113">
        <v>457.75823589999999</v>
      </c>
      <c r="O87" s="113">
        <v>1790.41458332</v>
      </c>
      <c r="P87" s="113">
        <v>265.43110154999999</v>
      </c>
      <c r="Q87" s="113">
        <v>17.088661559999998</v>
      </c>
      <c r="R87" s="113">
        <v>58.140647460000011</v>
      </c>
      <c r="S87" s="113">
        <v>23.316593039999994</v>
      </c>
      <c r="T87" s="113">
        <v>57.563864600000002</v>
      </c>
      <c r="U87" s="113"/>
      <c r="V87" s="113"/>
    </row>
    <row r="88" spans="1:22" hidden="1" outlineLevel="1">
      <c r="A88" s="8">
        <v>42887</v>
      </c>
      <c r="B88" s="113">
        <v>17749.213301200005</v>
      </c>
      <c r="C88" s="113">
        <v>1301.1281665399999</v>
      </c>
      <c r="D88" s="113">
        <v>1190.6602217</v>
      </c>
      <c r="E88" s="113">
        <v>3678.3733903000002</v>
      </c>
      <c r="F88" s="113">
        <v>341.92505874999995</v>
      </c>
      <c r="G88" s="113">
        <v>153.66138893000002</v>
      </c>
      <c r="H88" s="113">
        <v>590.93047253999987</v>
      </c>
      <c r="I88" s="113">
        <v>6638.4644096899992</v>
      </c>
      <c r="J88" s="113">
        <v>751.09858845999997</v>
      </c>
      <c r="K88" s="113">
        <v>44.363262519999999</v>
      </c>
      <c r="L88" s="113">
        <v>227.65496766000001</v>
      </c>
      <c r="M88" s="169" t="s">
        <v>189</v>
      </c>
      <c r="N88" s="113">
        <v>435.44534018000002</v>
      </c>
      <c r="O88" s="113">
        <v>1985.3371280599999</v>
      </c>
      <c r="P88" s="113">
        <v>250.34617305</v>
      </c>
      <c r="Q88" s="113">
        <v>15.051242859999999</v>
      </c>
      <c r="R88" s="113">
        <v>63.184379359999994</v>
      </c>
      <c r="S88" s="113">
        <v>25.457561180000003</v>
      </c>
      <c r="T88" s="113">
        <v>56.131549420000013</v>
      </c>
      <c r="U88" s="113"/>
      <c r="V88" s="113"/>
    </row>
    <row r="89" spans="1:22" hidden="1" outlineLevel="1">
      <c r="A89" s="8">
        <v>42917</v>
      </c>
      <c r="B89" s="113">
        <v>19188.353270699998</v>
      </c>
      <c r="C89" s="113">
        <v>1540.0855184699999</v>
      </c>
      <c r="D89" s="113">
        <v>1227.4978128399998</v>
      </c>
      <c r="E89" s="113">
        <v>3960.9149362500002</v>
      </c>
      <c r="F89" s="113">
        <v>292.07353660000001</v>
      </c>
      <c r="G89" s="113">
        <v>158.82393605999997</v>
      </c>
      <c r="H89" s="113">
        <v>658.01367366999978</v>
      </c>
      <c r="I89" s="113">
        <v>7386.6269562900006</v>
      </c>
      <c r="J89" s="113">
        <v>716.17524911999999</v>
      </c>
      <c r="K89" s="113">
        <v>38.826034560000004</v>
      </c>
      <c r="L89" s="113">
        <v>224.35082867</v>
      </c>
      <c r="M89" s="169" t="s">
        <v>189</v>
      </c>
      <c r="N89" s="113">
        <v>350.88494800999996</v>
      </c>
      <c r="O89" s="113">
        <v>2085.59975545</v>
      </c>
      <c r="P89" s="113">
        <v>245.97773141999997</v>
      </c>
      <c r="Q89" s="113">
        <v>15.8411428</v>
      </c>
      <c r="R89" s="113">
        <v>69.253730009999998</v>
      </c>
      <c r="S89" s="113">
        <v>29.516938770000003</v>
      </c>
      <c r="T89" s="113">
        <v>187.89054171000004</v>
      </c>
      <c r="U89" s="113"/>
      <c r="V89" s="113"/>
    </row>
    <row r="90" spans="1:22" hidden="1" outlineLevel="1">
      <c r="A90" s="8">
        <v>42948</v>
      </c>
      <c r="B90" s="113">
        <v>17823.394706910003</v>
      </c>
      <c r="C90" s="113">
        <v>1340.1286722300001</v>
      </c>
      <c r="D90" s="113">
        <v>770.6465175400001</v>
      </c>
      <c r="E90" s="113">
        <v>3453.5454848999998</v>
      </c>
      <c r="F90" s="113">
        <v>429.24463309999999</v>
      </c>
      <c r="G90" s="113">
        <v>172.81923194999996</v>
      </c>
      <c r="H90" s="113">
        <v>653.0010934500001</v>
      </c>
      <c r="I90" s="113">
        <v>6838.9054928000005</v>
      </c>
      <c r="J90" s="113">
        <v>719.26548722999996</v>
      </c>
      <c r="K90" s="113">
        <v>32.247259440000001</v>
      </c>
      <c r="L90" s="113">
        <v>224.91802695000001</v>
      </c>
      <c r="M90" s="169" t="s">
        <v>189</v>
      </c>
      <c r="N90" s="113">
        <v>480.05466185999995</v>
      </c>
      <c r="O90" s="113">
        <v>2191.8958648299999</v>
      </c>
      <c r="P90" s="113">
        <v>224.10201504</v>
      </c>
      <c r="Q90" s="113">
        <v>21.841202000000003</v>
      </c>
      <c r="R90" s="113">
        <v>58.732456009999993</v>
      </c>
      <c r="S90" s="113">
        <v>27.490415879999997</v>
      </c>
      <c r="T90" s="113">
        <v>184.5561917</v>
      </c>
      <c r="U90" s="113"/>
      <c r="V90" s="113"/>
    </row>
    <row r="91" spans="1:22" hidden="1" outlineLevel="1">
      <c r="A91" s="8">
        <v>42979</v>
      </c>
      <c r="B91" s="113">
        <v>19755.571720100001</v>
      </c>
      <c r="C91" s="113">
        <v>1450.2162763199999</v>
      </c>
      <c r="D91" s="113">
        <v>2564.6931510300001</v>
      </c>
      <c r="E91" s="113">
        <v>3546.70744801</v>
      </c>
      <c r="F91" s="113">
        <v>426.05877558000003</v>
      </c>
      <c r="G91" s="113">
        <v>171.84201475999998</v>
      </c>
      <c r="H91" s="113">
        <v>710.85848336999993</v>
      </c>
      <c r="I91" s="113">
        <v>6695.8866309099994</v>
      </c>
      <c r="J91" s="113">
        <v>764.12273389999996</v>
      </c>
      <c r="K91" s="113">
        <v>32.471393179999993</v>
      </c>
      <c r="L91" s="113">
        <v>240.56656143000001</v>
      </c>
      <c r="M91" s="169" t="s">
        <v>189</v>
      </c>
      <c r="N91" s="113">
        <v>390.25073903000003</v>
      </c>
      <c r="O91" s="113">
        <v>2206.1385679200002</v>
      </c>
      <c r="P91" s="113">
        <v>256.25298805</v>
      </c>
      <c r="Q91" s="113">
        <v>25.564822920000001</v>
      </c>
      <c r="R91" s="113">
        <v>53.125506339999994</v>
      </c>
      <c r="S91" s="113">
        <v>33.012443269999999</v>
      </c>
      <c r="T91" s="113">
        <v>187.80318408000002</v>
      </c>
      <c r="U91" s="113"/>
      <c r="V91" s="113"/>
    </row>
    <row r="92" spans="1:22" hidden="1" outlineLevel="1">
      <c r="A92" s="8">
        <v>43009</v>
      </c>
      <c r="B92" s="113">
        <v>18748.332618200002</v>
      </c>
      <c r="C92" s="113">
        <v>1352.7927311999999</v>
      </c>
      <c r="D92" s="113">
        <v>1330.49258057</v>
      </c>
      <c r="E92" s="113">
        <v>4444.392400910001</v>
      </c>
      <c r="F92" s="113">
        <v>395.33290547999997</v>
      </c>
      <c r="G92" s="113">
        <v>162.96717290999996</v>
      </c>
      <c r="H92" s="113">
        <v>743.92568369999992</v>
      </c>
      <c r="I92" s="113">
        <v>6022.9497416600007</v>
      </c>
      <c r="J92" s="113">
        <v>1015.07836117</v>
      </c>
      <c r="K92" s="113">
        <v>33.95519831</v>
      </c>
      <c r="L92" s="113">
        <v>243.84530952</v>
      </c>
      <c r="M92" s="169" t="s">
        <v>189</v>
      </c>
      <c r="N92" s="113">
        <v>373.55357593000002</v>
      </c>
      <c r="O92" s="113">
        <v>2063.22471804</v>
      </c>
      <c r="P92" s="113">
        <v>260.91025295999998</v>
      </c>
      <c r="Q92" s="113">
        <v>26.699696020000001</v>
      </c>
      <c r="R92" s="113">
        <v>56.340557649999994</v>
      </c>
      <c r="S92" s="113">
        <v>28.204769899999999</v>
      </c>
      <c r="T92" s="113">
        <v>193.66696227000003</v>
      </c>
      <c r="U92" s="113"/>
      <c r="V92" s="113"/>
    </row>
    <row r="93" spans="1:22" hidden="1" outlineLevel="1">
      <c r="A93" s="8">
        <v>43040</v>
      </c>
      <c r="B93" s="113">
        <v>17982.555142310001</v>
      </c>
      <c r="C93" s="113">
        <v>1287.1716482000002</v>
      </c>
      <c r="D93" s="113">
        <v>1127.31451666</v>
      </c>
      <c r="E93" s="113">
        <v>4322.4855759600005</v>
      </c>
      <c r="F93" s="113">
        <v>375.07812508000001</v>
      </c>
      <c r="G93" s="113">
        <v>154.71740167000002</v>
      </c>
      <c r="H93" s="113">
        <v>726.84247214000004</v>
      </c>
      <c r="I93" s="113">
        <v>5596.2168896000003</v>
      </c>
      <c r="J93" s="113">
        <v>812.08986757000002</v>
      </c>
      <c r="K93" s="113">
        <v>28.495265660000001</v>
      </c>
      <c r="L93" s="113">
        <v>284.69301326999999</v>
      </c>
      <c r="M93" s="169" t="s">
        <v>189</v>
      </c>
      <c r="N93" s="113">
        <v>444.33337195000001</v>
      </c>
      <c r="O93" s="113">
        <v>2289.3363146199999</v>
      </c>
      <c r="P93" s="113">
        <v>233.97852083000001</v>
      </c>
      <c r="Q93" s="113">
        <v>25.948742280000001</v>
      </c>
      <c r="R93" s="113">
        <v>56.655316880000001</v>
      </c>
      <c r="S93" s="113">
        <v>22.766278790000001</v>
      </c>
      <c r="T93" s="113">
        <v>194.43182114999999</v>
      </c>
      <c r="U93" s="113"/>
      <c r="V93" s="113"/>
    </row>
    <row r="94" spans="1:22" hidden="1" outlineLevel="1">
      <c r="A94" s="8">
        <v>43070</v>
      </c>
      <c r="B94" s="113">
        <v>22321.815378759995</v>
      </c>
      <c r="C94" s="113">
        <v>1165.5694838900001</v>
      </c>
      <c r="D94" s="113">
        <v>1114.8842513</v>
      </c>
      <c r="E94" s="113">
        <v>5623.6400991400005</v>
      </c>
      <c r="F94" s="113">
        <v>1095.2163037400001</v>
      </c>
      <c r="G94" s="113">
        <v>180.24713624</v>
      </c>
      <c r="H94" s="113">
        <v>1100.6021848800001</v>
      </c>
      <c r="I94" s="113">
        <v>7321.0792936999987</v>
      </c>
      <c r="J94" s="113">
        <v>823.83576614000003</v>
      </c>
      <c r="K94" s="113">
        <v>34.160189170000002</v>
      </c>
      <c r="L94" s="113">
        <v>333.02096003999998</v>
      </c>
      <c r="M94" s="169" t="s">
        <v>189</v>
      </c>
      <c r="N94" s="113">
        <v>455.06012375999995</v>
      </c>
      <c r="O94" s="113">
        <v>2452.84795893</v>
      </c>
      <c r="P94" s="113">
        <v>272.85018559000002</v>
      </c>
      <c r="Q94" s="113">
        <v>26.278973959999998</v>
      </c>
      <c r="R94" s="113">
        <v>87.868733709999987</v>
      </c>
      <c r="S94" s="113">
        <v>29.772593839999995</v>
      </c>
      <c r="T94" s="113">
        <v>204.88114073</v>
      </c>
      <c r="U94" s="113"/>
      <c r="V94" s="113"/>
    </row>
    <row r="95" spans="1:22" hidden="1" outlineLevel="1">
      <c r="A95" s="8">
        <v>43101</v>
      </c>
      <c r="B95" s="113">
        <v>20107.941607829998</v>
      </c>
      <c r="C95" s="113">
        <v>1164.37246405</v>
      </c>
      <c r="D95" s="113">
        <v>604.82077795999999</v>
      </c>
      <c r="E95" s="113">
        <v>5154.43290032</v>
      </c>
      <c r="F95" s="113">
        <v>554.23334198999999</v>
      </c>
      <c r="G95" s="113">
        <v>107.72171703999999</v>
      </c>
      <c r="H95" s="113">
        <v>882.84089412000003</v>
      </c>
      <c r="I95" s="113">
        <v>6963.2105725799993</v>
      </c>
      <c r="J95" s="113">
        <v>822.36996591999991</v>
      </c>
      <c r="K95" s="113">
        <v>28.852505520000001</v>
      </c>
      <c r="L95" s="113">
        <v>413.97228682999997</v>
      </c>
      <c r="M95" s="169" t="s">
        <v>189</v>
      </c>
      <c r="N95" s="113">
        <v>451.91920699999997</v>
      </c>
      <c r="O95" s="113">
        <v>2344.4076507099999</v>
      </c>
      <c r="P95" s="113">
        <v>293.01322261000001</v>
      </c>
      <c r="Q95" s="113">
        <v>24.555248199999998</v>
      </c>
      <c r="R95" s="113">
        <v>70.281421290000011</v>
      </c>
      <c r="S95" s="113">
        <v>29.199778970000004</v>
      </c>
      <c r="T95" s="113">
        <v>197.73765272</v>
      </c>
      <c r="U95" s="113"/>
      <c r="V95" s="113"/>
    </row>
    <row r="96" spans="1:22" hidden="1" outlineLevel="1">
      <c r="A96" s="8">
        <v>43132</v>
      </c>
      <c r="B96" s="113">
        <v>19212.826957229998</v>
      </c>
      <c r="C96" s="113">
        <v>1382.64982399</v>
      </c>
      <c r="D96" s="113">
        <v>1131.4748433499999</v>
      </c>
      <c r="E96" s="113">
        <v>4263.3921993100003</v>
      </c>
      <c r="F96" s="113">
        <v>637.49839424999993</v>
      </c>
      <c r="G96" s="113">
        <v>87.099162550000003</v>
      </c>
      <c r="H96" s="113">
        <v>757.43273489000001</v>
      </c>
      <c r="I96" s="113">
        <v>6553.64396425</v>
      </c>
      <c r="J96" s="113">
        <v>694.09063191999996</v>
      </c>
      <c r="K96" s="113">
        <v>31.162404560000002</v>
      </c>
      <c r="L96" s="113">
        <v>368.48769110999996</v>
      </c>
      <c r="M96" s="169" t="s">
        <v>189</v>
      </c>
      <c r="N96" s="113">
        <v>433.73932554999993</v>
      </c>
      <c r="O96" s="113">
        <v>2225.0991970600003</v>
      </c>
      <c r="P96" s="113">
        <v>323.21391456999999</v>
      </c>
      <c r="Q96" s="113">
        <v>21.056656880000002</v>
      </c>
      <c r="R96" s="113">
        <v>70.66928102</v>
      </c>
      <c r="S96" s="113">
        <v>26.071461339999995</v>
      </c>
      <c r="T96" s="113">
        <v>206.04527063000003</v>
      </c>
      <c r="U96" s="113"/>
      <c r="V96" s="113"/>
    </row>
    <row r="97" spans="1:22" hidden="1" outlineLevel="1">
      <c r="A97" s="8">
        <v>43160</v>
      </c>
      <c r="B97" s="113">
        <v>20477.301447700003</v>
      </c>
      <c r="C97" s="113">
        <v>1524.38998599</v>
      </c>
      <c r="D97" s="113">
        <v>1067.2322122600001</v>
      </c>
      <c r="E97" s="113">
        <v>5257.8557872399997</v>
      </c>
      <c r="F97" s="113">
        <v>719.44195113000001</v>
      </c>
      <c r="G97" s="113">
        <v>96.493591790000011</v>
      </c>
      <c r="H97" s="113">
        <v>847.85766793999994</v>
      </c>
      <c r="I97" s="113">
        <v>6650.5958648899996</v>
      </c>
      <c r="J97" s="113">
        <v>625.32179397000004</v>
      </c>
      <c r="K97" s="113">
        <v>35.266509869999993</v>
      </c>
      <c r="L97" s="113">
        <v>353.01934045999997</v>
      </c>
      <c r="M97" s="169" t="s">
        <v>189</v>
      </c>
      <c r="N97" s="113">
        <v>571.64834478</v>
      </c>
      <c r="O97" s="113">
        <v>2063.8186368500001</v>
      </c>
      <c r="P97" s="113">
        <v>333.53237775999997</v>
      </c>
      <c r="Q97" s="113">
        <v>21.134220119999998</v>
      </c>
      <c r="R97" s="113">
        <v>76.397978189999989</v>
      </c>
      <c r="S97" s="113">
        <v>27.437389349999997</v>
      </c>
      <c r="T97" s="113">
        <v>205.85779511000004</v>
      </c>
      <c r="U97" s="113"/>
      <c r="V97" s="113"/>
    </row>
    <row r="98" spans="1:22" hidden="1" outlineLevel="1">
      <c r="A98" s="8">
        <v>43191</v>
      </c>
      <c r="B98" s="113">
        <v>22111.000051729996</v>
      </c>
      <c r="C98" s="113">
        <v>1579.71397131</v>
      </c>
      <c r="D98" s="113">
        <v>1197.7146809800001</v>
      </c>
      <c r="E98" s="113">
        <v>5492.9864826000003</v>
      </c>
      <c r="F98" s="113">
        <v>792.32568658000002</v>
      </c>
      <c r="G98" s="113">
        <v>121.44067301000001</v>
      </c>
      <c r="H98" s="113">
        <v>860.65112638999983</v>
      </c>
      <c r="I98" s="113">
        <v>7834.9669961999998</v>
      </c>
      <c r="J98" s="113">
        <v>792.66082426000003</v>
      </c>
      <c r="K98" s="113">
        <v>29.201999629999996</v>
      </c>
      <c r="L98" s="113">
        <v>332.24045799000004</v>
      </c>
      <c r="M98" s="169" t="s">
        <v>189</v>
      </c>
      <c r="N98" s="113">
        <v>593.68845037000006</v>
      </c>
      <c r="O98" s="113">
        <v>1946.18915937</v>
      </c>
      <c r="P98" s="113">
        <v>361.30245864999995</v>
      </c>
      <c r="Q98" s="113">
        <v>18.022010129999998</v>
      </c>
      <c r="R98" s="113">
        <v>74.481640130000002</v>
      </c>
      <c r="S98" s="113">
        <v>20.750264400000002</v>
      </c>
      <c r="T98" s="113">
        <v>62.663169729999993</v>
      </c>
      <c r="U98" s="113"/>
      <c r="V98" s="113"/>
    </row>
    <row r="99" spans="1:22" hidden="1" outlineLevel="1">
      <c r="A99" s="8">
        <v>43221</v>
      </c>
      <c r="B99" s="113">
        <v>22668.838175789999</v>
      </c>
      <c r="C99" s="113">
        <v>1487.7091697599999</v>
      </c>
      <c r="D99" s="113">
        <v>1228.7250452899998</v>
      </c>
      <c r="E99" s="113">
        <v>5606.8078630999989</v>
      </c>
      <c r="F99" s="113">
        <v>699.74285279000003</v>
      </c>
      <c r="G99" s="113">
        <v>138.20435082</v>
      </c>
      <c r="H99" s="113">
        <v>734.73823744000003</v>
      </c>
      <c r="I99" s="113">
        <v>8314.6027581500002</v>
      </c>
      <c r="J99" s="113">
        <v>744.28951780000011</v>
      </c>
      <c r="K99" s="113">
        <v>44.022374809999995</v>
      </c>
      <c r="L99" s="113">
        <v>346.33526126999999</v>
      </c>
      <c r="M99" s="169" t="s">
        <v>189</v>
      </c>
      <c r="N99" s="113">
        <v>604.49968908000005</v>
      </c>
      <c r="O99" s="113">
        <v>2161.1440281200003</v>
      </c>
      <c r="P99" s="113">
        <v>350.81908469999996</v>
      </c>
      <c r="Q99" s="113">
        <v>23.832270480000002</v>
      </c>
      <c r="R99" s="113">
        <v>77.797827650000002</v>
      </c>
      <c r="S99" s="113">
        <v>33.24877352</v>
      </c>
      <c r="T99" s="113">
        <v>72.319071009999988</v>
      </c>
      <c r="U99" s="113"/>
      <c r="V99" s="113"/>
    </row>
    <row r="100" spans="1:22" hidden="1" outlineLevel="1">
      <c r="A100" s="8">
        <v>43252</v>
      </c>
      <c r="B100" s="113">
        <v>21668.739716060001</v>
      </c>
      <c r="C100" s="113">
        <v>1361.9496070300002</v>
      </c>
      <c r="D100" s="113">
        <v>912.42592213</v>
      </c>
      <c r="E100" s="113">
        <v>4593.0157007200014</v>
      </c>
      <c r="F100" s="113">
        <v>873.37902583000005</v>
      </c>
      <c r="G100" s="113">
        <v>130.08475330000002</v>
      </c>
      <c r="H100" s="113">
        <v>820.06058362999988</v>
      </c>
      <c r="I100" s="113">
        <v>8736.9603891200004</v>
      </c>
      <c r="J100" s="113">
        <v>673.01265504000003</v>
      </c>
      <c r="K100" s="113">
        <v>47.094797380000003</v>
      </c>
      <c r="L100" s="113">
        <v>371.99328356000001</v>
      </c>
      <c r="M100" s="169" t="s">
        <v>189</v>
      </c>
      <c r="N100" s="113">
        <v>659.14115988000003</v>
      </c>
      <c r="O100" s="113">
        <v>1990.30171892</v>
      </c>
      <c r="P100" s="113">
        <v>294.62719352000005</v>
      </c>
      <c r="Q100" s="113">
        <v>21.82640168</v>
      </c>
      <c r="R100" s="113">
        <v>86.97249389000001</v>
      </c>
      <c r="S100" s="113">
        <v>23.095325079999999</v>
      </c>
      <c r="T100" s="113">
        <v>72.798705350000006</v>
      </c>
      <c r="U100" s="113"/>
      <c r="V100" s="113"/>
    </row>
    <row r="101" spans="1:22" hidden="1" outlineLevel="1">
      <c r="A101" s="8">
        <v>43282</v>
      </c>
      <c r="B101" s="113">
        <v>24748.918007470002</v>
      </c>
      <c r="C101" s="113">
        <v>1430.0767364900003</v>
      </c>
      <c r="D101" s="113">
        <v>1600.87918261</v>
      </c>
      <c r="E101" s="113">
        <v>5625.6531713799995</v>
      </c>
      <c r="F101" s="113">
        <v>1125.78890858</v>
      </c>
      <c r="G101" s="113">
        <v>127.66402771</v>
      </c>
      <c r="H101" s="113">
        <v>934.49354104999998</v>
      </c>
      <c r="I101" s="113">
        <v>9325.601040900001</v>
      </c>
      <c r="J101" s="113">
        <v>911.36025517000007</v>
      </c>
      <c r="K101" s="113">
        <v>50.693203690000004</v>
      </c>
      <c r="L101" s="113">
        <v>406.52210502999998</v>
      </c>
      <c r="M101" s="169" t="s">
        <v>189</v>
      </c>
      <c r="N101" s="113">
        <v>654.27317965999998</v>
      </c>
      <c r="O101" s="113">
        <v>1990.9636587499999</v>
      </c>
      <c r="P101" s="113">
        <v>345.29207046000005</v>
      </c>
      <c r="Q101" s="113">
        <v>22.358912369999999</v>
      </c>
      <c r="R101" s="113">
        <v>97.40190797999999</v>
      </c>
      <c r="S101" s="113">
        <v>26.424752229999999</v>
      </c>
      <c r="T101" s="113">
        <v>73.471353410000006</v>
      </c>
      <c r="U101" s="113"/>
      <c r="V101" s="113"/>
    </row>
    <row r="102" spans="1:22" hidden="1" outlineLevel="1">
      <c r="A102" s="8">
        <v>43313</v>
      </c>
      <c r="B102" s="113">
        <v>24303.757483120004</v>
      </c>
      <c r="C102" s="113">
        <v>1232.8121942800001</v>
      </c>
      <c r="D102" s="113">
        <v>1278.75474596</v>
      </c>
      <c r="E102" s="113">
        <v>7182.0735344500008</v>
      </c>
      <c r="F102" s="113">
        <v>824.39784940000004</v>
      </c>
      <c r="G102" s="113">
        <v>149.20249117000003</v>
      </c>
      <c r="H102" s="113">
        <v>861.17592077000018</v>
      </c>
      <c r="I102" s="113">
        <v>8472.3543607299998</v>
      </c>
      <c r="J102" s="113">
        <v>714.34353742999997</v>
      </c>
      <c r="K102" s="113">
        <v>50.519227460000003</v>
      </c>
      <c r="L102" s="113">
        <v>430.78216955999994</v>
      </c>
      <c r="M102" s="169" t="s">
        <v>189</v>
      </c>
      <c r="N102" s="113">
        <v>651.86147905000007</v>
      </c>
      <c r="O102" s="113">
        <v>1924.50323396</v>
      </c>
      <c r="P102" s="113">
        <v>313.64994475000003</v>
      </c>
      <c r="Q102" s="113">
        <v>25.835869709999997</v>
      </c>
      <c r="R102" s="113">
        <v>108.84946987999999</v>
      </c>
      <c r="S102" s="113">
        <v>16.498641740000004</v>
      </c>
      <c r="T102" s="113">
        <v>66.142812820000017</v>
      </c>
      <c r="U102" s="113"/>
      <c r="V102" s="113"/>
    </row>
    <row r="103" spans="1:22" hidden="1" outlineLevel="1">
      <c r="A103" s="8">
        <v>43344</v>
      </c>
      <c r="B103" s="113">
        <v>23834.780715250003</v>
      </c>
      <c r="C103" s="113">
        <v>1238.6802752900001</v>
      </c>
      <c r="D103" s="113">
        <v>835.42800181999996</v>
      </c>
      <c r="E103" s="113">
        <v>7038.0230582200011</v>
      </c>
      <c r="F103" s="113">
        <v>1093.9060109000002</v>
      </c>
      <c r="G103" s="113">
        <v>138.26124966</v>
      </c>
      <c r="H103" s="113">
        <v>869.78142868000009</v>
      </c>
      <c r="I103" s="113">
        <v>8437.5106354899999</v>
      </c>
      <c r="J103" s="113">
        <v>630.57118140000011</v>
      </c>
      <c r="K103" s="113">
        <v>65.045246820000003</v>
      </c>
      <c r="L103" s="113">
        <v>434.60174959999995</v>
      </c>
      <c r="M103" s="169" t="s">
        <v>189</v>
      </c>
      <c r="N103" s="113">
        <v>689.56286729999999</v>
      </c>
      <c r="O103" s="113">
        <v>1737.15733176</v>
      </c>
      <c r="P103" s="113">
        <v>379.63318699000001</v>
      </c>
      <c r="Q103" s="113">
        <v>29.640158199999998</v>
      </c>
      <c r="R103" s="113">
        <v>129.44329501000001</v>
      </c>
      <c r="S103" s="113">
        <v>22.034078790000002</v>
      </c>
      <c r="T103" s="113">
        <v>65.500959320000007</v>
      </c>
      <c r="U103" s="113"/>
      <c r="V103" s="113"/>
    </row>
    <row r="104" spans="1:22" hidden="1" outlineLevel="1">
      <c r="A104" s="8">
        <v>43374</v>
      </c>
      <c r="B104" s="113">
        <v>23829.020034330002</v>
      </c>
      <c r="C104" s="113">
        <v>1147.6540924599999</v>
      </c>
      <c r="D104" s="113">
        <v>1338.5218834799998</v>
      </c>
      <c r="E104" s="113">
        <v>7131.3518655999987</v>
      </c>
      <c r="F104" s="113">
        <v>989.93926496000006</v>
      </c>
      <c r="G104" s="113">
        <v>129.39431493000001</v>
      </c>
      <c r="H104" s="113">
        <v>952.21760761999997</v>
      </c>
      <c r="I104" s="113">
        <v>8016.3134274199992</v>
      </c>
      <c r="J104" s="113">
        <v>880.52451969000003</v>
      </c>
      <c r="K104" s="113">
        <v>66.986052979999997</v>
      </c>
      <c r="L104" s="113">
        <v>420.84097012000001</v>
      </c>
      <c r="M104" s="169" t="s">
        <v>189</v>
      </c>
      <c r="N104" s="113">
        <v>638.57084938000003</v>
      </c>
      <c r="O104" s="113">
        <v>1534.0931867099998</v>
      </c>
      <c r="P104" s="113">
        <v>305.31922758000007</v>
      </c>
      <c r="Q104" s="113">
        <v>31.422115389999998</v>
      </c>
      <c r="R104" s="113">
        <v>148.55855867</v>
      </c>
      <c r="S104" s="113">
        <v>27.900481820000003</v>
      </c>
      <c r="T104" s="113">
        <v>69.411615519999998</v>
      </c>
      <c r="U104" s="113"/>
      <c r="V104" s="113"/>
    </row>
    <row r="105" spans="1:22" hidden="1" outlineLevel="1">
      <c r="A105" s="8">
        <v>43405</v>
      </c>
      <c r="B105" s="113">
        <v>21073.321945090003</v>
      </c>
      <c r="C105" s="113">
        <v>1164.59728288</v>
      </c>
      <c r="D105" s="113">
        <v>856.53566396000008</v>
      </c>
      <c r="E105" s="113">
        <v>6049.8990823799995</v>
      </c>
      <c r="F105" s="113">
        <v>726.99658258999989</v>
      </c>
      <c r="G105" s="113">
        <v>109.02296437000003</v>
      </c>
      <c r="H105" s="113">
        <v>945.63002327000004</v>
      </c>
      <c r="I105" s="113">
        <v>7388.8743351900002</v>
      </c>
      <c r="J105" s="113">
        <v>801.49264903999983</v>
      </c>
      <c r="K105" s="113">
        <v>56.834805190000004</v>
      </c>
      <c r="L105" s="113">
        <v>417.30609542000002</v>
      </c>
      <c r="M105" s="169" t="s">
        <v>189</v>
      </c>
      <c r="N105" s="113">
        <v>661.47918688000004</v>
      </c>
      <c r="O105" s="113">
        <v>1337.0285135899999</v>
      </c>
      <c r="P105" s="113">
        <v>275.43375617999999</v>
      </c>
      <c r="Q105" s="113">
        <v>28.37352405</v>
      </c>
      <c r="R105" s="113">
        <v>162.34258161</v>
      </c>
      <c r="S105" s="113">
        <v>23.518357369999997</v>
      </c>
      <c r="T105" s="113">
        <v>67.956541119999997</v>
      </c>
      <c r="U105" s="113"/>
      <c r="V105" s="113"/>
    </row>
    <row r="106" spans="1:22" hidden="1" outlineLevel="1">
      <c r="A106" s="8">
        <v>43435</v>
      </c>
      <c r="B106" s="113">
        <v>22787.840136530001</v>
      </c>
      <c r="C106" s="113">
        <v>1378.8820309399998</v>
      </c>
      <c r="D106" s="113">
        <v>633.10469747000002</v>
      </c>
      <c r="E106" s="113">
        <v>6252.4566898899993</v>
      </c>
      <c r="F106" s="113">
        <v>925.95227063000004</v>
      </c>
      <c r="G106" s="113">
        <v>123.53366094</v>
      </c>
      <c r="H106" s="113">
        <v>1301.59842871</v>
      </c>
      <c r="I106" s="113">
        <v>8248.5713729400013</v>
      </c>
      <c r="J106" s="113">
        <v>718.2997247699999</v>
      </c>
      <c r="K106" s="113">
        <v>67.398612919999977</v>
      </c>
      <c r="L106" s="113">
        <v>459.63127285999997</v>
      </c>
      <c r="M106" s="169" t="s">
        <v>189</v>
      </c>
      <c r="N106" s="113">
        <v>710.33333642000002</v>
      </c>
      <c r="O106" s="113">
        <v>1304.58958925</v>
      </c>
      <c r="P106" s="113">
        <v>398.16900363999997</v>
      </c>
      <c r="Q106" s="113">
        <v>29.173116300000004</v>
      </c>
      <c r="R106" s="113">
        <v>145.04169175000001</v>
      </c>
      <c r="S106" s="113">
        <v>27.398100240000002</v>
      </c>
      <c r="T106" s="113">
        <v>63.70653686</v>
      </c>
      <c r="U106" s="113"/>
      <c r="V106" s="113"/>
    </row>
    <row r="107" spans="1:22" hidden="1" outlineLevel="1">
      <c r="A107" s="8">
        <v>43466</v>
      </c>
      <c r="B107" s="113">
        <v>22446.377164679983</v>
      </c>
      <c r="C107" s="113">
        <v>1426.9615993999998</v>
      </c>
      <c r="D107" s="113">
        <v>603.06723304000002</v>
      </c>
      <c r="E107" s="113">
        <v>5632.6610363000009</v>
      </c>
      <c r="F107" s="113">
        <v>1218.57843944</v>
      </c>
      <c r="G107" s="113">
        <v>159.26275908000002</v>
      </c>
      <c r="H107" s="113">
        <v>1111.06808787</v>
      </c>
      <c r="I107" s="113">
        <v>8301.482414269989</v>
      </c>
      <c r="J107" s="113">
        <v>796.96087847999991</v>
      </c>
      <c r="K107" s="113">
        <v>56.688959759999996</v>
      </c>
      <c r="L107" s="113">
        <v>535.63627021000002</v>
      </c>
      <c r="M107" s="169" t="s">
        <v>189</v>
      </c>
      <c r="N107" s="113">
        <v>782.20069200000012</v>
      </c>
      <c r="O107" s="113">
        <v>1202.1875456800003</v>
      </c>
      <c r="P107" s="113">
        <v>303.35258238</v>
      </c>
      <c r="Q107" s="113">
        <v>32.665369919999996</v>
      </c>
      <c r="R107" s="113">
        <v>189.99152795999998</v>
      </c>
      <c r="S107" s="113">
        <v>31.418388159999999</v>
      </c>
      <c r="T107" s="113">
        <v>62.193380730000001</v>
      </c>
      <c r="U107" s="113"/>
      <c r="V107" s="113"/>
    </row>
    <row r="108" spans="1:22" hidden="1" outlineLevel="1">
      <c r="A108" s="8">
        <v>43497</v>
      </c>
      <c r="B108" s="113">
        <v>21345.500803710001</v>
      </c>
      <c r="C108" s="113">
        <v>1265.2775647799999</v>
      </c>
      <c r="D108" s="113">
        <v>526.25862740000002</v>
      </c>
      <c r="E108" s="113">
        <v>5393.4463898100003</v>
      </c>
      <c r="F108" s="113">
        <v>1439.76326952</v>
      </c>
      <c r="G108" s="113">
        <v>132.39777283000001</v>
      </c>
      <c r="H108" s="113">
        <v>1048.2306362399997</v>
      </c>
      <c r="I108" s="113">
        <v>7678.5136192100008</v>
      </c>
      <c r="J108" s="113">
        <v>701.20625646000008</v>
      </c>
      <c r="K108" s="113">
        <v>61.985524509999998</v>
      </c>
      <c r="L108" s="113">
        <v>540.65518299999997</v>
      </c>
      <c r="M108" s="169" t="s">
        <v>189</v>
      </c>
      <c r="N108" s="113">
        <v>692.15069197000003</v>
      </c>
      <c r="O108" s="113">
        <v>1236.8061282000001</v>
      </c>
      <c r="P108" s="113">
        <v>301.90968846999999</v>
      </c>
      <c r="Q108" s="113">
        <v>32.286577780000002</v>
      </c>
      <c r="R108" s="113">
        <v>211.93708045999998</v>
      </c>
      <c r="S108" s="113">
        <v>23.562510439999997</v>
      </c>
      <c r="T108" s="113">
        <v>59.113282629999986</v>
      </c>
      <c r="U108" s="113"/>
      <c r="V108" s="113"/>
    </row>
    <row r="109" spans="1:22" hidden="1" outlineLevel="1">
      <c r="A109" s="8">
        <v>43525</v>
      </c>
      <c r="B109" s="113">
        <v>21677.475224260001</v>
      </c>
      <c r="C109" s="113">
        <v>1032.5949475800001</v>
      </c>
      <c r="D109" s="113">
        <v>685.00935496</v>
      </c>
      <c r="E109" s="113">
        <v>5921.5197295999997</v>
      </c>
      <c r="F109" s="113">
        <v>1005.11246062</v>
      </c>
      <c r="G109" s="113">
        <v>173.67122816999998</v>
      </c>
      <c r="H109" s="113">
        <v>928.98168876</v>
      </c>
      <c r="I109" s="113">
        <v>8283.1254366400008</v>
      </c>
      <c r="J109" s="113">
        <v>597.78070557000001</v>
      </c>
      <c r="K109" s="113">
        <v>55.246655029999992</v>
      </c>
      <c r="L109" s="113">
        <v>524.35395580999989</v>
      </c>
      <c r="M109" s="169" t="s">
        <v>189</v>
      </c>
      <c r="N109" s="113">
        <v>658.31094194999991</v>
      </c>
      <c r="O109" s="113">
        <v>1152.7616775499998</v>
      </c>
      <c r="P109" s="113">
        <v>310.07994512999994</v>
      </c>
      <c r="Q109" s="113">
        <v>30.188830909999997</v>
      </c>
      <c r="R109" s="113">
        <v>233.12976110999998</v>
      </c>
      <c r="S109" s="113">
        <v>24.923982089999999</v>
      </c>
      <c r="T109" s="113">
        <v>60.683922780000003</v>
      </c>
      <c r="U109" s="113"/>
      <c r="V109" s="113"/>
    </row>
    <row r="110" spans="1:22" hidden="1" outlineLevel="1">
      <c r="A110" s="8">
        <v>43556</v>
      </c>
      <c r="B110" s="113">
        <v>22331.149610830005</v>
      </c>
      <c r="C110" s="113">
        <v>1053.0426272700001</v>
      </c>
      <c r="D110" s="113">
        <v>933.72249687000021</v>
      </c>
      <c r="E110" s="113">
        <v>5877.7820895799996</v>
      </c>
      <c r="F110" s="113">
        <v>1072.5321001300001</v>
      </c>
      <c r="G110" s="113">
        <v>191.02693565999999</v>
      </c>
      <c r="H110" s="113">
        <v>831.16965683000001</v>
      </c>
      <c r="I110" s="113">
        <v>8407.3780914399995</v>
      </c>
      <c r="J110" s="113">
        <v>784.26766564999991</v>
      </c>
      <c r="K110" s="113">
        <v>49.538619210000007</v>
      </c>
      <c r="L110" s="113">
        <v>504.74889974000001</v>
      </c>
      <c r="M110" s="169" t="s">
        <v>189</v>
      </c>
      <c r="N110" s="113">
        <v>648.68977528000005</v>
      </c>
      <c r="O110" s="113">
        <v>1208.3383289399999</v>
      </c>
      <c r="P110" s="113">
        <v>385.44809208999993</v>
      </c>
      <c r="Q110" s="113">
        <v>26.324005580000001</v>
      </c>
      <c r="R110" s="113">
        <v>239.96409966999997</v>
      </c>
      <c r="S110" s="113">
        <v>27.172639859999997</v>
      </c>
      <c r="T110" s="113">
        <v>90.003487029999988</v>
      </c>
      <c r="U110" s="113"/>
      <c r="V110" s="113"/>
    </row>
    <row r="111" spans="1:22" hidden="1" outlineLevel="1">
      <c r="A111" s="8">
        <v>43586</v>
      </c>
      <c r="B111" s="113">
        <v>22168.942921650007</v>
      </c>
      <c r="C111" s="113">
        <v>1219.9729031399997</v>
      </c>
      <c r="D111" s="113">
        <v>886.9016680200001</v>
      </c>
      <c r="E111" s="113">
        <v>5800.17781457</v>
      </c>
      <c r="F111" s="113">
        <v>1048.96098011</v>
      </c>
      <c r="G111" s="113">
        <v>164.95140902</v>
      </c>
      <c r="H111" s="113">
        <v>991.16700435000007</v>
      </c>
      <c r="I111" s="113">
        <v>8251.9562429699999</v>
      </c>
      <c r="J111" s="113">
        <v>684.11277376999999</v>
      </c>
      <c r="K111" s="113">
        <v>54.806477270000002</v>
      </c>
      <c r="L111" s="113">
        <v>465.28333801000002</v>
      </c>
      <c r="M111" s="169" t="s">
        <v>189</v>
      </c>
      <c r="N111" s="113">
        <v>706.74542273999998</v>
      </c>
      <c r="O111" s="113">
        <v>1130.1623259800001</v>
      </c>
      <c r="P111" s="113">
        <v>389.52429822000005</v>
      </c>
      <c r="Q111" s="113">
        <v>35.989390109999995</v>
      </c>
      <c r="R111" s="113">
        <v>235.67318824</v>
      </c>
      <c r="S111" s="113">
        <v>20.124793179999998</v>
      </c>
      <c r="T111" s="113">
        <v>82.432891949999998</v>
      </c>
      <c r="U111" s="113"/>
      <c r="V111" s="113"/>
    </row>
    <row r="112" spans="1:22" hidden="1" outlineLevel="1">
      <c r="A112" s="8">
        <v>43617</v>
      </c>
      <c r="B112" s="113">
        <v>23118.789706800009</v>
      </c>
      <c r="C112" s="113">
        <v>1235.1695718899996</v>
      </c>
      <c r="D112" s="113">
        <v>657.99740226999995</v>
      </c>
      <c r="E112" s="113">
        <v>6991.9378333600016</v>
      </c>
      <c r="F112" s="113">
        <v>920.34424891000003</v>
      </c>
      <c r="G112" s="113">
        <v>210.20604452999999</v>
      </c>
      <c r="H112" s="113">
        <v>1052.08950181</v>
      </c>
      <c r="I112" s="113">
        <v>8543.1088977399995</v>
      </c>
      <c r="J112" s="113">
        <v>607.18838717999995</v>
      </c>
      <c r="K112" s="113">
        <v>53.036745560000007</v>
      </c>
      <c r="L112" s="113">
        <v>420.72932553999999</v>
      </c>
      <c r="M112" s="169" t="s">
        <v>189</v>
      </c>
      <c r="N112" s="113">
        <v>709.69988631999991</v>
      </c>
      <c r="O112" s="113">
        <v>1024.55011653</v>
      </c>
      <c r="P112" s="113">
        <v>321.08112464999999</v>
      </c>
      <c r="Q112" s="113">
        <v>30.316720289999999</v>
      </c>
      <c r="R112" s="113">
        <v>232.71749228000002</v>
      </c>
      <c r="S112" s="113">
        <v>27.645380809999999</v>
      </c>
      <c r="T112" s="113">
        <v>80.971027129999996</v>
      </c>
      <c r="U112" s="113"/>
      <c r="V112" s="113"/>
    </row>
    <row r="113" spans="1:22" hidden="1" outlineLevel="1">
      <c r="A113" s="8">
        <v>43647</v>
      </c>
      <c r="B113" s="113">
        <v>26022.07057272</v>
      </c>
      <c r="C113" s="113">
        <v>1435.8137869299999</v>
      </c>
      <c r="D113" s="113">
        <v>815.66933069000004</v>
      </c>
      <c r="E113" s="113">
        <v>7331.9331039099998</v>
      </c>
      <c r="F113" s="113">
        <v>924.05811701999994</v>
      </c>
      <c r="G113" s="113">
        <v>151.46931586999997</v>
      </c>
      <c r="H113" s="113">
        <v>1063.02919391</v>
      </c>
      <c r="I113" s="113">
        <v>10012.73932841</v>
      </c>
      <c r="J113" s="113">
        <v>907.63088840000012</v>
      </c>
      <c r="K113" s="113">
        <v>59.499595530000001</v>
      </c>
      <c r="L113" s="113">
        <v>508.04799324999999</v>
      </c>
      <c r="M113" s="169" t="s">
        <v>189</v>
      </c>
      <c r="N113" s="113">
        <v>1054.2445247200001</v>
      </c>
      <c r="O113" s="113">
        <v>985.23515238000005</v>
      </c>
      <c r="P113" s="113">
        <v>397.5439323299999</v>
      </c>
      <c r="Q113" s="113">
        <v>27.385823060000003</v>
      </c>
      <c r="R113" s="113">
        <v>241.40230982</v>
      </c>
      <c r="S113" s="113">
        <v>23.720108339999999</v>
      </c>
      <c r="T113" s="113">
        <v>82.64806815</v>
      </c>
      <c r="U113" s="113"/>
      <c r="V113" s="113"/>
    </row>
    <row r="114" spans="1:22" hidden="1" outlineLevel="1">
      <c r="A114" s="8">
        <v>43678</v>
      </c>
      <c r="B114" s="113">
        <v>24191.061832989999</v>
      </c>
      <c r="C114" s="113">
        <v>1304.7501371799999</v>
      </c>
      <c r="D114" s="113">
        <v>770.55273802000011</v>
      </c>
      <c r="E114" s="113">
        <v>6698.1411205500008</v>
      </c>
      <c r="F114" s="113">
        <v>1159.5744237000001</v>
      </c>
      <c r="G114" s="113">
        <v>115.90443791</v>
      </c>
      <c r="H114" s="113">
        <v>1117.4536108299999</v>
      </c>
      <c r="I114" s="113">
        <v>9125.7883963599998</v>
      </c>
      <c r="J114" s="113">
        <v>729.86699967000004</v>
      </c>
      <c r="K114" s="113">
        <v>43.797230399999997</v>
      </c>
      <c r="L114" s="113">
        <v>524.3150617</v>
      </c>
      <c r="M114" s="169" t="s">
        <v>189</v>
      </c>
      <c r="N114" s="113">
        <v>749.01040411000008</v>
      </c>
      <c r="O114" s="113">
        <v>1101.95797606</v>
      </c>
      <c r="P114" s="113">
        <v>387.99117138000003</v>
      </c>
      <c r="Q114" s="113">
        <v>29.88528844</v>
      </c>
      <c r="R114" s="113">
        <v>226.7983016</v>
      </c>
      <c r="S114" s="113">
        <v>22.191654889999995</v>
      </c>
      <c r="T114" s="113">
        <v>83.082880189999997</v>
      </c>
      <c r="U114" s="113"/>
      <c r="V114" s="113"/>
    </row>
    <row r="115" spans="1:22" hidden="1" outlineLevel="1">
      <c r="A115" s="8">
        <v>43709</v>
      </c>
      <c r="B115" s="113">
        <v>24352.430692120004</v>
      </c>
      <c r="C115" s="113">
        <v>1397.37419948</v>
      </c>
      <c r="D115" s="113">
        <v>911.94609628000012</v>
      </c>
      <c r="E115" s="113">
        <v>6641.512436250001</v>
      </c>
      <c r="F115" s="113">
        <v>1146.7130619699999</v>
      </c>
      <c r="G115" s="113">
        <v>129.12800628000002</v>
      </c>
      <c r="H115" s="113">
        <v>1068.1386663400001</v>
      </c>
      <c r="I115" s="113">
        <v>9025.6048948999996</v>
      </c>
      <c r="J115" s="113">
        <v>690.34527880000007</v>
      </c>
      <c r="K115" s="113">
        <v>50.985746770000006</v>
      </c>
      <c r="L115" s="113">
        <v>447.56948067000002</v>
      </c>
      <c r="M115" s="169" t="s">
        <v>189</v>
      </c>
      <c r="N115" s="113">
        <v>908.52225697999995</v>
      </c>
      <c r="O115" s="113">
        <v>1215.1717845000001</v>
      </c>
      <c r="P115" s="113">
        <v>338.11197372999993</v>
      </c>
      <c r="Q115" s="113">
        <v>33.124129940000003</v>
      </c>
      <c r="R115" s="113">
        <v>243.78132331</v>
      </c>
      <c r="S115" s="113">
        <v>25.005214070000001</v>
      </c>
      <c r="T115" s="113">
        <v>79.396141849999992</v>
      </c>
      <c r="U115" s="113"/>
      <c r="V115" s="113"/>
    </row>
    <row r="116" spans="1:22" hidden="1" outlineLevel="1">
      <c r="A116" s="8">
        <v>43739</v>
      </c>
      <c r="B116" s="113">
        <v>23551.312772609999</v>
      </c>
      <c r="C116" s="113">
        <v>1301.7775791700001</v>
      </c>
      <c r="D116" s="113">
        <v>896.83880864000002</v>
      </c>
      <c r="E116" s="113">
        <v>6380.0905714500004</v>
      </c>
      <c r="F116" s="113">
        <v>800.90099765000014</v>
      </c>
      <c r="G116" s="113">
        <v>142.32896345999998</v>
      </c>
      <c r="H116" s="113">
        <v>1146.3318267500001</v>
      </c>
      <c r="I116" s="113">
        <v>8428.2799148699996</v>
      </c>
      <c r="J116" s="113">
        <v>844.32363776</v>
      </c>
      <c r="K116" s="113">
        <v>50.36290399</v>
      </c>
      <c r="L116" s="113">
        <v>514.08489226000006</v>
      </c>
      <c r="M116" s="169" t="s">
        <v>189</v>
      </c>
      <c r="N116" s="113">
        <v>1084.7468339500001</v>
      </c>
      <c r="O116" s="113">
        <v>1211.6881750900002</v>
      </c>
      <c r="P116" s="113">
        <v>372.83485423000002</v>
      </c>
      <c r="Q116" s="113">
        <v>35.65441792</v>
      </c>
      <c r="R116" s="113">
        <v>238.11818667</v>
      </c>
      <c r="S116" s="113">
        <v>20.713153100000003</v>
      </c>
      <c r="T116" s="113">
        <v>82.237055650000002</v>
      </c>
      <c r="U116" s="113"/>
      <c r="V116" s="113"/>
    </row>
    <row r="117" spans="1:22" hidden="1" outlineLevel="1">
      <c r="A117" s="8">
        <v>43770</v>
      </c>
      <c r="B117" s="113">
        <v>21504.759247860002</v>
      </c>
      <c r="C117" s="113">
        <v>1176.68864923</v>
      </c>
      <c r="D117" s="113">
        <v>822.12062979999996</v>
      </c>
      <c r="E117" s="113">
        <v>5963.6369398000006</v>
      </c>
      <c r="F117" s="113">
        <v>399.77964353999994</v>
      </c>
      <c r="G117" s="113">
        <v>163.44725689000001</v>
      </c>
      <c r="H117" s="113">
        <v>1125.0571874900002</v>
      </c>
      <c r="I117" s="113">
        <v>7872.0350422600004</v>
      </c>
      <c r="J117" s="113">
        <v>725.07376649000003</v>
      </c>
      <c r="K117" s="113">
        <v>49.68475479</v>
      </c>
      <c r="L117" s="113">
        <v>437.24038097999994</v>
      </c>
      <c r="M117" s="169" t="s">
        <v>189</v>
      </c>
      <c r="N117" s="113">
        <v>891.69653932999995</v>
      </c>
      <c r="O117" s="113">
        <v>1146.37586996</v>
      </c>
      <c r="P117" s="113">
        <v>335.38437997</v>
      </c>
      <c r="Q117" s="113">
        <v>38.946322389999999</v>
      </c>
      <c r="R117" s="113">
        <v>257.14925545</v>
      </c>
      <c r="S117" s="113">
        <v>23.84772087</v>
      </c>
      <c r="T117" s="113">
        <v>76.594908619999984</v>
      </c>
      <c r="U117" s="113"/>
      <c r="V117" s="113"/>
    </row>
    <row r="118" spans="1:22" hidden="1" outlineLevel="1">
      <c r="A118" s="8">
        <v>43800</v>
      </c>
      <c r="B118" s="113">
        <v>25290.937423679999</v>
      </c>
      <c r="C118" s="113">
        <v>1171.0547921899997</v>
      </c>
      <c r="D118" s="113">
        <v>570.29525637999996</v>
      </c>
      <c r="E118" s="113">
        <v>7783.2856804500007</v>
      </c>
      <c r="F118" s="113">
        <v>440.04675414999997</v>
      </c>
      <c r="G118" s="113">
        <v>173.47543034000003</v>
      </c>
      <c r="H118" s="113">
        <v>1590.3245082299998</v>
      </c>
      <c r="I118" s="113">
        <v>9448.2831827900009</v>
      </c>
      <c r="J118" s="113">
        <v>838.27859606999982</v>
      </c>
      <c r="K118" s="113">
        <v>58.568384229999999</v>
      </c>
      <c r="L118" s="113">
        <v>459.11603615000001</v>
      </c>
      <c r="M118" s="169" t="s">
        <v>189</v>
      </c>
      <c r="N118" s="113">
        <v>868.68949211999995</v>
      </c>
      <c r="O118" s="113">
        <v>917.89762391000022</v>
      </c>
      <c r="P118" s="113">
        <v>592.76520907000008</v>
      </c>
      <c r="Q118" s="113">
        <v>40.101281669999999</v>
      </c>
      <c r="R118" s="113">
        <v>229.00482740000001</v>
      </c>
      <c r="S118" s="113">
        <v>20.951760409999999</v>
      </c>
      <c r="T118" s="113">
        <v>88.798608119999997</v>
      </c>
      <c r="U118" s="113"/>
      <c r="V118" s="113"/>
    </row>
    <row r="119" spans="1:22" hidden="1" outlineLevel="1">
      <c r="A119" s="8">
        <v>43831</v>
      </c>
      <c r="B119" s="113">
        <v>27932.498808820004</v>
      </c>
      <c r="C119" s="113">
        <v>1285.6177660200001</v>
      </c>
      <c r="D119" s="113">
        <v>618.04503195999996</v>
      </c>
      <c r="E119" s="113">
        <v>9352.1589230099999</v>
      </c>
      <c r="F119" s="113">
        <v>929.3488556499999</v>
      </c>
      <c r="G119" s="113">
        <v>188.79569409000001</v>
      </c>
      <c r="H119" s="113">
        <v>1532.3329050299999</v>
      </c>
      <c r="I119" s="113">
        <v>9522.72626614</v>
      </c>
      <c r="J119" s="113">
        <v>889.14753440000004</v>
      </c>
      <c r="K119" s="113">
        <v>47.105435180000001</v>
      </c>
      <c r="L119" s="113">
        <v>516.80908553999996</v>
      </c>
      <c r="M119" s="113">
        <v>32.630465600000001</v>
      </c>
      <c r="N119" s="113">
        <v>1145.89938497</v>
      </c>
      <c r="O119" s="113">
        <v>891.12538732000007</v>
      </c>
      <c r="P119" s="113">
        <v>551.30651698999998</v>
      </c>
      <c r="Q119" s="113">
        <v>42.419872959999992</v>
      </c>
      <c r="R119" s="113">
        <v>275.45940992000004</v>
      </c>
      <c r="S119" s="113">
        <v>23.493016840000003</v>
      </c>
      <c r="T119" s="113">
        <v>88.077257199999991</v>
      </c>
      <c r="U119" s="113"/>
      <c r="V119" s="113"/>
    </row>
    <row r="120" spans="1:22" hidden="1" outlineLevel="1">
      <c r="A120" s="8">
        <v>43862</v>
      </c>
      <c r="B120" s="113">
        <v>27000.158922290004</v>
      </c>
      <c r="C120" s="113">
        <v>1496.1337058200002</v>
      </c>
      <c r="D120" s="113">
        <v>672.97262765000005</v>
      </c>
      <c r="E120" s="113">
        <v>9147.6603591699986</v>
      </c>
      <c r="F120" s="113">
        <v>872.77677859000005</v>
      </c>
      <c r="G120" s="113">
        <v>242.75737926000002</v>
      </c>
      <c r="H120" s="113">
        <v>1489.3925812</v>
      </c>
      <c r="I120" s="113">
        <v>8712.6273027299994</v>
      </c>
      <c r="J120" s="113">
        <v>710.18917290000002</v>
      </c>
      <c r="K120" s="113">
        <v>54.15924407</v>
      </c>
      <c r="L120" s="113">
        <v>482.78436163999993</v>
      </c>
      <c r="M120" s="113">
        <v>35.052320799999997</v>
      </c>
      <c r="N120" s="113">
        <v>1071.85909388</v>
      </c>
      <c r="O120" s="113">
        <v>947.02917243999991</v>
      </c>
      <c r="P120" s="113">
        <v>612.32073734999994</v>
      </c>
      <c r="Q120" s="113">
        <v>40.463246149999996</v>
      </c>
      <c r="R120" s="113">
        <v>292.48069067</v>
      </c>
      <c r="S120" s="113">
        <v>30.346847530000005</v>
      </c>
      <c r="T120" s="113">
        <v>89.15330044000001</v>
      </c>
      <c r="U120" s="113"/>
      <c r="V120" s="113"/>
    </row>
    <row r="121" spans="1:22" hidden="1" outlineLevel="1">
      <c r="A121" s="8">
        <v>43891</v>
      </c>
      <c r="B121" s="113">
        <v>26283.452102949999</v>
      </c>
      <c r="C121" s="113">
        <v>1574.0211357900002</v>
      </c>
      <c r="D121" s="113">
        <v>859.76277286999994</v>
      </c>
      <c r="E121" s="113">
        <v>8589.9906374799994</v>
      </c>
      <c r="F121" s="113">
        <v>859.2361516699998</v>
      </c>
      <c r="G121" s="113">
        <v>273.88729194999991</v>
      </c>
      <c r="H121" s="113">
        <v>1309.26236513</v>
      </c>
      <c r="I121" s="113">
        <v>8878.0481110500004</v>
      </c>
      <c r="J121" s="113">
        <v>718.45574068000008</v>
      </c>
      <c r="K121" s="113">
        <v>44.99028770999999</v>
      </c>
      <c r="L121" s="113">
        <v>488.89758469999992</v>
      </c>
      <c r="M121" s="113">
        <v>14.334432880000001</v>
      </c>
      <c r="N121" s="113">
        <v>920.59552650000001</v>
      </c>
      <c r="O121" s="113">
        <v>924.28002270000002</v>
      </c>
      <c r="P121" s="113">
        <v>425.47406721999999</v>
      </c>
      <c r="Q121" s="113">
        <v>35.703564150000005</v>
      </c>
      <c r="R121" s="113">
        <v>258.02898635000003</v>
      </c>
      <c r="S121" s="113">
        <v>26.801513809999999</v>
      </c>
      <c r="T121" s="113">
        <v>81.681910309999992</v>
      </c>
      <c r="U121" s="113"/>
      <c r="V121" s="113"/>
    </row>
    <row r="122" spans="1:22" hidden="1" outlineLevel="1">
      <c r="A122" s="8">
        <v>43922</v>
      </c>
      <c r="B122" s="113">
        <v>27668.927041569994</v>
      </c>
      <c r="C122" s="113">
        <v>1801.1099691699999</v>
      </c>
      <c r="D122" s="113">
        <v>780.07585016000007</v>
      </c>
      <c r="E122" s="113">
        <v>9095.7392319099999</v>
      </c>
      <c r="F122" s="113">
        <v>826.00031228</v>
      </c>
      <c r="G122" s="113">
        <v>278.24119497000004</v>
      </c>
      <c r="H122" s="113">
        <v>1318.4350150500002</v>
      </c>
      <c r="I122" s="113">
        <v>9447.8160193399999</v>
      </c>
      <c r="J122" s="113">
        <v>992.05593465000004</v>
      </c>
      <c r="K122" s="113">
        <v>47.51984624</v>
      </c>
      <c r="L122" s="113">
        <v>476.47084458999996</v>
      </c>
      <c r="M122" s="113">
        <v>15.225200959999999</v>
      </c>
      <c r="N122" s="113">
        <v>786.75571788999991</v>
      </c>
      <c r="O122" s="113">
        <v>854.14336944000001</v>
      </c>
      <c r="P122" s="113">
        <v>449.81483202000004</v>
      </c>
      <c r="Q122" s="113">
        <v>29.19228704</v>
      </c>
      <c r="R122" s="113">
        <v>347.20865099000002</v>
      </c>
      <c r="S122" s="113">
        <v>33.64163422</v>
      </c>
      <c r="T122" s="113">
        <v>89.481130649999997</v>
      </c>
      <c r="U122" s="113"/>
      <c r="V122" s="113"/>
    </row>
    <row r="123" spans="1:22" hidden="1" outlineLevel="1">
      <c r="A123" s="8">
        <v>43952</v>
      </c>
      <c r="B123" s="113">
        <v>29528.448190859999</v>
      </c>
      <c r="C123" s="113">
        <v>1660.9158878899998</v>
      </c>
      <c r="D123" s="113">
        <v>768.31291306000003</v>
      </c>
      <c r="E123" s="113">
        <v>10187.207176079999</v>
      </c>
      <c r="F123" s="113">
        <v>566.97408948000009</v>
      </c>
      <c r="G123" s="113">
        <v>270.71047875000005</v>
      </c>
      <c r="H123" s="113">
        <v>1408.1633488100001</v>
      </c>
      <c r="I123" s="113">
        <v>10431.843592540001</v>
      </c>
      <c r="J123" s="113">
        <v>656.19611219000001</v>
      </c>
      <c r="K123" s="113">
        <v>52.712871730000003</v>
      </c>
      <c r="L123" s="113">
        <v>488.96727048999992</v>
      </c>
      <c r="M123" s="113">
        <v>25.47517487</v>
      </c>
      <c r="N123" s="113">
        <v>922.48749885000007</v>
      </c>
      <c r="O123" s="113">
        <v>945.57046871999989</v>
      </c>
      <c r="P123" s="113">
        <v>475.26442309000004</v>
      </c>
      <c r="Q123" s="113">
        <v>30.690879760000001</v>
      </c>
      <c r="R123" s="113">
        <v>525.88417044999983</v>
      </c>
      <c r="S123" s="113">
        <v>24.590543390000001</v>
      </c>
      <c r="T123" s="113">
        <v>86.481290709999996</v>
      </c>
      <c r="U123" s="113"/>
      <c r="V123" s="113"/>
    </row>
    <row r="124" spans="1:22" hidden="1" outlineLevel="1">
      <c r="A124" s="8">
        <v>43983</v>
      </c>
      <c r="B124" s="113">
        <v>30582.373169709994</v>
      </c>
      <c r="C124" s="113">
        <v>1550.0457208000003</v>
      </c>
      <c r="D124" s="113">
        <v>813.25320403000001</v>
      </c>
      <c r="E124" s="113">
        <v>10500.18633708</v>
      </c>
      <c r="F124" s="113">
        <v>452.37025510999996</v>
      </c>
      <c r="G124" s="113">
        <v>245.37222954000001</v>
      </c>
      <c r="H124" s="113">
        <v>1473.5056261799998</v>
      </c>
      <c r="I124" s="113">
        <v>11346.099586890001</v>
      </c>
      <c r="J124" s="113">
        <v>657.75734284999999</v>
      </c>
      <c r="K124" s="113">
        <v>49.466688369999993</v>
      </c>
      <c r="L124" s="113">
        <v>463.66972559000004</v>
      </c>
      <c r="M124" s="113">
        <v>13.767390989999999</v>
      </c>
      <c r="N124" s="113">
        <v>882.19936435</v>
      </c>
      <c r="O124" s="113">
        <v>914.87333169999999</v>
      </c>
      <c r="P124" s="113">
        <v>411.68472073000004</v>
      </c>
      <c r="Q124" s="113">
        <v>35.318776709999995</v>
      </c>
      <c r="R124" s="113">
        <v>662.87544493999997</v>
      </c>
      <c r="S124" s="113">
        <v>21.997740489999995</v>
      </c>
      <c r="T124" s="113">
        <v>87.929683359999999</v>
      </c>
      <c r="U124" s="113"/>
      <c r="V124" s="113"/>
    </row>
    <row r="125" spans="1:22" hidden="1" outlineLevel="1">
      <c r="A125" s="8">
        <v>44013</v>
      </c>
      <c r="B125" s="113">
        <v>33839.579657409995</v>
      </c>
      <c r="C125" s="113">
        <v>2214.66507615</v>
      </c>
      <c r="D125" s="113">
        <v>915.38008520999983</v>
      </c>
      <c r="E125" s="113">
        <v>10656.305031759999</v>
      </c>
      <c r="F125" s="113">
        <v>541.75937943000008</v>
      </c>
      <c r="G125" s="113">
        <v>215.19981312999997</v>
      </c>
      <c r="H125" s="113">
        <v>1418.9787262099999</v>
      </c>
      <c r="I125" s="113">
        <v>13172.709421900001</v>
      </c>
      <c r="J125" s="113">
        <v>838.73857005000013</v>
      </c>
      <c r="K125" s="113">
        <v>41.766650150000004</v>
      </c>
      <c r="L125" s="113">
        <v>498.79633220999995</v>
      </c>
      <c r="M125" s="113">
        <v>26.931464879999996</v>
      </c>
      <c r="N125" s="113">
        <v>960.59588288999998</v>
      </c>
      <c r="O125" s="113">
        <v>959.05032586999994</v>
      </c>
      <c r="P125" s="113">
        <v>463.21281249000003</v>
      </c>
      <c r="Q125" s="113">
        <v>38.199081789999994</v>
      </c>
      <c r="R125" s="113">
        <v>769.41105042999993</v>
      </c>
      <c r="S125" s="113">
        <v>20.052895400000001</v>
      </c>
      <c r="T125" s="113">
        <v>87.827057459999992</v>
      </c>
      <c r="U125" s="113"/>
      <c r="V125" s="113"/>
    </row>
    <row r="126" spans="1:22" hidden="1" outlineLevel="1">
      <c r="A126" s="8">
        <v>44044</v>
      </c>
      <c r="B126" s="113">
        <v>34014.624315609995</v>
      </c>
      <c r="C126" s="113">
        <v>2130.98545835</v>
      </c>
      <c r="D126" s="113">
        <v>984.66552378999995</v>
      </c>
      <c r="E126" s="113">
        <v>10809.187462279999</v>
      </c>
      <c r="F126" s="113">
        <v>453.89073095000003</v>
      </c>
      <c r="G126" s="113">
        <v>182.29896042000001</v>
      </c>
      <c r="H126" s="113">
        <v>1487.4735263</v>
      </c>
      <c r="I126" s="113">
        <v>13164.975198249998</v>
      </c>
      <c r="J126" s="113">
        <v>759.17061091999983</v>
      </c>
      <c r="K126" s="113">
        <v>54.008700480000009</v>
      </c>
      <c r="L126" s="113">
        <v>478.92108105999989</v>
      </c>
      <c r="M126" s="113">
        <v>19.298971610000002</v>
      </c>
      <c r="N126" s="113">
        <v>1075.09577182</v>
      </c>
      <c r="O126" s="113">
        <v>925.6277507499999</v>
      </c>
      <c r="P126" s="113">
        <v>431.23608300000001</v>
      </c>
      <c r="Q126" s="113">
        <v>52.929793070000002</v>
      </c>
      <c r="R126" s="113">
        <v>896.34730944000012</v>
      </c>
      <c r="S126" s="113">
        <v>20.440581469999998</v>
      </c>
      <c r="T126" s="113">
        <v>88.070801649999993</v>
      </c>
      <c r="U126" s="113"/>
      <c r="V126" s="113"/>
    </row>
    <row r="127" spans="1:22" hidden="1" outlineLevel="1">
      <c r="A127" s="8">
        <v>44075</v>
      </c>
      <c r="B127" s="113">
        <v>36232.231441950004</v>
      </c>
      <c r="C127" s="113">
        <v>2273.4009494900001</v>
      </c>
      <c r="D127" s="113">
        <v>833.55962981000005</v>
      </c>
      <c r="E127" s="113">
        <v>12532.30250243</v>
      </c>
      <c r="F127" s="113">
        <v>544.36212677000003</v>
      </c>
      <c r="G127" s="113">
        <v>183.96467003000001</v>
      </c>
      <c r="H127" s="113">
        <v>1489.7827220999998</v>
      </c>
      <c r="I127" s="113">
        <v>13234.73693372</v>
      </c>
      <c r="J127" s="113">
        <v>805.24717025000007</v>
      </c>
      <c r="K127" s="113">
        <v>59.148593350000006</v>
      </c>
      <c r="L127" s="113">
        <v>498.87551890000003</v>
      </c>
      <c r="M127" s="113">
        <v>17.12606371</v>
      </c>
      <c r="N127" s="113">
        <v>1064.6284176099998</v>
      </c>
      <c r="O127" s="113">
        <v>1045.3933954599997</v>
      </c>
      <c r="P127" s="113">
        <v>473.22016912000004</v>
      </c>
      <c r="Q127" s="113">
        <v>62.501936970000003</v>
      </c>
      <c r="R127" s="113">
        <v>1004.58793467</v>
      </c>
      <c r="S127" s="113">
        <v>19.632463490000003</v>
      </c>
      <c r="T127" s="113">
        <v>89.760244069999999</v>
      </c>
      <c r="U127" s="113"/>
      <c r="V127" s="113"/>
    </row>
    <row r="128" spans="1:22" hidden="1" outlineLevel="1">
      <c r="A128" s="8">
        <v>44105</v>
      </c>
      <c r="B128" s="113">
        <v>34205.273546940007</v>
      </c>
      <c r="C128" s="113">
        <v>2241.3255991999999</v>
      </c>
      <c r="D128" s="113">
        <v>856.86507824</v>
      </c>
      <c r="E128" s="113">
        <v>10514.499652530001</v>
      </c>
      <c r="F128" s="113">
        <v>450.52420898999998</v>
      </c>
      <c r="G128" s="113">
        <v>189.70947341999999</v>
      </c>
      <c r="H128" s="113">
        <v>1507.5152466999998</v>
      </c>
      <c r="I128" s="113">
        <v>12798.176527760001</v>
      </c>
      <c r="J128" s="113">
        <v>924.67458497000007</v>
      </c>
      <c r="K128" s="113">
        <v>61.962974750000001</v>
      </c>
      <c r="L128" s="113">
        <v>573.88905079000006</v>
      </c>
      <c r="M128" s="113">
        <v>32.594339510000005</v>
      </c>
      <c r="N128" s="113">
        <v>1102.6779303399999</v>
      </c>
      <c r="O128" s="113">
        <v>1163.6479294700002</v>
      </c>
      <c r="P128" s="113">
        <v>476.88151359</v>
      </c>
      <c r="Q128" s="113">
        <v>58.899134020000005</v>
      </c>
      <c r="R128" s="113">
        <v>1141.3454379500001</v>
      </c>
      <c r="S128" s="113">
        <v>19.34924174</v>
      </c>
      <c r="T128" s="113">
        <v>90.735622970000009</v>
      </c>
      <c r="U128" s="113"/>
      <c r="V128" s="113"/>
    </row>
    <row r="129" spans="1:22" hidden="1" outlineLevel="1">
      <c r="A129" s="8">
        <v>44136</v>
      </c>
      <c r="B129" s="113">
        <v>33463.328002480004</v>
      </c>
      <c r="C129" s="113">
        <v>2344.9077495900001</v>
      </c>
      <c r="D129" s="113">
        <v>978.74429483999995</v>
      </c>
      <c r="E129" s="113">
        <v>11603.146883270001</v>
      </c>
      <c r="F129" s="113">
        <v>372.30221379</v>
      </c>
      <c r="G129" s="113">
        <v>167.83058632000001</v>
      </c>
      <c r="H129" s="113">
        <v>1699.71907741</v>
      </c>
      <c r="I129" s="113">
        <v>10906.28176595</v>
      </c>
      <c r="J129" s="113">
        <v>830.24712336000005</v>
      </c>
      <c r="K129" s="113">
        <v>68.313132679999995</v>
      </c>
      <c r="L129" s="113">
        <v>563.35908219999999</v>
      </c>
      <c r="M129" s="113">
        <v>32.966784449999999</v>
      </c>
      <c r="N129" s="113">
        <v>1057.0099179399999</v>
      </c>
      <c r="O129" s="113">
        <v>1033.07900389</v>
      </c>
      <c r="P129" s="113">
        <v>444.41590968999998</v>
      </c>
      <c r="Q129" s="113">
        <v>63.071848700000004</v>
      </c>
      <c r="R129" s="113">
        <v>1191.4938222399994</v>
      </c>
      <c r="S129" s="113">
        <v>23.021382820000003</v>
      </c>
      <c r="T129" s="113">
        <v>83.417423339999971</v>
      </c>
      <c r="U129" s="113"/>
      <c r="V129" s="113"/>
    </row>
    <row r="130" spans="1:22" hidden="1" outlineLevel="1">
      <c r="A130" s="8">
        <v>44166</v>
      </c>
      <c r="B130" s="113">
        <v>38490.80924753</v>
      </c>
      <c r="C130" s="113">
        <v>2360.0262107199997</v>
      </c>
      <c r="D130" s="113">
        <v>2719.43248937</v>
      </c>
      <c r="E130" s="113">
        <v>11130.74113</v>
      </c>
      <c r="F130" s="113">
        <v>559.11868865000008</v>
      </c>
      <c r="G130" s="113">
        <v>193.58774681</v>
      </c>
      <c r="H130" s="113">
        <v>2175.21818712</v>
      </c>
      <c r="I130" s="113">
        <v>12870.712346779999</v>
      </c>
      <c r="J130" s="113">
        <v>1192.0426042899999</v>
      </c>
      <c r="K130" s="113">
        <v>78.116617570000003</v>
      </c>
      <c r="L130" s="113">
        <v>587.48167482999997</v>
      </c>
      <c r="M130" s="113">
        <v>35.58884509</v>
      </c>
      <c r="N130" s="113">
        <v>1150.5966197800001</v>
      </c>
      <c r="O130" s="113">
        <v>1165.7991833199999</v>
      </c>
      <c r="P130" s="113">
        <v>428.97666916999998</v>
      </c>
      <c r="Q130" s="113">
        <v>60.621040450000002</v>
      </c>
      <c r="R130" s="113">
        <v>1641.8527080199999</v>
      </c>
      <c r="S130" s="113">
        <v>49.482178240000003</v>
      </c>
      <c r="T130" s="113">
        <v>91.414307319999992</v>
      </c>
      <c r="U130" s="113"/>
      <c r="V130" s="113"/>
    </row>
    <row r="131" spans="1:22" hidden="1" outlineLevel="1">
      <c r="A131" s="8">
        <v>44197</v>
      </c>
      <c r="B131" s="113">
        <v>37405.81952718</v>
      </c>
      <c r="C131" s="113">
        <v>2800.5157259399994</v>
      </c>
      <c r="D131" s="113">
        <v>2574.8876242400002</v>
      </c>
      <c r="E131" s="113">
        <v>9853.0057933699991</v>
      </c>
      <c r="F131" s="113">
        <v>575.8369180200001</v>
      </c>
      <c r="G131" s="113">
        <v>194.63425086000001</v>
      </c>
      <c r="H131" s="113">
        <v>1729.1669659300001</v>
      </c>
      <c r="I131" s="113">
        <v>13356.065494480001</v>
      </c>
      <c r="J131" s="113">
        <v>1202.33364957</v>
      </c>
      <c r="K131" s="113">
        <v>35.755284029999999</v>
      </c>
      <c r="L131" s="113">
        <v>689.64764122999998</v>
      </c>
      <c r="M131" s="113">
        <v>38.36405457</v>
      </c>
      <c r="N131" s="113">
        <v>1074.0537945399999</v>
      </c>
      <c r="O131" s="113">
        <v>1089.91609672</v>
      </c>
      <c r="P131" s="113">
        <v>507.16736387000003</v>
      </c>
      <c r="Q131" s="113">
        <v>76.425225580000003</v>
      </c>
      <c r="R131" s="113">
        <v>1464.5603622699998</v>
      </c>
      <c r="S131" s="113">
        <v>49.628065789999994</v>
      </c>
      <c r="T131" s="113">
        <v>93.855216169999991</v>
      </c>
      <c r="U131" s="113"/>
      <c r="V131" s="113"/>
    </row>
    <row r="132" spans="1:22" hidden="1" outlineLevel="1">
      <c r="A132" s="8">
        <v>44228</v>
      </c>
      <c r="B132" s="113">
        <v>36168.715528460001</v>
      </c>
      <c r="C132" s="113">
        <v>2885.2373425800001</v>
      </c>
      <c r="D132" s="113">
        <v>2661.5142370999997</v>
      </c>
      <c r="E132" s="113">
        <v>9676.9301681300021</v>
      </c>
      <c r="F132" s="113">
        <v>759.78325094000002</v>
      </c>
      <c r="G132" s="113">
        <v>173.69598235000001</v>
      </c>
      <c r="H132" s="113">
        <v>1607.8785156899999</v>
      </c>
      <c r="I132" s="113">
        <v>12067.02937267</v>
      </c>
      <c r="J132" s="113">
        <v>951.63109371999997</v>
      </c>
      <c r="K132" s="113">
        <v>52.587210759999998</v>
      </c>
      <c r="L132" s="113">
        <v>698.13431775999993</v>
      </c>
      <c r="M132" s="113">
        <v>42.228703619999997</v>
      </c>
      <c r="N132" s="113">
        <v>1117.04640629</v>
      </c>
      <c r="O132" s="113">
        <v>1087.4416617500001</v>
      </c>
      <c r="P132" s="113">
        <v>472.66589857000008</v>
      </c>
      <c r="Q132" s="113">
        <v>73.826681380000011</v>
      </c>
      <c r="R132" s="113">
        <v>1675.5238271600001</v>
      </c>
      <c r="S132" s="113">
        <v>66.564344689999999</v>
      </c>
      <c r="T132" s="113">
        <v>98.996513299999975</v>
      </c>
      <c r="U132" s="113"/>
      <c r="V132" s="113"/>
    </row>
    <row r="133" spans="1:22" hidden="1" outlineLevel="1">
      <c r="A133" s="8">
        <v>44256</v>
      </c>
      <c r="B133" s="113">
        <v>36934.538433320005</v>
      </c>
      <c r="C133" s="113">
        <v>3095.8492220200001</v>
      </c>
      <c r="D133" s="113">
        <v>2742.0204014400006</v>
      </c>
      <c r="E133" s="113">
        <v>10407.258544230001</v>
      </c>
      <c r="F133" s="113">
        <v>807.83270823000009</v>
      </c>
      <c r="G133" s="113">
        <v>147.23462325999998</v>
      </c>
      <c r="H133" s="113">
        <v>1497.29561451</v>
      </c>
      <c r="I133" s="113">
        <v>12023.631735750001</v>
      </c>
      <c r="J133" s="113">
        <v>874.39156411999988</v>
      </c>
      <c r="K133" s="113">
        <v>64.400378160000002</v>
      </c>
      <c r="L133" s="113">
        <v>767.14113573999998</v>
      </c>
      <c r="M133" s="113">
        <v>40.917401349999999</v>
      </c>
      <c r="N133" s="113">
        <v>981.2553951000001</v>
      </c>
      <c r="O133" s="113">
        <v>1050.5660874800001</v>
      </c>
      <c r="P133" s="113">
        <v>437.00940376</v>
      </c>
      <c r="Q133" s="113">
        <v>72.618146289999999</v>
      </c>
      <c r="R133" s="113">
        <v>1760.9774223100001</v>
      </c>
      <c r="S133" s="113">
        <v>65.926668820000003</v>
      </c>
      <c r="T133" s="113">
        <v>98.211980749999995</v>
      </c>
      <c r="U133" s="113"/>
      <c r="V133" s="113"/>
    </row>
    <row r="134" spans="1:22" hidden="1" outlineLevel="1">
      <c r="A134" s="8">
        <v>44287</v>
      </c>
      <c r="B134" s="113">
        <v>37434.571742219996</v>
      </c>
      <c r="C134" s="113">
        <v>3305.6346552999998</v>
      </c>
      <c r="D134" s="113">
        <v>2926.24924801</v>
      </c>
      <c r="E134" s="113">
        <v>10124.173108590001</v>
      </c>
      <c r="F134" s="113">
        <v>808.41602189000002</v>
      </c>
      <c r="G134" s="113">
        <v>160.79024557999998</v>
      </c>
      <c r="H134" s="113">
        <v>1280.80278722</v>
      </c>
      <c r="I134" s="113">
        <v>12116.184801599999</v>
      </c>
      <c r="J134" s="113">
        <v>1056.66631826</v>
      </c>
      <c r="K134" s="113">
        <v>66.053266249999993</v>
      </c>
      <c r="L134" s="113">
        <v>786.83768630000009</v>
      </c>
      <c r="M134" s="113">
        <v>41.172865480000006</v>
      </c>
      <c r="N134" s="113">
        <v>1603.74204149</v>
      </c>
      <c r="O134" s="113">
        <v>1057.8268992400001</v>
      </c>
      <c r="P134" s="113">
        <v>525.13007636999998</v>
      </c>
      <c r="Q134" s="113">
        <v>56.863234469999995</v>
      </c>
      <c r="R134" s="113">
        <v>1354.1904088500003</v>
      </c>
      <c r="S134" s="113">
        <v>63.02809013000001</v>
      </c>
      <c r="T134" s="113">
        <v>100.80998719000002</v>
      </c>
      <c r="U134" s="113"/>
      <c r="V134" s="113"/>
    </row>
    <row r="135" spans="1:22" hidden="1" outlineLevel="1">
      <c r="A135" s="8">
        <v>44317</v>
      </c>
      <c r="B135" s="113">
        <v>36517.643048130005</v>
      </c>
      <c r="C135" s="113">
        <v>3534.77106073</v>
      </c>
      <c r="D135" s="113">
        <v>1866.03590768</v>
      </c>
      <c r="E135" s="113">
        <v>9423.6284886100002</v>
      </c>
      <c r="F135" s="113">
        <v>801.3795329400001</v>
      </c>
      <c r="G135" s="113">
        <v>187.55376049</v>
      </c>
      <c r="H135" s="113">
        <v>1244.2420022000001</v>
      </c>
      <c r="I135" s="113">
        <v>13030.680199549999</v>
      </c>
      <c r="J135" s="113">
        <v>818.06464633999997</v>
      </c>
      <c r="K135" s="113">
        <v>76.075739560000002</v>
      </c>
      <c r="L135" s="113">
        <v>753.14656762000004</v>
      </c>
      <c r="M135" s="113">
        <v>96.617021420000015</v>
      </c>
      <c r="N135" s="113">
        <v>1356.4845623699998</v>
      </c>
      <c r="O135" s="113">
        <v>997.12549907000016</v>
      </c>
      <c r="P135" s="113">
        <v>516.38113208999994</v>
      </c>
      <c r="Q135" s="113">
        <v>51.506924699999999</v>
      </c>
      <c r="R135" s="113">
        <v>1605.2976080000001</v>
      </c>
      <c r="S135" s="113">
        <v>54.315988099999998</v>
      </c>
      <c r="T135" s="113">
        <v>104.33640665999999</v>
      </c>
      <c r="U135" s="113"/>
      <c r="V135" s="113"/>
    </row>
    <row r="136" spans="1:22" hidden="1" outlineLevel="1">
      <c r="A136" s="8">
        <v>44348</v>
      </c>
      <c r="B136" s="113">
        <v>37028.43058914</v>
      </c>
      <c r="C136" s="113">
        <v>3114.7930813900002</v>
      </c>
      <c r="D136" s="113">
        <v>2577.1754666299998</v>
      </c>
      <c r="E136" s="113">
        <v>9163.0609378300014</v>
      </c>
      <c r="F136" s="113">
        <v>752.16422579999983</v>
      </c>
      <c r="G136" s="113">
        <v>213.8937804</v>
      </c>
      <c r="H136" s="113">
        <v>1331.9604256900002</v>
      </c>
      <c r="I136" s="113">
        <v>13522.801098919997</v>
      </c>
      <c r="J136" s="113">
        <v>882.52668776999997</v>
      </c>
      <c r="K136" s="113">
        <v>78.970535139999996</v>
      </c>
      <c r="L136" s="113">
        <v>802.74144790000014</v>
      </c>
      <c r="M136" s="113">
        <v>92.61967789000002</v>
      </c>
      <c r="N136" s="113">
        <v>1331.8407144999999</v>
      </c>
      <c r="O136" s="113">
        <v>1027.1524720499999</v>
      </c>
      <c r="P136" s="113">
        <v>460.80581354000003</v>
      </c>
      <c r="Q136" s="113">
        <v>49.112740789999997</v>
      </c>
      <c r="R136" s="113">
        <v>1488.3260417200001</v>
      </c>
      <c r="S136" s="113">
        <v>30.548418519999998</v>
      </c>
      <c r="T136" s="113">
        <v>107.93702266</v>
      </c>
      <c r="U136" s="113"/>
      <c r="V136" s="113"/>
    </row>
    <row r="137" spans="1:22" hidden="1" outlineLevel="1">
      <c r="A137" s="8">
        <v>44378</v>
      </c>
      <c r="B137" s="113">
        <v>39835.134684909994</v>
      </c>
      <c r="C137" s="113">
        <v>3457.9799116099998</v>
      </c>
      <c r="D137" s="113">
        <v>3219.3172478000006</v>
      </c>
      <c r="E137" s="113">
        <v>8704.1027835099994</v>
      </c>
      <c r="F137" s="113">
        <v>1014.26842091</v>
      </c>
      <c r="G137" s="113">
        <v>224.77871586000001</v>
      </c>
      <c r="H137" s="113">
        <v>1382.3961521900001</v>
      </c>
      <c r="I137" s="113">
        <v>14791.176259379999</v>
      </c>
      <c r="J137" s="113">
        <v>1192.6863941300001</v>
      </c>
      <c r="K137" s="113">
        <v>79.68759304000001</v>
      </c>
      <c r="L137" s="113">
        <v>1041.3779783700002</v>
      </c>
      <c r="M137" s="113">
        <v>84.969477679999997</v>
      </c>
      <c r="N137" s="113">
        <v>1532.9208169999999</v>
      </c>
      <c r="O137" s="113">
        <v>1018.2282349200001</v>
      </c>
      <c r="P137" s="113">
        <v>498.30409426</v>
      </c>
      <c r="Q137" s="113">
        <v>57.673714499999996</v>
      </c>
      <c r="R137" s="113">
        <v>1386.9015331299997</v>
      </c>
      <c r="S137" s="113">
        <v>46.977444089999999</v>
      </c>
      <c r="T137" s="113">
        <v>101.38791252999999</v>
      </c>
      <c r="U137" s="113"/>
      <c r="V137" s="113"/>
    </row>
    <row r="138" spans="1:22" hidden="1" outlineLevel="1">
      <c r="A138" s="8">
        <v>44409</v>
      </c>
      <c r="B138" s="113">
        <v>38174.827333170004</v>
      </c>
      <c r="C138" s="113">
        <v>3570.6689460500002</v>
      </c>
      <c r="D138" s="113">
        <v>3240.4212388400001</v>
      </c>
      <c r="E138" s="113">
        <v>7580.6862569999994</v>
      </c>
      <c r="F138" s="113">
        <v>915.05948307000006</v>
      </c>
      <c r="G138" s="113">
        <v>178.50889609000004</v>
      </c>
      <c r="H138" s="113">
        <v>1383.0480797199998</v>
      </c>
      <c r="I138" s="113">
        <v>14749.456237580001</v>
      </c>
      <c r="J138" s="113">
        <v>1051.69347784</v>
      </c>
      <c r="K138" s="113">
        <v>70.492139780000016</v>
      </c>
      <c r="L138" s="113">
        <v>895.91057273000001</v>
      </c>
      <c r="M138" s="113">
        <v>107.93985074</v>
      </c>
      <c r="N138" s="113">
        <v>1314.67939009</v>
      </c>
      <c r="O138" s="113">
        <v>1061.1469292699999</v>
      </c>
      <c r="P138" s="113">
        <v>459.31972987999995</v>
      </c>
      <c r="Q138" s="113">
        <v>82.616993569999991</v>
      </c>
      <c r="R138" s="113">
        <v>1356.55223406</v>
      </c>
      <c r="S138" s="113">
        <v>48.665290070000005</v>
      </c>
      <c r="T138" s="113">
        <v>107.96158679000001</v>
      </c>
      <c r="U138" s="113"/>
      <c r="V138" s="113"/>
    </row>
    <row r="139" spans="1:22" hidden="1" outlineLevel="1">
      <c r="A139" s="8">
        <v>44440</v>
      </c>
      <c r="B139" s="113">
        <v>39149.752770229999</v>
      </c>
      <c r="C139" s="113">
        <v>3890.3444745399997</v>
      </c>
      <c r="D139" s="113">
        <v>1945.6561941700002</v>
      </c>
      <c r="E139" s="113">
        <v>8528.1334309699996</v>
      </c>
      <c r="F139" s="113">
        <v>907.35027533000004</v>
      </c>
      <c r="G139" s="113">
        <v>138.06737009</v>
      </c>
      <c r="H139" s="113">
        <v>1449.15055992</v>
      </c>
      <c r="I139" s="113">
        <v>15177.01473196</v>
      </c>
      <c r="J139" s="113">
        <v>1149.4961814700002</v>
      </c>
      <c r="K139" s="113">
        <v>70.136431810000005</v>
      </c>
      <c r="L139" s="113">
        <v>971.50461404000009</v>
      </c>
      <c r="M139" s="113">
        <v>124.84511323</v>
      </c>
      <c r="N139" s="113">
        <v>1489.01664983</v>
      </c>
      <c r="O139" s="113">
        <v>1087.40088986</v>
      </c>
      <c r="P139" s="113">
        <v>503.26782228000002</v>
      </c>
      <c r="Q139" s="113">
        <v>98.09729809000001</v>
      </c>
      <c r="R139" s="113">
        <v>1449.21357089</v>
      </c>
      <c r="S139" s="113">
        <v>60.152890540000001</v>
      </c>
      <c r="T139" s="113">
        <v>110.90427120999999</v>
      </c>
      <c r="U139" s="113"/>
      <c r="V139" s="113"/>
    </row>
    <row r="140" spans="1:22" hidden="1" outlineLevel="1">
      <c r="A140" s="8">
        <v>44470</v>
      </c>
      <c r="B140" s="113">
        <v>41839.174629960005</v>
      </c>
      <c r="C140" s="113">
        <v>3326.9982064400001</v>
      </c>
      <c r="D140" s="113">
        <v>1139.1841089900001</v>
      </c>
      <c r="E140" s="113">
        <v>10306.4563103</v>
      </c>
      <c r="F140" s="113">
        <v>894.98915288000001</v>
      </c>
      <c r="G140" s="113">
        <v>194.90694376000002</v>
      </c>
      <c r="H140" s="113">
        <v>1478.4142499000002</v>
      </c>
      <c r="I140" s="113">
        <v>16891.699838500001</v>
      </c>
      <c r="J140" s="113">
        <v>1459.45944865</v>
      </c>
      <c r="K140" s="113">
        <v>66.301029740000004</v>
      </c>
      <c r="L140" s="113">
        <v>1091.2352854600001</v>
      </c>
      <c r="M140" s="113">
        <v>143.07256127999997</v>
      </c>
      <c r="N140" s="113">
        <v>1624.4997126800001</v>
      </c>
      <c r="O140" s="113">
        <v>1038.0231575599998</v>
      </c>
      <c r="P140" s="113">
        <v>503.93619633999992</v>
      </c>
      <c r="Q140" s="113">
        <v>95.04631929</v>
      </c>
      <c r="R140" s="113">
        <v>1394.4606959300002</v>
      </c>
      <c r="S140" s="113">
        <v>74.35044418999999</v>
      </c>
      <c r="T140" s="113">
        <v>116.14096807000001</v>
      </c>
      <c r="U140" s="113"/>
      <c r="V140" s="113"/>
    </row>
    <row r="141" spans="1:22" hidden="1" outlineLevel="1">
      <c r="A141" s="8">
        <v>44501</v>
      </c>
      <c r="B141" s="113">
        <v>41920.855758019999</v>
      </c>
      <c r="C141" s="113">
        <v>3102.3608812699999</v>
      </c>
      <c r="D141" s="113">
        <v>1240.3047585200002</v>
      </c>
      <c r="E141" s="113">
        <v>11095.362949460003</v>
      </c>
      <c r="F141" s="113">
        <v>1137.2753151899999</v>
      </c>
      <c r="G141" s="113">
        <v>175.16183515000003</v>
      </c>
      <c r="H141" s="113">
        <v>1498.9284607499999</v>
      </c>
      <c r="I141" s="113">
        <v>16091.378010330001</v>
      </c>
      <c r="J141" s="113">
        <v>1226.4125247499999</v>
      </c>
      <c r="K141" s="113">
        <v>48.295670649999991</v>
      </c>
      <c r="L141" s="113">
        <v>1049.5021556299998</v>
      </c>
      <c r="M141" s="113">
        <v>127.33516517</v>
      </c>
      <c r="N141" s="113">
        <v>1569.7341792699999</v>
      </c>
      <c r="O141" s="113">
        <v>1186.0621647299999</v>
      </c>
      <c r="P141" s="113">
        <v>509.76781503000007</v>
      </c>
      <c r="Q141" s="113">
        <v>99.989417629999991</v>
      </c>
      <c r="R141" s="113">
        <v>1571.37545946</v>
      </c>
      <c r="S141" s="113">
        <v>55.775235850000001</v>
      </c>
      <c r="T141" s="113">
        <v>135.83375917999999</v>
      </c>
      <c r="U141" s="113"/>
      <c r="V141" s="113"/>
    </row>
    <row r="142" spans="1:22" hidden="1" outlineLevel="1">
      <c r="A142" s="8">
        <v>44531</v>
      </c>
      <c r="B142" s="113">
        <v>46078.970385259992</v>
      </c>
      <c r="C142" s="113">
        <v>3040.3613829599999</v>
      </c>
      <c r="D142" s="113">
        <v>1024.7980138200001</v>
      </c>
      <c r="E142" s="113">
        <v>12263.672986820002</v>
      </c>
      <c r="F142" s="113">
        <v>988.17973043999996</v>
      </c>
      <c r="G142" s="113">
        <v>297.23837469</v>
      </c>
      <c r="H142" s="113">
        <v>2778.8601201199999</v>
      </c>
      <c r="I142" s="113">
        <v>17295.06438751</v>
      </c>
      <c r="J142" s="113">
        <v>1251.34035978</v>
      </c>
      <c r="K142" s="113">
        <v>81.006911689999995</v>
      </c>
      <c r="L142" s="113">
        <v>1226.8342569699998</v>
      </c>
      <c r="M142" s="113">
        <v>152.64115936999997</v>
      </c>
      <c r="N142" s="113">
        <v>1502.2379243799999</v>
      </c>
      <c r="O142" s="113">
        <v>1444.4018312800004</v>
      </c>
      <c r="P142" s="113">
        <v>736.73144257000001</v>
      </c>
      <c r="Q142" s="113">
        <v>92.92372641</v>
      </c>
      <c r="R142" s="113">
        <v>1722.2168327500001</v>
      </c>
      <c r="S142" s="113">
        <v>54.962087150000002</v>
      </c>
      <c r="T142" s="113">
        <v>125.49885654999999</v>
      </c>
      <c r="U142" s="113"/>
      <c r="V142" s="113"/>
    </row>
    <row r="143" spans="1:22" hidden="1" outlineLevel="1">
      <c r="A143" s="8">
        <v>44562</v>
      </c>
      <c r="B143" s="113">
        <v>44584.298746119995</v>
      </c>
      <c r="C143" s="113">
        <v>3567.3765420699997</v>
      </c>
      <c r="D143" s="113">
        <v>1126.7997214299999</v>
      </c>
      <c r="E143" s="113">
        <v>11508.679016599999</v>
      </c>
      <c r="F143" s="113">
        <v>777.20396127000004</v>
      </c>
      <c r="G143" s="113">
        <v>240.29804531999997</v>
      </c>
      <c r="H143" s="113">
        <v>1838.12214098</v>
      </c>
      <c r="I143" s="113">
        <v>17002.704712809998</v>
      </c>
      <c r="J143" s="113">
        <v>1421.5268447200001</v>
      </c>
      <c r="K143" s="113">
        <v>69.793146800000017</v>
      </c>
      <c r="L143" s="113">
        <v>1261.8640843800001</v>
      </c>
      <c r="M143" s="113">
        <v>135.15126289</v>
      </c>
      <c r="N143" s="113">
        <v>1797.8847338200001</v>
      </c>
      <c r="O143" s="113">
        <v>1419.31281395</v>
      </c>
      <c r="P143" s="113">
        <v>763.98163250000005</v>
      </c>
      <c r="Q143" s="113">
        <v>111.60006003000001</v>
      </c>
      <c r="R143" s="113">
        <v>1352.3880150099997</v>
      </c>
      <c r="S143" s="113">
        <v>61.486274730000005</v>
      </c>
      <c r="T143" s="113">
        <v>128.12573681000001</v>
      </c>
      <c r="U143" s="113"/>
      <c r="V143" s="113"/>
    </row>
    <row r="144" spans="1:22" hidden="1" outlineLevel="1">
      <c r="A144" s="8">
        <v>44593</v>
      </c>
      <c r="B144" s="113">
        <v>39717.5384471</v>
      </c>
      <c r="C144" s="113">
        <v>4237.3492411999996</v>
      </c>
      <c r="D144" s="113">
        <v>849.14018097000007</v>
      </c>
      <c r="E144" s="113">
        <v>10040.506217720002</v>
      </c>
      <c r="F144" s="113">
        <v>635.15570648000005</v>
      </c>
      <c r="G144" s="113">
        <v>181.75832420999998</v>
      </c>
      <c r="H144" s="113">
        <v>1434.1036208</v>
      </c>
      <c r="I144" s="113">
        <v>13851.606705389999</v>
      </c>
      <c r="J144" s="113">
        <v>1177.6184163599999</v>
      </c>
      <c r="K144" s="113">
        <v>90.346096450000005</v>
      </c>
      <c r="L144" s="113">
        <v>1527.4055541499997</v>
      </c>
      <c r="M144" s="113">
        <v>132.95889579999999</v>
      </c>
      <c r="N144" s="113">
        <v>1312.2961381300001</v>
      </c>
      <c r="O144" s="113">
        <v>1268.3718076700002</v>
      </c>
      <c r="P144" s="113">
        <v>713.00454364000007</v>
      </c>
      <c r="Q144" s="113">
        <v>101.75701279</v>
      </c>
      <c r="R144" s="113">
        <v>1952.1073591000002</v>
      </c>
      <c r="S144" s="113">
        <v>67.163070619999999</v>
      </c>
      <c r="T144" s="113">
        <v>144.88955562000001</v>
      </c>
      <c r="U144" s="113"/>
      <c r="V144" s="113"/>
    </row>
    <row r="145" spans="1:22" hidden="1" outlineLevel="1">
      <c r="A145" s="8">
        <v>44621</v>
      </c>
      <c r="B145" s="113">
        <v>43776.79971195</v>
      </c>
      <c r="C145" s="113">
        <v>3736.5227616000002</v>
      </c>
      <c r="D145" s="113">
        <v>448.09832815999994</v>
      </c>
      <c r="E145" s="113">
        <v>10678.92525441</v>
      </c>
      <c r="F145" s="113">
        <v>798.68989293000004</v>
      </c>
      <c r="G145" s="113">
        <v>203.44470194000002</v>
      </c>
      <c r="H145" s="113">
        <v>1314.3773748699998</v>
      </c>
      <c r="I145" s="113">
        <v>18433.726534419999</v>
      </c>
      <c r="J145" s="113">
        <v>1129.3680737099999</v>
      </c>
      <c r="K145" s="113">
        <v>79.798881820000005</v>
      </c>
      <c r="L145" s="113">
        <v>823.88965412000005</v>
      </c>
      <c r="M145" s="113">
        <v>82.8775768</v>
      </c>
      <c r="N145" s="113">
        <v>1396.0362089499999</v>
      </c>
      <c r="O145" s="113">
        <v>1621.7952600799999</v>
      </c>
      <c r="P145" s="113">
        <v>569.01308515000005</v>
      </c>
      <c r="Q145" s="113">
        <v>75.975279110000002</v>
      </c>
      <c r="R145" s="113">
        <v>2201.1750373700002</v>
      </c>
      <c r="S145" s="113">
        <v>59.187204309999998</v>
      </c>
      <c r="T145" s="113">
        <v>123.8986022</v>
      </c>
      <c r="U145" s="113"/>
      <c r="V145" s="113"/>
    </row>
    <row r="146" spans="1:22" hidden="1" outlineLevel="1">
      <c r="A146" s="8">
        <v>44652</v>
      </c>
      <c r="B146" s="113">
        <v>49610.18301352</v>
      </c>
      <c r="C146" s="113">
        <v>4091.10807669</v>
      </c>
      <c r="D146" s="113">
        <v>569.81205364000004</v>
      </c>
      <c r="E146" s="113">
        <v>11617.664341879998</v>
      </c>
      <c r="F146" s="113">
        <v>1257.2432444199999</v>
      </c>
      <c r="G146" s="113">
        <v>225.41601291999999</v>
      </c>
      <c r="H146" s="113">
        <v>1199.8025042500001</v>
      </c>
      <c r="I146" s="113">
        <v>21379.450055429999</v>
      </c>
      <c r="J146" s="113">
        <v>1243.7919426299998</v>
      </c>
      <c r="K146" s="113">
        <v>161.81070015</v>
      </c>
      <c r="L146" s="113">
        <v>922.6104660200001</v>
      </c>
      <c r="M146" s="113">
        <v>115.64157318000001</v>
      </c>
      <c r="N146" s="113">
        <v>1249.4350475199999</v>
      </c>
      <c r="O146" s="113">
        <v>2610.386196899999</v>
      </c>
      <c r="P146" s="113">
        <v>467.5476443</v>
      </c>
      <c r="Q146" s="113">
        <v>64.184088500000001</v>
      </c>
      <c r="R146" s="113">
        <v>2267.9398884700004</v>
      </c>
      <c r="S146" s="113">
        <v>50.348654729999993</v>
      </c>
      <c r="T146" s="113">
        <v>115.99052189</v>
      </c>
      <c r="U146" s="113"/>
      <c r="V146" s="113"/>
    </row>
    <row r="147" spans="1:22" hidden="1" outlineLevel="1">
      <c r="A147" s="8">
        <v>44682</v>
      </c>
      <c r="B147" s="113">
        <v>52331.402595199979</v>
      </c>
      <c r="C147" s="113">
        <v>4247.6617857700003</v>
      </c>
      <c r="D147" s="113">
        <v>1212.1152935500002</v>
      </c>
      <c r="E147" s="113">
        <v>13445.140561339998</v>
      </c>
      <c r="F147" s="113">
        <v>980.20835131000001</v>
      </c>
      <c r="G147" s="113">
        <v>418.65762368000014</v>
      </c>
      <c r="H147" s="113">
        <v>1215.57596663</v>
      </c>
      <c r="I147" s="113">
        <v>22386.799842889999</v>
      </c>
      <c r="J147" s="113">
        <v>1193.38820958</v>
      </c>
      <c r="K147" s="113">
        <v>129.30595541000002</v>
      </c>
      <c r="L147" s="113">
        <v>962.54783302999999</v>
      </c>
      <c r="M147" s="113">
        <v>88.767904110000003</v>
      </c>
      <c r="N147" s="113">
        <v>1287.30494211</v>
      </c>
      <c r="O147" s="113">
        <v>1460.0585278599999</v>
      </c>
      <c r="P147" s="113">
        <v>469.23092743000001</v>
      </c>
      <c r="Q147" s="113">
        <v>57.761584009999993</v>
      </c>
      <c r="R147" s="113">
        <v>2482.9458802100003</v>
      </c>
      <c r="S147" s="113">
        <v>167.75624551999999</v>
      </c>
      <c r="T147" s="113">
        <v>126.17516076000001</v>
      </c>
      <c r="U147" s="113"/>
      <c r="V147" s="113"/>
    </row>
    <row r="148" spans="1:22" hidden="1" outlineLevel="1">
      <c r="A148" s="8">
        <v>44713</v>
      </c>
      <c r="B148" s="113">
        <v>55793.264421909989</v>
      </c>
      <c r="C148" s="113">
        <v>3764.0843230899995</v>
      </c>
      <c r="D148" s="113">
        <v>902.70259295000005</v>
      </c>
      <c r="E148" s="113">
        <v>17405.421001839997</v>
      </c>
      <c r="F148" s="113">
        <v>640.96889283000007</v>
      </c>
      <c r="G148" s="113">
        <v>464.00995576999998</v>
      </c>
      <c r="H148" s="113">
        <v>1177.96519715</v>
      </c>
      <c r="I148" s="113">
        <v>22376.10101215</v>
      </c>
      <c r="J148" s="113">
        <v>1253.56818426</v>
      </c>
      <c r="K148" s="113">
        <v>162.27515468000001</v>
      </c>
      <c r="L148" s="113">
        <v>1272.1629509700001</v>
      </c>
      <c r="M148" s="113">
        <v>73.134155300000003</v>
      </c>
      <c r="N148" s="113">
        <v>1418.557597</v>
      </c>
      <c r="O148" s="113">
        <v>1505.9342703799998</v>
      </c>
      <c r="P148" s="113">
        <v>542.79167903999996</v>
      </c>
      <c r="Q148" s="113">
        <v>54.845499509999996</v>
      </c>
      <c r="R148" s="113">
        <v>2496.8675913099996</v>
      </c>
      <c r="S148" s="113">
        <v>166.2065212</v>
      </c>
      <c r="T148" s="113">
        <v>115.66784248</v>
      </c>
      <c r="U148" s="113"/>
      <c r="V148" s="113"/>
    </row>
    <row r="149" spans="1:22" hidden="1" outlineLevel="1">
      <c r="A149" s="8">
        <v>44743</v>
      </c>
      <c r="B149" s="113">
        <v>55998.565950839999</v>
      </c>
      <c r="C149" s="113">
        <v>3663.5970887900003</v>
      </c>
      <c r="D149" s="113">
        <v>954.52434717999995</v>
      </c>
      <c r="E149" s="113">
        <v>16921.63372871</v>
      </c>
      <c r="F149" s="113">
        <v>537.53233933000001</v>
      </c>
      <c r="G149" s="113">
        <v>653.58066186000008</v>
      </c>
      <c r="H149" s="113">
        <v>1167.0916526000001</v>
      </c>
      <c r="I149" s="113">
        <v>22012.733969649995</v>
      </c>
      <c r="J149" s="113">
        <v>1356.1958970200001</v>
      </c>
      <c r="K149" s="113">
        <v>202.84395537</v>
      </c>
      <c r="L149" s="113">
        <v>1285.0826234199999</v>
      </c>
      <c r="M149" s="113">
        <v>54.911997769999992</v>
      </c>
      <c r="N149" s="113">
        <v>1488.0092395600002</v>
      </c>
      <c r="O149" s="113">
        <v>2567.7587191499997</v>
      </c>
      <c r="P149" s="113">
        <v>481.29112927000006</v>
      </c>
      <c r="Q149" s="113">
        <v>50.979926410000004</v>
      </c>
      <c r="R149" s="113">
        <v>2300.1753717300003</v>
      </c>
      <c r="S149" s="113">
        <v>179.3929248</v>
      </c>
      <c r="T149" s="113">
        <v>121.23037822000002</v>
      </c>
      <c r="U149" s="113"/>
      <c r="V149" s="113"/>
    </row>
    <row r="150" spans="1:22" hidden="1" outlineLevel="1">
      <c r="A150" s="8">
        <v>44774</v>
      </c>
      <c r="B150" s="113">
        <v>52278.380815280005</v>
      </c>
      <c r="C150" s="113">
        <v>3974.9553832300003</v>
      </c>
      <c r="D150" s="113">
        <v>779.45594474999996</v>
      </c>
      <c r="E150" s="113">
        <v>15500.92443191</v>
      </c>
      <c r="F150" s="113">
        <v>792.71416811999984</v>
      </c>
      <c r="G150" s="113">
        <v>491.37845005999998</v>
      </c>
      <c r="H150" s="113">
        <v>1136.4145941699999</v>
      </c>
      <c r="I150" s="113">
        <v>20143.370125299996</v>
      </c>
      <c r="J150" s="113">
        <v>1452.6948665299999</v>
      </c>
      <c r="K150" s="113">
        <v>265.97575727999998</v>
      </c>
      <c r="L150" s="113">
        <v>1073.46483999</v>
      </c>
      <c r="M150" s="113">
        <v>59.690526479999996</v>
      </c>
      <c r="N150" s="113">
        <v>1236.50253576</v>
      </c>
      <c r="O150" s="113">
        <v>2160.1558670599998</v>
      </c>
      <c r="P150" s="113">
        <v>457.59229757000003</v>
      </c>
      <c r="Q150" s="113">
        <v>80.722180079999987</v>
      </c>
      <c r="R150" s="113">
        <v>2355.0179403000002</v>
      </c>
      <c r="S150" s="113">
        <v>198.24463967</v>
      </c>
      <c r="T150" s="113">
        <v>119.10626702</v>
      </c>
      <c r="U150" s="113"/>
      <c r="V150" s="113"/>
    </row>
    <row r="151" spans="1:22" hidden="1" outlineLevel="1">
      <c r="A151" s="8">
        <v>44805</v>
      </c>
      <c r="B151" s="113">
        <v>50938.976166890003</v>
      </c>
      <c r="C151" s="113">
        <v>4176.0677895999997</v>
      </c>
      <c r="D151" s="113">
        <v>1003.14431466</v>
      </c>
      <c r="E151" s="113">
        <v>13346.59234114</v>
      </c>
      <c r="F151" s="113">
        <v>1212.8004913500001</v>
      </c>
      <c r="G151" s="113">
        <v>573.28188701999989</v>
      </c>
      <c r="H151" s="113">
        <v>1280.1189386999999</v>
      </c>
      <c r="I151" s="113">
        <v>19683.371012270003</v>
      </c>
      <c r="J151" s="113">
        <v>1739.08599327</v>
      </c>
      <c r="K151" s="113">
        <v>296.26541019000001</v>
      </c>
      <c r="L151" s="113">
        <v>1037.80874042</v>
      </c>
      <c r="M151" s="113">
        <v>57.063269479999995</v>
      </c>
      <c r="N151" s="113">
        <v>1172.4946092700002</v>
      </c>
      <c r="O151" s="113">
        <v>2063.7247937700004</v>
      </c>
      <c r="P151" s="113">
        <v>444.69544589000003</v>
      </c>
      <c r="Q151" s="113">
        <v>101.60239286000001</v>
      </c>
      <c r="R151" s="113">
        <v>2307.0849653199998</v>
      </c>
      <c r="S151" s="113">
        <v>291.61859809999999</v>
      </c>
      <c r="T151" s="113">
        <v>152.15517358</v>
      </c>
      <c r="U151" s="113"/>
      <c r="V151" s="113"/>
    </row>
    <row r="152" spans="1:22" hidden="1" outlineLevel="1">
      <c r="A152" s="8">
        <v>44835</v>
      </c>
      <c r="B152" s="113">
        <v>54340.313878890003</v>
      </c>
      <c r="C152" s="113">
        <v>4165.6972002999992</v>
      </c>
      <c r="D152" s="113">
        <v>614.81160045000001</v>
      </c>
      <c r="E152" s="113">
        <v>15305.324228670001</v>
      </c>
      <c r="F152" s="113">
        <v>956.76966815999992</v>
      </c>
      <c r="G152" s="113">
        <v>370.79401745999996</v>
      </c>
      <c r="H152" s="113">
        <v>1336.1534562499999</v>
      </c>
      <c r="I152" s="113">
        <v>22196.110353519998</v>
      </c>
      <c r="J152" s="113">
        <v>1809.4602535099998</v>
      </c>
      <c r="K152" s="113">
        <v>344.21728098</v>
      </c>
      <c r="L152" s="113">
        <v>863.13403242000004</v>
      </c>
      <c r="M152" s="113">
        <v>124.36870695</v>
      </c>
      <c r="N152" s="113">
        <v>1158.8564302499999</v>
      </c>
      <c r="O152" s="113">
        <v>1741.0657880199997</v>
      </c>
      <c r="P152" s="113">
        <v>509.68335069000005</v>
      </c>
      <c r="Q152" s="113">
        <v>99.009893649999995</v>
      </c>
      <c r="R152" s="113">
        <v>2263.5027475699999</v>
      </c>
      <c r="S152" s="113">
        <v>330.71711275000001</v>
      </c>
      <c r="T152" s="113">
        <v>150.63775729000002</v>
      </c>
      <c r="U152" s="113"/>
      <c r="V152" s="113"/>
    </row>
    <row r="153" spans="1:22" hidden="1" outlineLevel="1">
      <c r="A153" s="8">
        <v>44866</v>
      </c>
      <c r="B153" s="113">
        <v>54690.631403949992</v>
      </c>
      <c r="C153" s="113">
        <v>4608.0886625100002</v>
      </c>
      <c r="D153" s="113">
        <v>693.31558461999998</v>
      </c>
      <c r="E153" s="113">
        <v>15442.455033369999</v>
      </c>
      <c r="F153" s="113">
        <v>886.09265333999997</v>
      </c>
      <c r="G153" s="113">
        <v>319.52447758999995</v>
      </c>
      <c r="H153" s="113">
        <v>1386.5393365099999</v>
      </c>
      <c r="I153" s="113">
        <v>21794.438868900001</v>
      </c>
      <c r="J153" s="113">
        <v>1964.5484944999998</v>
      </c>
      <c r="K153" s="113">
        <v>212.63125989999998</v>
      </c>
      <c r="L153" s="113">
        <v>927.60788905000004</v>
      </c>
      <c r="M153" s="113">
        <v>247.6730847</v>
      </c>
      <c r="N153" s="113">
        <v>1205.00819256</v>
      </c>
      <c r="O153" s="113">
        <v>1594.5937457200002</v>
      </c>
      <c r="P153" s="113">
        <v>482.68299334</v>
      </c>
      <c r="Q153" s="113">
        <v>94.213519889999986</v>
      </c>
      <c r="R153" s="113">
        <v>2304.1372296800005</v>
      </c>
      <c r="S153" s="113">
        <v>397.83906332999999</v>
      </c>
      <c r="T153" s="113">
        <v>129.24131444</v>
      </c>
      <c r="U153" s="113"/>
      <c r="V153" s="113"/>
    </row>
    <row r="154" spans="1:22" hidden="1" outlineLevel="1">
      <c r="A154" s="8">
        <v>44896</v>
      </c>
      <c r="B154" s="113">
        <v>58758.074427760002</v>
      </c>
      <c r="C154" s="113">
        <v>4515.0126958500005</v>
      </c>
      <c r="D154" s="113">
        <v>804.24576894000006</v>
      </c>
      <c r="E154" s="113">
        <v>14468.341020899999</v>
      </c>
      <c r="F154" s="113">
        <v>1534.3033269000002</v>
      </c>
      <c r="G154" s="113">
        <v>495.01665390000005</v>
      </c>
      <c r="H154" s="113">
        <v>1671.1986844600001</v>
      </c>
      <c r="I154" s="113">
        <v>24721.94744507</v>
      </c>
      <c r="J154" s="113">
        <v>2301.8351958099997</v>
      </c>
      <c r="K154" s="113">
        <v>268.48612301000003</v>
      </c>
      <c r="L154" s="113">
        <v>823.21648747999996</v>
      </c>
      <c r="M154" s="113">
        <v>96.223104759999998</v>
      </c>
      <c r="N154" s="113">
        <v>1237.6153773200003</v>
      </c>
      <c r="O154" s="113">
        <v>1892.2646898300004</v>
      </c>
      <c r="P154" s="113">
        <v>571.75022431000002</v>
      </c>
      <c r="Q154" s="113">
        <v>102.34702885</v>
      </c>
      <c r="R154" s="113">
        <v>2763.4035631900001</v>
      </c>
      <c r="S154" s="113">
        <v>379.897807</v>
      </c>
      <c r="T154" s="113">
        <v>110.96923017999998</v>
      </c>
      <c r="U154" s="113"/>
      <c r="V154" s="113"/>
    </row>
    <row r="155" spans="1:22" hidden="1" outlineLevel="1">
      <c r="A155" s="8">
        <v>44927</v>
      </c>
      <c r="B155" s="113">
        <v>59424.559984230007</v>
      </c>
      <c r="C155" s="113">
        <v>4785.4438236199994</v>
      </c>
      <c r="D155" s="113">
        <v>692.40501433999998</v>
      </c>
      <c r="E155" s="113">
        <v>15106.47671065</v>
      </c>
      <c r="F155" s="113">
        <v>1296.6233263399999</v>
      </c>
      <c r="G155" s="113">
        <v>476.83619141000003</v>
      </c>
      <c r="H155" s="113">
        <v>1302.3618428100001</v>
      </c>
      <c r="I155" s="113">
        <v>25465.553821750003</v>
      </c>
      <c r="J155" s="113">
        <v>2001.7443481799999</v>
      </c>
      <c r="K155" s="113">
        <v>192.48785495999996</v>
      </c>
      <c r="L155" s="113">
        <v>918.23344528000007</v>
      </c>
      <c r="M155" s="113">
        <v>106.07350245000001</v>
      </c>
      <c r="N155" s="113">
        <v>1563.0802801899999</v>
      </c>
      <c r="O155" s="113">
        <v>1858.3343447100001</v>
      </c>
      <c r="P155" s="113">
        <v>537.97300596000002</v>
      </c>
      <c r="Q155" s="113">
        <v>112.47024805000001</v>
      </c>
      <c r="R155" s="113">
        <v>2480.9600787099998</v>
      </c>
      <c r="S155" s="113">
        <v>404.86439428</v>
      </c>
      <c r="T155" s="113">
        <v>122.63775054</v>
      </c>
      <c r="U155" s="113"/>
      <c r="V155" s="113"/>
    </row>
    <row r="156" spans="1:22" hidden="1" outlineLevel="1">
      <c r="A156" s="8">
        <v>44958</v>
      </c>
      <c r="B156" s="113">
        <v>60679.123976389994</v>
      </c>
      <c r="C156" s="113">
        <v>5338.1223279300002</v>
      </c>
      <c r="D156" s="113">
        <v>580.75597515000004</v>
      </c>
      <c r="E156" s="113">
        <v>13931.597059110001</v>
      </c>
      <c r="F156" s="113">
        <v>1059.5539125800003</v>
      </c>
      <c r="G156" s="113">
        <v>455.64767548999998</v>
      </c>
      <c r="H156" s="113">
        <v>1291.2659134900002</v>
      </c>
      <c r="I156" s="113">
        <v>26221.460123989997</v>
      </c>
      <c r="J156" s="113">
        <v>2098.3735934799997</v>
      </c>
      <c r="K156" s="113">
        <v>216.49215996000004</v>
      </c>
      <c r="L156" s="113">
        <v>1035.1701982899999</v>
      </c>
      <c r="M156" s="113">
        <v>77.564108480000002</v>
      </c>
      <c r="N156" s="113">
        <v>1873.1598296500001</v>
      </c>
      <c r="O156" s="113">
        <v>1839.2314456000004</v>
      </c>
      <c r="P156" s="113">
        <v>623.15573127999994</v>
      </c>
      <c r="Q156" s="113">
        <v>119.72568232999998</v>
      </c>
      <c r="R156" s="113">
        <v>3413.2177035399995</v>
      </c>
      <c r="S156" s="113">
        <v>385.65568947000003</v>
      </c>
      <c r="T156" s="113">
        <v>118.97484657000001</v>
      </c>
      <c r="U156" s="113"/>
      <c r="V156" s="113"/>
    </row>
    <row r="157" spans="1:22" hidden="1" outlineLevel="1">
      <c r="A157" s="8">
        <v>44986</v>
      </c>
      <c r="B157" s="113">
        <v>53419.528293750001</v>
      </c>
      <c r="C157" s="113">
        <v>4951.0069592299997</v>
      </c>
      <c r="D157" s="113">
        <v>468.25106596000001</v>
      </c>
      <c r="E157" s="113">
        <v>14010.205399629998</v>
      </c>
      <c r="F157" s="113">
        <v>1621.5018880499997</v>
      </c>
      <c r="G157" s="113">
        <v>450.58660066999994</v>
      </c>
      <c r="H157" s="113">
        <v>1272.45000067</v>
      </c>
      <c r="I157" s="113">
        <v>19491.336660240002</v>
      </c>
      <c r="J157" s="113">
        <v>2099.0725621799997</v>
      </c>
      <c r="K157" s="113">
        <v>51.506359550000006</v>
      </c>
      <c r="L157" s="113">
        <v>916.21024261000002</v>
      </c>
      <c r="M157" s="113">
        <v>102.28590546</v>
      </c>
      <c r="N157" s="113">
        <v>1909.1026067400001</v>
      </c>
      <c r="O157" s="113">
        <v>1765.8741933199999</v>
      </c>
      <c r="P157" s="113">
        <v>563.32455565000009</v>
      </c>
      <c r="Q157" s="113">
        <v>116.95827666</v>
      </c>
      <c r="R157" s="113">
        <v>3127.51566318</v>
      </c>
      <c r="S157" s="113">
        <v>373.62060987000007</v>
      </c>
      <c r="T157" s="113">
        <v>128.71874407999999</v>
      </c>
      <c r="U157" s="113"/>
      <c r="V157" s="113"/>
    </row>
    <row r="158" spans="1:22" hidden="1" outlineLevel="1">
      <c r="A158" s="8">
        <v>45017</v>
      </c>
      <c r="B158" s="113">
        <v>56343.040765889986</v>
      </c>
      <c r="C158" s="113">
        <v>5065.1844673599999</v>
      </c>
      <c r="D158" s="113">
        <v>799.98416638000003</v>
      </c>
      <c r="E158" s="113">
        <v>13610.438914359998</v>
      </c>
      <c r="F158" s="113">
        <v>1381.8197325400001</v>
      </c>
      <c r="G158" s="113">
        <v>451.22288873999997</v>
      </c>
      <c r="H158" s="113">
        <v>1363.1214451800001</v>
      </c>
      <c r="I158" s="113">
        <v>22453.979946020005</v>
      </c>
      <c r="J158" s="113">
        <v>1786.09018068</v>
      </c>
      <c r="K158" s="113">
        <v>239.28587213</v>
      </c>
      <c r="L158" s="113">
        <v>928.79927207000003</v>
      </c>
      <c r="M158" s="113">
        <v>142.53898020999998</v>
      </c>
      <c r="N158" s="113">
        <v>2079.7623671599999</v>
      </c>
      <c r="O158" s="113">
        <v>1720.39026066</v>
      </c>
      <c r="P158" s="113">
        <v>593.93760288999999</v>
      </c>
      <c r="Q158" s="113">
        <v>109.20564781</v>
      </c>
      <c r="R158" s="113">
        <v>3120.7735876699994</v>
      </c>
      <c r="S158" s="113">
        <v>352.49697159999994</v>
      </c>
      <c r="T158" s="113">
        <v>144.00846243000001</v>
      </c>
      <c r="U158" s="113"/>
      <c r="V158" s="113"/>
    </row>
    <row r="159" spans="1:22" hidden="1" outlineLevel="1">
      <c r="A159" s="8">
        <v>45047</v>
      </c>
      <c r="B159" s="113">
        <v>58007.720125389998</v>
      </c>
      <c r="C159" s="113">
        <v>4940.7255607300003</v>
      </c>
      <c r="D159" s="113">
        <v>635.5085640399999</v>
      </c>
      <c r="E159" s="113">
        <v>14747.514454759996</v>
      </c>
      <c r="F159" s="113">
        <v>1345.2848739900001</v>
      </c>
      <c r="G159" s="113">
        <v>362.53956057000005</v>
      </c>
      <c r="H159" s="113">
        <v>1677.1746934699997</v>
      </c>
      <c r="I159" s="113">
        <v>21766.961415460002</v>
      </c>
      <c r="J159" s="113">
        <v>2315.6820889099999</v>
      </c>
      <c r="K159" s="113">
        <v>301.14488244</v>
      </c>
      <c r="L159" s="113">
        <v>1590.18363755</v>
      </c>
      <c r="M159" s="113">
        <v>112.39781936999999</v>
      </c>
      <c r="N159" s="113">
        <v>2107.6168093400001</v>
      </c>
      <c r="O159" s="113">
        <v>1799.4765877300001</v>
      </c>
      <c r="P159" s="113">
        <v>630.80473570000004</v>
      </c>
      <c r="Q159" s="113">
        <v>97.852641539999993</v>
      </c>
      <c r="R159" s="113">
        <v>3055.7749564399996</v>
      </c>
      <c r="S159" s="113">
        <v>364.89142550000003</v>
      </c>
      <c r="T159" s="113">
        <v>156.18541784999999</v>
      </c>
      <c r="U159" s="113"/>
      <c r="V159" s="113"/>
    </row>
    <row r="160" spans="1:22" hidden="1" outlineLevel="1">
      <c r="A160" s="8">
        <v>45078</v>
      </c>
      <c r="B160" s="113">
        <v>55865.262291539999</v>
      </c>
      <c r="C160" s="113">
        <v>4807.3061584599991</v>
      </c>
      <c r="D160" s="113">
        <v>556.90787937999994</v>
      </c>
      <c r="E160" s="113">
        <v>13963.940376070001</v>
      </c>
      <c r="F160" s="113">
        <v>1362.9032870199999</v>
      </c>
      <c r="G160" s="113">
        <v>432.84625606999998</v>
      </c>
      <c r="H160" s="113">
        <v>1627.9998164200001</v>
      </c>
      <c r="I160" s="113">
        <v>20835.370978039995</v>
      </c>
      <c r="J160" s="113">
        <v>2460.8486613999999</v>
      </c>
      <c r="K160" s="113">
        <v>121.86130161</v>
      </c>
      <c r="L160" s="113">
        <v>1614.6363698600001</v>
      </c>
      <c r="M160" s="113">
        <v>89.398490680000009</v>
      </c>
      <c r="N160" s="113">
        <v>2256.40460609</v>
      </c>
      <c r="O160" s="113">
        <v>1758.2032961400002</v>
      </c>
      <c r="P160" s="113">
        <v>566.67122285000005</v>
      </c>
      <c r="Q160" s="113">
        <v>87.554787470000008</v>
      </c>
      <c r="R160" s="113">
        <v>2825.18522992</v>
      </c>
      <c r="S160" s="113">
        <v>340.73702594000002</v>
      </c>
      <c r="T160" s="113">
        <v>156.48654812000001</v>
      </c>
      <c r="U160" s="113"/>
      <c r="V160" s="113"/>
    </row>
    <row r="161" spans="1:22" hidden="1" outlineLevel="1">
      <c r="A161" s="8">
        <v>45108</v>
      </c>
      <c r="B161" s="113">
        <v>56749.186858589994</v>
      </c>
      <c r="C161" s="113">
        <v>5033.3380304399989</v>
      </c>
      <c r="D161" s="113">
        <v>489.26470795</v>
      </c>
      <c r="E161" s="113">
        <v>14464.985840699999</v>
      </c>
      <c r="F161" s="113">
        <v>968.53625651999994</v>
      </c>
      <c r="G161" s="113">
        <v>341.42357258999999</v>
      </c>
      <c r="H161" s="113">
        <v>1625.17309542</v>
      </c>
      <c r="I161" s="113">
        <v>21900.622734190001</v>
      </c>
      <c r="J161" s="113">
        <v>2476.4938919000006</v>
      </c>
      <c r="K161" s="113">
        <v>88.917142339999998</v>
      </c>
      <c r="L161" s="113">
        <v>1363.9041409400002</v>
      </c>
      <c r="M161" s="113">
        <v>186.28016743000001</v>
      </c>
      <c r="N161" s="113">
        <v>2414.4152519600002</v>
      </c>
      <c r="O161" s="113">
        <v>1685.24246601</v>
      </c>
      <c r="P161" s="113">
        <v>603.39013021999983</v>
      </c>
      <c r="Q161" s="113">
        <v>85.229107139999996</v>
      </c>
      <c r="R161" s="113">
        <v>2716.4798830700001</v>
      </c>
      <c r="S161" s="113">
        <v>150.16619510999999</v>
      </c>
      <c r="T161" s="113">
        <v>155.32424465999998</v>
      </c>
      <c r="U161" s="113"/>
      <c r="V161" s="113"/>
    </row>
    <row r="162" spans="1:22" hidden="1" outlineLevel="1">
      <c r="A162" s="8">
        <v>45139</v>
      </c>
      <c r="B162" s="113">
        <v>56595.666183240006</v>
      </c>
      <c r="C162" s="113">
        <v>4780.1265681499999</v>
      </c>
      <c r="D162" s="113">
        <v>725.37910717</v>
      </c>
      <c r="E162" s="113">
        <v>14449.254287980002</v>
      </c>
      <c r="F162" s="113">
        <v>947.60180652999998</v>
      </c>
      <c r="G162" s="113">
        <v>292.71795870999995</v>
      </c>
      <c r="H162" s="113">
        <v>1732.7662540300003</v>
      </c>
      <c r="I162" s="113">
        <v>21648.288370619997</v>
      </c>
      <c r="J162" s="113">
        <v>2578.1809737299996</v>
      </c>
      <c r="K162" s="113">
        <v>90.389116250000015</v>
      </c>
      <c r="L162" s="113">
        <v>1239.0744780299999</v>
      </c>
      <c r="M162" s="113">
        <v>129.95020003000002</v>
      </c>
      <c r="N162" s="113">
        <v>2270.3599754699999</v>
      </c>
      <c r="O162" s="113">
        <v>1688.0802383400001</v>
      </c>
      <c r="P162" s="113">
        <v>566.32686256</v>
      </c>
      <c r="Q162" s="113">
        <v>135.11558546000001</v>
      </c>
      <c r="R162" s="113">
        <v>2854.3179232899997</v>
      </c>
      <c r="S162" s="113">
        <v>306.86829180999996</v>
      </c>
      <c r="T162" s="113">
        <v>160.86818507999999</v>
      </c>
      <c r="U162" s="113"/>
      <c r="V162" s="113"/>
    </row>
    <row r="163" spans="1:22" hidden="1" outlineLevel="1">
      <c r="A163" s="8">
        <v>45170</v>
      </c>
      <c r="B163" s="113">
        <v>57825.765780289999</v>
      </c>
      <c r="C163" s="113">
        <v>4832.2020131400004</v>
      </c>
      <c r="D163" s="113">
        <v>868.66801531999988</v>
      </c>
      <c r="E163" s="113">
        <v>15035.762685559999</v>
      </c>
      <c r="F163" s="113">
        <v>771.86791644999994</v>
      </c>
      <c r="G163" s="113">
        <v>270.42499915000002</v>
      </c>
      <c r="H163" s="113">
        <v>1841.2099529500001</v>
      </c>
      <c r="I163" s="113">
        <v>21569.264075489999</v>
      </c>
      <c r="J163" s="113">
        <v>2281.4562768800001</v>
      </c>
      <c r="K163" s="113">
        <v>179.00155957999999</v>
      </c>
      <c r="L163" s="113">
        <v>1309.4178017600002</v>
      </c>
      <c r="M163" s="113">
        <v>583.67734602000019</v>
      </c>
      <c r="N163" s="113">
        <v>2335.55620185</v>
      </c>
      <c r="O163" s="113">
        <v>1662.27226449</v>
      </c>
      <c r="P163" s="113">
        <v>775.8454208899999</v>
      </c>
      <c r="Q163" s="113">
        <v>147.75393525000001</v>
      </c>
      <c r="R163" s="113">
        <v>2914.2720431900002</v>
      </c>
      <c r="S163" s="113">
        <v>279.92507670999998</v>
      </c>
      <c r="T163" s="113">
        <v>167.18819561000001</v>
      </c>
      <c r="U163" s="113"/>
      <c r="V163" s="113"/>
    </row>
    <row r="164" spans="1:22" hidden="1" outlineLevel="1">
      <c r="A164" s="8">
        <v>45200</v>
      </c>
      <c r="B164" s="113">
        <v>56531.765165150013</v>
      </c>
      <c r="C164" s="113">
        <v>4612.6647884399999</v>
      </c>
      <c r="D164" s="113">
        <v>770.33608205999997</v>
      </c>
      <c r="E164" s="113">
        <v>14806.319207700002</v>
      </c>
      <c r="F164" s="113">
        <v>781.70320520000007</v>
      </c>
      <c r="G164" s="113">
        <v>362.16327131999998</v>
      </c>
      <c r="H164" s="113">
        <v>1876.6787239499999</v>
      </c>
      <c r="I164" s="113">
        <v>21059.733635230004</v>
      </c>
      <c r="J164" s="113">
        <v>1992.7229398800002</v>
      </c>
      <c r="K164" s="113">
        <v>70.017787540000015</v>
      </c>
      <c r="L164" s="113">
        <v>1319.3790800400002</v>
      </c>
      <c r="M164" s="113">
        <v>592.70492405000005</v>
      </c>
      <c r="N164" s="113">
        <v>2319.0209171299998</v>
      </c>
      <c r="O164" s="113">
        <v>1531.6775707100001</v>
      </c>
      <c r="P164" s="113">
        <v>843.34697248999998</v>
      </c>
      <c r="Q164" s="113">
        <v>149.11436522</v>
      </c>
      <c r="R164" s="113">
        <v>3023.6718684500006</v>
      </c>
      <c r="S164" s="113">
        <v>255.15312668000001</v>
      </c>
      <c r="T164" s="113">
        <v>165.35669905999998</v>
      </c>
      <c r="U164" s="113"/>
      <c r="V164" s="113"/>
    </row>
    <row r="165" spans="1:22" hidden="1" outlineLevel="1">
      <c r="A165" s="8">
        <v>45231</v>
      </c>
      <c r="B165" s="113">
        <v>63318.066380759985</v>
      </c>
      <c r="C165" s="113">
        <v>4600.9487914799993</v>
      </c>
      <c r="D165" s="113">
        <v>415.29703635999999</v>
      </c>
      <c r="E165" s="113">
        <v>14513.759519819998</v>
      </c>
      <c r="F165" s="113">
        <v>734.42433564000021</v>
      </c>
      <c r="G165" s="113">
        <v>365.71736946999999</v>
      </c>
      <c r="H165" s="113">
        <v>1943.4751178899999</v>
      </c>
      <c r="I165" s="113">
        <v>27772.073674850006</v>
      </c>
      <c r="J165" s="113">
        <v>1799.8351671599999</v>
      </c>
      <c r="K165" s="113">
        <v>190.68392472999997</v>
      </c>
      <c r="L165" s="113">
        <v>1738.0293225299997</v>
      </c>
      <c r="M165" s="113">
        <v>608.40843859999995</v>
      </c>
      <c r="N165" s="113">
        <v>2317.9359554499997</v>
      </c>
      <c r="O165" s="113">
        <v>1487.6984935500002</v>
      </c>
      <c r="P165" s="113">
        <v>841.80148365000002</v>
      </c>
      <c r="Q165" s="113">
        <v>138.08676879000001</v>
      </c>
      <c r="R165" s="113">
        <v>3438.8630097699997</v>
      </c>
      <c r="S165" s="113">
        <v>248.50648472</v>
      </c>
      <c r="T165" s="113">
        <v>162.52148629999996</v>
      </c>
      <c r="U165" s="113"/>
      <c r="V165" s="113"/>
    </row>
    <row r="166" spans="1:22" hidden="1" outlineLevel="1">
      <c r="A166" s="8">
        <v>45261</v>
      </c>
      <c r="B166" s="113">
        <v>76369.762990229996</v>
      </c>
      <c r="C166" s="113">
        <v>4523.7165012900005</v>
      </c>
      <c r="D166" s="113">
        <v>647.33254188000001</v>
      </c>
      <c r="E166" s="113">
        <v>17414.624659450001</v>
      </c>
      <c r="F166" s="113">
        <v>1022.5806215700001</v>
      </c>
      <c r="G166" s="113">
        <v>818.18204066999999</v>
      </c>
      <c r="H166" s="113">
        <v>3270.8815620900004</v>
      </c>
      <c r="I166" s="113">
        <v>33489.367637999996</v>
      </c>
      <c r="J166" s="113">
        <v>2672.26846209</v>
      </c>
      <c r="K166" s="113">
        <v>1212.5974367000001</v>
      </c>
      <c r="L166" s="113">
        <v>1494.2993447999997</v>
      </c>
      <c r="M166" s="113">
        <v>628.34541319999994</v>
      </c>
      <c r="N166" s="113">
        <v>2365.6904450800002</v>
      </c>
      <c r="O166" s="113">
        <v>2100.8859006299999</v>
      </c>
      <c r="P166" s="113">
        <v>1056.78329149</v>
      </c>
      <c r="Q166" s="113">
        <v>145.71127392</v>
      </c>
      <c r="R166" s="113">
        <v>3141.1373348399998</v>
      </c>
      <c r="S166" s="113">
        <v>202.95244092000002</v>
      </c>
      <c r="T166" s="113">
        <v>162.40608160999997</v>
      </c>
      <c r="U166" s="113"/>
      <c r="V166" s="113"/>
    </row>
    <row r="167" spans="1:22" hidden="1" outlineLevel="1">
      <c r="A167" s="8">
        <v>45292</v>
      </c>
      <c r="B167" s="113">
        <v>73619.704706509991</v>
      </c>
      <c r="C167" s="113">
        <v>5255.1709065599998</v>
      </c>
      <c r="D167" s="113">
        <v>318.46917544999997</v>
      </c>
      <c r="E167" s="113">
        <v>17876.003771519998</v>
      </c>
      <c r="F167" s="113">
        <v>1210.6875045300001</v>
      </c>
      <c r="G167" s="113">
        <v>836.08656993</v>
      </c>
      <c r="H167" s="113">
        <v>2368.5118147300004</v>
      </c>
      <c r="I167" s="113">
        <v>31615.582829459996</v>
      </c>
      <c r="J167" s="113">
        <v>1910.20652296</v>
      </c>
      <c r="K167" s="113">
        <v>726.29805248000014</v>
      </c>
      <c r="L167" s="113">
        <v>1679.5304870499999</v>
      </c>
      <c r="M167" s="113">
        <v>609.3389950799999</v>
      </c>
      <c r="N167" s="113">
        <v>3081.3583345299999</v>
      </c>
      <c r="O167" s="113">
        <v>1904.3417725899999</v>
      </c>
      <c r="P167" s="113">
        <v>954.97418633999996</v>
      </c>
      <c r="Q167" s="113">
        <v>157.03055976000002</v>
      </c>
      <c r="R167" s="113">
        <v>2751.5444726199994</v>
      </c>
      <c r="S167" s="113">
        <v>197.91559728000001</v>
      </c>
      <c r="T167" s="113">
        <v>166.65315364</v>
      </c>
      <c r="U167" s="113"/>
      <c r="V167" s="113"/>
    </row>
    <row r="168" spans="1:22" hidden="1" outlineLevel="1">
      <c r="A168" s="8">
        <v>45323</v>
      </c>
      <c r="B168" s="113">
        <v>74390.508789920001</v>
      </c>
      <c r="C168" s="113">
        <v>5693.5222786200002</v>
      </c>
      <c r="D168" s="113">
        <v>543.68368420000002</v>
      </c>
      <c r="E168" s="113">
        <v>18713.416829860002</v>
      </c>
      <c r="F168" s="113">
        <v>1296.4663006599999</v>
      </c>
      <c r="G168" s="113">
        <v>770.37344340999994</v>
      </c>
      <c r="H168" s="113">
        <v>2028.5969639899999</v>
      </c>
      <c r="I168" s="113">
        <v>30008.840066519995</v>
      </c>
      <c r="J168" s="113">
        <v>1775.8965894099999</v>
      </c>
      <c r="K168" s="113">
        <v>759.71403836000013</v>
      </c>
      <c r="L168" s="113">
        <v>2327.9766429199999</v>
      </c>
      <c r="M168" s="113">
        <v>587.49696288000007</v>
      </c>
      <c r="N168" s="113">
        <v>3072.0335905300003</v>
      </c>
      <c r="O168" s="113">
        <v>1822.0090039899999</v>
      </c>
      <c r="P168" s="113">
        <v>900.15908323000019</v>
      </c>
      <c r="Q168" s="113">
        <v>153.48280691000002</v>
      </c>
      <c r="R168" s="113">
        <v>3582.72244826</v>
      </c>
      <c r="S168" s="113">
        <v>182.16943388000001</v>
      </c>
      <c r="T168" s="113">
        <v>171.94862229</v>
      </c>
      <c r="U168" s="113"/>
      <c r="V168" s="113"/>
    </row>
    <row r="169" spans="1:22" hidden="1" outlineLevel="1">
      <c r="A169" s="8">
        <v>45352</v>
      </c>
      <c r="B169" s="113">
        <v>77046.456546080008</v>
      </c>
      <c r="C169" s="113">
        <v>6100.5472436700002</v>
      </c>
      <c r="D169" s="113">
        <v>341.69971272999999</v>
      </c>
      <c r="E169" s="113">
        <v>19557.772610200002</v>
      </c>
      <c r="F169" s="113">
        <v>1458.0247923100001</v>
      </c>
      <c r="G169" s="113">
        <v>823.84194858999979</v>
      </c>
      <c r="H169" s="113">
        <v>1837.0997314900003</v>
      </c>
      <c r="I169" s="113">
        <v>31154.760595079999</v>
      </c>
      <c r="J169" s="113">
        <v>1617.6611775200001</v>
      </c>
      <c r="K169" s="113">
        <v>729.62418271000001</v>
      </c>
      <c r="L169" s="113">
        <v>1654.97538401</v>
      </c>
      <c r="M169" s="113">
        <v>560.0552366899999</v>
      </c>
      <c r="N169" s="113">
        <v>4473.4582622999997</v>
      </c>
      <c r="O169" s="113">
        <v>1795.9961436900001</v>
      </c>
      <c r="P169" s="113">
        <v>876.53282440999999</v>
      </c>
      <c r="Q169" s="113">
        <v>143.42427180999999</v>
      </c>
      <c r="R169" s="113">
        <v>3555.8516615499989</v>
      </c>
      <c r="S169" s="113">
        <v>190.37684956999999</v>
      </c>
      <c r="T169" s="113">
        <v>174.75391775</v>
      </c>
      <c r="U169" s="113"/>
      <c r="V169" s="113"/>
    </row>
    <row r="170" spans="1:22" hidden="1" outlineLevel="1">
      <c r="A170" s="8">
        <v>45383</v>
      </c>
      <c r="B170" s="113">
        <v>75242.605658920002</v>
      </c>
      <c r="C170" s="113">
        <v>6693.9438753199993</v>
      </c>
      <c r="D170" s="113">
        <v>364.09958468000002</v>
      </c>
      <c r="E170" s="113">
        <v>18820.336667560001</v>
      </c>
      <c r="F170" s="113">
        <v>1443.51248145</v>
      </c>
      <c r="G170" s="113">
        <v>796.80212878999998</v>
      </c>
      <c r="H170" s="113">
        <v>1764.0994217500001</v>
      </c>
      <c r="I170" s="113">
        <v>30061.292301769998</v>
      </c>
      <c r="J170" s="113">
        <v>1644.8590684599997</v>
      </c>
      <c r="K170" s="113">
        <v>752.05510327000002</v>
      </c>
      <c r="L170" s="113">
        <v>1591.1552082799997</v>
      </c>
      <c r="M170" s="113">
        <v>543.54742185999987</v>
      </c>
      <c r="N170" s="113">
        <v>4125.8815417899996</v>
      </c>
      <c r="O170" s="113">
        <v>1797.84310828</v>
      </c>
      <c r="P170" s="113">
        <v>964.87463188000004</v>
      </c>
      <c r="Q170" s="113">
        <v>129.79827949</v>
      </c>
      <c r="R170" s="113">
        <v>3376.9665029500002</v>
      </c>
      <c r="S170" s="113">
        <v>190.39964273999999</v>
      </c>
      <c r="T170" s="113">
        <v>181.13868859999997</v>
      </c>
      <c r="U170" s="113"/>
      <c r="V170" s="113"/>
    </row>
    <row r="171" spans="1:22" hidden="1" outlineLevel="1">
      <c r="A171" s="8">
        <v>45413</v>
      </c>
      <c r="B171" s="113">
        <v>75132.936866100019</v>
      </c>
      <c r="C171" s="113">
        <v>7258.602555299999</v>
      </c>
      <c r="D171" s="113">
        <v>356.78633962000004</v>
      </c>
      <c r="E171" s="113">
        <v>18134.836915920001</v>
      </c>
      <c r="F171" s="113">
        <v>1040.91654567</v>
      </c>
      <c r="G171" s="113">
        <v>684.99916010000004</v>
      </c>
      <c r="H171" s="113">
        <v>1674.3761453900001</v>
      </c>
      <c r="I171" s="113">
        <v>31425.991997060002</v>
      </c>
      <c r="J171" s="113">
        <v>1689.07965833</v>
      </c>
      <c r="K171" s="113">
        <v>504.52101018000002</v>
      </c>
      <c r="L171" s="113">
        <v>2491.1122706199999</v>
      </c>
      <c r="M171" s="113">
        <v>486.22763350000002</v>
      </c>
      <c r="N171" s="113">
        <v>2585.02589756</v>
      </c>
      <c r="O171" s="113">
        <v>1871.4255802200003</v>
      </c>
      <c r="P171" s="113">
        <v>825.16718675999994</v>
      </c>
      <c r="Q171" s="113">
        <v>129.90627319999999</v>
      </c>
      <c r="R171" s="113">
        <v>3607.8763306400001</v>
      </c>
      <c r="S171" s="113">
        <v>169.59299361999999</v>
      </c>
      <c r="T171" s="113">
        <v>196.49237240999997</v>
      </c>
      <c r="U171" s="113"/>
      <c r="V171" s="113"/>
    </row>
    <row r="172" spans="1:22" hidden="1" outlineLevel="1">
      <c r="A172" s="8">
        <v>45444</v>
      </c>
      <c r="B172" s="113">
        <v>78168.781286150028</v>
      </c>
      <c r="C172" s="113">
        <v>7189.7112290999994</v>
      </c>
      <c r="D172" s="113">
        <v>396.22312457999999</v>
      </c>
      <c r="E172" s="113">
        <v>19322.036197870002</v>
      </c>
      <c r="F172" s="113">
        <v>1079.02840102</v>
      </c>
      <c r="G172" s="113">
        <v>509.85734250000002</v>
      </c>
      <c r="H172" s="113">
        <v>2067.79100453</v>
      </c>
      <c r="I172" s="113">
        <v>34120.716245690004</v>
      </c>
      <c r="J172" s="113">
        <v>1734.0339816099997</v>
      </c>
      <c r="K172" s="113">
        <v>180.83742854999997</v>
      </c>
      <c r="L172" s="113">
        <v>1712.6907466299999</v>
      </c>
      <c r="M172" s="113">
        <v>472.29583701000001</v>
      </c>
      <c r="N172" s="113">
        <v>2507.9100370600004</v>
      </c>
      <c r="O172" s="113">
        <v>1856.4073910799998</v>
      </c>
      <c r="P172" s="113">
        <v>895.51725019999981</v>
      </c>
      <c r="Q172" s="113">
        <v>120.06318972999999</v>
      </c>
      <c r="R172" s="113">
        <v>3588.46791545</v>
      </c>
      <c r="S172" s="113">
        <v>203.23224225999999</v>
      </c>
      <c r="T172" s="113">
        <v>211.96172128000001</v>
      </c>
      <c r="U172" s="113"/>
      <c r="V172" s="113"/>
    </row>
    <row r="173" spans="1:22" hidden="1" outlineLevel="1">
      <c r="A173" s="8">
        <v>45474</v>
      </c>
      <c r="B173" s="113">
        <v>77502.829255060016</v>
      </c>
      <c r="C173" s="113">
        <v>6913.1249428899991</v>
      </c>
      <c r="D173" s="113">
        <v>340.78530770999998</v>
      </c>
      <c r="E173" s="113">
        <v>19028.320666540003</v>
      </c>
      <c r="F173" s="113">
        <v>1413.0832436500002</v>
      </c>
      <c r="G173" s="113">
        <v>446.08760689000007</v>
      </c>
      <c r="H173" s="113">
        <v>2082.6457080299997</v>
      </c>
      <c r="I173" s="113">
        <v>34308.04461094</v>
      </c>
      <c r="J173" s="113">
        <v>1778.67827375</v>
      </c>
      <c r="K173" s="113">
        <v>246.66002281999999</v>
      </c>
      <c r="L173" s="113">
        <v>1522.1142769499997</v>
      </c>
      <c r="M173" s="113">
        <v>451.73285435999998</v>
      </c>
      <c r="N173" s="113">
        <v>2255.98383719</v>
      </c>
      <c r="O173" s="113">
        <v>1802.3754886300003</v>
      </c>
      <c r="P173" s="113">
        <v>944.99816439999995</v>
      </c>
      <c r="Q173" s="113">
        <v>104.18087956000001</v>
      </c>
      <c r="R173" s="113">
        <v>3471.2886875599997</v>
      </c>
      <c r="S173" s="113">
        <v>179.88617418999999</v>
      </c>
      <c r="T173" s="113">
        <v>212.83850900000004</v>
      </c>
      <c r="U173" s="113"/>
      <c r="V173" s="113"/>
    </row>
    <row r="174" spans="1:22" hidden="1" outlineLevel="1">
      <c r="A174" s="8">
        <v>45505</v>
      </c>
      <c r="B174" s="113">
        <v>78824.793994390013</v>
      </c>
      <c r="C174" s="113">
        <v>6345.0928792799996</v>
      </c>
      <c r="D174" s="113">
        <v>451.85586451000006</v>
      </c>
      <c r="E174" s="113">
        <v>18758.696679370001</v>
      </c>
      <c r="F174" s="113">
        <v>1440.3053016599999</v>
      </c>
      <c r="G174" s="113">
        <v>319.08968095000006</v>
      </c>
      <c r="H174" s="113">
        <v>2038.2713711600002</v>
      </c>
      <c r="I174" s="113">
        <v>34601.782802420006</v>
      </c>
      <c r="J174" s="113">
        <v>1706.5169820199999</v>
      </c>
      <c r="K174" s="113">
        <v>660.63483538000003</v>
      </c>
      <c r="L174" s="113">
        <v>2244.0598240999998</v>
      </c>
      <c r="M174" s="113">
        <v>415.88434022000001</v>
      </c>
      <c r="N174" s="113">
        <v>3142.4125287100001</v>
      </c>
      <c r="O174" s="113">
        <v>1691.7580769099998</v>
      </c>
      <c r="P174" s="113">
        <v>912.1978068599999</v>
      </c>
      <c r="Q174" s="113">
        <v>142.01549176</v>
      </c>
      <c r="R174" s="113">
        <v>3542.2004925599999</v>
      </c>
      <c r="S174" s="113">
        <v>192.17310193</v>
      </c>
      <c r="T174" s="113">
        <v>219.84593459000001</v>
      </c>
      <c r="U174" s="113"/>
      <c r="V174" s="113"/>
    </row>
    <row r="175" spans="1:22" hidden="1" outlineLevel="1">
      <c r="A175" s="8">
        <v>45536</v>
      </c>
      <c r="B175" s="113">
        <v>74696.439534520003</v>
      </c>
      <c r="C175" s="113">
        <v>6668.5554409900005</v>
      </c>
      <c r="D175" s="113">
        <v>401.48251745999994</v>
      </c>
      <c r="E175" s="113">
        <v>17605.995240709999</v>
      </c>
      <c r="F175" s="113">
        <v>1902.6347005199998</v>
      </c>
      <c r="G175" s="113">
        <v>408.38412864000003</v>
      </c>
      <c r="H175" s="113">
        <v>1818.07019283</v>
      </c>
      <c r="I175" s="113">
        <v>32381.581039840003</v>
      </c>
      <c r="J175" s="113">
        <v>1661.75905797</v>
      </c>
      <c r="K175" s="113">
        <v>913.78862324000011</v>
      </c>
      <c r="L175" s="113">
        <v>1760.6305632399999</v>
      </c>
      <c r="M175" s="113">
        <v>683.25861220000013</v>
      </c>
      <c r="N175" s="113">
        <v>2201.0306200800001</v>
      </c>
      <c r="O175" s="113">
        <v>1583.12244799</v>
      </c>
      <c r="P175" s="113">
        <v>871.62568095000006</v>
      </c>
      <c r="Q175" s="113">
        <v>150.58663801</v>
      </c>
      <c r="R175" s="113">
        <v>3246.7058810600001</v>
      </c>
      <c r="S175" s="113">
        <v>209.13079141</v>
      </c>
      <c r="T175" s="113">
        <v>228.09735738000001</v>
      </c>
      <c r="U175" s="113"/>
      <c r="V175" s="113"/>
    </row>
    <row r="176" spans="1:22" hidden="1" outlineLevel="1">
      <c r="A176" s="8">
        <v>45566</v>
      </c>
      <c r="B176" s="113">
        <v>73386.620642789989</v>
      </c>
      <c r="C176" s="113">
        <v>6882.0505027600011</v>
      </c>
      <c r="D176" s="113">
        <v>358.57649192999997</v>
      </c>
      <c r="E176" s="113">
        <v>17267.842119790002</v>
      </c>
      <c r="F176" s="113">
        <v>2067.03012893</v>
      </c>
      <c r="G176" s="113">
        <v>482.76602317000004</v>
      </c>
      <c r="H176" s="113">
        <v>2227.9317872000001</v>
      </c>
      <c r="I176" s="113">
        <v>30264.651907170002</v>
      </c>
      <c r="J176" s="113">
        <v>1653.9517701699999</v>
      </c>
      <c r="K176" s="113">
        <v>1049.5216854399998</v>
      </c>
      <c r="L176" s="113">
        <v>2613.4123092700002</v>
      </c>
      <c r="M176" s="113">
        <v>643.48574887999996</v>
      </c>
      <c r="N176" s="113">
        <v>1628.3626761500002</v>
      </c>
      <c r="O176" s="113">
        <v>1655.8119633700001</v>
      </c>
      <c r="P176" s="113">
        <v>867.90122288000009</v>
      </c>
      <c r="Q176" s="113">
        <v>154.74607607999999</v>
      </c>
      <c r="R176" s="113">
        <v>3159.7338403299996</v>
      </c>
      <c r="S176" s="113">
        <v>182.48315434</v>
      </c>
      <c r="T176" s="113">
        <v>226.36123493000002</v>
      </c>
      <c r="U176" s="113"/>
      <c r="V176" s="113"/>
    </row>
    <row r="177" spans="1:22" hidden="1" outlineLevel="1">
      <c r="A177" s="8">
        <v>45597</v>
      </c>
      <c r="B177" s="113">
        <v>73194.746175790002</v>
      </c>
      <c r="C177" s="113">
        <v>6953.2947453099987</v>
      </c>
      <c r="D177" s="113">
        <v>335.54473474999998</v>
      </c>
      <c r="E177" s="113">
        <v>16822.366946770002</v>
      </c>
      <c r="F177" s="113">
        <v>2082.4137784</v>
      </c>
      <c r="G177" s="113">
        <v>799.09082999999998</v>
      </c>
      <c r="H177" s="113">
        <v>2442.3848876700004</v>
      </c>
      <c r="I177" s="113">
        <v>30605.975702839998</v>
      </c>
      <c r="J177" s="113">
        <v>1545.4986726800003</v>
      </c>
      <c r="K177" s="113">
        <v>1252.4854161299997</v>
      </c>
      <c r="L177" s="113">
        <v>1998.8574072400002</v>
      </c>
      <c r="M177" s="113">
        <v>628.53749461999996</v>
      </c>
      <c r="N177" s="113">
        <v>1679.3139990499999</v>
      </c>
      <c r="O177" s="113">
        <v>1561.6997422900001</v>
      </c>
      <c r="P177" s="113">
        <v>853.74632094000003</v>
      </c>
      <c r="Q177" s="113">
        <v>148.52773837000001</v>
      </c>
      <c r="R177" s="113">
        <v>3070.2822570599992</v>
      </c>
      <c r="S177" s="113">
        <v>176.26464715999998</v>
      </c>
      <c r="T177" s="113">
        <v>238.46085451000002</v>
      </c>
      <c r="U177" s="113"/>
      <c r="V177" s="113"/>
    </row>
    <row r="178" spans="1:22">
      <c r="A178" s="8">
        <v>45627</v>
      </c>
      <c r="B178" s="113">
        <v>89735.592397699991</v>
      </c>
      <c r="C178" s="113">
        <v>7001.38372187</v>
      </c>
      <c r="D178" s="113">
        <v>972.46577963000004</v>
      </c>
      <c r="E178" s="113">
        <v>20573.754103699997</v>
      </c>
      <c r="F178" s="113">
        <v>2870.5147857000002</v>
      </c>
      <c r="G178" s="113">
        <v>1176.2113466600001</v>
      </c>
      <c r="H178" s="113">
        <v>4159.72007158</v>
      </c>
      <c r="I178" s="113">
        <v>38266.509457519991</v>
      </c>
      <c r="J178" s="113">
        <v>2392.4073833100006</v>
      </c>
      <c r="K178" s="113">
        <v>1000.69588475</v>
      </c>
      <c r="L178" s="113">
        <v>2588.23126981</v>
      </c>
      <c r="M178" s="113">
        <v>550.41770448</v>
      </c>
      <c r="N178" s="113">
        <v>1505.1550900300001</v>
      </c>
      <c r="O178" s="113">
        <v>2077.1493018300002</v>
      </c>
      <c r="P178" s="113">
        <v>1075.6990743299998</v>
      </c>
      <c r="Q178" s="113">
        <v>156.70185350000003</v>
      </c>
      <c r="R178" s="113">
        <v>2957.8522434999995</v>
      </c>
      <c r="S178" s="113">
        <v>171.75127166999999</v>
      </c>
      <c r="T178" s="113">
        <v>238.97205382999999</v>
      </c>
      <c r="U178" s="113"/>
      <c r="V178" s="113"/>
    </row>
    <row r="179" spans="1:22">
      <c r="A179" s="8">
        <v>45658</v>
      </c>
      <c r="B179" s="113">
        <v>79193.136796830018</v>
      </c>
      <c r="C179" s="113">
        <v>7126.5261259899989</v>
      </c>
      <c r="D179" s="113">
        <v>395.38667929999997</v>
      </c>
      <c r="E179" s="113">
        <v>17801.772985230004</v>
      </c>
      <c r="F179" s="113">
        <v>2050.0176076100001</v>
      </c>
      <c r="G179" s="113">
        <v>968.02124042999992</v>
      </c>
      <c r="H179" s="113">
        <v>3052.2929888500003</v>
      </c>
      <c r="I179" s="113">
        <v>35155.991301819995</v>
      </c>
      <c r="J179" s="113">
        <v>1975.9834070100001</v>
      </c>
      <c r="K179" s="113">
        <v>530.06700026000021</v>
      </c>
      <c r="L179" s="113">
        <v>2151.0320726700002</v>
      </c>
      <c r="M179" s="113">
        <v>582.30613019999998</v>
      </c>
      <c r="N179" s="113">
        <v>1512.4323048099998</v>
      </c>
      <c r="O179" s="113">
        <v>1969.8352156399999</v>
      </c>
      <c r="P179" s="113">
        <v>1048.1146321399999</v>
      </c>
      <c r="Q179" s="113">
        <v>160.75710484999996</v>
      </c>
      <c r="R179" s="113">
        <v>2287.7161257100001</v>
      </c>
      <c r="S179" s="113">
        <v>188.28213173999998</v>
      </c>
      <c r="T179" s="113">
        <v>236.60174256999997</v>
      </c>
      <c r="U179" s="113"/>
      <c r="V179" s="113"/>
    </row>
    <row r="180" spans="1:22">
      <c r="A180" s="8">
        <v>45689</v>
      </c>
      <c r="B180" s="113">
        <v>76600.821129039992</v>
      </c>
      <c r="C180" s="113">
        <v>7645.8950291800002</v>
      </c>
      <c r="D180" s="113">
        <v>499.43898000000007</v>
      </c>
      <c r="E180" s="113">
        <v>17203.35526403</v>
      </c>
      <c r="F180" s="113">
        <v>2077.0667001100001</v>
      </c>
      <c r="G180" s="113">
        <v>836.28764157000001</v>
      </c>
      <c r="H180" s="113">
        <v>2815.5964345700004</v>
      </c>
      <c r="I180" s="113">
        <v>31947.926171620002</v>
      </c>
      <c r="J180" s="113">
        <v>1542.4209517500003</v>
      </c>
      <c r="K180" s="113">
        <v>914.70198927000001</v>
      </c>
      <c r="L180" s="113">
        <v>2954.6363864799996</v>
      </c>
      <c r="M180" s="113">
        <v>545.63835760999996</v>
      </c>
      <c r="N180" s="113">
        <v>1391.1658711500002</v>
      </c>
      <c r="O180" s="113">
        <v>1864.8837993399998</v>
      </c>
      <c r="P180" s="113">
        <v>1015.7151879099999</v>
      </c>
      <c r="Q180" s="113">
        <v>166.01309436999998</v>
      </c>
      <c r="R180" s="113">
        <v>2748.7904738699999</v>
      </c>
      <c r="S180" s="113">
        <v>181.90576299999995</v>
      </c>
      <c r="T180" s="113">
        <v>249.38303320999998</v>
      </c>
      <c r="U180" s="113"/>
      <c r="V180" s="113"/>
    </row>
    <row r="181" spans="1:22">
      <c r="A181" s="8">
        <v>45717</v>
      </c>
      <c r="B181" s="113">
        <v>78776.035470560004</v>
      </c>
      <c r="C181" s="113">
        <v>7939.2071431299992</v>
      </c>
      <c r="D181" s="113">
        <v>420.80649214999994</v>
      </c>
      <c r="E181" s="113">
        <v>18529.554490210001</v>
      </c>
      <c r="F181" s="113">
        <v>1857.4452907800001</v>
      </c>
      <c r="G181" s="113">
        <v>836.30522230999998</v>
      </c>
      <c r="H181" s="113">
        <v>2498.9826928800003</v>
      </c>
      <c r="I181" s="113">
        <v>33632.170267100002</v>
      </c>
      <c r="J181" s="113">
        <v>1483.0451609099998</v>
      </c>
      <c r="K181" s="113">
        <v>1070.8555454899999</v>
      </c>
      <c r="L181" s="113">
        <v>2195.2213622999998</v>
      </c>
      <c r="M181" s="113">
        <v>842.71461251999995</v>
      </c>
      <c r="N181" s="113">
        <v>1156.0840686900001</v>
      </c>
      <c r="O181" s="113">
        <v>2035.3300442399996</v>
      </c>
      <c r="P181" s="113">
        <v>1031.6109803500001</v>
      </c>
      <c r="Q181" s="113">
        <v>158.45288299999999</v>
      </c>
      <c r="R181" s="113">
        <v>2671.6722077200002</v>
      </c>
      <c r="S181" s="113">
        <v>171.33862188000001</v>
      </c>
      <c r="T181" s="113">
        <v>245.2383849</v>
      </c>
      <c r="U181" s="113"/>
      <c r="V181" s="113"/>
    </row>
    <row r="182" spans="1:22">
      <c r="A182" s="8">
        <v>45748</v>
      </c>
      <c r="B182" s="113">
        <v>80408.23293759003</v>
      </c>
      <c r="C182" s="113">
        <v>8096.7706774199996</v>
      </c>
      <c r="D182" s="113">
        <v>457.56781537000001</v>
      </c>
      <c r="E182" s="113">
        <v>17495.52604397</v>
      </c>
      <c r="F182" s="113">
        <v>1804.47784697</v>
      </c>
      <c r="G182" s="113">
        <v>957.32411046999994</v>
      </c>
      <c r="H182" s="113">
        <v>2631.7291496100001</v>
      </c>
      <c r="I182" s="113">
        <v>35323.083008139998</v>
      </c>
      <c r="J182" s="113">
        <v>2047.27864755</v>
      </c>
      <c r="K182" s="113">
        <v>1078.4352613099998</v>
      </c>
      <c r="L182" s="113">
        <v>2059.8046437600001</v>
      </c>
      <c r="M182" s="113">
        <v>606.02170151999997</v>
      </c>
      <c r="N182" s="113">
        <v>1504.8425605200002</v>
      </c>
      <c r="O182" s="113">
        <v>2240.6118949799998</v>
      </c>
      <c r="P182" s="113">
        <v>901.04419847999986</v>
      </c>
      <c r="Q182" s="113">
        <v>143.04739232</v>
      </c>
      <c r="R182" s="113">
        <v>2611.0096680500005</v>
      </c>
      <c r="S182" s="113">
        <v>183.33424476999997</v>
      </c>
      <c r="T182" s="113">
        <v>266.32407238000002</v>
      </c>
      <c r="U182" s="113"/>
      <c r="V182" s="113"/>
    </row>
    <row r="183" spans="1:22">
      <c r="A183" s="8">
        <v>45778</v>
      </c>
      <c r="B183" s="113">
        <v>78030.822713770001</v>
      </c>
      <c r="C183" s="113">
        <v>8237.3365068999992</v>
      </c>
      <c r="D183" s="113">
        <v>701.90100354000015</v>
      </c>
      <c r="E183" s="113">
        <v>15841.089895569999</v>
      </c>
      <c r="F183" s="113">
        <v>1707.10432728</v>
      </c>
      <c r="G183" s="113">
        <v>681.78879643000005</v>
      </c>
      <c r="H183" s="113">
        <v>2613.4813191100002</v>
      </c>
      <c r="I183" s="113">
        <v>36046.39151275</v>
      </c>
      <c r="J183" s="113">
        <v>1502.3569136999997</v>
      </c>
      <c r="K183" s="113">
        <v>1255.5171803999999</v>
      </c>
      <c r="L183" s="113">
        <v>2123.1807075199999</v>
      </c>
      <c r="M183" s="113">
        <v>229.52013948999999</v>
      </c>
      <c r="N183" s="113">
        <v>1531.7602501400002</v>
      </c>
      <c r="O183" s="113">
        <v>2106.0394813900002</v>
      </c>
      <c r="P183" s="113">
        <v>924.78882745999999</v>
      </c>
      <c r="Q183" s="113">
        <v>138.59077827000002</v>
      </c>
      <c r="R183" s="113">
        <v>1958.6542607700003</v>
      </c>
      <c r="S183" s="113">
        <v>172.06885860999998</v>
      </c>
      <c r="T183" s="113">
        <v>259.25195443999996</v>
      </c>
      <c r="U183" s="113"/>
      <c r="V183" s="113"/>
    </row>
    <row r="184" spans="1:22">
      <c r="A184" s="8">
        <v>45809</v>
      </c>
      <c r="B184" s="113">
        <v>80949.078716690012</v>
      </c>
      <c r="C184" s="113">
        <v>8104.8897165599992</v>
      </c>
      <c r="D184" s="113">
        <v>620.04984719999993</v>
      </c>
      <c r="E184" s="113">
        <v>16995.859272130001</v>
      </c>
      <c r="F184" s="113">
        <v>2149.6191431799998</v>
      </c>
      <c r="G184" s="113">
        <v>692.97411321000004</v>
      </c>
      <c r="H184" s="113">
        <v>2722.8751327099994</v>
      </c>
      <c r="I184" s="113">
        <v>37468.941263020002</v>
      </c>
      <c r="J184" s="113">
        <v>1421.4438286300001</v>
      </c>
      <c r="K184" s="113">
        <v>1273.04938384</v>
      </c>
      <c r="L184" s="113">
        <v>2327.6566606699998</v>
      </c>
      <c r="M184" s="113">
        <v>258.63786318000001</v>
      </c>
      <c r="N184" s="113">
        <v>1549.3710478499997</v>
      </c>
      <c r="O184" s="113">
        <v>1909.6626259200002</v>
      </c>
      <c r="P184" s="113">
        <v>985.88855312999999</v>
      </c>
      <c r="Q184" s="113">
        <v>125.71473075999999</v>
      </c>
      <c r="R184" s="113">
        <v>1850.2286033099999</v>
      </c>
      <c r="S184" s="113">
        <v>212.9232872</v>
      </c>
      <c r="T184" s="113">
        <v>279.29364419000001</v>
      </c>
      <c r="U184" s="113"/>
      <c r="V184" s="113"/>
    </row>
    <row r="185" spans="1:22">
      <c r="A185" s="8">
        <v>45839</v>
      </c>
      <c r="B185" s="113">
        <v>83702.203891090001</v>
      </c>
      <c r="C185" s="113">
        <v>8694.7464694400005</v>
      </c>
      <c r="D185" s="113">
        <v>806.60317300000008</v>
      </c>
      <c r="E185" s="113">
        <v>18013.517800310001</v>
      </c>
      <c r="F185" s="113">
        <v>1669.51446459</v>
      </c>
      <c r="G185" s="113">
        <v>869.81176603999995</v>
      </c>
      <c r="H185" s="113">
        <v>2681.4681387299997</v>
      </c>
      <c r="I185" s="113">
        <v>38565.136391439999</v>
      </c>
      <c r="J185" s="113">
        <v>2122.5748966800002</v>
      </c>
      <c r="K185" s="113">
        <v>1319.4713157399999</v>
      </c>
      <c r="L185" s="113">
        <v>1998.3725566599999</v>
      </c>
      <c r="M185" s="113">
        <v>348.01712293999998</v>
      </c>
      <c r="N185" s="113">
        <v>1535.9751197399999</v>
      </c>
      <c r="O185" s="113">
        <v>1773.88893336</v>
      </c>
      <c r="P185" s="113">
        <v>923.9689348500001</v>
      </c>
      <c r="Q185" s="113">
        <v>125.96257206</v>
      </c>
      <c r="R185" s="113">
        <v>1775.8857721300001</v>
      </c>
      <c r="S185" s="113">
        <v>208.60820281999997</v>
      </c>
      <c r="T185" s="113">
        <v>268.68026056000002</v>
      </c>
      <c r="U185" s="113"/>
      <c r="V185" s="113"/>
    </row>
    <row r="186" spans="1:22">
      <c r="A186" s="8">
        <v>45870</v>
      </c>
      <c r="B186" s="113">
        <v>83828.749177770005</v>
      </c>
      <c r="C186" s="113">
        <v>8455.2755521600011</v>
      </c>
      <c r="D186" s="113">
        <v>756.24484078</v>
      </c>
      <c r="E186" s="113">
        <v>17923.712950980003</v>
      </c>
      <c r="F186" s="113">
        <v>2020.39808335</v>
      </c>
      <c r="G186" s="113">
        <v>663.31107185999997</v>
      </c>
      <c r="H186" s="113">
        <v>2673.7121908100003</v>
      </c>
      <c r="I186" s="113">
        <v>39259.046010020007</v>
      </c>
      <c r="J186" s="113">
        <v>1516.0194178300003</v>
      </c>
      <c r="K186" s="113">
        <v>1071.2337832800004</v>
      </c>
      <c r="L186" s="113">
        <v>2482.8923387199993</v>
      </c>
      <c r="M186" s="113">
        <v>578.04450154999995</v>
      </c>
      <c r="N186" s="113">
        <v>1285.1045420200001</v>
      </c>
      <c r="O186" s="113">
        <v>1961.13344201</v>
      </c>
      <c r="P186" s="113">
        <v>760.61632656999996</v>
      </c>
      <c r="Q186" s="113">
        <v>166.60073025000003</v>
      </c>
      <c r="R186" s="113">
        <v>1758.02653521</v>
      </c>
      <c r="S186" s="113">
        <v>200.07696990999997</v>
      </c>
      <c r="T186" s="113">
        <v>297.29989045999997</v>
      </c>
      <c r="U186" s="113"/>
      <c r="V186" s="113"/>
    </row>
    <row r="187" spans="1:22">
      <c r="A187" s="8">
        <v>45901</v>
      </c>
      <c r="B187" s="113">
        <v>80014.0477178</v>
      </c>
      <c r="C187" s="113">
        <v>8386.3692805600003</v>
      </c>
      <c r="D187" s="113">
        <v>664.24797760000001</v>
      </c>
      <c r="E187" s="113">
        <v>17042.975811979999</v>
      </c>
      <c r="F187" s="113">
        <v>2099.1502403400004</v>
      </c>
      <c r="G187" s="113">
        <v>630.75755414999992</v>
      </c>
      <c r="H187" s="113">
        <v>2730.0442302100005</v>
      </c>
      <c r="I187" s="113">
        <v>37028.791572549999</v>
      </c>
      <c r="J187" s="113">
        <v>1662.2873425499999</v>
      </c>
      <c r="K187" s="113">
        <v>969.93272826999998</v>
      </c>
      <c r="L187" s="113">
        <v>1964.44574384</v>
      </c>
      <c r="M187" s="113">
        <v>345.51963196000003</v>
      </c>
      <c r="N187" s="113">
        <v>1385.5615085900001</v>
      </c>
      <c r="O187" s="113">
        <v>1916.8081598799999</v>
      </c>
      <c r="P187" s="113">
        <v>790.99060941999994</v>
      </c>
      <c r="Q187" s="113">
        <v>178.54318778999999</v>
      </c>
      <c r="R187" s="113">
        <v>1729.8266768399999</v>
      </c>
      <c r="S187" s="113">
        <v>190.06422282</v>
      </c>
      <c r="T187" s="113">
        <v>297.73123844999998</v>
      </c>
      <c r="U187" s="113"/>
      <c r="V187" s="113"/>
    </row>
    <row r="188" spans="1:22">
      <c r="A188" s="8">
        <v>45931</v>
      </c>
      <c r="B188" s="113">
        <v>83437.203151940004</v>
      </c>
      <c r="C188" s="113">
        <v>9044.9354622100018</v>
      </c>
      <c r="D188" s="113">
        <v>740.93200002999993</v>
      </c>
      <c r="E188" s="113">
        <v>19034.646424340004</v>
      </c>
      <c r="F188" s="113">
        <v>1851.20787423</v>
      </c>
      <c r="G188" s="113">
        <v>755.81578087000003</v>
      </c>
      <c r="H188" s="113">
        <v>2754.9798844899997</v>
      </c>
      <c r="I188" s="113">
        <v>36780.830188200001</v>
      </c>
      <c r="J188" s="113">
        <v>2552.4106496500003</v>
      </c>
      <c r="K188" s="113">
        <v>896.52427470000009</v>
      </c>
      <c r="L188" s="113">
        <v>1751.56000503</v>
      </c>
      <c r="M188" s="113">
        <v>362.19319590999999</v>
      </c>
      <c r="N188" s="113">
        <v>1622.8484090600002</v>
      </c>
      <c r="O188" s="113">
        <v>2023.65149449</v>
      </c>
      <c r="P188" s="113">
        <v>826.41307714999994</v>
      </c>
      <c r="Q188" s="113">
        <v>178.93493691</v>
      </c>
      <c r="R188" s="113">
        <v>1778.2275060700001</v>
      </c>
      <c r="S188" s="113">
        <v>178.28212234000003</v>
      </c>
      <c r="T188" s="113">
        <v>302.80986626000004</v>
      </c>
      <c r="U188" s="113"/>
      <c r="V188" s="113"/>
    </row>
    <row r="189" spans="1:22">
      <c r="A189" s="8">
        <v>45962</v>
      </c>
      <c r="B189" s="113">
        <v>85418.159179120019</v>
      </c>
      <c r="C189" s="113">
        <v>9199.2596062399989</v>
      </c>
      <c r="D189" s="113">
        <v>729.98336182000014</v>
      </c>
      <c r="E189" s="113">
        <v>19737.122410470001</v>
      </c>
      <c r="F189" s="113">
        <v>1947.5538801100001</v>
      </c>
      <c r="G189" s="113">
        <v>613.09833954999999</v>
      </c>
      <c r="H189" s="113">
        <v>3410.4011612600002</v>
      </c>
      <c r="I189" s="113">
        <v>37918.921003210002</v>
      </c>
      <c r="J189" s="113">
        <v>1585.1432051199999</v>
      </c>
      <c r="K189" s="113">
        <v>773.06912202000001</v>
      </c>
      <c r="L189" s="113">
        <v>2501.98868928</v>
      </c>
      <c r="M189" s="113">
        <v>356.46348941999997</v>
      </c>
      <c r="N189" s="113">
        <v>1412.78089854</v>
      </c>
      <c r="O189" s="113">
        <v>1963.1418675599998</v>
      </c>
      <c r="P189" s="113">
        <v>820.42673821999995</v>
      </c>
      <c r="Q189" s="113">
        <v>176.69294959000001</v>
      </c>
      <c r="R189" s="113">
        <v>1754.25107804</v>
      </c>
      <c r="S189" s="113">
        <v>171.66590717000003</v>
      </c>
      <c r="T189" s="113">
        <v>346.1954715</v>
      </c>
      <c r="U189" s="113"/>
      <c r="V189" s="113"/>
    </row>
    <row r="190" spans="1:22">
      <c r="A190" s="8">
        <v>45992</v>
      </c>
      <c r="B190" s="113">
        <v>100544.16837368999</v>
      </c>
      <c r="C190" s="113">
        <v>8910.2040814700013</v>
      </c>
      <c r="D190" s="113">
        <v>644.25110988000006</v>
      </c>
      <c r="E190" s="113">
        <v>25937.940477950004</v>
      </c>
      <c r="F190" s="113">
        <v>2298.6040847499999</v>
      </c>
      <c r="G190" s="113">
        <v>1596.7446344800003</v>
      </c>
      <c r="H190" s="113">
        <v>5032.3976627799993</v>
      </c>
      <c r="I190" s="113">
        <v>41199.751681530004</v>
      </c>
      <c r="J190" s="113">
        <v>3346.7515656799997</v>
      </c>
      <c r="K190" s="113">
        <v>1171.00944366</v>
      </c>
      <c r="L190" s="113">
        <v>2203.4545522100002</v>
      </c>
      <c r="M190" s="113">
        <v>914.38625381999998</v>
      </c>
      <c r="N190" s="113">
        <v>1541.8424853699998</v>
      </c>
      <c r="O190" s="113">
        <v>2145.15547358</v>
      </c>
      <c r="P190" s="113">
        <v>1203.5310565999998</v>
      </c>
      <c r="Q190" s="113">
        <v>179.86546407999998</v>
      </c>
      <c r="R190" s="113">
        <v>1711.6321559699998</v>
      </c>
      <c r="S190" s="113">
        <v>163.04434251000001</v>
      </c>
      <c r="T190" s="113">
        <v>343.60184736999997</v>
      </c>
      <c r="U190" s="113"/>
      <c r="V190" s="113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3" location="'зміст'!A1" display="'зміст'!A1"/>
    <hyperlink ref="A3:L3" location="'на звітну дату'!A1" display="'на звітну дату'!A1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31" width="6.5546875" style="155" customWidth="1"/>
    <col min="32" max="16384" width="9.109375" style="20"/>
  </cols>
  <sheetData>
    <row r="1" spans="1:31">
      <c r="A1" s="17" t="s">
        <v>157</v>
      </c>
    </row>
    <row r="2" spans="1:31" ht="5.25" customHeight="1"/>
    <row r="3" spans="1:31" ht="12.75" customHeight="1">
      <c r="A3" s="223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31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</row>
    <row r="5" spans="1:31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</row>
    <row r="6" spans="1:31" s="19" customFormat="1" ht="17.25" customHeight="1">
      <c r="A6" s="195" t="s">
        <v>0</v>
      </c>
      <c r="B6" s="184" t="s">
        <v>15</v>
      </c>
      <c r="C6" s="198" t="s">
        <v>2</v>
      </c>
      <c r="D6" s="198"/>
      <c r="E6" s="198"/>
      <c r="F6" s="198"/>
      <c r="G6" s="198"/>
      <c r="H6" s="198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</row>
    <row r="7" spans="1:31" ht="15" customHeight="1">
      <c r="A7" s="196"/>
      <c r="B7" s="18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  <c r="T7" s="198" t="s">
        <v>196</v>
      </c>
      <c r="U7" s="198"/>
      <c r="V7" s="198"/>
      <c r="W7" s="251"/>
      <c r="X7" s="251"/>
      <c r="Y7" s="251"/>
      <c r="Z7" s="198" t="s">
        <v>197</v>
      </c>
      <c r="AA7" s="198"/>
      <c r="AB7" s="198"/>
      <c r="AC7" s="251"/>
      <c r="AD7" s="251"/>
      <c r="AE7" s="251"/>
    </row>
    <row r="8" spans="1:31" ht="96.6">
      <c r="A8" s="197"/>
      <c r="B8" s="184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ht="15" hidden="1" customHeight="1">
      <c r="A9" s="123"/>
      <c r="B9" s="122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19" customFormat="1" ht="13.8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idden="1" outlineLevel="1">
      <c r="A11" s="8">
        <v>40544</v>
      </c>
      <c r="B11" s="45">
        <v>12.6189</v>
      </c>
      <c r="C11" s="45">
        <v>19.511199999999999</v>
      </c>
      <c r="D11" s="45">
        <v>12.360799999999999</v>
      </c>
      <c r="E11" s="45">
        <v>12.536</v>
      </c>
      <c r="F11" s="45">
        <v>12.2644</v>
      </c>
      <c r="G11" s="45">
        <v>7.1247999999999996</v>
      </c>
      <c r="H11" s="45">
        <v>12.7964</v>
      </c>
      <c r="I11" s="45">
        <v>19.679400000000001</v>
      </c>
      <c r="J11" s="45">
        <v>12.473100000000001</v>
      </c>
      <c r="K11" s="45">
        <v>12.876099999999999</v>
      </c>
      <c r="L11" s="45">
        <v>12.2706</v>
      </c>
      <c r="M11" s="45">
        <v>7.1231</v>
      </c>
      <c r="N11" s="45">
        <v>11.9625</v>
      </c>
      <c r="O11" s="45">
        <v>11.8988</v>
      </c>
      <c r="P11" s="45">
        <v>11.9627</v>
      </c>
      <c r="Q11" s="45">
        <v>11.959300000000001</v>
      </c>
      <c r="R11" s="45">
        <v>12.029400000000001</v>
      </c>
      <c r="S11" s="45">
        <v>12</v>
      </c>
      <c r="T11" s="156" t="s">
        <v>189</v>
      </c>
      <c r="U11" s="156" t="s">
        <v>189</v>
      </c>
      <c r="V11" s="156" t="s">
        <v>189</v>
      </c>
      <c r="W11" s="156" t="s">
        <v>189</v>
      </c>
      <c r="X11" s="156" t="s">
        <v>189</v>
      </c>
      <c r="Y11" s="156" t="s">
        <v>189</v>
      </c>
      <c r="Z11" s="156" t="s">
        <v>189</v>
      </c>
      <c r="AA11" s="156" t="s">
        <v>189</v>
      </c>
      <c r="AB11" s="156" t="s">
        <v>189</v>
      </c>
      <c r="AC11" s="156" t="s">
        <v>189</v>
      </c>
      <c r="AD11" s="156" t="s">
        <v>189</v>
      </c>
      <c r="AE11" s="156" t="s">
        <v>189</v>
      </c>
    </row>
    <row r="12" spans="1:31" hidden="1" outlineLevel="1">
      <c r="A12" s="8">
        <v>40575</v>
      </c>
      <c r="B12" s="45">
        <v>12.893000000000001</v>
      </c>
      <c r="C12" s="45">
        <v>19.097799999999999</v>
      </c>
      <c r="D12" s="45">
        <v>12.5754</v>
      </c>
      <c r="E12" s="45">
        <v>12.6869</v>
      </c>
      <c r="F12" s="45">
        <v>12.4208</v>
      </c>
      <c r="G12" s="45">
        <v>11.0473</v>
      </c>
      <c r="H12" s="45">
        <v>13.1883</v>
      </c>
      <c r="I12" s="45">
        <v>19.141100000000002</v>
      </c>
      <c r="J12" s="45">
        <v>12.8317</v>
      </c>
      <c r="K12" s="45">
        <v>13.061299999999999</v>
      </c>
      <c r="L12" s="45">
        <v>12.516</v>
      </c>
      <c r="M12" s="45">
        <v>11.0403</v>
      </c>
      <c r="N12" s="45">
        <v>11.392300000000001</v>
      </c>
      <c r="O12" s="45">
        <v>17.712499999999999</v>
      </c>
      <c r="P12" s="45">
        <v>11.335000000000001</v>
      </c>
      <c r="Q12" s="45">
        <v>11.111499999999999</v>
      </c>
      <c r="R12" s="45">
        <v>11.8378</v>
      </c>
      <c r="S12" s="45">
        <v>14.5143</v>
      </c>
      <c r="T12" s="156" t="s">
        <v>189</v>
      </c>
      <c r="U12" s="156" t="s">
        <v>189</v>
      </c>
      <c r="V12" s="156" t="s">
        <v>189</v>
      </c>
      <c r="W12" s="156" t="s">
        <v>189</v>
      </c>
      <c r="X12" s="156" t="s">
        <v>189</v>
      </c>
      <c r="Y12" s="156" t="s">
        <v>189</v>
      </c>
      <c r="Z12" s="156" t="s">
        <v>189</v>
      </c>
      <c r="AA12" s="156" t="s">
        <v>189</v>
      </c>
      <c r="AB12" s="156" t="s">
        <v>189</v>
      </c>
      <c r="AC12" s="156" t="s">
        <v>189</v>
      </c>
      <c r="AD12" s="156" t="s">
        <v>189</v>
      </c>
      <c r="AE12" s="156" t="s">
        <v>189</v>
      </c>
    </row>
    <row r="13" spans="1:31" hidden="1" outlineLevel="1">
      <c r="A13" s="8">
        <v>40603</v>
      </c>
      <c r="B13" s="45">
        <v>12.8073</v>
      </c>
      <c r="C13" s="45">
        <v>17.820599999999999</v>
      </c>
      <c r="D13" s="45">
        <v>12.5784</v>
      </c>
      <c r="E13" s="45">
        <v>12.7014</v>
      </c>
      <c r="F13" s="45">
        <v>12.324</v>
      </c>
      <c r="G13" s="45">
        <v>15.616400000000001</v>
      </c>
      <c r="H13" s="45">
        <v>13.047599999999999</v>
      </c>
      <c r="I13" s="45">
        <v>17.9864</v>
      </c>
      <c r="J13" s="45">
        <v>12.7539</v>
      </c>
      <c r="K13" s="45">
        <v>12.9994</v>
      </c>
      <c r="L13" s="45">
        <v>12.3584</v>
      </c>
      <c r="M13" s="45">
        <v>15.623799999999999</v>
      </c>
      <c r="N13" s="45">
        <v>12.048400000000001</v>
      </c>
      <c r="O13" s="45">
        <v>11.0557</v>
      </c>
      <c r="P13" s="45">
        <v>12.0527</v>
      </c>
      <c r="Q13" s="45">
        <v>12.0404</v>
      </c>
      <c r="R13" s="45">
        <v>12.1058</v>
      </c>
      <c r="S13" s="45">
        <v>14.4537</v>
      </c>
      <c r="T13" s="156" t="s">
        <v>189</v>
      </c>
      <c r="U13" s="156" t="s">
        <v>189</v>
      </c>
      <c r="V13" s="156" t="s">
        <v>189</v>
      </c>
      <c r="W13" s="156" t="s">
        <v>189</v>
      </c>
      <c r="X13" s="156" t="s">
        <v>189</v>
      </c>
      <c r="Y13" s="156" t="s">
        <v>189</v>
      </c>
      <c r="Z13" s="156" t="s">
        <v>189</v>
      </c>
      <c r="AA13" s="156" t="s">
        <v>189</v>
      </c>
      <c r="AB13" s="156" t="s">
        <v>189</v>
      </c>
      <c r="AC13" s="156" t="s">
        <v>189</v>
      </c>
      <c r="AD13" s="156" t="s">
        <v>189</v>
      </c>
      <c r="AE13" s="156" t="s">
        <v>189</v>
      </c>
    </row>
    <row r="14" spans="1:31" hidden="1" outlineLevel="1">
      <c r="A14" s="8">
        <v>40634</v>
      </c>
      <c r="B14" s="45">
        <v>12.728300000000001</v>
      </c>
      <c r="C14" s="45">
        <v>18.5016</v>
      </c>
      <c r="D14" s="45">
        <v>12.4383</v>
      </c>
      <c r="E14" s="45">
        <v>12.4689</v>
      </c>
      <c r="F14" s="45">
        <v>12.361000000000001</v>
      </c>
      <c r="G14" s="45">
        <v>13.478</v>
      </c>
      <c r="H14" s="45">
        <v>13.369899999999999</v>
      </c>
      <c r="I14" s="45">
        <v>18.671199999999999</v>
      </c>
      <c r="J14" s="45">
        <v>12.972</v>
      </c>
      <c r="K14" s="45">
        <v>13.674899999999999</v>
      </c>
      <c r="L14" s="45">
        <v>12.4472</v>
      </c>
      <c r="M14" s="45">
        <v>13.478400000000001</v>
      </c>
      <c r="N14" s="45">
        <v>11.4268</v>
      </c>
      <c r="O14" s="45">
        <v>11.0326</v>
      </c>
      <c r="P14" s="45">
        <v>11.428100000000001</v>
      </c>
      <c r="Q14" s="45">
        <v>11.4041</v>
      </c>
      <c r="R14" s="45">
        <v>11.600300000000001</v>
      </c>
      <c r="S14" s="45">
        <v>12</v>
      </c>
      <c r="T14" s="156" t="s">
        <v>189</v>
      </c>
      <c r="U14" s="156" t="s">
        <v>189</v>
      </c>
      <c r="V14" s="156" t="s">
        <v>189</v>
      </c>
      <c r="W14" s="156" t="s">
        <v>189</v>
      </c>
      <c r="X14" s="156" t="s">
        <v>189</v>
      </c>
      <c r="Y14" s="156" t="s">
        <v>189</v>
      </c>
      <c r="Z14" s="156" t="s">
        <v>189</v>
      </c>
      <c r="AA14" s="156" t="s">
        <v>189</v>
      </c>
      <c r="AB14" s="156" t="s">
        <v>189</v>
      </c>
      <c r="AC14" s="156" t="s">
        <v>189</v>
      </c>
      <c r="AD14" s="156" t="s">
        <v>189</v>
      </c>
      <c r="AE14" s="156" t="s">
        <v>189</v>
      </c>
    </row>
    <row r="15" spans="1:31" hidden="1" outlineLevel="1">
      <c r="A15" s="8">
        <v>40664</v>
      </c>
      <c r="B15" s="45">
        <v>12.9762</v>
      </c>
      <c r="C15" s="45">
        <v>18.514299999999999</v>
      </c>
      <c r="D15" s="45">
        <v>12.7173</v>
      </c>
      <c r="E15" s="45">
        <v>12.928800000000001</v>
      </c>
      <c r="F15" s="45">
        <v>12.1959</v>
      </c>
      <c r="G15" s="45">
        <v>9.8869000000000007</v>
      </c>
      <c r="H15" s="45">
        <v>13.524800000000001</v>
      </c>
      <c r="I15" s="45">
        <v>18.679200000000002</v>
      </c>
      <c r="J15" s="45">
        <v>13.2273</v>
      </c>
      <c r="K15" s="45">
        <v>13.611700000000001</v>
      </c>
      <c r="L15" s="45">
        <v>12.294</v>
      </c>
      <c r="M15" s="45">
        <v>9.6489999999999991</v>
      </c>
      <c r="N15" s="45">
        <v>10.7874</v>
      </c>
      <c r="O15" s="45">
        <v>11.4458</v>
      </c>
      <c r="P15" s="45">
        <v>10.784000000000001</v>
      </c>
      <c r="Q15" s="45">
        <v>10.431900000000001</v>
      </c>
      <c r="R15" s="45">
        <v>11.7889</v>
      </c>
      <c r="S15" s="45">
        <v>12</v>
      </c>
      <c r="T15" s="156" t="s">
        <v>189</v>
      </c>
      <c r="U15" s="156" t="s">
        <v>189</v>
      </c>
      <c r="V15" s="156" t="s">
        <v>189</v>
      </c>
      <c r="W15" s="156" t="s">
        <v>189</v>
      </c>
      <c r="X15" s="156" t="s">
        <v>189</v>
      </c>
      <c r="Y15" s="156" t="s">
        <v>189</v>
      </c>
      <c r="Z15" s="156" t="s">
        <v>189</v>
      </c>
      <c r="AA15" s="156" t="s">
        <v>189</v>
      </c>
      <c r="AB15" s="156" t="s">
        <v>189</v>
      </c>
      <c r="AC15" s="156" t="s">
        <v>189</v>
      </c>
      <c r="AD15" s="156" t="s">
        <v>189</v>
      </c>
      <c r="AE15" s="156" t="s">
        <v>189</v>
      </c>
    </row>
    <row r="16" spans="1:31" hidden="1" outlineLevel="1">
      <c r="A16" s="8">
        <v>40695</v>
      </c>
      <c r="B16" s="45">
        <v>14.020899999999999</v>
      </c>
      <c r="C16" s="45">
        <v>18.563500000000001</v>
      </c>
      <c r="D16" s="45">
        <v>13.804</v>
      </c>
      <c r="E16" s="45">
        <v>14.9413</v>
      </c>
      <c r="F16" s="45">
        <v>12.1867</v>
      </c>
      <c r="G16" s="45">
        <v>12.407400000000001</v>
      </c>
      <c r="H16" s="45">
        <v>14.824999999999999</v>
      </c>
      <c r="I16" s="45">
        <v>18.658100000000001</v>
      </c>
      <c r="J16" s="45">
        <v>14.5937</v>
      </c>
      <c r="K16" s="45">
        <v>16.652699999999999</v>
      </c>
      <c r="L16" s="45">
        <v>12.233499999999999</v>
      </c>
      <c r="M16" s="45">
        <v>12.466100000000001</v>
      </c>
      <c r="N16" s="45">
        <v>11.1294</v>
      </c>
      <c r="O16" s="45">
        <v>14.476100000000001</v>
      </c>
      <c r="P16" s="45">
        <v>11.1135</v>
      </c>
      <c r="Q16" s="45">
        <v>10.885</v>
      </c>
      <c r="R16" s="45">
        <v>11.867100000000001</v>
      </c>
      <c r="S16" s="45">
        <v>12</v>
      </c>
      <c r="T16" s="156" t="s">
        <v>189</v>
      </c>
      <c r="U16" s="156" t="s">
        <v>189</v>
      </c>
      <c r="V16" s="156" t="s">
        <v>189</v>
      </c>
      <c r="W16" s="156" t="s">
        <v>189</v>
      </c>
      <c r="X16" s="156" t="s">
        <v>189</v>
      </c>
      <c r="Y16" s="156" t="s">
        <v>189</v>
      </c>
      <c r="Z16" s="156" t="s">
        <v>189</v>
      </c>
      <c r="AA16" s="156" t="s">
        <v>189</v>
      </c>
      <c r="AB16" s="156" t="s">
        <v>189</v>
      </c>
      <c r="AC16" s="156" t="s">
        <v>189</v>
      </c>
      <c r="AD16" s="156" t="s">
        <v>189</v>
      </c>
      <c r="AE16" s="156" t="s">
        <v>189</v>
      </c>
    </row>
    <row r="17" spans="1:31" hidden="1" outlineLevel="1">
      <c r="A17" s="8">
        <v>40725</v>
      </c>
      <c r="B17" s="45">
        <v>12.842599999999999</v>
      </c>
      <c r="C17" s="45">
        <v>17.968800000000002</v>
      </c>
      <c r="D17" s="45">
        <v>12.565799999999999</v>
      </c>
      <c r="E17" s="45">
        <v>12.6143</v>
      </c>
      <c r="F17" s="45">
        <v>12.411300000000001</v>
      </c>
      <c r="G17" s="45">
        <v>12.9923</v>
      </c>
      <c r="H17" s="45">
        <v>14.036899999999999</v>
      </c>
      <c r="I17" s="45">
        <v>18.217199999999998</v>
      </c>
      <c r="J17" s="45">
        <v>13.7058</v>
      </c>
      <c r="K17" s="45">
        <v>14.1374</v>
      </c>
      <c r="L17" s="45">
        <v>12.5928</v>
      </c>
      <c r="M17" s="45">
        <v>13.164999999999999</v>
      </c>
      <c r="N17" s="45">
        <v>10.3734</v>
      </c>
      <c r="O17" s="45">
        <v>11.0458</v>
      </c>
      <c r="P17" s="45">
        <v>10.3697</v>
      </c>
      <c r="Q17" s="45">
        <v>10.0619</v>
      </c>
      <c r="R17" s="45">
        <v>11.8453</v>
      </c>
      <c r="S17" s="45">
        <v>12</v>
      </c>
      <c r="T17" s="156" t="s">
        <v>189</v>
      </c>
      <c r="U17" s="156" t="s">
        <v>189</v>
      </c>
      <c r="V17" s="156" t="s">
        <v>189</v>
      </c>
      <c r="W17" s="156" t="s">
        <v>189</v>
      </c>
      <c r="X17" s="156" t="s">
        <v>189</v>
      </c>
      <c r="Y17" s="156" t="s">
        <v>189</v>
      </c>
      <c r="Z17" s="156" t="s">
        <v>189</v>
      </c>
      <c r="AA17" s="156" t="s">
        <v>189</v>
      </c>
      <c r="AB17" s="156" t="s">
        <v>189</v>
      </c>
      <c r="AC17" s="156" t="s">
        <v>189</v>
      </c>
      <c r="AD17" s="156" t="s">
        <v>189</v>
      </c>
      <c r="AE17" s="156" t="s">
        <v>189</v>
      </c>
    </row>
    <row r="18" spans="1:31" hidden="1" outlineLevel="1">
      <c r="A18" s="8">
        <v>40756</v>
      </c>
      <c r="B18" s="45">
        <v>13.5198</v>
      </c>
      <c r="C18" s="45">
        <v>17.886299999999999</v>
      </c>
      <c r="D18" s="45">
        <v>13.294499999999999</v>
      </c>
      <c r="E18" s="45">
        <v>13.8592</v>
      </c>
      <c r="F18" s="45">
        <v>12.356</v>
      </c>
      <c r="G18" s="45">
        <v>10.135300000000001</v>
      </c>
      <c r="H18" s="45">
        <v>14.573399999999999</v>
      </c>
      <c r="I18" s="45">
        <v>18.026900000000001</v>
      </c>
      <c r="J18" s="45">
        <v>14.3437</v>
      </c>
      <c r="K18" s="45">
        <v>15.8017</v>
      </c>
      <c r="L18" s="45">
        <v>12.4255</v>
      </c>
      <c r="M18" s="45">
        <v>13.342000000000001</v>
      </c>
      <c r="N18" s="45">
        <v>9.9786999999999999</v>
      </c>
      <c r="O18" s="45">
        <v>11.0557</v>
      </c>
      <c r="P18" s="45">
        <v>9.9740000000000002</v>
      </c>
      <c r="Q18" s="45">
        <v>9.6928999999999998</v>
      </c>
      <c r="R18" s="45">
        <v>11.703099999999999</v>
      </c>
      <c r="S18" s="45">
        <v>9.0731000000000002</v>
      </c>
      <c r="T18" s="156" t="s">
        <v>189</v>
      </c>
      <c r="U18" s="156" t="s">
        <v>189</v>
      </c>
      <c r="V18" s="156" t="s">
        <v>189</v>
      </c>
      <c r="W18" s="156" t="s">
        <v>189</v>
      </c>
      <c r="X18" s="156" t="s">
        <v>189</v>
      </c>
      <c r="Y18" s="156" t="s">
        <v>189</v>
      </c>
      <c r="Z18" s="156" t="s">
        <v>189</v>
      </c>
      <c r="AA18" s="156" t="s">
        <v>189</v>
      </c>
      <c r="AB18" s="156" t="s">
        <v>189</v>
      </c>
      <c r="AC18" s="156" t="s">
        <v>189</v>
      </c>
      <c r="AD18" s="156" t="s">
        <v>189</v>
      </c>
      <c r="AE18" s="156" t="s">
        <v>189</v>
      </c>
    </row>
    <row r="19" spans="1:31" hidden="1" outlineLevel="1">
      <c r="A19" s="8">
        <v>40787</v>
      </c>
      <c r="B19" s="45">
        <v>13.561999999999999</v>
      </c>
      <c r="C19" s="45">
        <v>17.395299999999999</v>
      </c>
      <c r="D19" s="45">
        <v>13.379200000000001</v>
      </c>
      <c r="E19" s="45">
        <v>13.8172</v>
      </c>
      <c r="F19" s="45">
        <v>12.372400000000001</v>
      </c>
      <c r="G19" s="45">
        <v>12.6538</v>
      </c>
      <c r="H19" s="45">
        <v>14.335699999999999</v>
      </c>
      <c r="I19" s="45">
        <v>17.5517</v>
      </c>
      <c r="J19" s="45">
        <v>14.156700000000001</v>
      </c>
      <c r="K19" s="45">
        <v>15.0419</v>
      </c>
      <c r="L19" s="45">
        <v>12.428699999999999</v>
      </c>
      <c r="M19" s="45">
        <v>12.661</v>
      </c>
      <c r="N19" s="45">
        <v>9.3873999999999995</v>
      </c>
      <c r="O19" s="45">
        <v>10.8613</v>
      </c>
      <c r="P19" s="45">
        <v>9.3773</v>
      </c>
      <c r="Q19" s="45">
        <v>9.0749999999999993</v>
      </c>
      <c r="R19" s="45">
        <v>11.566800000000001</v>
      </c>
      <c r="S19" s="45">
        <v>12</v>
      </c>
      <c r="T19" s="156" t="s">
        <v>189</v>
      </c>
      <c r="U19" s="156" t="s">
        <v>189</v>
      </c>
      <c r="V19" s="156" t="s">
        <v>189</v>
      </c>
      <c r="W19" s="156" t="s">
        <v>189</v>
      </c>
      <c r="X19" s="156" t="s">
        <v>189</v>
      </c>
      <c r="Y19" s="156" t="s">
        <v>189</v>
      </c>
      <c r="Z19" s="156" t="s">
        <v>189</v>
      </c>
      <c r="AA19" s="156" t="s">
        <v>189</v>
      </c>
      <c r="AB19" s="156" t="s">
        <v>189</v>
      </c>
      <c r="AC19" s="156" t="s">
        <v>189</v>
      </c>
      <c r="AD19" s="156" t="s">
        <v>189</v>
      </c>
      <c r="AE19" s="156" t="s">
        <v>189</v>
      </c>
    </row>
    <row r="20" spans="1:31" hidden="1" outlineLevel="1">
      <c r="A20" s="8">
        <v>40817</v>
      </c>
      <c r="B20" s="45">
        <v>13.2935</v>
      </c>
      <c r="C20" s="45">
        <v>17.5459</v>
      </c>
      <c r="D20" s="45">
        <v>13.0175</v>
      </c>
      <c r="E20" s="45">
        <v>13.0913</v>
      </c>
      <c r="F20" s="45">
        <v>12.7712</v>
      </c>
      <c r="G20" s="45">
        <v>11.555099999999999</v>
      </c>
      <c r="H20" s="45">
        <v>14.846399999999999</v>
      </c>
      <c r="I20" s="45">
        <v>17.719100000000001</v>
      </c>
      <c r="J20" s="45">
        <v>14.5852</v>
      </c>
      <c r="K20" s="45">
        <v>15.0488</v>
      </c>
      <c r="L20" s="45">
        <v>12.819000000000001</v>
      </c>
      <c r="M20" s="45">
        <v>14.346500000000001</v>
      </c>
      <c r="N20" s="45">
        <v>9.4582999999999995</v>
      </c>
      <c r="O20" s="45">
        <v>11.207700000000001</v>
      </c>
      <c r="P20" s="45">
        <v>9.4484999999999992</v>
      </c>
      <c r="Q20" s="45">
        <v>9.4303000000000008</v>
      </c>
      <c r="R20" s="45">
        <v>11.680099999999999</v>
      </c>
      <c r="S20" s="45">
        <v>8.3897999999999993</v>
      </c>
      <c r="T20" s="156" t="s">
        <v>189</v>
      </c>
      <c r="U20" s="156" t="s">
        <v>189</v>
      </c>
      <c r="V20" s="156" t="s">
        <v>189</v>
      </c>
      <c r="W20" s="156" t="s">
        <v>189</v>
      </c>
      <c r="X20" s="156" t="s">
        <v>189</v>
      </c>
      <c r="Y20" s="156" t="s">
        <v>189</v>
      </c>
      <c r="Z20" s="156" t="s">
        <v>189</v>
      </c>
      <c r="AA20" s="156" t="s">
        <v>189</v>
      </c>
      <c r="AB20" s="156" t="s">
        <v>189</v>
      </c>
      <c r="AC20" s="156" t="s">
        <v>189</v>
      </c>
      <c r="AD20" s="156" t="s">
        <v>189</v>
      </c>
      <c r="AE20" s="156" t="s">
        <v>189</v>
      </c>
    </row>
    <row r="21" spans="1:31" hidden="1" outlineLevel="1">
      <c r="A21" s="8">
        <v>40848</v>
      </c>
      <c r="B21" s="45">
        <v>13.017300000000001</v>
      </c>
      <c r="C21" s="45">
        <v>17.5275</v>
      </c>
      <c r="D21" s="45">
        <v>12.7592</v>
      </c>
      <c r="E21" s="45">
        <v>12.916600000000001</v>
      </c>
      <c r="F21" s="45">
        <v>12.2896</v>
      </c>
      <c r="G21" s="45">
        <v>12.3371</v>
      </c>
      <c r="H21" s="45">
        <v>13.8627</v>
      </c>
      <c r="I21" s="45">
        <v>17.7255</v>
      </c>
      <c r="J21" s="45">
        <v>13.605399999999999</v>
      </c>
      <c r="K21" s="45">
        <v>14.1471</v>
      </c>
      <c r="L21" s="45">
        <v>12.3172</v>
      </c>
      <c r="M21" s="45">
        <v>12.6028</v>
      </c>
      <c r="N21" s="45">
        <v>8.8872999999999998</v>
      </c>
      <c r="O21" s="45">
        <v>13.0525</v>
      </c>
      <c r="P21" s="45">
        <v>8.8302999999999994</v>
      </c>
      <c r="Q21" s="45">
        <v>8.7216000000000005</v>
      </c>
      <c r="R21" s="45">
        <v>11.297800000000001</v>
      </c>
      <c r="S21" s="45">
        <v>11.7159</v>
      </c>
      <c r="T21" s="156" t="s">
        <v>189</v>
      </c>
      <c r="U21" s="156" t="s">
        <v>189</v>
      </c>
      <c r="V21" s="156" t="s">
        <v>189</v>
      </c>
      <c r="W21" s="156" t="s">
        <v>189</v>
      </c>
      <c r="X21" s="156" t="s">
        <v>189</v>
      </c>
      <c r="Y21" s="156" t="s">
        <v>189</v>
      </c>
      <c r="Z21" s="156" t="s">
        <v>189</v>
      </c>
      <c r="AA21" s="156" t="s">
        <v>189</v>
      </c>
      <c r="AB21" s="156" t="s">
        <v>189</v>
      </c>
      <c r="AC21" s="156" t="s">
        <v>189</v>
      </c>
      <c r="AD21" s="156" t="s">
        <v>189</v>
      </c>
      <c r="AE21" s="156" t="s">
        <v>189</v>
      </c>
    </row>
    <row r="22" spans="1:31" hidden="1" outlineLevel="1">
      <c r="A22" s="8">
        <v>40878</v>
      </c>
      <c r="B22" s="45">
        <v>12.234400000000001</v>
      </c>
      <c r="C22" s="45">
        <v>17.6828</v>
      </c>
      <c r="D22" s="45">
        <v>12.0481</v>
      </c>
      <c r="E22" s="45">
        <v>11.9872</v>
      </c>
      <c r="F22" s="45">
        <v>12.912000000000001</v>
      </c>
      <c r="G22" s="45">
        <v>9.9472000000000005</v>
      </c>
      <c r="H22" s="45">
        <v>12.8528</v>
      </c>
      <c r="I22" s="45">
        <v>17.836500000000001</v>
      </c>
      <c r="J22" s="45">
        <v>12.6516</v>
      </c>
      <c r="K22" s="45">
        <v>12.6076</v>
      </c>
      <c r="L22" s="45">
        <v>13.126899999999999</v>
      </c>
      <c r="M22" s="45">
        <v>12.068</v>
      </c>
      <c r="N22" s="45">
        <v>9.2688000000000006</v>
      </c>
      <c r="O22" s="45">
        <v>12.4579</v>
      </c>
      <c r="P22" s="45">
        <v>9.2513000000000005</v>
      </c>
      <c r="Q22" s="45">
        <v>9.1982999999999997</v>
      </c>
      <c r="R22" s="45">
        <v>10.810499999999999</v>
      </c>
      <c r="S22" s="45">
        <v>8.5216999999999992</v>
      </c>
      <c r="T22" s="156" t="s">
        <v>189</v>
      </c>
      <c r="U22" s="156" t="s">
        <v>189</v>
      </c>
      <c r="V22" s="156" t="s">
        <v>189</v>
      </c>
      <c r="W22" s="156" t="s">
        <v>189</v>
      </c>
      <c r="X22" s="156" t="s">
        <v>189</v>
      </c>
      <c r="Y22" s="156" t="s">
        <v>189</v>
      </c>
      <c r="Z22" s="156" t="s">
        <v>189</v>
      </c>
      <c r="AA22" s="156" t="s">
        <v>189</v>
      </c>
      <c r="AB22" s="156" t="s">
        <v>189</v>
      </c>
      <c r="AC22" s="156" t="s">
        <v>189</v>
      </c>
      <c r="AD22" s="156" t="s">
        <v>189</v>
      </c>
      <c r="AE22" s="156" t="s">
        <v>189</v>
      </c>
    </row>
    <row r="23" spans="1:31" hidden="1" outlineLevel="1">
      <c r="A23" s="8">
        <v>40909</v>
      </c>
      <c r="B23" s="45">
        <v>12.159700000000001</v>
      </c>
      <c r="C23" s="45">
        <v>17.757300000000001</v>
      </c>
      <c r="D23" s="45">
        <v>11.9373</v>
      </c>
      <c r="E23" s="45">
        <v>11.8941</v>
      </c>
      <c r="F23" s="45">
        <v>12.7387</v>
      </c>
      <c r="G23" s="45">
        <v>12.1534</v>
      </c>
      <c r="H23" s="45">
        <v>12.8203</v>
      </c>
      <c r="I23" s="45">
        <v>17.878399999999999</v>
      </c>
      <c r="J23" s="45">
        <v>12.573600000000001</v>
      </c>
      <c r="K23" s="45">
        <v>12.56</v>
      </c>
      <c r="L23" s="45">
        <v>12.789199999999999</v>
      </c>
      <c r="M23" s="45">
        <v>12.1539</v>
      </c>
      <c r="N23" s="45">
        <v>9.4763999999999999</v>
      </c>
      <c r="O23" s="45">
        <v>12.6808</v>
      </c>
      <c r="P23" s="45">
        <v>9.4619</v>
      </c>
      <c r="Q23" s="45">
        <v>9.4411000000000005</v>
      </c>
      <c r="R23" s="45">
        <v>11.52</v>
      </c>
      <c r="S23" s="45">
        <v>12.1198</v>
      </c>
      <c r="T23" s="156" t="s">
        <v>189</v>
      </c>
      <c r="U23" s="156" t="s">
        <v>189</v>
      </c>
      <c r="V23" s="156" t="s">
        <v>189</v>
      </c>
      <c r="W23" s="156" t="s">
        <v>189</v>
      </c>
      <c r="X23" s="156" t="s">
        <v>189</v>
      </c>
      <c r="Y23" s="156" t="s">
        <v>189</v>
      </c>
      <c r="Z23" s="156" t="s">
        <v>189</v>
      </c>
      <c r="AA23" s="156" t="s">
        <v>189</v>
      </c>
      <c r="AB23" s="156" t="s">
        <v>189</v>
      </c>
      <c r="AC23" s="156" t="s">
        <v>189</v>
      </c>
      <c r="AD23" s="156" t="s">
        <v>189</v>
      </c>
      <c r="AE23" s="156" t="s">
        <v>189</v>
      </c>
    </row>
    <row r="24" spans="1:31" hidden="1" outlineLevel="1">
      <c r="A24" s="8">
        <v>40940</v>
      </c>
      <c r="B24" s="45">
        <v>11.616199999999999</v>
      </c>
      <c r="C24" s="45">
        <v>18.521899999999999</v>
      </c>
      <c r="D24" s="45">
        <v>11.279199999999999</v>
      </c>
      <c r="E24" s="45">
        <v>11.216900000000001</v>
      </c>
      <c r="F24" s="45">
        <v>14.089399999999999</v>
      </c>
      <c r="G24" s="45">
        <v>11.6972</v>
      </c>
      <c r="H24" s="45">
        <v>12.1571</v>
      </c>
      <c r="I24" s="45">
        <v>18.663599999999999</v>
      </c>
      <c r="J24" s="45">
        <v>11.7646</v>
      </c>
      <c r="K24" s="45">
        <v>11.700100000000001</v>
      </c>
      <c r="L24" s="45">
        <v>14.453200000000001</v>
      </c>
      <c r="M24" s="45">
        <v>13.225099999999999</v>
      </c>
      <c r="N24" s="45">
        <v>9.4871999999999996</v>
      </c>
      <c r="O24" s="45">
        <v>12.9687</v>
      </c>
      <c r="P24" s="45">
        <v>9.4672000000000001</v>
      </c>
      <c r="Q24" s="45">
        <v>9.4116999999999997</v>
      </c>
      <c r="R24" s="45">
        <v>12.2051</v>
      </c>
      <c r="S24" s="45">
        <v>10.5947</v>
      </c>
      <c r="T24" s="156" t="s">
        <v>189</v>
      </c>
      <c r="U24" s="156" t="s">
        <v>189</v>
      </c>
      <c r="V24" s="156" t="s">
        <v>189</v>
      </c>
      <c r="W24" s="156" t="s">
        <v>189</v>
      </c>
      <c r="X24" s="156" t="s">
        <v>189</v>
      </c>
      <c r="Y24" s="156" t="s">
        <v>189</v>
      </c>
      <c r="Z24" s="156" t="s">
        <v>189</v>
      </c>
      <c r="AA24" s="156" t="s">
        <v>189</v>
      </c>
      <c r="AB24" s="156" t="s">
        <v>189</v>
      </c>
      <c r="AC24" s="156" t="s">
        <v>189</v>
      </c>
      <c r="AD24" s="156" t="s">
        <v>189</v>
      </c>
      <c r="AE24" s="156" t="s">
        <v>189</v>
      </c>
    </row>
    <row r="25" spans="1:31" hidden="1" outlineLevel="1">
      <c r="A25" s="8">
        <v>40969</v>
      </c>
      <c r="B25" s="45">
        <v>12.125500000000001</v>
      </c>
      <c r="C25" s="45">
        <v>18.563800000000001</v>
      </c>
      <c r="D25" s="45">
        <v>11.730700000000001</v>
      </c>
      <c r="E25" s="45">
        <v>11.5472</v>
      </c>
      <c r="F25" s="45">
        <v>14.356299999999999</v>
      </c>
      <c r="G25" s="45">
        <v>13.4773</v>
      </c>
      <c r="H25" s="45">
        <v>12.969200000000001</v>
      </c>
      <c r="I25" s="45">
        <v>18.808800000000002</v>
      </c>
      <c r="J25" s="45">
        <v>12.5045</v>
      </c>
      <c r="K25" s="45">
        <v>12.2836</v>
      </c>
      <c r="L25" s="45">
        <v>15.826599999999999</v>
      </c>
      <c r="M25" s="45">
        <v>14.0556</v>
      </c>
      <c r="N25" s="45">
        <v>9.5524000000000004</v>
      </c>
      <c r="O25" s="45">
        <v>12.5749</v>
      </c>
      <c r="P25" s="45">
        <v>9.5244</v>
      </c>
      <c r="Q25" s="45">
        <v>9.4223999999999997</v>
      </c>
      <c r="R25" s="45">
        <v>10.6449</v>
      </c>
      <c r="S25" s="45">
        <v>12.8451</v>
      </c>
      <c r="T25" s="156" t="s">
        <v>189</v>
      </c>
      <c r="U25" s="156" t="s">
        <v>189</v>
      </c>
      <c r="V25" s="156" t="s">
        <v>189</v>
      </c>
      <c r="W25" s="156" t="s">
        <v>189</v>
      </c>
      <c r="X25" s="156" t="s">
        <v>189</v>
      </c>
      <c r="Y25" s="156" t="s">
        <v>189</v>
      </c>
      <c r="Z25" s="156" t="s">
        <v>189</v>
      </c>
      <c r="AA25" s="156" t="s">
        <v>189</v>
      </c>
      <c r="AB25" s="156" t="s">
        <v>189</v>
      </c>
      <c r="AC25" s="156" t="s">
        <v>189</v>
      </c>
      <c r="AD25" s="156" t="s">
        <v>189</v>
      </c>
      <c r="AE25" s="156" t="s">
        <v>189</v>
      </c>
    </row>
    <row r="26" spans="1:31" hidden="1" outlineLevel="1">
      <c r="A26" s="8">
        <v>41000</v>
      </c>
      <c r="B26" s="45">
        <v>11.7925</v>
      </c>
      <c r="C26" s="45">
        <v>18.708400000000001</v>
      </c>
      <c r="D26" s="45">
        <v>11.4336</v>
      </c>
      <c r="E26" s="45">
        <v>11.3088</v>
      </c>
      <c r="F26" s="45">
        <v>16.038699999999999</v>
      </c>
      <c r="G26" s="45">
        <v>11.238899999999999</v>
      </c>
      <c r="H26" s="45">
        <v>12.063599999999999</v>
      </c>
      <c r="I26" s="45">
        <v>18.961600000000001</v>
      </c>
      <c r="J26" s="45">
        <v>11.661300000000001</v>
      </c>
      <c r="K26" s="45">
        <v>11.5176</v>
      </c>
      <c r="L26" s="45">
        <v>16.880400000000002</v>
      </c>
      <c r="M26" s="45">
        <v>11.010199999999999</v>
      </c>
      <c r="N26" s="45">
        <v>10.1137</v>
      </c>
      <c r="O26" s="45">
        <v>12.333299999999999</v>
      </c>
      <c r="P26" s="45">
        <v>10.0832</v>
      </c>
      <c r="Q26" s="45">
        <v>10.0715</v>
      </c>
      <c r="R26" s="45">
        <v>10.201000000000001</v>
      </c>
      <c r="S26" s="45">
        <v>11.865600000000001</v>
      </c>
      <c r="T26" s="156" t="s">
        <v>189</v>
      </c>
      <c r="U26" s="156" t="s">
        <v>189</v>
      </c>
      <c r="V26" s="156" t="s">
        <v>189</v>
      </c>
      <c r="W26" s="156" t="s">
        <v>189</v>
      </c>
      <c r="X26" s="156" t="s">
        <v>189</v>
      </c>
      <c r="Y26" s="156" t="s">
        <v>189</v>
      </c>
      <c r="Z26" s="156" t="s">
        <v>189</v>
      </c>
      <c r="AA26" s="156" t="s">
        <v>189</v>
      </c>
      <c r="AB26" s="156" t="s">
        <v>189</v>
      </c>
      <c r="AC26" s="156" t="s">
        <v>189</v>
      </c>
      <c r="AD26" s="156" t="s">
        <v>189</v>
      </c>
      <c r="AE26" s="156" t="s">
        <v>189</v>
      </c>
    </row>
    <row r="27" spans="1:31" hidden="1" outlineLevel="1">
      <c r="A27" s="8">
        <v>41030</v>
      </c>
      <c r="B27" s="45">
        <v>11.6068</v>
      </c>
      <c r="C27" s="45">
        <v>18.615500000000001</v>
      </c>
      <c r="D27" s="45">
        <v>11.2502</v>
      </c>
      <c r="E27" s="45">
        <v>11.1593</v>
      </c>
      <c r="F27" s="45">
        <v>14.178599999999999</v>
      </c>
      <c r="G27" s="45">
        <v>12.2464</v>
      </c>
      <c r="H27" s="45">
        <v>11.939500000000001</v>
      </c>
      <c r="I27" s="45">
        <v>18.639900000000001</v>
      </c>
      <c r="J27" s="45">
        <v>11.5418</v>
      </c>
      <c r="K27" s="45">
        <v>11.4474</v>
      </c>
      <c r="L27" s="45">
        <v>14.363300000000001</v>
      </c>
      <c r="M27" s="45">
        <v>12.370200000000001</v>
      </c>
      <c r="N27" s="45">
        <v>9.5655999999999999</v>
      </c>
      <c r="O27" s="45">
        <v>13.707100000000001</v>
      </c>
      <c r="P27" s="45">
        <v>9.5585000000000004</v>
      </c>
      <c r="Q27" s="45">
        <v>9.5144000000000002</v>
      </c>
      <c r="R27" s="45">
        <v>11.945499999999999</v>
      </c>
      <c r="S27" s="45">
        <v>11.784599999999999</v>
      </c>
      <c r="T27" s="156" t="s">
        <v>189</v>
      </c>
      <c r="U27" s="156" t="s">
        <v>189</v>
      </c>
      <c r="V27" s="156" t="s">
        <v>189</v>
      </c>
      <c r="W27" s="156" t="s">
        <v>189</v>
      </c>
      <c r="X27" s="156" t="s">
        <v>189</v>
      </c>
      <c r="Y27" s="156" t="s">
        <v>189</v>
      </c>
      <c r="Z27" s="156" t="s">
        <v>189</v>
      </c>
      <c r="AA27" s="156" t="s">
        <v>189</v>
      </c>
      <c r="AB27" s="156" t="s">
        <v>189</v>
      </c>
      <c r="AC27" s="156" t="s">
        <v>189</v>
      </c>
      <c r="AD27" s="156" t="s">
        <v>189</v>
      </c>
      <c r="AE27" s="156" t="s">
        <v>189</v>
      </c>
    </row>
    <row r="28" spans="1:31" hidden="1" outlineLevel="1">
      <c r="A28" s="8">
        <v>41061</v>
      </c>
      <c r="B28" s="45">
        <v>11.7789</v>
      </c>
      <c r="C28" s="45">
        <v>18.593599999999999</v>
      </c>
      <c r="D28" s="45">
        <v>11.4415</v>
      </c>
      <c r="E28" s="45">
        <v>11.2706</v>
      </c>
      <c r="F28" s="45">
        <v>17.1096</v>
      </c>
      <c r="G28" s="45">
        <v>10.200200000000001</v>
      </c>
      <c r="H28" s="45">
        <v>12.786799999999999</v>
      </c>
      <c r="I28" s="45">
        <v>18.772600000000001</v>
      </c>
      <c r="J28" s="45">
        <v>12.362399999999999</v>
      </c>
      <c r="K28" s="45">
        <v>12.154299999999999</v>
      </c>
      <c r="L28" s="45">
        <v>17.8963</v>
      </c>
      <c r="M28" s="45">
        <v>9.9528999999999996</v>
      </c>
      <c r="N28" s="45">
        <v>9.4956999999999994</v>
      </c>
      <c r="O28" s="45">
        <v>12.030099999999999</v>
      </c>
      <c r="P28" s="45">
        <v>9.4853000000000005</v>
      </c>
      <c r="Q28" s="45">
        <v>9.4611999999999998</v>
      </c>
      <c r="R28" s="45">
        <v>11.0619</v>
      </c>
      <c r="S28" s="45">
        <v>12.243399999999999</v>
      </c>
      <c r="T28" s="156" t="s">
        <v>189</v>
      </c>
      <c r="U28" s="156" t="s">
        <v>189</v>
      </c>
      <c r="V28" s="156" t="s">
        <v>189</v>
      </c>
      <c r="W28" s="156" t="s">
        <v>189</v>
      </c>
      <c r="X28" s="156" t="s">
        <v>189</v>
      </c>
      <c r="Y28" s="156" t="s">
        <v>189</v>
      </c>
      <c r="Z28" s="156" t="s">
        <v>189</v>
      </c>
      <c r="AA28" s="156" t="s">
        <v>189</v>
      </c>
      <c r="AB28" s="156" t="s">
        <v>189</v>
      </c>
      <c r="AC28" s="156" t="s">
        <v>189</v>
      </c>
      <c r="AD28" s="156" t="s">
        <v>189</v>
      </c>
      <c r="AE28" s="156" t="s">
        <v>189</v>
      </c>
    </row>
    <row r="29" spans="1:31" hidden="1" outlineLevel="1">
      <c r="A29" s="8">
        <v>41091</v>
      </c>
      <c r="B29" s="45">
        <v>12.150399999999999</v>
      </c>
      <c r="C29" s="45">
        <v>19.947600000000001</v>
      </c>
      <c r="D29" s="45">
        <v>11.545999999999999</v>
      </c>
      <c r="E29" s="45">
        <v>11.5037</v>
      </c>
      <c r="F29" s="45">
        <v>13.549799999999999</v>
      </c>
      <c r="G29" s="45">
        <v>9.6158999999999999</v>
      </c>
      <c r="H29" s="45">
        <v>13.068300000000001</v>
      </c>
      <c r="I29" s="45">
        <v>20.0565</v>
      </c>
      <c r="J29" s="45">
        <v>12.2867</v>
      </c>
      <c r="K29" s="45">
        <v>12.1534</v>
      </c>
      <c r="L29" s="45">
        <v>17.8782</v>
      </c>
      <c r="M29" s="45">
        <v>10.220000000000001</v>
      </c>
      <c r="N29" s="45">
        <v>9.9709000000000003</v>
      </c>
      <c r="O29" s="45">
        <v>13.278</v>
      </c>
      <c r="P29" s="45">
        <v>9.9579000000000004</v>
      </c>
      <c r="Q29" s="45">
        <v>10.0581</v>
      </c>
      <c r="R29" s="45">
        <v>8.5677000000000003</v>
      </c>
      <c r="S29" s="45">
        <v>8.9674999999999994</v>
      </c>
      <c r="T29" s="156" t="s">
        <v>189</v>
      </c>
      <c r="U29" s="156" t="s">
        <v>189</v>
      </c>
      <c r="V29" s="156" t="s">
        <v>189</v>
      </c>
      <c r="W29" s="156" t="s">
        <v>189</v>
      </c>
      <c r="X29" s="156" t="s">
        <v>189</v>
      </c>
      <c r="Y29" s="156" t="s">
        <v>189</v>
      </c>
      <c r="Z29" s="156" t="s">
        <v>189</v>
      </c>
      <c r="AA29" s="156" t="s">
        <v>189</v>
      </c>
      <c r="AB29" s="156" t="s">
        <v>189</v>
      </c>
      <c r="AC29" s="156" t="s">
        <v>189</v>
      </c>
      <c r="AD29" s="156" t="s">
        <v>189</v>
      </c>
      <c r="AE29" s="156" t="s">
        <v>189</v>
      </c>
    </row>
    <row r="30" spans="1:31" hidden="1" outlineLevel="1">
      <c r="A30" s="8">
        <v>41122</v>
      </c>
      <c r="B30" s="45">
        <v>12.2851</v>
      </c>
      <c r="C30" s="45">
        <v>20.1891</v>
      </c>
      <c r="D30" s="45">
        <v>11.6579</v>
      </c>
      <c r="E30" s="45">
        <v>11.528499999999999</v>
      </c>
      <c r="F30" s="45">
        <v>15.390700000000001</v>
      </c>
      <c r="G30" s="45">
        <v>13.013999999999999</v>
      </c>
      <c r="H30" s="45">
        <v>14.0367</v>
      </c>
      <c r="I30" s="45">
        <v>20.255199999999999</v>
      </c>
      <c r="J30" s="45">
        <v>13.0069</v>
      </c>
      <c r="K30" s="45">
        <v>12.763999999999999</v>
      </c>
      <c r="L30" s="45">
        <v>18.5488</v>
      </c>
      <c r="M30" s="45">
        <v>13.252700000000001</v>
      </c>
      <c r="N30" s="45">
        <v>10.4427</v>
      </c>
      <c r="O30" s="45">
        <v>13.189399999999999</v>
      </c>
      <c r="P30" s="45">
        <v>10.4389</v>
      </c>
      <c r="Q30" s="45">
        <v>10.4367</v>
      </c>
      <c r="R30" s="45">
        <v>10.3742</v>
      </c>
      <c r="S30" s="45">
        <v>12.385199999999999</v>
      </c>
      <c r="T30" s="156" t="s">
        <v>189</v>
      </c>
      <c r="U30" s="156" t="s">
        <v>189</v>
      </c>
      <c r="V30" s="156" t="s">
        <v>189</v>
      </c>
      <c r="W30" s="156" t="s">
        <v>189</v>
      </c>
      <c r="X30" s="156" t="s">
        <v>189</v>
      </c>
      <c r="Y30" s="156" t="s">
        <v>189</v>
      </c>
      <c r="Z30" s="156" t="s">
        <v>189</v>
      </c>
      <c r="AA30" s="156" t="s">
        <v>189</v>
      </c>
      <c r="AB30" s="156" t="s">
        <v>189</v>
      </c>
      <c r="AC30" s="156" t="s">
        <v>189</v>
      </c>
      <c r="AD30" s="156" t="s">
        <v>189</v>
      </c>
      <c r="AE30" s="156" t="s">
        <v>189</v>
      </c>
    </row>
    <row r="31" spans="1:31" hidden="1" outlineLevel="1">
      <c r="A31" s="8">
        <v>41153</v>
      </c>
      <c r="B31" s="45">
        <v>12.3169</v>
      </c>
      <c r="C31" s="45">
        <v>21.0657</v>
      </c>
      <c r="D31" s="45">
        <v>11.741400000000001</v>
      </c>
      <c r="E31" s="45">
        <v>11.622</v>
      </c>
      <c r="F31" s="45">
        <v>16.4436</v>
      </c>
      <c r="G31" s="45">
        <v>11.606400000000001</v>
      </c>
      <c r="H31" s="45">
        <v>13.3104</v>
      </c>
      <c r="I31" s="45">
        <v>21.124700000000001</v>
      </c>
      <c r="J31" s="45">
        <v>12.5404</v>
      </c>
      <c r="K31" s="45">
        <v>12.389699999999999</v>
      </c>
      <c r="L31" s="45">
        <v>16.652699999999999</v>
      </c>
      <c r="M31" s="45">
        <v>11.6326</v>
      </c>
      <c r="N31" s="45">
        <v>10.170199999999999</v>
      </c>
      <c r="O31" s="45">
        <v>11.9832</v>
      </c>
      <c r="P31" s="45">
        <v>10.167899999999999</v>
      </c>
      <c r="Q31" s="45">
        <v>10.158099999999999</v>
      </c>
      <c r="R31" s="45">
        <v>11.500999999999999</v>
      </c>
      <c r="S31" s="45">
        <v>11.5726</v>
      </c>
      <c r="T31" s="156" t="s">
        <v>189</v>
      </c>
      <c r="U31" s="156" t="s">
        <v>189</v>
      </c>
      <c r="V31" s="156" t="s">
        <v>189</v>
      </c>
      <c r="W31" s="156" t="s">
        <v>189</v>
      </c>
      <c r="X31" s="156" t="s">
        <v>189</v>
      </c>
      <c r="Y31" s="156" t="s">
        <v>189</v>
      </c>
      <c r="Z31" s="156" t="s">
        <v>189</v>
      </c>
      <c r="AA31" s="156" t="s">
        <v>189</v>
      </c>
      <c r="AB31" s="156" t="s">
        <v>189</v>
      </c>
      <c r="AC31" s="156" t="s">
        <v>189</v>
      </c>
      <c r="AD31" s="156" t="s">
        <v>189</v>
      </c>
      <c r="AE31" s="156" t="s">
        <v>189</v>
      </c>
    </row>
    <row r="32" spans="1:31" hidden="1" outlineLevel="1">
      <c r="A32" s="8">
        <v>41183</v>
      </c>
      <c r="B32" s="45">
        <v>12.733700000000001</v>
      </c>
      <c r="C32" s="45">
        <v>21.548999999999999</v>
      </c>
      <c r="D32" s="45">
        <v>12.0936</v>
      </c>
      <c r="E32" s="45">
        <v>11.958399999999999</v>
      </c>
      <c r="F32" s="45">
        <v>17.3843</v>
      </c>
      <c r="G32" s="45">
        <v>12.3454</v>
      </c>
      <c r="H32" s="45">
        <v>13.7735</v>
      </c>
      <c r="I32" s="45">
        <v>21.620200000000001</v>
      </c>
      <c r="J32" s="45">
        <v>12.960599999999999</v>
      </c>
      <c r="K32" s="45">
        <v>12.7827</v>
      </c>
      <c r="L32" s="45">
        <v>19.5779</v>
      </c>
      <c r="M32" s="45">
        <v>12.1066</v>
      </c>
      <c r="N32" s="45">
        <v>10.143000000000001</v>
      </c>
      <c r="O32" s="45">
        <v>14.856299999999999</v>
      </c>
      <c r="P32" s="45">
        <v>10.1312</v>
      </c>
      <c r="Q32" s="45">
        <v>10.091200000000001</v>
      </c>
      <c r="R32" s="45">
        <v>11.237</v>
      </c>
      <c r="S32" s="45">
        <v>12.418699999999999</v>
      </c>
      <c r="T32" s="156" t="s">
        <v>189</v>
      </c>
      <c r="U32" s="156" t="s">
        <v>189</v>
      </c>
      <c r="V32" s="156" t="s">
        <v>189</v>
      </c>
      <c r="W32" s="156" t="s">
        <v>189</v>
      </c>
      <c r="X32" s="156" t="s">
        <v>189</v>
      </c>
      <c r="Y32" s="156" t="s">
        <v>189</v>
      </c>
      <c r="Z32" s="156" t="s">
        <v>189</v>
      </c>
      <c r="AA32" s="156" t="s">
        <v>189</v>
      </c>
      <c r="AB32" s="156" t="s">
        <v>189</v>
      </c>
      <c r="AC32" s="156" t="s">
        <v>189</v>
      </c>
      <c r="AD32" s="156" t="s">
        <v>189</v>
      </c>
      <c r="AE32" s="156" t="s">
        <v>189</v>
      </c>
    </row>
    <row r="33" spans="1:31" hidden="1" outlineLevel="1">
      <c r="A33" s="8">
        <v>41214</v>
      </c>
      <c r="B33" s="45">
        <v>12.1045</v>
      </c>
      <c r="C33" s="45">
        <v>21.7483</v>
      </c>
      <c r="D33" s="45">
        <v>11.6227</v>
      </c>
      <c r="E33" s="45">
        <v>11.5571</v>
      </c>
      <c r="F33" s="45">
        <v>16.391300000000001</v>
      </c>
      <c r="G33" s="45">
        <v>12.056699999999999</v>
      </c>
      <c r="H33" s="45">
        <v>12.776300000000001</v>
      </c>
      <c r="I33" s="45">
        <v>21.842400000000001</v>
      </c>
      <c r="J33" s="45">
        <v>12.1228</v>
      </c>
      <c r="K33" s="45">
        <v>12.0375</v>
      </c>
      <c r="L33" s="45">
        <v>18.0685</v>
      </c>
      <c r="M33" s="45">
        <v>12.1561</v>
      </c>
      <c r="N33" s="45">
        <v>10.5511</v>
      </c>
      <c r="O33" s="45">
        <v>14.814299999999999</v>
      </c>
      <c r="P33" s="45">
        <v>10.5421</v>
      </c>
      <c r="Q33" s="45">
        <v>10.5258</v>
      </c>
      <c r="R33" s="45">
        <v>11.944000000000001</v>
      </c>
      <c r="S33" s="45">
        <v>10.6517</v>
      </c>
      <c r="T33" s="156" t="s">
        <v>189</v>
      </c>
      <c r="U33" s="156" t="s">
        <v>189</v>
      </c>
      <c r="V33" s="156" t="s">
        <v>189</v>
      </c>
      <c r="W33" s="156" t="s">
        <v>189</v>
      </c>
      <c r="X33" s="156" t="s">
        <v>189</v>
      </c>
      <c r="Y33" s="156" t="s">
        <v>189</v>
      </c>
      <c r="Z33" s="156" t="s">
        <v>189</v>
      </c>
      <c r="AA33" s="156" t="s">
        <v>189</v>
      </c>
      <c r="AB33" s="156" t="s">
        <v>189</v>
      </c>
      <c r="AC33" s="156" t="s">
        <v>189</v>
      </c>
      <c r="AD33" s="156" t="s">
        <v>189</v>
      </c>
      <c r="AE33" s="156" t="s">
        <v>189</v>
      </c>
    </row>
    <row r="34" spans="1:31" hidden="1" outlineLevel="1">
      <c r="A34" s="8">
        <v>41244</v>
      </c>
      <c r="B34" s="45">
        <v>12.071999999999999</v>
      </c>
      <c r="C34" s="45">
        <v>21.675599999999999</v>
      </c>
      <c r="D34" s="45">
        <v>11.663</v>
      </c>
      <c r="E34" s="45">
        <v>11.578799999999999</v>
      </c>
      <c r="F34" s="45">
        <v>14.645899999999999</v>
      </c>
      <c r="G34" s="45">
        <v>14.4765</v>
      </c>
      <c r="H34" s="45">
        <v>12.5891</v>
      </c>
      <c r="I34" s="45">
        <v>21.722200000000001</v>
      </c>
      <c r="J34" s="45">
        <v>12.0749</v>
      </c>
      <c r="K34" s="45">
        <v>11.9758</v>
      </c>
      <c r="L34" s="45">
        <v>15.266299999999999</v>
      </c>
      <c r="M34" s="45">
        <v>15.9977</v>
      </c>
      <c r="N34" s="45">
        <v>10.426299999999999</v>
      </c>
      <c r="O34" s="45">
        <v>15.2712</v>
      </c>
      <c r="P34" s="45">
        <v>10.420299999999999</v>
      </c>
      <c r="Q34" s="45">
        <v>10.3909</v>
      </c>
      <c r="R34" s="45">
        <v>11.2187</v>
      </c>
      <c r="S34" s="45">
        <v>12.9405</v>
      </c>
      <c r="T34" s="156" t="s">
        <v>189</v>
      </c>
      <c r="U34" s="156" t="s">
        <v>189</v>
      </c>
      <c r="V34" s="156" t="s">
        <v>189</v>
      </c>
      <c r="W34" s="156" t="s">
        <v>189</v>
      </c>
      <c r="X34" s="156" t="s">
        <v>189</v>
      </c>
      <c r="Y34" s="156" t="s">
        <v>189</v>
      </c>
      <c r="Z34" s="156" t="s">
        <v>189</v>
      </c>
      <c r="AA34" s="156" t="s">
        <v>189</v>
      </c>
      <c r="AB34" s="156" t="s">
        <v>189</v>
      </c>
      <c r="AC34" s="156" t="s">
        <v>189</v>
      </c>
      <c r="AD34" s="156" t="s">
        <v>189</v>
      </c>
      <c r="AE34" s="156" t="s">
        <v>189</v>
      </c>
    </row>
    <row r="35" spans="1:31" ht="13.8" hidden="1" outlineLevel="1">
      <c r="A35" s="8">
        <v>41275</v>
      </c>
      <c r="B35" s="45">
        <v>12.7178</v>
      </c>
      <c r="C35" s="45">
        <v>21.792400000000001</v>
      </c>
      <c r="D35" s="45">
        <v>12.0672</v>
      </c>
      <c r="E35" s="45">
        <v>12.018599999999999</v>
      </c>
      <c r="F35" s="45">
        <v>14.5814</v>
      </c>
      <c r="G35" s="45">
        <v>12.205399999999999</v>
      </c>
      <c r="H35" s="45">
        <v>13.8132</v>
      </c>
      <c r="I35" s="45">
        <v>21.903700000000001</v>
      </c>
      <c r="J35" s="45">
        <v>12.953900000000001</v>
      </c>
      <c r="K35" s="45">
        <v>12.894</v>
      </c>
      <c r="L35" s="45">
        <v>15.6599</v>
      </c>
      <c r="M35" s="45">
        <v>12.2212</v>
      </c>
      <c r="N35" s="45">
        <v>10.328799999999999</v>
      </c>
      <c r="O35" s="45">
        <v>14.940200000000001</v>
      </c>
      <c r="P35" s="45">
        <v>10.313000000000001</v>
      </c>
      <c r="Q35" s="45">
        <v>10.3048</v>
      </c>
      <c r="R35" s="45">
        <v>10.926299999999999</v>
      </c>
      <c r="S35" s="45">
        <v>11.946300000000001</v>
      </c>
      <c r="T35" s="45">
        <v>10.150600000000001</v>
      </c>
      <c r="U35" s="45">
        <v>14.8108</v>
      </c>
      <c r="V35" s="45">
        <v>10.144600000000001</v>
      </c>
      <c r="W35" s="45">
        <v>10.1378</v>
      </c>
      <c r="X35" s="45">
        <v>10.733599999999999</v>
      </c>
      <c r="Y35" s="45">
        <v>11.946300000000001</v>
      </c>
      <c r="Z35" s="45">
        <v>10.839399999999999</v>
      </c>
      <c r="AA35" s="45">
        <v>0</v>
      </c>
      <c r="AB35" s="45">
        <v>10.839399999999999</v>
      </c>
      <c r="AC35" s="45">
        <v>10.6814</v>
      </c>
      <c r="AD35" s="45">
        <v>11.76</v>
      </c>
      <c r="AE35" s="45">
        <v>0</v>
      </c>
    </row>
    <row r="36" spans="1:31" ht="13.8" hidden="1" outlineLevel="1">
      <c r="A36" s="8">
        <v>41306</v>
      </c>
      <c r="B36" s="45">
        <v>12.620699999999999</v>
      </c>
      <c r="C36" s="45">
        <v>21.632400000000001</v>
      </c>
      <c r="D36" s="45">
        <v>12.0174</v>
      </c>
      <c r="E36" s="45">
        <v>11.8811</v>
      </c>
      <c r="F36" s="45">
        <v>18.2349</v>
      </c>
      <c r="G36" s="45">
        <v>13.589</v>
      </c>
      <c r="H36" s="45">
        <v>13.766299999999999</v>
      </c>
      <c r="I36" s="45">
        <v>21.700800000000001</v>
      </c>
      <c r="J36" s="45">
        <v>12.9777</v>
      </c>
      <c r="K36" s="45">
        <v>12.816800000000001</v>
      </c>
      <c r="L36" s="45">
        <v>19.430199999999999</v>
      </c>
      <c r="M36" s="45">
        <v>13.594799999999999</v>
      </c>
      <c r="N36" s="45">
        <v>10.093999999999999</v>
      </c>
      <c r="O36" s="45">
        <v>13.8299</v>
      </c>
      <c r="P36" s="45">
        <v>10.087400000000001</v>
      </c>
      <c r="Q36" s="45">
        <v>10.0748</v>
      </c>
      <c r="R36" s="45">
        <v>11.6502</v>
      </c>
      <c r="S36" s="45">
        <v>12</v>
      </c>
      <c r="T36" s="45">
        <v>10.0281</v>
      </c>
      <c r="U36" s="45">
        <v>9.9136000000000006</v>
      </c>
      <c r="V36" s="45">
        <v>10.0282</v>
      </c>
      <c r="W36" s="45">
        <v>10.012</v>
      </c>
      <c r="X36" s="45">
        <v>12.2789</v>
      </c>
      <c r="Y36" s="45">
        <v>12</v>
      </c>
      <c r="Z36" s="45">
        <v>10.4544</v>
      </c>
      <c r="AA36" s="45">
        <v>0</v>
      </c>
      <c r="AB36" s="45">
        <v>10.4544</v>
      </c>
      <c r="AC36" s="45">
        <v>10.510999999999999</v>
      </c>
      <c r="AD36" s="45">
        <v>8.1937999999999995</v>
      </c>
      <c r="AE36" s="45">
        <v>0</v>
      </c>
    </row>
    <row r="37" spans="1:31" ht="13.8" hidden="1" outlineLevel="1">
      <c r="A37" s="8">
        <v>41334</v>
      </c>
      <c r="B37" s="45">
        <v>12.462899999999999</v>
      </c>
      <c r="C37" s="45">
        <v>21.5443</v>
      </c>
      <c r="D37" s="45">
        <v>11.7921</v>
      </c>
      <c r="E37" s="45">
        <v>11.632300000000001</v>
      </c>
      <c r="F37" s="45">
        <v>17.350100000000001</v>
      </c>
      <c r="G37" s="45">
        <v>13.8881</v>
      </c>
      <c r="H37" s="45">
        <v>16.798400000000001</v>
      </c>
      <c r="I37" s="45">
        <v>21.659800000000001</v>
      </c>
      <c r="J37" s="45">
        <v>15.553800000000001</v>
      </c>
      <c r="K37" s="45">
        <v>15.333399999999999</v>
      </c>
      <c r="L37" s="45">
        <v>18.171700000000001</v>
      </c>
      <c r="M37" s="45">
        <v>14.4876</v>
      </c>
      <c r="N37" s="45">
        <v>10.3034</v>
      </c>
      <c r="O37" s="45">
        <v>13.833600000000001</v>
      </c>
      <c r="P37" s="45">
        <v>10.298</v>
      </c>
      <c r="Q37" s="45">
        <v>10.285</v>
      </c>
      <c r="R37" s="45">
        <v>12.545199999999999</v>
      </c>
      <c r="S37" s="45">
        <v>11.164</v>
      </c>
      <c r="T37" s="45">
        <v>10.2638</v>
      </c>
      <c r="U37" s="45">
        <v>9.0017999999999994</v>
      </c>
      <c r="V37" s="45">
        <v>10.264200000000001</v>
      </c>
      <c r="W37" s="45">
        <v>10.2508</v>
      </c>
      <c r="X37" s="45">
        <v>12.663500000000001</v>
      </c>
      <c r="Y37" s="45">
        <v>11.164</v>
      </c>
      <c r="Z37" s="45">
        <v>12.712</v>
      </c>
      <c r="AA37" s="45">
        <v>0</v>
      </c>
      <c r="AB37" s="45">
        <v>12.712</v>
      </c>
      <c r="AC37" s="45">
        <v>12.802899999999999</v>
      </c>
      <c r="AD37" s="45">
        <v>9.9953000000000003</v>
      </c>
      <c r="AE37" s="45">
        <v>0</v>
      </c>
    </row>
    <row r="38" spans="1:31" ht="13.8" hidden="1" outlineLevel="1">
      <c r="A38" s="8">
        <v>41365</v>
      </c>
      <c r="B38" s="45">
        <v>12.192</v>
      </c>
      <c r="C38" s="45">
        <v>19.971399999999999</v>
      </c>
      <c r="D38" s="45">
        <v>11.7514</v>
      </c>
      <c r="E38" s="45">
        <v>11.602600000000001</v>
      </c>
      <c r="F38" s="45">
        <v>16.798100000000002</v>
      </c>
      <c r="G38" s="45">
        <v>14.688499999999999</v>
      </c>
      <c r="H38" s="45">
        <v>13.4298</v>
      </c>
      <c r="I38" s="45">
        <v>20.029199999999999</v>
      </c>
      <c r="J38" s="45">
        <v>12.775600000000001</v>
      </c>
      <c r="K38" s="45">
        <v>12.5595</v>
      </c>
      <c r="L38" s="45">
        <v>17.6189</v>
      </c>
      <c r="M38" s="45">
        <v>15.905799999999999</v>
      </c>
      <c r="N38" s="45">
        <v>10.42</v>
      </c>
      <c r="O38" s="45">
        <v>13.874000000000001</v>
      </c>
      <c r="P38" s="45">
        <v>10.415699999999999</v>
      </c>
      <c r="Q38" s="45">
        <v>10.395899999999999</v>
      </c>
      <c r="R38" s="45">
        <v>12.291</v>
      </c>
      <c r="S38" s="45">
        <v>11.2974</v>
      </c>
      <c r="T38" s="45">
        <v>10.431900000000001</v>
      </c>
      <c r="U38" s="45">
        <v>11.3392</v>
      </c>
      <c r="V38" s="45">
        <v>10.4315</v>
      </c>
      <c r="W38" s="45">
        <v>10.4154</v>
      </c>
      <c r="X38" s="45">
        <v>12.4612</v>
      </c>
      <c r="Y38" s="45">
        <v>11.2974</v>
      </c>
      <c r="Z38" s="45">
        <v>9.0180000000000007</v>
      </c>
      <c r="AA38" s="45">
        <v>0</v>
      </c>
      <c r="AB38" s="45">
        <v>9.0180000000000007</v>
      </c>
      <c r="AC38" s="45">
        <v>8.6636000000000006</v>
      </c>
      <c r="AD38" s="45">
        <v>11.8744</v>
      </c>
      <c r="AE38" s="45">
        <v>0</v>
      </c>
    </row>
    <row r="39" spans="1:31" ht="13.8" hidden="1" outlineLevel="1">
      <c r="A39" s="8">
        <v>41395</v>
      </c>
      <c r="B39" s="45">
        <v>11.995200000000001</v>
      </c>
      <c r="C39" s="45">
        <v>20.608699999999999</v>
      </c>
      <c r="D39" s="45">
        <v>11.491400000000001</v>
      </c>
      <c r="E39" s="45">
        <v>11.4434</v>
      </c>
      <c r="F39" s="45">
        <v>13.6892</v>
      </c>
      <c r="G39" s="45">
        <v>10.378399999999999</v>
      </c>
      <c r="H39" s="45">
        <v>13.2935</v>
      </c>
      <c r="I39" s="45">
        <v>20.621600000000001</v>
      </c>
      <c r="J39" s="45">
        <v>12.494400000000001</v>
      </c>
      <c r="K39" s="45">
        <v>12.3942</v>
      </c>
      <c r="L39" s="45">
        <v>15.393000000000001</v>
      </c>
      <c r="M39" s="45">
        <v>14.233700000000001</v>
      </c>
      <c r="N39" s="45">
        <v>10.3348</v>
      </c>
      <c r="O39" s="45">
        <v>11.3392</v>
      </c>
      <c r="P39" s="45">
        <v>10.3346</v>
      </c>
      <c r="Q39" s="45">
        <v>10.337199999999999</v>
      </c>
      <c r="R39" s="45">
        <v>10.5585</v>
      </c>
      <c r="S39" s="45">
        <v>10.0212</v>
      </c>
      <c r="T39" s="45">
        <v>10.338100000000001</v>
      </c>
      <c r="U39" s="45">
        <v>11.3392</v>
      </c>
      <c r="V39" s="45">
        <v>10.337899999999999</v>
      </c>
      <c r="W39" s="45">
        <v>10.343500000000001</v>
      </c>
      <c r="X39" s="45">
        <v>10.5246</v>
      </c>
      <c r="Y39" s="45">
        <v>10.0212</v>
      </c>
      <c r="Z39" s="45">
        <v>10.729699999999999</v>
      </c>
      <c r="AA39" s="45">
        <v>0</v>
      </c>
      <c r="AB39" s="45">
        <v>10.729699999999999</v>
      </c>
      <c r="AC39" s="45">
        <v>10.8398</v>
      </c>
      <c r="AD39" s="45">
        <v>10.5923</v>
      </c>
      <c r="AE39" s="45">
        <v>0</v>
      </c>
    </row>
    <row r="40" spans="1:31" ht="13.8" hidden="1" outlineLevel="1">
      <c r="A40" s="8">
        <v>41426</v>
      </c>
      <c r="B40" s="45">
        <v>11.994999999999999</v>
      </c>
      <c r="C40" s="45">
        <v>20.935600000000001</v>
      </c>
      <c r="D40" s="45">
        <v>11.5154</v>
      </c>
      <c r="E40" s="45">
        <v>11.4275</v>
      </c>
      <c r="F40" s="45">
        <v>15.564299999999999</v>
      </c>
      <c r="G40" s="45">
        <v>10.853300000000001</v>
      </c>
      <c r="H40" s="45">
        <v>14.1539</v>
      </c>
      <c r="I40" s="45">
        <v>20.935600000000001</v>
      </c>
      <c r="J40" s="45">
        <v>13.212400000000001</v>
      </c>
      <c r="K40" s="45">
        <v>13.1035</v>
      </c>
      <c r="L40" s="45">
        <v>16.9224</v>
      </c>
      <c r="M40" s="45">
        <v>10.847899999999999</v>
      </c>
      <c r="N40" s="45">
        <v>10.446400000000001</v>
      </c>
      <c r="O40" s="45">
        <v>0</v>
      </c>
      <c r="P40" s="45">
        <v>10.446400000000001</v>
      </c>
      <c r="Q40" s="45">
        <v>10.447100000000001</v>
      </c>
      <c r="R40" s="45">
        <v>10.327999999999999</v>
      </c>
      <c r="S40" s="45">
        <v>11.7064</v>
      </c>
      <c r="T40" s="45">
        <v>10.5762</v>
      </c>
      <c r="U40" s="45">
        <v>0</v>
      </c>
      <c r="V40" s="45">
        <v>10.5762</v>
      </c>
      <c r="W40" s="45">
        <v>10.571400000000001</v>
      </c>
      <c r="X40" s="45">
        <v>12.387499999999999</v>
      </c>
      <c r="Y40" s="45">
        <v>11.7064</v>
      </c>
      <c r="Z40" s="45">
        <v>6.7245999999999997</v>
      </c>
      <c r="AA40" s="45">
        <v>0</v>
      </c>
      <c r="AB40" s="45">
        <v>6.7245999999999997</v>
      </c>
      <c r="AC40" s="45">
        <v>6.2298999999999998</v>
      </c>
      <c r="AD40" s="45">
        <v>9.3423999999999996</v>
      </c>
      <c r="AE40" s="45">
        <v>0</v>
      </c>
    </row>
    <row r="41" spans="1:31" ht="13.8" hidden="1" outlineLevel="1">
      <c r="A41" s="8">
        <v>41456</v>
      </c>
      <c r="B41" s="45">
        <v>12.1652</v>
      </c>
      <c r="C41" s="45">
        <v>20.939900000000002</v>
      </c>
      <c r="D41" s="45">
        <v>11.6053</v>
      </c>
      <c r="E41" s="45">
        <v>11.5204</v>
      </c>
      <c r="F41" s="45">
        <v>14.366</v>
      </c>
      <c r="G41" s="45">
        <v>15.4915</v>
      </c>
      <c r="H41" s="45">
        <v>13.3726</v>
      </c>
      <c r="I41" s="45">
        <v>20.939900000000002</v>
      </c>
      <c r="J41" s="45">
        <v>12.557</v>
      </c>
      <c r="K41" s="45">
        <v>12.4404</v>
      </c>
      <c r="L41" s="45">
        <v>15.3483</v>
      </c>
      <c r="M41" s="45">
        <v>15.7715</v>
      </c>
      <c r="N41" s="45">
        <v>10.224500000000001</v>
      </c>
      <c r="O41" s="45">
        <v>11</v>
      </c>
      <c r="P41" s="45">
        <v>10.224500000000001</v>
      </c>
      <c r="Q41" s="45">
        <v>10.2209</v>
      </c>
      <c r="R41" s="45">
        <v>10.4582</v>
      </c>
      <c r="S41" s="45">
        <v>11.3932</v>
      </c>
      <c r="T41" s="45">
        <v>10.348699999999999</v>
      </c>
      <c r="U41" s="45">
        <v>11</v>
      </c>
      <c r="V41" s="45">
        <v>10.348699999999999</v>
      </c>
      <c r="W41" s="45">
        <v>10.3445</v>
      </c>
      <c r="X41" s="45">
        <v>10.7173</v>
      </c>
      <c r="Y41" s="45">
        <v>11.3932</v>
      </c>
      <c r="Z41" s="45">
        <v>6.7664999999999997</v>
      </c>
      <c r="AA41" s="45">
        <v>0</v>
      </c>
      <c r="AB41" s="45">
        <v>6.7664999999999997</v>
      </c>
      <c r="AC41" s="45">
        <v>6.4622000000000002</v>
      </c>
      <c r="AD41" s="45">
        <v>9.6933000000000007</v>
      </c>
      <c r="AE41" s="45">
        <v>0</v>
      </c>
    </row>
    <row r="42" spans="1:31" ht="13.8" hidden="1" outlineLevel="1">
      <c r="A42" s="8">
        <v>41487</v>
      </c>
      <c r="B42" s="45">
        <v>12.013299999999999</v>
      </c>
      <c r="C42" s="45">
        <v>20.778199999999998</v>
      </c>
      <c r="D42" s="45">
        <v>11.5845</v>
      </c>
      <c r="E42" s="45">
        <v>11.656599999999999</v>
      </c>
      <c r="F42" s="45">
        <v>11.112299999999999</v>
      </c>
      <c r="G42" s="45">
        <v>10.8309</v>
      </c>
      <c r="H42" s="45">
        <v>13.3871</v>
      </c>
      <c r="I42" s="45">
        <v>20.805900000000001</v>
      </c>
      <c r="J42" s="45">
        <v>12.7035</v>
      </c>
      <c r="K42" s="45">
        <v>12.6389</v>
      </c>
      <c r="L42" s="45">
        <v>13.814299999999999</v>
      </c>
      <c r="M42" s="45">
        <v>15.167400000000001</v>
      </c>
      <c r="N42" s="45">
        <v>10.3241</v>
      </c>
      <c r="O42" s="45">
        <v>9</v>
      </c>
      <c r="P42" s="45">
        <v>10.324400000000001</v>
      </c>
      <c r="Q42" s="45">
        <v>10.329599999999999</v>
      </c>
      <c r="R42" s="45">
        <v>10.303900000000001</v>
      </c>
      <c r="S42" s="45">
        <v>10.313800000000001</v>
      </c>
      <c r="T42" s="45">
        <v>10.272600000000001</v>
      </c>
      <c r="U42" s="45">
        <v>9</v>
      </c>
      <c r="V42" s="45">
        <v>10.2729</v>
      </c>
      <c r="W42" s="45">
        <v>10.2643</v>
      </c>
      <c r="X42" s="45">
        <v>10.303900000000001</v>
      </c>
      <c r="Y42" s="45">
        <v>10.313800000000001</v>
      </c>
      <c r="Z42" s="45">
        <v>7.5063000000000004</v>
      </c>
      <c r="AA42" s="45">
        <v>0</v>
      </c>
      <c r="AB42" s="45">
        <v>7.5063000000000004</v>
      </c>
      <c r="AC42" s="45">
        <v>6.6837999999999997</v>
      </c>
      <c r="AD42" s="45">
        <v>10.2928</v>
      </c>
      <c r="AE42" s="45">
        <v>0</v>
      </c>
    </row>
    <row r="43" spans="1:31" ht="13.8" hidden="1" outlineLevel="1">
      <c r="A43" s="8">
        <v>41518</v>
      </c>
      <c r="B43" s="45">
        <v>12.195499999999999</v>
      </c>
      <c r="C43" s="45">
        <v>20.7624</v>
      </c>
      <c r="D43" s="45">
        <v>11.707599999999999</v>
      </c>
      <c r="E43" s="45">
        <v>11.672599999999999</v>
      </c>
      <c r="F43" s="45">
        <v>11.954800000000001</v>
      </c>
      <c r="G43" s="45">
        <v>14.938800000000001</v>
      </c>
      <c r="H43" s="45">
        <v>13.7295</v>
      </c>
      <c r="I43" s="45">
        <v>20.7624</v>
      </c>
      <c r="J43" s="45">
        <v>12.976100000000001</v>
      </c>
      <c r="K43" s="45">
        <v>12.900399999999999</v>
      </c>
      <c r="L43" s="45">
        <v>13.607100000000001</v>
      </c>
      <c r="M43" s="45">
        <v>15.3302</v>
      </c>
      <c r="N43" s="45">
        <v>10.2681</v>
      </c>
      <c r="O43" s="45">
        <v>0</v>
      </c>
      <c r="P43" s="45">
        <v>10.2681</v>
      </c>
      <c r="Q43" s="45">
        <v>10.258599999999999</v>
      </c>
      <c r="R43" s="45">
        <v>10.337</v>
      </c>
      <c r="S43" s="45">
        <v>11.7159</v>
      </c>
      <c r="T43" s="45">
        <v>10.2964</v>
      </c>
      <c r="U43" s="45">
        <v>0</v>
      </c>
      <c r="V43" s="45">
        <v>10.2964</v>
      </c>
      <c r="W43" s="45">
        <v>10.282400000000001</v>
      </c>
      <c r="X43" s="45">
        <v>10.4071</v>
      </c>
      <c r="Y43" s="45">
        <v>11.7159</v>
      </c>
      <c r="Z43" s="45">
        <v>8.7834000000000003</v>
      </c>
      <c r="AA43" s="45">
        <v>0</v>
      </c>
      <c r="AB43" s="45">
        <v>8.7834000000000003</v>
      </c>
      <c r="AC43" s="45">
        <v>8.4049999999999994</v>
      </c>
      <c r="AD43" s="45">
        <v>9.4293999999999993</v>
      </c>
      <c r="AE43" s="45">
        <v>0</v>
      </c>
    </row>
    <row r="44" spans="1:31" ht="13.8" hidden="1" outlineLevel="1">
      <c r="A44" s="8">
        <v>41548</v>
      </c>
      <c r="B44" s="45">
        <v>12.102</v>
      </c>
      <c r="C44" s="45">
        <v>20.4115</v>
      </c>
      <c r="D44" s="45">
        <v>11.5121</v>
      </c>
      <c r="E44" s="45">
        <v>11.4152</v>
      </c>
      <c r="F44" s="45">
        <v>13.1601</v>
      </c>
      <c r="G44" s="45">
        <v>16.234400000000001</v>
      </c>
      <c r="H44" s="45">
        <v>13.131600000000001</v>
      </c>
      <c r="I44" s="45">
        <v>20.435099999999998</v>
      </c>
      <c r="J44" s="45">
        <v>12.2851</v>
      </c>
      <c r="K44" s="45">
        <v>12.178900000000001</v>
      </c>
      <c r="L44" s="45">
        <v>13.5097</v>
      </c>
      <c r="M44" s="45">
        <v>16.241499999999998</v>
      </c>
      <c r="N44" s="45">
        <v>10.295999999999999</v>
      </c>
      <c r="O44" s="45">
        <v>9</v>
      </c>
      <c r="P44" s="45">
        <v>10.2964</v>
      </c>
      <c r="Q44" s="45">
        <v>10.2796</v>
      </c>
      <c r="R44" s="45">
        <v>11.164899999999999</v>
      </c>
      <c r="S44" s="45">
        <v>12</v>
      </c>
      <c r="T44" s="45">
        <v>10.3706</v>
      </c>
      <c r="U44" s="45">
        <v>9</v>
      </c>
      <c r="V44" s="45">
        <v>10.3711</v>
      </c>
      <c r="W44" s="45">
        <v>10.354799999999999</v>
      </c>
      <c r="X44" s="45">
        <v>11.273899999999999</v>
      </c>
      <c r="Y44" s="45">
        <v>12</v>
      </c>
      <c r="Z44" s="45">
        <v>6.2710999999999997</v>
      </c>
      <c r="AA44" s="45">
        <v>0</v>
      </c>
      <c r="AB44" s="45">
        <v>6.2710999999999997</v>
      </c>
      <c r="AC44" s="45">
        <v>5.7925000000000004</v>
      </c>
      <c r="AD44" s="45">
        <v>9.9711999999999996</v>
      </c>
      <c r="AE44" s="45">
        <v>0</v>
      </c>
    </row>
    <row r="45" spans="1:31" ht="13.8" hidden="1" outlineLevel="1">
      <c r="A45" s="8">
        <v>41579</v>
      </c>
      <c r="B45" s="45">
        <v>12.440300000000001</v>
      </c>
      <c r="C45" s="45">
        <v>20.3049</v>
      </c>
      <c r="D45" s="45">
        <v>11.8195</v>
      </c>
      <c r="E45" s="45">
        <v>11.6412</v>
      </c>
      <c r="F45" s="45">
        <v>12.651400000000001</v>
      </c>
      <c r="G45" s="45">
        <v>17.0122</v>
      </c>
      <c r="H45" s="45">
        <v>13.365600000000001</v>
      </c>
      <c r="I45" s="45">
        <v>20.3049</v>
      </c>
      <c r="J45" s="45">
        <v>12.561199999999999</v>
      </c>
      <c r="K45" s="45">
        <v>12.3515</v>
      </c>
      <c r="L45" s="45">
        <v>13.5055</v>
      </c>
      <c r="M45" s="45">
        <v>17.248899999999999</v>
      </c>
      <c r="N45" s="45">
        <v>10.2357</v>
      </c>
      <c r="O45" s="45">
        <v>0</v>
      </c>
      <c r="P45" s="45">
        <v>10.2357</v>
      </c>
      <c r="Q45" s="45">
        <v>10.145799999999999</v>
      </c>
      <c r="R45" s="45">
        <v>10.7722</v>
      </c>
      <c r="S45" s="45">
        <v>12</v>
      </c>
      <c r="T45" s="45">
        <v>10.292400000000001</v>
      </c>
      <c r="U45" s="45">
        <v>0</v>
      </c>
      <c r="V45" s="45">
        <v>10.292400000000001</v>
      </c>
      <c r="W45" s="45">
        <v>10.185</v>
      </c>
      <c r="X45" s="45">
        <v>10.9915</v>
      </c>
      <c r="Y45" s="45">
        <v>12</v>
      </c>
      <c r="Z45" s="45">
        <v>8.6692</v>
      </c>
      <c r="AA45" s="45">
        <v>0</v>
      </c>
      <c r="AB45" s="45">
        <v>8.6692</v>
      </c>
      <c r="AC45" s="45">
        <v>8.5950000000000006</v>
      </c>
      <c r="AD45" s="45">
        <v>8.7152999999999992</v>
      </c>
      <c r="AE45" s="45">
        <v>0</v>
      </c>
    </row>
    <row r="46" spans="1:31" ht="13.8" hidden="1" outlineLevel="1">
      <c r="A46" s="8">
        <v>41609</v>
      </c>
      <c r="B46" s="45">
        <v>12.5824</v>
      </c>
      <c r="C46" s="45">
        <v>19.5307</v>
      </c>
      <c r="D46" s="45">
        <v>12.1137</v>
      </c>
      <c r="E46" s="45">
        <v>12.0672</v>
      </c>
      <c r="F46" s="45">
        <v>12.3947</v>
      </c>
      <c r="G46" s="45">
        <v>15.049200000000001</v>
      </c>
      <c r="H46" s="45">
        <v>13.8322</v>
      </c>
      <c r="I46" s="45">
        <v>19.609000000000002</v>
      </c>
      <c r="J46" s="45">
        <v>13.1494</v>
      </c>
      <c r="K46" s="45">
        <v>13.1213</v>
      </c>
      <c r="L46" s="45">
        <v>13.2796</v>
      </c>
      <c r="M46" s="45">
        <v>15.0525</v>
      </c>
      <c r="N46" s="45">
        <v>10.763999999999999</v>
      </c>
      <c r="O46" s="45">
        <v>10.705500000000001</v>
      </c>
      <c r="P46" s="45">
        <v>10.764099999999999</v>
      </c>
      <c r="Q46" s="45">
        <v>10.7393</v>
      </c>
      <c r="R46" s="45">
        <v>10.9672</v>
      </c>
      <c r="S46" s="45">
        <v>12</v>
      </c>
      <c r="T46" s="45">
        <v>10.788</v>
      </c>
      <c r="U46" s="45">
        <v>10.705500000000001</v>
      </c>
      <c r="V46" s="45">
        <v>10.7881</v>
      </c>
      <c r="W46" s="45">
        <v>10.762</v>
      </c>
      <c r="X46" s="45">
        <v>11.0138</v>
      </c>
      <c r="Y46" s="45">
        <v>12</v>
      </c>
      <c r="Z46" s="45">
        <v>9.0806000000000004</v>
      </c>
      <c r="AA46" s="45">
        <v>0</v>
      </c>
      <c r="AB46" s="45">
        <v>9.0806000000000004</v>
      </c>
      <c r="AC46" s="45">
        <v>7.0122</v>
      </c>
      <c r="AD46" s="45">
        <v>10.2515</v>
      </c>
      <c r="AE46" s="45">
        <v>0</v>
      </c>
    </row>
    <row r="47" spans="1:31" ht="13.8" hidden="1" outlineLevel="1">
      <c r="A47" s="8">
        <v>41640</v>
      </c>
      <c r="B47" s="45">
        <v>13.259600000000001</v>
      </c>
      <c r="C47" s="45">
        <v>19.7622</v>
      </c>
      <c r="D47" s="45">
        <v>12.464499999999999</v>
      </c>
      <c r="E47" s="45">
        <v>12.3346</v>
      </c>
      <c r="F47" s="45">
        <v>14.4762</v>
      </c>
      <c r="G47" s="45">
        <v>12.9794</v>
      </c>
      <c r="H47" s="45">
        <v>14.8611</v>
      </c>
      <c r="I47" s="45">
        <v>19.8155</v>
      </c>
      <c r="J47" s="45">
        <v>13.832700000000001</v>
      </c>
      <c r="K47" s="45">
        <v>13.6928</v>
      </c>
      <c r="L47" s="45">
        <v>15.6637</v>
      </c>
      <c r="M47" s="45">
        <v>12.995799999999999</v>
      </c>
      <c r="N47" s="45">
        <v>10.529299999999999</v>
      </c>
      <c r="O47" s="45">
        <v>10.1652</v>
      </c>
      <c r="P47" s="45">
        <v>10.5299</v>
      </c>
      <c r="Q47" s="45">
        <v>10.492900000000001</v>
      </c>
      <c r="R47" s="45">
        <v>11.4114</v>
      </c>
      <c r="S47" s="45">
        <v>12</v>
      </c>
      <c r="T47" s="45">
        <v>10.6378</v>
      </c>
      <c r="U47" s="45">
        <v>10.1516</v>
      </c>
      <c r="V47" s="45">
        <v>10.6386</v>
      </c>
      <c r="W47" s="45">
        <v>10.6051</v>
      </c>
      <c r="X47" s="45">
        <v>11.868399999999999</v>
      </c>
      <c r="Y47" s="45">
        <v>12</v>
      </c>
      <c r="Z47" s="45">
        <v>8.8298000000000005</v>
      </c>
      <c r="AA47" s="45">
        <v>0</v>
      </c>
      <c r="AB47" s="45">
        <v>8.8298000000000005</v>
      </c>
      <c r="AC47" s="45">
        <v>7.9619999999999997</v>
      </c>
      <c r="AD47" s="45">
        <v>10.6228</v>
      </c>
      <c r="AE47" s="45">
        <v>0</v>
      </c>
    </row>
    <row r="48" spans="1:31" ht="13.8" hidden="1" outlineLevel="1">
      <c r="A48" s="8">
        <v>41671</v>
      </c>
      <c r="B48" s="45">
        <v>14.2918</v>
      </c>
      <c r="C48" s="45">
        <v>19.549299999999999</v>
      </c>
      <c r="D48" s="45">
        <v>13.9496</v>
      </c>
      <c r="E48" s="45">
        <v>14.2407</v>
      </c>
      <c r="F48" s="45">
        <v>12.4816</v>
      </c>
      <c r="G48" s="45">
        <v>13.600199999999999</v>
      </c>
      <c r="H48" s="45">
        <v>15.113799999999999</v>
      </c>
      <c r="I48" s="45">
        <v>19.579599999999999</v>
      </c>
      <c r="J48" s="45">
        <v>14.5716</v>
      </c>
      <c r="K48" s="45">
        <v>14.359299999999999</v>
      </c>
      <c r="L48" s="45">
        <v>17.2972</v>
      </c>
      <c r="M48" s="45">
        <v>13.8512</v>
      </c>
      <c r="N48" s="45">
        <v>13.2341</v>
      </c>
      <c r="O48" s="45">
        <v>9.0813000000000006</v>
      </c>
      <c r="P48" s="45">
        <v>13.235799999999999</v>
      </c>
      <c r="Q48" s="45">
        <v>14.068899999999999</v>
      </c>
      <c r="R48" s="45">
        <v>10.9796</v>
      </c>
      <c r="S48" s="45">
        <v>12</v>
      </c>
      <c r="T48" s="45">
        <v>13.2887</v>
      </c>
      <c r="U48" s="45">
        <v>9.0802999999999994</v>
      </c>
      <c r="V48" s="45">
        <v>13.2905</v>
      </c>
      <c r="W48" s="45">
        <v>14.1265</v>
      </c>
      <c r="X48" s="45">
        <v>10.9931</v>
      </c>
      <c r="Y48" s="45">
        <v>12</v>
      </c>
      <c r="Z48" s="45">
        <v>10.1067</v>
      </c>
      <c r="AA48" s="45">
        <v>45</v>
      </c>
      <c r="AB48" s="45">
        <v>10.1067</v>
      </c>
      <c r="AC48" s="45">
        <v>9.7607999999999997</v>
      </c>
      <c r="AD48" s="45">
        <v>10.479900000000001</v>
      </c>
      <c r="AE48" s="45">
        <v>0</v>
      </c>
    </row>
    <row r="49" spans="1:31" ht="13.8" hidden="1" outlineLevel="1">
      <c r="A49" s="8">
        <v>41699</v>
      </c>
      <c r="B49" s="45">
        <v>13.835900000000001</v>
      </c>
      <c r="C49" s="45">
        <v>19.454699999999999</v>
      </c>
      <c r="D49" s="45">
        <v>12.887</v>
      </c>
      <c r="E49" s="45">
        <v>13.1096</v>
      </c>
      <c r="F49" s="45">
        <v>12.303800000000001</v>
      </c>
      <c r="G49" s="45">
        <v>11.900499999999999</v>
      </c>
      <c r="H49" s="45">
        <v>15.025499999999999</v>
      </c>
      <c r="I49" s="45">
        <v>19.4819</v>
      </c>
      <c r="J49" s="45">
        <v>13.950200000000001</v>
      </c>
      <c r="K49" s="45">
        <v>14.196</v>
      </c>
      <c r="L49" s="45">
        <v>13.2852</v>
      </c>
      <c r="M49" s="45">
        <v>12.049099999999999</v>
      </c>
      <c r="N49" s="45">
        <v>10.4269</v>
      </c>
      <c r="O49" s="45">
        <v>9.1465999999999994</v>
      </c>
      <c r="P49" s="45">
        <v>10.428699999999999</v>
      </c>
      <c r="Q49" s="45">
        <v>10.107900000000001</v>
      </c>
      <c r="R49" s="45">
        <v>10.9764</v>
      </c>
      <c r="S49" s="45">
        <v>11.534599999999999</v>
      </c>
      <c r="T49" s="45">
        <v>10.505100000000001</v>
      </c>
      <c r="U49" s="45">
        <v>9.1465999999999994</v>
      </c>
      <c r="V49" s="45">
        <v>10.507099999999999</v>
      </c>
      <c r="W49" s="45">
        <v>10.2112</v>
      </c>
      <c r="X49" s="45">
        <v>10.9994</v>
      </c>
      <c r="Y49" s="45">
        <v>11.534599999999999</v>
      </c>
      <c r="Z49" s="45">
        <v>6.9409000000000001</v>
      </c>
      <c r="AA49" s="45">
        <v>0</v>
      </c>
      <c r="AB49" s="45">
        <v>6.9409000000000001</v>
      </c>
      <c r="AC49" s="45">
        <v>6.1859999999999999</v>
      </c>
      <c r="AD49" s="45">
        <v>9.6172000000000004</v>
      </c>
      <c r="AE49" s="45">
        <v>0</v>
      </c>
    </row>
    <row r="50" spans="1:31" ht="13.8" hidden="1" outlineLevel="1">
      <c r="A50" s="8">
        <v>41730</v>
      </c>
      <c r="B50" s="45">
        <v>13.537100000000001</v>
      </c>
      <c r="C50" s="45">
        <v>19.332999999999998</v>
      </c>
      <c r="D50" s="45">
        <v>12.9701</v>
      </c>
      <c r="E50" s="45">
        <v>13.0022</v>
      </c>
      <c r="F50" s="45">
        <v>12.8383</v>
      </c>
      <c r="G50" s="45">
        <v>11.354100000000001</v>
      </c>
      <c r="H50" s="45">
        <v>14.0938</v>
      </c>
      <c r="I50" s="45">
        <v>19.4801</v>
      </c>
      <c r="J50" s="45">
        <v>13.4733</v>
      </c>
      <c r="K50" s="45">
        <v>13.575699999999999</v>
      </c>
      <c r="L50" s="45">
        <v>12.923500000000001</v>
      </c>
      <c r="M50" s="45">
        <v>11.436299999999999</v>
      </c>
      <c r="N50" s="45">
        <v>10.4438</v>
      </c>
      <c r="O50" s="45">
        <v>11.091799999999999</v>
      </c>
      <c r="P50" s="45">
        <v>10.437099999999999</v>
      </c>
      <c r="Q50" s="45">
        <v>10.320499999999999</v>
      </c>
      <c r="R50" s="45">
        <v>12.0412</v>
      </c>
      <c r="S50" s="45">
        <v>9.4123000000000001</v>
      </c>
      <c r="T50" s="45">
        <v>11.0093</v>
      </c>
      <c r="U50" s="45">
        <v>11.091799999999999</v>
      </c>
      <c r="V50" s="45">
        <v>11.0083</v>
      </c>
      <c r="W50" s="45">
        <v>10.9252</v>
      </c>
      <c r="X50" s="45">
        <v>12.2377</v>
      </c>
      <c r="Y50" s="45">
        <v>9.4123000000000001</v>
      </c>
      <c r="Z50" s="45">
        <v>4.9432</v>
      </c>
      <c r="AA50" s="45">
        <v>0</v>
      </c>
      <c r="AB50" s="45">
        <v>4.9432</v>
      </c>
      <c r="AC50" s="45">
        <v>4.2885999999999997</v>
      </c>
      <c r="AD50" s="45">
        <v>10.787000000000001</v>
      </c>
      <c r="AE50" s="45">
        <v>0</v>
      </c>
    </row>
    <row r="51" spans="1:31" ht="13.8" hidden="1" outlineLevel="1">
      <c r="A51" s="8">
        <v>41760</v>
      </c>
      <c r="B51" s="45">
        <v>14.845499999999999</v>
      </c>
      <c r="C51" s="45">
        <v>19.997199999999999</v>
      </c>
      <c r="D51" s="45">
        <v>13.916600000000001</v>
      </c>
      <c r="E51" s="45">
        <v>14.0115</v>
      </c>
      <c r="F51" s="45">
        <v>13.349299999999999</v>
      </c>
      <c r="G51" s="45">
        <v>14.5105</v>
      </c>
      <c r="H51" s="45">
        <v>15.378500000000001</v>
      </c>
      <c r="I51" s="45">
        <v>20.033200000000001</v>
      </c>
      <c r="J51" s="45">
        <v>14.352499999999999</v>
      </c>
      <c r="K51" s="45">
        <v>14.4641</v>
      </c>
      <c r="L51" s="45">
        <v>13.715400000000001</v>
      </c>
      <c r="M51" s="45">
        <v>14.5105</v>
      </c>
      <c r="N51" s="45">
        <v>11.9941</v>
      </c>
      <c r="O51" s="45">
        <v>10.721</v>
      </c>
      <c r="P51" s="45">
        <v>11.998900000000001</v>
      </c>
      <c r="Q51" s="45">
        <v>12.067399999999999</v>
      </c>
      <c r="R51" s="45">
        <v>11.557700000000001</v>
      </c>
      <c r="S51" s="45">
        <v>0</v>
      </c>
      <c r="T51" s="45">
        <v>12.511699999999999</v>
      </c>
      <c r="U51" s="45">
        <v>10.721</v>
      </c>
      <c r="V51" s="45">
        <v>12.520300000000001</v>
      </c>
      <c r="W51" s="45">
        <v>12.549899999999999</v>
      </c>
      <c r="X51" s="45">
        <v>12.2758</v>
      </c>
      <c r="Y51" s="45">
        <v>0</v>
      </c>
      <c r="Z51" s="45">
        <v>10.010899999999999</v>
      </c>
      <c r="AA51" s="45">
        <v>0</v>
      </c>
      <c r="AB51" s="45">
        <v>10.010899999999999</v>
      </c>
      <c r="AC51" s="45">
        <v>9.8968000000000007</v>
      </c>
      <c r="AD51" s="45">
        <v>10.338200000000001</v>
      </c>
      <c r="AE51" s="45">
        <v>0</v>
      </c>
    </row>
    <row r="52" spans="1:31" ht="13.8" hidden="1" outlineLevel="1">
      <c r="A52" s="8">
        <v>41791</v>
      </c>
      <c r="B52" s="45">
        <v>15.4259</v>
      </c>
      <c r="C52" s="45">
        <v>20.772200000000002</v>
      </c>
      <c r="D52" s="45">
        <v>14.1113</v>
      </c>
      <c r="E52" s="45">
        <v>14.0961</v>
      </c>
      <c r="F52" s="45">
        <v>14.2479</v>
      </c>
      <c r="G52" s="45">
        <v>12.744999999999999</v>
      </c>
      <c r="H52" s="45">
        <v>16.5474</v>
      </c>
      <c r="I52" s="45">
        <v>20.7819</v>
      </c>
      <c r="J52" s="45">
        <v>15.206</v>
      </c>
      <c r="K52" s="45">
        <v>15.305099999999999</v>
      </c>
      <c r="L52" s="45">
        <v>14.746</v>
      </c>
      <c r="M52" s="45">
        <v>12.744999999999999</v>
      </c>
      <c r="N52" s="45">
        <v>10.33</v>
      </c>
      <c r="O52" s="45">
        <v>10.3</v>
      </c>
      <c r="P52" s="45">
        <v>10.3301</v>
      </c>
      <c r="Q52" s="45">
        <v>10.311500000000001</v>
      </c>
      <c r="R52" s="45">
        <v>10.569800000000001</v>
      </c>
      <c r="S52" s="45">
        <v>0</v>
      </c>
      <c r="T52" s="45">
        <v>10.882999999999999</v>
      </c>
      <c r="U52" s="45">
        <v>10.3</v>
      </c>
      <c r="V52" s="45">
        <v>10.883699999999999</v>
      </c>
      <c r="W52" s="45">
        <v>10.878</v>
      </c>
      <c r="X52" s="45">
        <v>10.9937</v>
      </c>
      <c r="Y52" s="45">
        <v>0</v>
      </c>
      <c r="Z52" s="45">
        <v>8.0106999999999999</v>
      </c>
      <c r="AA52" s="45">
        <v>0</v>
      </c>
      <c r="AB52" s="45">
        <v>8.0106999999999999</v>
      </c>
      <c r="AC52" s="45">
        <v>7.4743000000000004</v>
      </c>
      <c r="AD52" s="45">
        <v>10.042999999999999</v>
      </c>
      <c r="AE52" s="45">
        <v>0</v>
      </c>
    </row>
    <row r="53" spans="1:31" ht="13.8" hidden="1" outlineLevel="1" collapsed="1">
      <c r="A53" s="8">
        <v>41821</v>
      </c>
      <c r="B53" s="45">
        <v>14.5725</v>
      </c>
      <c r="C53" s="45">
        <v>20.977599999999999</v>
      </c>
      <c r="D53" s="45">
        <v>13.702400000000001</v>
      </c>
      <c r="E53" s="45">
        <v>13.596399999999999</v>
      </c>
      <c r="F53" s="45">
        <v>15.250400000000001</v>
      </c>
      <c r="G53" s="45">
        <v>12.2818</v>
      </c>
      <c r="H53" s="45">
        <v>16.186699999999998</v>
      </c>
      <c r="I53" s="45">
        <v>20.9955</v>
      </c>
      <c r="J53" s="45">
        <v>15.244899999999999</v>
      </c>
      <c r="K53" s="45">
        <v>15.1229</v>
      </c>
      <c r="L53" s="45">
        <v>17.023700000000002</v>
      </c>
      <c r="M53" s="45">
        <v>12.633100000000001</v>
      </c>
      <c r="N53" s="45">
        <v>10.2296</v>
      </c>
      <c r="O53" s="45">
        <v>10.3</v>
      </c>
      <c r="P53" s="45">
        <v>10.2295</v>
      </c>
      <c r="Q53" s="45">
        <v>10.1919</v>
      </c>
      <c r="R53" s="45">
        <v>10.807499999999999</v>
      </c>
      <c r="S53" s="45">
        <v>10.1501</v>
      </c>
      <c r="T53" s="45">
        <v>10.4788</v>
      </c>
      <c r="U53" s="45">
        <v>10.3</v>
      </c>
      <c r="V53" s="45">
        <v>10.478899999999999</v>
      </c>
      <c r="W53" s="45">
        <v>10.4383</v>
      </c>
      <c r="X53" s="45">
        <v>11.7591</v>
      </c>
      <c r="Y53" s="45">
        <v>0</v>
      </c>
      <c r="Z53" s="45">
        <v>7.1830999999999996</v>
      </c>
      <c r="AA53" s="45">
        <v>0</v>
      </c>
      <c r="AB53" s="45">
        <v>7.1830999999999996</v>
      </c>
      <c r="AC53" s="45">
        <v>5.0312999999999999</v>
      </c>
      <c r="AD53" s="45">
        <v>10.003299999999999</v>
      </c>
      <c r="AE53" s="45">
        <v>10.1501</v>
      </c>
    </row>
    <row r="54" spans="1:31" ht="13.8" hidden="1" outlineLevel="1">
      <c r="A54" s="8">
        <v>41852</v>
      </c>
      <c r="B54" s="45">
        <v>14.597799999999999</v>
      </c>
      <c r="C54" s="45">
        <v>20.456600000000002</v>
      </c>
      <c r="D54" s="45">
        <v>13.665800000000001</v>
      </c>
      <c r="E54" s="45">
        <v>13.7364</v>
      </c>
      <c r="F54" s="45">
        <v>13.3368</v>
      </c>
      <c r="G54" s="45">
        <v>12.4665</v>
      </c>
      <c r="H54" s="45">
        <v>15.8164</v>
      </c>
      <c r="I54" s="45">
        <v>20.488199999999999</v>
      </c>
      <c r="J54" s="45">
        <v>14.792400000000001</v>
      </c>
      <c r="K54" s="45">
        <v>14.8522</v>
      </c>
      <c r="L54" s="45">
        <v>14.5556</v>
      </c>
      <c r="M54" s="45">
        <v>12.4665</v>
      </c>
      <c r="N54" s="45">
        <v>10.7225</v>
      </c>
      <c r="O54" s="45">
        <v>11.091200000000001</v>
      </c>
      <c r="P54" s="45">
        <v>10.7218</v>
      </c>
      <c r="Q54" s="45">
        <v>10.856</v>
      </c>
      <c r="R54" s="45">
        <v>10.031000000000001</v>
      </c>
      <c r="S54" s="45">
        <v>0</v>
      </c>
      <c r="T54" s="45">
        <v>10.7942</v>
      </c>
      <c r="U54" s="45">
        <v>11.091200000000001</v>
      </c>
      <c r="V54" s="45">
        <v>10.7936</v>
      </c>
      <c r="W54" s="45">
        <v>10.940300000000001</v>
      </c>
      <c r="X54" s="45">
        <v>10.0435</v>
      </c>
      <c r="Y54" s="45">
        <v>0</v>
      </c>
      <c r="Z54" s="45">
        <v>6.0332999999999997</v>
      </c>
      <c r="AA54" s="45">
        <v>0</v>
      </c>
      <c r="AB54" s="45">
        <v>6.0332999999999997</v>
      </c>
      <c r="AC54" s="45">
        <v>5.4433999999999996</v>
      </c>
      <c r="AD54" s="45">
        <v>9.1087000000000007</v>
      </c>
      <c r="AE54" s="45">
        <v>0</v>
      </c>
    </row>
    <row r="55" spans="1:31" ht="13.8" hidden="1" outlineLevel="1">
      <c r="A55" s="8">
        <v>41883</v>
      </c>
      <c r="B55" s="45">
        <v>14.1859</v>
      </c>
      <c r="C55" s="45">
        <v>20.171900000000001</v>
      </c>
      <c r="D55" s="45">
        <v>13.1646</v>
      </c>
      <c r="E55" s="45">
        <v>13.753399999999999</v>
      </c>
      <c r="F55" s="45">
        <v>12.233000000000001</v>
      </c>
      <c r="G55" s="45">
        <v>12.5464</v>
      </c>
      <c r="H55" s="45">
        <v>14.486800000000001</v>
      </c>
      <c r="I55" s="45">
        <v>20.215299999999999</v>
      </c>
      <c r="J55" s="45">
        <v>13.3987</v>
      </c>
      <c r="K55" s="45">
        <v>14.057499999999999</v>
      </c>
      <c r="L55" s="45">
        <v>12.3688</v>
      </c>
      <c r="M55" s="45">
        <v>12.5464</v>
      </c>
      <c r="N55" s="45">
        <v>11.190099999999999</v>
      </c>
      <c r="O55" s="45">
        <v>11.0587</v>
      </c>
      <c r="P55" s="45">
        <v>11.1911</v>
      </c>
      <c r="Q55" s="45">
        <v>11.289899999999999</v>
      </c>
      <c r="R55" s="45">
        <v>11.02</v>
      </c>
      <c r="S55" s="45">
        <v>0</v>
      </c>
      <c r="T55" s="45">
        <v>11.241</v>
      </c>
      <c r="U55" s="45">
        <v>11.0587</v>
      </c>
      <c r="V55" s="45">
        <v>11.2424</v>
      </c>
      <c r="W55" s="45">
        <v>11.374599999999999</v>
      </c>
      <c r="X55" s="45">
        <v>11.0175</v>
      </c>
      <c r="Y55" s="45">
        <v>0</v>
      </c>
      <c r="Z55" s="45">
        <v>8.0440000000000005</v>
      </c>
      <c r="AA55" s="45">
        <v>0</v>
      </c>
      <c r="AB55" s="45">
        <v>8.0440000000000005</v>
      </c>
      <c r="AC55" s="45">
        <v>7.3726000000000003</v>
      </c>
      <c r="AD55" s="45">
        <v>11.327500000000001</v>
      </c>
      <c r="AE55" s="45">
        <v>0</v>
      </c>
    </row>
    <row r="56" spans="1:31" ht="13.8" hidden="1" outlineLevel="1" collapsed="1">
      <c r="A56" s="8">
        <v>41913</v>
      </c>
      <c r="B56" s="45">
        <v>13.9902</v>
      </c>
      <c r="C56" s="45">
        <v>20.512</v>
      </c>
      <c r="D56" s="45">
        <v>13.165900000000001</v>
      </c>
      <c r="E56" s="45">
        <v>13.3246</v>
      </c>
      <c r="F56" s="45">
        <v>12.7736</v>
      </c>
      <c r="G56" s="45">
        <v>11.233000000000001</v>
      </c>
      <c r="H56" s="45">
        <v>14.328900000000001</v>
      </c>
      <c r="I56" s="45">
        <v>20.512</v>
      </c>
      <c r="J56" s="45">
        <v>13.4847</v>
      </c>
      <c r="K56" s="45">
        <v>13.7456</v>
      </c>
      <c r="L56" s="45">
        <v>12.805</v>
      </c>
      <c r="M56" s="45">
        <v>12.7255</v>
      </c>
      <c r="N56" s="45">
        <v>9.1950000000000003</v>
      </c>
      <c r="O56" s="45">
        <v>0</v>
      </c>
      <c r="P56" s="45">
        <v>9.1950000000000003</v>
      </c>
      <c r="Q56" s="45">
        <v>8.4907000000000004</v>
      </c>
      <c r="R56" s="45">
        <v>12.161</v>
      </c>
      <c r="S56" s="45">
        <v>10</v>
      </c>
      <c r="T56" s="45">
        <v>9.1583000000000006</v>
      </c>
      <c r="U56" s="45">
        <v>0</v>
      </c>
      <c r="V56" s="45">
        <v>9.1583000000000006</v>
      </c>
      <c r="W56" s="45">
        <v>8.5556999999999999</v>
      </c>
      <c r="X56" s="45">
        <v>12.456300000000001</v>
      </c>
      <c r="Y56" s="45">
        <v>0</v>
      </c>
      <c r="Z56" s="45">
        <v>9.8352000000000004</v>
      </c>
      <c r="AA56" s="45">
        <v>0</v>
      </c>
      <c r="AB56" s="45">
        <v>9.8352000000000004</v>
      </c>
      <c r="AC56" s="45">
        <v>7.4938000000000002</v>
      </c>
      <c r="AD56" s="45">
        <v>11.0747</v>
      </c>
      <c r="AE56" s="45">
        <v>10</v>
      </c>
    </row>
    <row r="57" spans="1:31" ht="13.8" hidden="1" outlineLevel="1" collapsed="1">
      <c r="A57" s="8">
        <v>41944</v>
      </c>
      <c r="B57" s="45">
        <v>14.755100000000001</v>
      </c>
      <c r="C57" s="45">
        <v>20.558700000000002</v>
      </c>
      <c r="D57" s="45">
        <v>13.787599999999999</v>
      </c>
      <c r="E57" s="45">
        <v>13.924899999999999</v>
      </c>
      <c r="F57" s="45">
        <v>13.531700000000001</v>
      </c>
      <c r="G57" s="45">
        <v>12.0572</v>
      </c>
      <c r="H57" s="45">
        <v>14.9627</v>
      </c>
      <c r="I57" s="45">
        <v>20.558700000000002</v>
      </c>
      <c r="J57" s="45">
        <v>13.9969</v>
      </c>
      <c r="K57" s="45">
        <v>14.239599999999999</v>
      </c>
      <c r="L57" s="45">
        <v>13.547800000000001</v>
      </c>
      <c r="M57" s="45">
        <v>12.0572</v>
      </c>
      <c r="N57" s="45">
        <v>7.8632</v>
      </c>
      <c r="O57" s="45">
        <v>0</v>
      </c>
      <c r="P57" s="45">
        <v>7.8632</v>
      </c>
      <c r="Q57" s="45">
        <v>7.0768000000000004</v>
      </c>
      <c r="R57" s="45">
        <v>12.4687</v>
      </c>
      <c r="S57" s="45">
        <v>0</v>
      </c>
      <c r="T57" s="45">
        <v>8.0136000000000003</v>
      </c>
      <c r="U57" s="45">
        <v>0</v>
      </c>
      <c r="V57" s="45">
        <v>8.0136000000000003</v>
      </c>
      <c r="W57" s="45">
        <v>7.3235000000000001</v>
      </c>
      <c r="X57" s="45">
        <v>12.8325</v>
      </c>
      <c r="Y57" s="45">
        <v>0</v>
      </c>
      <c r="Z57" s="45">
        <v>6.7641</v>
      </c>
      <c r="AA57" s="45">
        <v>0</v>
      </c>
      <c r="AB57" s="45">
        <v>6.7641</v>
      </c>
      <c r="AC57" s="45">
        <v>4.8375000000000004</v>
      </c>
      <c r="AD57" s="45">
        <v>11.344200000000001</v>
      </c>
      <c r="AE57" s="45">
        <v>0</v>
      </c>
    </row>
    <row r="58" spans="1:31" ht="13.8" hidden="1" outlineLevel="1" collapsed="1">
      <c r="A58" s="8">
        <v>41974</v>
      </c>
      <c r="B58" s="45">
        <v>14.113799999999999</v>
      </c>
      <c r="C58" s="45">
        <v>20.498000000000001</v>
      </c>
      <c r="D58" s="45">
        <v>13.569800000000001</v>
      </c>
      <c r="E58" s="45">
        <v>13.513999999999999</v>
      </c>
      <c r="F58" s="45">
        <v>13.8652</v>
      </c>
      <c r="G58" s="45">
        <v>12.1092</v>
      </c>
      <c r="H58" s="45">
        <v>14.327999999999999</v>
      </c>
      <c r="I58" s="45">
        <v>20.498000000000001</v>
      </c>
      <c r="J58" s="45">
        <v>13.761900000000001</v>
      </c>
      <c r="K58" s="45">
        <v>13.815799999999999</v>
      </c>
      <c r="L58" s="45">
        <v>13.526999999999999</v>
      </c>
      <c r="M58" s="45">
        <v>12.0982</v>
      </c>
      <c r="N58" s="45">
        <v>11.067299999999999</v>
      </c>
      <c r="O58" s="45">
        <v>0</v>
      </c>
      <c r="P58" s="45">
        <v>11.067299999999999</v>
      </c>
      <c r="Q58" s="45">
        <v>9.3986999999999998</v>
      </c>
      <c r="R58" s="45">
        <v>17.423200000000001</v>
      </c>
      <c r="S58" s="45">
        <v>17</v>
      </c>
      <c r="T58" s="45">
        <v>10.094799999999999</v>
      </c>
      <c r="U58" s="45">
        <v>0</v>
      </c>
      <c r="V58" s="45">
        <v>10.094799999999999</v>
      </c>
      <c r="W58" s="45">
        <v>8.2553999999999998</v>
      </c>
      <c r="X58" s="45">
        <v>17.1751</v>
      </c>
      <c r="Y58" s="45">
        <v>0</v>
      </c>
      <c r="Z58" s="45">
        <v>13.0367</v>
      </c>
      <c r="AA58" s="45">
        <v>0</v>
      </c>
      <c r="AB58" s="45">
        <v>13.0367</v>
      </c>
      <c r="AC58" s="45">
        <v>11.7293</v>
      </c>
      <c r="AD58" s="45">
        <v>17.913799999999998</v>
      </c>
      <c r="AE58" s="45">
        <v>17</v>
      </c>
    </row>
    <row r="59" spans="1:31" ht="13.8" hidden="1" outlineLevel="1" collapsed="1">
      <c r="A59" s="8">
        <v>42005</v>
      </c>
      <c r="B59" s="45">
        <v>14.138999999999999</v>
      </c>
      <c r="C59" s="45">
        <v>20.547699999999999</v>
      </c>
      <c r="D59" s="45">
        <v>12.916</v>
      </c>
      <c r="E59" s="45">
        <v>13.819800000000001</v>
      </c>
      <c r="F59" s="45">
        <v>11.083</v>
      </c>
      <c r="G59" s="45">
        <v>12.0161</v>
      </c>
      <c r="H59" s="45">
        <v>16.025300000000001</v>
      </c>
      <c r="I59" s="45">
        <v>20.547699999999999</v>
      </c>
      <c r="J59" s="45">
        <v>14.908099999999999</v>
      </c>
      <c r="K59" s="45">
        <v>14.622400000000001</v>
      </c>
      <c r="L59" s="45">
        <v>15.758800000000001</v>
      </c>
      <c r="M59" s="45">
        <v>12.0161</v>
      </c>
      <c r="N59" s="45">
        <v>6.1513999999999998</v>
      </c>
      <c r="O59" s="45">
        <v>0</v>
      </c>
      <c r="P59" s="45">
        <v>6.1513999999999998</v>
      </c>
      <c r="Q59" s="45">
        <v>9.8950999999999993</v>
      </c>
      <c r="R59" s="45">
        <v>2.4380999999999999</v>
      </c>
      <c r="S59" s="45">
        <v>0</v>
      </c>
      <c r="T59" s="45">
        <v>6.0960999999999999</v>
      </c>
      <c r="U59" s="45">
        <v>0</v>
      </c>
      <c r="V59" s="45">
        <v>6.0960999999999999</v>
      </c>
      <c r="W59" s="45">
        <v>9.9588999999999999</v>
      </c>
      <c r="X59" s="45">
        <v>2.2519</v>
      </c>
      <c r="Y59" s="45">
        <v>0</v>
      </c>
      <c r="Z59" s="45">
        <v>8.8457000000000008</v>
      </c>
      <c r="AA59" s="45">
        <v>0</v>
      </c>
      <c r="AB59" s="45">
        <v>8.8457000000000008</v>
      </c>
      <c r="AC59" s="45">
        <v>6.5016999999999996</v>
      </c>
      <c r="AD59" s="45">
        <v>10.821400000000001</v>
      </c>
      <c r="AE59" s="45">
        <v>0</v>
      </c>
    </row>
    <row r="60" spans="1:31" ht="13.8" hidden="1" outlineLevel="1" collapsed="1">
      <c r="A60" s="8">
        <v>42036</v>
      </c>
      <c r="B60" s="45">
        <v>15.2758</v>
      </c>
      <c r="C60" s="45">
        <v>21.555700000000002</v>
      </c>
      <c r="D60" s="45">
        <v>14.3522</v>
      </c>
      <c r="E60" s="45">
        <v>14.355600000000001</v>
      </c>
      <c r="F60" s="45">
        <v>14.5997</v>
      </c>
      <c r="G60" s="45">
        <v>11.9291</v>
      </c>
      <c r="H60" s="45">
        <v>15.757</v>
      </c>
      <c r="I60" s="45">
        <v>21.555700000000002</v>
      </c>
      <c r="J60" s="45">
        <v>14.745200000000001</v>
      </c>
      <c r="K60" s="45">
        <v>14.7829</v>
      </c>
      <c r="L60" s="45">
        <v>14.7966</v>
      </c>
      <c r="M60" s="45">
        <v>11.9351</v>
      </c>
      <c r="N60" s="45">
        <v>12.243399999999999</v>
      </c>
      <c r="O60" s="45">
        <v>0</v>
      </c>
      <c r="P60" s="45">
        <v>12.243399999999999</v>
      </c>
      <c r="Q60" s="45">
        <v>12.244999999999999</v>
      </c>
      <c r="R60" s="45">
        <v>12.2232</v>
      </c>
      <c r="S60" s="45">
        <v>10</v>
      </c>
      <c r="T60" s="45">
        <v>9.8274000000000008</v>
      </c>
      <c r="U60" s="45">
        <v>0</v>
      </c>
      <c r="V60" s="45">
        <v>9.8274000000000008</v>
      </c>
      <c r="W60" s="45">
        <v>9.6734000000000009</v>
      </c>
      <c r="X60" s="45">
        <v>12.8034</v>
      </c>
      <c r="Y60" s="45">
        <v>10</v>
      </c>
      <c r="Z60" s="45">
        <v>24.965199999999999</v>
      </c>
      <c r="AA60" s="45">
        <v>0</v>
      </c>
      <c r="AB60" s="45">
        <v>24.965199999999999</v>
      </c>
      <c r="AC60" s="45">
        <v>25.8261</v>
      </c>
      <c r="AD60" s="45">
        <v>9.3481000000000005</v>
      </c>
      <c r="AE60" s="45">
        <v>0</v>
      </c>
    </row>
    <row r="61" spans="1:31" ht="13.8" hidden="1" outlineLevel="1" collapsed="1">
      <c r="A61" s="8">
        <v>42064</v>
      </c>
      <c r="B61" s="45">
        <v>17.507400000000001</v>
      </c>
      <c r="C61" s="45">
        <v>23.393000000000001</v>
      </c>
      <c r="D61" s="45">
        <v>16.316600000000001</v>
      </c>
      <c r="E61" s="45">
        <v>16.205500000000001</v>
      </c>
      <c r="F61" s="45">
        <v>17.384599999999999</v>
      </c>
      <c r="G61" s="45">
        <v>11.3835</v>
      </c>
      <c r="H61" s="45">
        <v>17.903300000000002</v>
      </c>
      <c r="I61" s="45">
        <v>23.393000000000001</v>
      </c>
      <c r="J61" s="45">
        <v>16.728000000000002</v>
      </c>
      <c r="K61" s="45">
        <v>16.6279</v>
      </c>
      <c r="L61" s="45">
        <v>17.713200000000001</v>
      </c>
      <c r="M61" s="45">
        <v>11.3835</v>
      </c>
      <c r="N61" s="45">
        <v>9.2335999999999991</v>
      </c>
      <c r="O61" s="45">
        <v>0</v>
      </c>
      <c r="P61" s="45">
        <v>9.2335999999999991</v>
      </c>
      <c r="Q61" s="45">
        <v>8.8463999999999992</v>
      </c>
      <c r="R61" s="45">
        <v>12.3361</v>
      </c>
      <c r="S61" s="45">
        <v>0</v>
      </c>
      <c r="T61" s="45">
        <v>10.249000000000001</v>
      </c>
      <c r="U61" s="45">
        <v>0</v>
      </c>
      <c r="V61" s="45">
        <v>10.249000000000001</v>
      </c>
      <c r="W61" s="45">
        <v>9.7881</v>
      </c>
      <c r="X61" s="45">
        <v>12.9765</v>
      </c>
      <c r="Y61" s="45">
        <v>0</v>
      </c>
      <c r="Z61" s="45">
        <v>8.4504000000000001</v>
      </c>
      <c r="AA61" s="45">
        <v>0</v>
      </c>
      <c r="AB61" s="45">
        <v>8.4504000000000001</v>
      </c>
      <c r="AC61" s="45">
        <v>8.1672999999999991</v>
      </c>
      <c r="AD61" s="45">
        <v>11.496600000000001</v>
      </c>
      <c r="AE61" s="45">
        <v>0</v>
      </c>
    </row>
    <row r="62" spans="1:31" ht="13.8" hidden="1" outlineLevel="1" collapsed="1">
      <c r="A62" s="8">
        <v>42095</v>
      </c>
      <c r="B62" s="45">
        <v>18.6691</v>
      </c>
      <c r="C62" s="45">
        <v>24.786899999999999</v>
      </c>
      <c r="D62" s="45">
        <v>17.202300000000001</v>
      </c>
      <c r="E62" s="45">
        <v>17.174700000000001</v>
      </c>
      <c r="F62" s="45">
        <v>18.495200000000001</v>
      </c>
      <c r="G62" s="45">
        <v>11.813599999999999</v>
      </c>
      <c r="H62" s="45">
        <v>19.644500000000001</v>
      </c>
      <c r="I62" s="45">
        <v>24.786899999999999</v>
      </c>
      <c r="J62" s="45">
        <v>18.2119</v>
      </c>
      <c r="K62" s="45">
        <v>18.096800000000002</v>
      </c>
      <c r="L62" s="45">
        <v>21.682700000000001</v>
      </c>
      <c r="M62" s="45">
        <v>11.813599999999999</v>
      </c>
      <c r="N62" s="45">
        <v>10.9658</v>
      </c>
      <c r="O62" s="45">
        <v>0</v>
      </c>
      <c r="P62" s="45">
        <v>10.9658</v>
      </c>
      <c r="Q62" s="45">
        <v>10.748799999999999</v>
      </c>
      <c r="R62" s="45">
        <v>11.9452</v>
      </c>
      <c r="S62" s="45">
        <v>0</v>
      </c>
      <c r="T62" s="45">
        <v>11.109</v>
      </c>
      <c r="U62" s="45">
        <v>0</v>
      </c>
      <c r="V62" s="45">
        <v>11.109</v>
      </c>
      <c r="W62" s="45">
        <v>10.8454</v>
      </c>
      <c r="X62" s="45">
        <v>12.7163</v>
      </c>
      <c r="Y62" s="45">
        <v>0</v>
      </c>
      <c r="Z62" s="45">
        <v>9.9685000000000006</v>
      </c>
      <c r="AA62" s="45">
        <v>0</v>
      </c>
      <c r="AB62" s="45">
        <v>9.9685000000000006</v>
      </c>
      <c r="AC62" s="45">
        <v>9.6716999999999995</v>
      </c>
      <c r="AD62" s="45">
        <v>10.3124</v>
      </c>
      <c r="AE62" s="45">
        <v>0</v>
      </c>
    </row>
    <row r="63" spans="1:31" ht="13.8" hidden="1" outlineLevel="1" collapsed="1">
      <c r="A63" s="8">
        <v>42125</v>
      </c>
      <c r="B63" s="45">
        <v>18.8933</v>
      </c>
      <c r="C63" s="45">
        <v>25.6709</v>
      </c>
      <c r="D63" s="45">
        <v>17.222899999999999</v>
      </c>
      <c r="E63" s="45">
        <v>17.1372</v>
      </c>
      <c r="F63" s="45">
        <v>17.520800000000001</v>
      </c>
      <c r="G63" s="45">
        <v>18.600300000000001</v>
      </c>
      <c r="H63" s="45">
        <v>19.552099999999999</v>
      </c>
      <c r="I63" s="45">
        <v>25.6709</v>
      </c>
      <c r="J63" s="45">
        <v>17.6433</v>
      </c>
      <c r="K63" s="45">
        <v>18.292100000000001</v>
      </c>
      <c r="L63" s="45">
        <v>14.697699999999999</v>
      </c>
      <c r="M63" s="45">
        <v>18.600300000000001</v>
      </c>
      <c r="N63" s="45">
        <v>15.6402</v>
      </c>
      <c r="O63" s="45">
        <v>0</v>
      </c>
      <c r="P63" s="45">
        <v>15.6402</v>
      </c>
      <c r="Q63" s="45">
        <v>12.016999999999999</v>
      </c>
      <c r="R63" s="45">
        <v>23.7439</v>
      </c>
      <c r="S63" s="45">
        <v>0</v>
      </c>
      <c r="T63" s="45">
        <v>15.619899999999999</v>
      </c>
      <c r="U63" s="45">
        <v>0</v>
      </c>
      <c r="V63" s="45">
        <v>15.619899999999999</v>
      </c>
      <c r="W63" s="45">
        <v>9.7093000000000007</v>
      </c>
      <c r="X63" s="45">
        <v>23.839400000000001</v>
      </c>
      <c r="Y63" s="45">
        <v>0</v>
      </c>
      <c r="Z63" s="45">
        <v>15.6538</v>
      </c>
      <c r="AA63" s="45">
        <v>0</v>
      </c>
      <c r="AB63" s="45">
        <v>15.6538</v>
      </c>
      <c r="AC63" s="45">
        <v>13.1912</v>
      </c>
      <c r="AD63" s="45">
        <v>23.630600000000001</v>
      </c>
      <c r="AE63" s="45">
        <v>0</v>
      </c>
    </row>
    <row r="64" spans="1:31" ht="13.8" hidden="1" outlineLevel="1" collapsed="1">
      <c r="A64" s="8">
        <v>42156</v>
      </c>
      <c r="B64" s="45">
        <v>18.215399999999999</v>
      </c>
      <c r="C64" s="45">
        <v>25.837800000000001</v>
      </c>
      <c r="D64" s="45">
        <v>16.412500000000001</v>
      </c>
      <c r="E64" s="45">
        <v>16.1204</v>
      </c>
      <c r="F64" s="45">
        <v>18.3124</v>
      </c>
      <c r="G64" s="45">
        <v>21.255400000000002</v>
      </c>
      <c r="H64" s="45">
        <v>19.521999999999998</v>
      </c>
      <c r="I64" s="45">
        <v>25.837800000000001</v>
      </c>
      <c r="J64" s="45">
        <v>17.596</v>
      </c>
      <c r="K64" s="45">
        <v>17.2851</v>
      </c>
      <c r="L64" s="45">
        <v>19.415700000000001</v>
      </c>
      <c r="M64" s="45">
        <v>21.255400000000002</v>
      </c>
      <c r="N64" s="45">
        <v>12.3216</v>
      </c>
      <c r="O64" s="45">
        <v>0</v>
      </c>
      <c r="P64" s="45">
        <v>12.3216</v>
      </c>
      <c r="Q64" s="45">
        <v>12.411799999999999</v>
      </c>
      <c r="R64" s="45">
        <v>10.654999999999999</v>
      </c>
      <c r="S64" s="45">
        <v>0</v>
      </c>
      <c r="T64" s="45">
        <v>12.534800000000001</v>
      </c>
      <c r="U64" s="45">
        <v>0</v>
      </c>
      <c r="V64" s="45">
        <v>12.534800000000001</v>
      </c>
      <c r="W64" s="45">
        <v>13.173999999999999</v>
      </c>
      <c r="X64" s="45">
        <v>9.6260999999999992</v>
      </c>
      <c r="Y64" s="45">
        <v>0</v>
      </c>
      <c r="Z64" s="45">
        <v>12.2689</v>
      </c>
      <c r="AA64" s="45">
        <v>0</v>
      </c>
      <c r="AB64" s="45">
        <v>12.2689</v>
      </c>
      <c r="AC64" s="45">
        <v>12.254300000000001</v>
      </c>
      <c r="AD64" s="45">
        <v>13.0017</v>
      </c>
      <c r="AE64" s="45">
        <v>0</v>
      </c>
    </row>
    <row r="65" spans="1:31" ht="13.8" hidden="1" outlineLevel="1" collapsed="1">
      <c r="A65" s="8">
        <v>42186</v>
      </c>
      <c r="B65" s="45">
        <v>17.201899999999998</v>
      </c>
      <c r="C65" s="45">
        <v>26.413900000000002</v>
      </c>
      <c r="D65" s="45">
        <v>15.270799999999999</v>
      </c>
      <c r="E65" s="45">
        <v>15.3574</v>
      </c>
      <c r="F65" s="45">
        <v>14.7563</v>
      </c>
      <c r="G65" s="45">
        <v>11.986000000000001</v>
      </c>
      <c r="H65" s="45">
        <v>17.594100000000001</v>
      </c>
      <c r="I65" s="45">
        <v>26.413900000000002</v>
      </c>
      <c r="J65" s="45">
        <v>15.616899999999999</v>
      </c>
      <c r="K65" s="45">
        <v>15.6508</v>
      </c>
      <c r="L65" s="45">
        <v>15.4015</v>
      </c>
      <c r="M65" s="45">
        <v>11.986000000000001</v>
      </c>
      <c r="N65" s="45">
        <v>10.2845</v>
      </c>
      <c r="O65" s="45">
        <v>0</v>
      </c>
      <c r="P65" s="45">
        <v>10.2845</v>
      </c>
      <c r="Q65" s="45">
        <v>9.2131000000000007</v>
      </c>
      <c r="R65" s="45">
        <v>11.920199999999999</v>
      </c>
      <c r="S65" s="45">
        <v>0</v>
      </c>
      <c r="T65" s="45">
        <v>10.3872</v>
      </c>
      <c r="U65" s="45">
        <v>0</v>
      </c>
      <c r="V65" s="45">
        <v>10.3872</v>
      </c>
      <c r="W65" s="45">
        <v>9.3526000000000007</v>
      </c>
      <c r="X65" s="45">
        <v>11.934699999999999</v>
      </c>
      <c r="Y65" s="45">
        <v>0</v>
      </c>
      <c r="Z65" s="45">
        <v>7.1020000000000003</v>
      </c>
      <c r="AA65" s="45">
        <v>0</v>
      </c>
      <c r="AB65" s="45">
        <v>7.1020000000000003</v>
      </c>
      <c r="AC65" s="45">
        <v>5.7868000000000004</v>
      </c>
      <c r="AD65" s="45">
        <v>11.184799999999999</v>
      </c>
      <c r="AE65" s="45">
        <v>0</v>
      </c>
    </row>
    <row r="66" spans="1:31" ht="13.8" hidden="1" outlineLevel="1" collapsed="1">
      <c r="A66" s="8">
        <v>42217</v>
      </c>
      <c r="B66" s="45">
        <v>19.665600000000001</v>
      </c>
      <c r="C66" s="45">
        <v>26.465800000000002</v>
      </c>
      <c r="D66" s="45">
        <v>17.9316</v>
      </c>
      <c r="E66" s="45">
        <v>17.854199999999999</v>
      </c>
      <c r="F66" s="45">
        <v>18.630700000000001</v>
      </c>
      <c r="G66" s="45">
        <v>16.043900000000001</v>
      </c>
      <c r="H66" s="45">
        <v>20.224900000000002</v>
      </c>
      <c r="I66" s="45">
        <v>26.465800000000002</v>
      </c>
      <c r="J66" s="45">
        <v>18.531600000000001</v>
      </c>
      <c r="K66" s="45">
        <v>18.2256</v>
      </c>
      <c r="L66" s="45">
        <v>22.258800000000001</v>
      </c>
      <c r="M66" s="45">
        <v>16.043900000000001</v>
      </c>
      <c r="N66" s="45">
        <v>8.5615000000000006</v>
      </c>
      <c r="O66" s="45">
        <v>0</v>
      </c>
      <c r="P66" s="45">
        <v>8.5615000000000006</v>
      </c>
      <c r="Q66" s="45">
        <v>6.984</v>
      </c>
      <c r="R66" s="45">
        <v>10.089499999999999</v>
      </c>
      <c r="S66" s="45">
        <v>0</v>
      </c>
      <c r="T66" s="45">
        <v>9.1582000000000008</v>
      </c>
      <c r="U66" s="45">
        <v>0</v>
      </c>
      <c r="V66" s="45">
        <v>9.1582000000000008</v>
      </c>
      <c r="W66" s="45">
        <v>7.9733999999999998</v>
      </c>
      <c r="X66" s="45">
        <v>10.093</v>
      </c>
      <c r="Y66" s="45">
        <v>0</v>
      </c>
      <c r="Z66" s="45">
        <v>4.8444000000000003</v>
      </c>
      <c r="AA66" s="45">
        <v>0</v>
      </c>
      <c r="AB66" s="45">
        <v>4.8444000000000003</v>
      </c>
      <c r="AC66" s="45">
        <v>3.6263999999999998</v>
      </c>
      <c r="AD66" s="45">
        <v>10.025399999999999</v>
      </c>
      <c r="AE66" s="45">
        <v>0</v>
      </c>
    </row>
    <row r="67" spans="1:31" ht="13.8" hidden="1" outlineLevel="1" collapsed="1">
      <c r="A67" s="8">
        <v>42248</v>
      </c>
      <c r="B67" s="45">
        <v>20.379899999999999</v>
      </c>
      <c r="C67" s="45">
        <v>28.795999999999999</v>
      </c>
      <c r="D67" s="45">
        <v>17.2941</v>
      </c>
      <c r="E67" s="45">
        <v>18.054500000000001</v>
      </c>
      <c r="F67" s="45">
        <v>15.2454</v>
      </c>
      <c r="G67" s="45">
        <v>12.698499999999999</v>
      </c>
      <c r="H67" s="45">
        <v>20.751799999999999</v>
      </c>
      <c r="I67" s="45">
        <v>28.795999999999999</v>
      </c>
      <c r="J67" s="45">
        <v>17.6341</v>
      </c>
      <c r="K67" s="45">
        <v>18.273199999999999</v>
      </c>
      <c r="L67" s="45">
        <v>15.748200000000001</v>
      </c>
      <c r="M67" s="45">
        <v>12.698499999999999</v>
      </c>
      <c r="N67" s="45">
        <v>11.3345</v>
      </c>
      <c r="O67" s="45">
        <v>0</v>
      </c>
      <c r="P67" s="45">
        <v>11.3345</v>
      </c>
      <c r="Q67" s="45">
        <v>10.2811</v>
      </c>
      <c r="R67" s="45">
        <v>11.9633</v>
      </c>
      <c r="S67" s="45">
        <v>0</v>
      </c>
      <c r="T67" s="45">
        <v>11.482100000000001</v>
      </c>
      <c r="U67" s="45">
        <v>0</v>
      </c>
      <c r="V67" s="45">
        <v>11.482100000000001</v>
      </c>
      <c r="W67" s="45">
        <v>10.5426</v>
      </c>
      <c r="X67" s="45">
        <v>11.930400000000001</v>
      </c>
      <c r="Y67" s="45">
        <v>0</v>
      </c>
      <c r="Z67" s="45">
        <v>10.3842</v>
      </c>
      <c r="AA67" s="45">
        <v>0</v>
      </c>
      <c r="AB67" s="45">
        <v>10.3842</v>
      </c>
      <c r="AC67" s="45">
        <v>9.5055999999999994</v>
      </c>
      <c r="AD67" s="45">
        <v>12.4413</v>
      </c>
      <c r="AE67" s="45">
        <v>0</v>
      </c>
    </row>
    <row r="68" spans="1:31" ht="13.8" hidden="1" outlineLevel="1" collapsed="1">
      <c r="A68" s="8">
        <v>42278</v>
      </c>
      <c r="B68" s="45">
        <v>22.102699999999999</v>
      </c>
      <c r="C68" s="45">
        <v>28.637899999999998</v>
      </c>
      <c r="D68" s="45">
        <v>18.8596</v>
      </c>
      <c r="E68" s="45">
        <v>18.785499999999999</v>
      </c>
      <c r="F68" s="45">
        <v>21.037099999999999</v>
      </c>
      <c r="G68" s="45">
        <v>11.8908</v>
      </c>
      <c r="H68" s="45">
        <v>22.8919</v>
      </c>
      <c r="I68" s="45">
        <v>28.637899999999998</v>
      </c>
      <c r="J68" s="45">
        <v>19.747800000000002</v>
      </c>
      <c r="K68" s="45">
        <v>19.626799999999999</v>
      </c>
      <c r="L68" s="45">
        <v>23.066500000000001</v>
      </c>
      <c r="M68" s="45">
        <v>11.8908</v>
      </c>
      <c r="N68" s="45">
        <v>10.2042</v>
      </c>
      <c r="O68" s="45">
        <v>0</v>
      </c>
      <c r="P68" s="45">
        <v>10.2042</v>
      </c>
      <c r="Q68" s="45">
        <v>9.1617999999999995</v>
      </c>
      <c r="R68" s="45">
        <v>13.056699999999999</v>
      </c>
      <c r="S68" s="45">
        <v>0</v>
      </c>
      <c r="T68" s="45">
        <v>10.8354</v>
      </c>
      <c r="U68" s="45">
        <v>0</v>
      </c>
      <c r="V68" s="45">
        <v>10.8354</v>
      </c>
      <c r="W68" s="45">
        <v>9.8086000000000002</v>
      </c>
      <c r="X68" s="45">
        <v>12.830299999999999</v>
      </c>
      <c r="Y68" s="45">
        <v>0</v>
      </c>
      <c r="Z68" s="45">
        <v>8.7209000000000003</v>
      </c>
      <c r="AA68" s="45">
        <v>0</v>
      </c>
      <c r="AB68" s="45">
        <v>8.7209000000000003</v>
      </c>
      <c r="AC68" s="45">
        <v>8.0488999999999997</v>
      </c>
      <c r="AD68" s="45">
        <v>14.9</v>
      </c>
      <c r="AE68" s="45">
        <v>0</v>
      </c>
    </row>
    <row r="69" spans="1:31" ht="13.8" hidden="1" outlineLevel="1" collapsed="1">
      <c r="A69" s="8">
        <v>42309</v>
      </c>
      <c r="B69" s="45">
        <v>19.205100000000002</v>
      </c>
      <c r="C69" s="45">
        <v>28.429300000000001</v>
      </c>
      <c r="D69" s="45">
        <v>15.9838</v>
      </c>
      <c r="E69" s="45">
        <v>17.6814</v>
      </c>
      <c r="F69" s="45">
        <v>14.3028</v>
      </c>
      <c r="G69" s="45">
        <v>12.465199999999999</v>
      </c>
      <c r="H69" s="45">
        <v>22.561299999999999</v>
      </c>
      <c r="I69" s="45">
        <v>28.429300000000001</v>
      </c>
      <c r="J69" s="45">
        <v>18.8535</v>
      </c>
      <c r="K69" s="45">
        <v>18.213799999999999</v>
      </c>
      <c r="L69" s="45">
        <v>24.709700000000002</v>
      </c>
      <c r="M69" s="45">
        <v>12.465199999999999</v>
      </c>
      <c r="N69" s="45">
        <v>12.4384</v>
      </c>
      <c r="O69" s="45">
        <v>0</v>
      </c>
      <c r="P69" s="45">
        <v>12.4384</v>
      </c>
      <c r="Q69" s="45">
        <v>8.8956</v>
      </c>
      <c r="R69" s="45">
        <v>12.6822</v>
      </c>
      <c r="S69" s="45">
        <v>0</v>
      </c>
      <c r="T69" s="45">
        <v>12.5275</v>
      </c>
      <c r="U69" s="45">
        <v>0</v>
      </c>
      <c r="V69" s="45">
        <v>12.5275</v>
      </c>
      <c r="W69" s="45">
        <v>9.5885999999999996</v>
      </c>
      <c r="X69" s="45">
        <v>12.6829</v>
      </c>
      <c r="Y69" s="45">
        <v>0</v>
      </c>
      <c r="Z69" s="45">
        <v>6.7271000000000001</v>
      </c>
      <c r="AA69" s="45">
        <v>0</v>
      </c>
      <c r="AB69" s="45">
        <v>6.7271000000000001</v>
      </c>
      <c r="AC69" s="45">
        <v>6.6025</v>
      </c>
      <c r="AD69" s="45">
        <v>11.17</v>
      </c>
      <c r="AE69" s="45">
        <v>0</v>
      </c>
    </row>
    <row r="70" spans="1:31" ht="13.8" hidden="1" outlineLevel="1" collapsed="1">
      <c r="A70" s="8">
        <v>42339</v>
      </c>
      <c r="B70" s="45">
        <v>16.6707</v>
      </c>
      <c r="C70" s="45">
        <v>28.103899999999999</v>
      </c>
      <c r="D70" s="45">
        <v>15.691700000000001</v>
      </c>
      <c r="E70" s="45">
        <v>15.8323</v>
      </c>
      <c r="F70" s="45">
        <v>15.324199999999999</v>
      </c>
      <c r="G70" s="45">
        <v>12.042199999999999</v>
      </c>
      <c r="H70" s="45">
        <v>16.715499999999999</v>
      </c>
      <c r="I70" s="45">
        <v>28.103899999999999</v>
      </c>
      <c r="J70" s="45">
        <v>15.731299999999999</v>
      </c>
      <c r="K70" s="45">
        <v>15.885899999999999</v>
      </c>
      <c r="L70" s="45">
        <v>15.3285</v>
      </c>
      <c r="M70" s="45">
        <v>12.042199999999999</v>
      </c>
      <c r="N70" s="45">
        <v>11.401199999999999</v>
      </c>
      <c r="O70" s="45">
        <v>0</v>
      </c>
      <c r="P70" s="45">
        <v>11.401199999999999</v>
      </c>
      <c r="Q70" s="45">
        <v>11.406000000000001</v>
      </c>
      <c r="R70" s="45">
        <v>11.245100000000001</v>
      </c>
      <c r="S70" s="45">
        <v>0</v>
      </c>
      <c r="T70" s="45">
        <v>12.3703</v>
      </c>
      <c r="U70" s="45">
        <v>0</v>
      </c>
      <c r="V70" s="45">
        <v>12.3703</v>
      </c>
      <c r="W70" s="45">
        <v>12.3673</v>
      </c>
      <c r="X70" s="45">
        <v>16</v>
      </c>
      <c r="Y70" s="45">
        <v>0</v>
      </c>
      <c r="Z70" s="45">
        <v>10.1752</v>
      </c>
      <c r="AA70" s="45">
        <v>0</v>
      </c>
      <c r="AB70" s="45">
        <v>10.1752</v>
      </c>
      <c r="AC70" s="45">
        <v>10.104900000000001</v>
      </c>
      <c r="AD70" s="45">
        <v>11.17</v>
      </c>
      <c r="AE70" s="45">
        <v>0</v>
      </c>
    </row>
    <row r="71" spans="1:31" ht="13.8" hidden="1" outlineLevel="1" collapsed="1">
      <c r="A71" s="8">
        <v>42370</v>
      </c>
      <c r="B71" s="45">
        <v>19.9314</v>
      </c>
      <c r="C71" s="45">
        <v>27.790400000000002</v>
      </c>
      <c r="D71" s="45">
        <v>17.9236</v>
      </c>
      <c r="E71" s="45">
        <v>17.867000000000001</v>
      </c>
      <c r="F71" s="45">
        <v>18.700700000000001</v>
      </c>
      <c r="G71" s="45">
        <v>14.849600000000001</v>
      </c>
      <c r="H71" s="45">
        <v>20.709700000000002</v>
      </c>
      <c r="I71" s="45">
        <v>27.790400000000002</v>
      </c>
      <c r="J71" s="45">
        <v>18.6981</v>
      </c>
      <c r="K71" s="45">
        <v>18.737200000000001</v>
      </c>
      <c r="L71" s="45">
        <v>18.7288</v>
      </c>
      <c r="M71" s="45">
        <v>14.849600000000001</v>
      </c>
      <c r="N71" s="45">
        <v>11.0053</v>
      </c>
      <c r="O71" s="45">
        <v>0</v>
      </c>
      <c r="P71" s="45">
        <v>11.0053</v>
      </c>
      <c r="Q71" s="45">
        <v>11.0036</v>
      </c>
      <c r="R71" s="45">
        <v>11.4519</v>
      </c>
      <c r="S71" s="45">
        <v>0</v>
      </c>
      <c r="T71" s="45">
        <v>10.999000000000001</v>
      </c>
      <c r="U71" s="45">
        <v>0</v>
      </c>
      <c r="V71" s="45">
        <v>10.999000000000001</v>
      </c>
      <c r="W71" s="45">
        <v>10.9979</v>
      </c>
      <c r="X71" s="45">
        <v>16</v>
      </c>
      <c r="Y71" s="45">
        <v>0</v>
      </c>
      <c r="Z71" s="45">
        <v>12.0623</v>
      </c>
      <c r="AA71" s="45">
        <v>0</v>
      </c>
      <c r="AB71" s="45">
        <v>12.0623</v>
      </c>
      <c r="AC71" s="45">
        <v>13.4282</v>
      </c>
      <c r="AD71" s="45">
        <v>11.17</v>
      </c>
      <c r="AE71" s="45">
        <v>0</v>
      </c>
    </row>
    <row r="72" spans="1:31" ht="13.8" hidden="1" outlineLevel="1" collapsed="1">
      <c r="A72" s="8">
        <v>42401</v>
      </c>
      <c r="B72" s="45">
        <v>17.579599999999999</v>
      </c>
      <c r="C72" s="45">
        <v>28.160599999999999</v>
      </c>
      <c r="D72" s="45">
        <v>15.9848</v>
      </c>
      <c r="E72" s="45">
        <v>16.290800000000001</v>
      </c>
      <c r="F72" s="45">
        <v>15.204499999999999</v>
      </c>
      <c r="G72" s="45">
        <v>12.001899999999999</v>
      </c>
      <c r="H72" s="45">
        <v>17.831600000000002</v>
      </c>
      <c r="I72" s="45">
        <v>28.160599999999999</v>
      </c>
      <c r="J72" s="45">
        <v>16.204499999999999</v>
      </c>
      <c r="K72" s="45">
        <v>16.589200000000002</v>
      </c>
      <c r="L72" s="45">
        <v>15.218400000000001</v>
      </c>
      <c r="M72" s="45">
        <v>12.001899999999999</v>
      </c>
      <c r="N72" s="45">
        <v>11.1174</v>
      </c>
      <c r="O72" s="45">
        <v>0</v>
      </c>
      <c r="P72" s="45">
        <v>11.1174</v>
      </c>
      <c r="Q72" s="45">
        <v>11.1053</v>
      </c>
      <c r="R72" s="45">
        <v>11.754300000000001</v>
      </c>
      <c r="S72" s="45">
        <v>0</v>
      </c>
      <c r="T72" s="45">
        <v>11.327199999999999</v>
      </c>
      <c r="U72" s="45">
        <v>0</v>
      </c>
      <c r="V72" s="45">
        <v>11.327199999999999</v>
      </c>
      <c r="W72" s="45">
        <v>11.317299999999999</v>
      </c>
      <c r="X72" s="45">
        <v>11.9018</v>
      </c>
      <c r="Y72" s="45">
        <v>0</v>
      </c>
      <c r="Z72" s="45">
        <v>9.5637000000000008</v>
      </c>
      <c r="AA72" s="45">
        <v>0</v>
      </c>
      <c r="AB72" s="45">
        <v>9.5637000000000008</v>
      </c>
      <c r="AC72" s="45">
        <v>9.5115999999999996</v>
      </c>
      <c r="AD72" s="45">
        <v>11.17</v>
      </c>
      <c r="AE72" s="45">
        <v>0</v>
      </c>
    </row>
    <row r="73" spans="1:31" ht="13.8" hidden="1" outlineLevel="1" collapsed="1">
      <c r="A73" s="8">
        <v>42430</v>
      </c>
      <c r="B73" s="45">
        <v>15.940200000000001</v>
      </c>
      <c r="C73" s="45">
        <v>28.372900000000001</v>
      </c>
      <c r="D73" s="45">
        <v>14.6759</v>
      </c>
      <c r="E73" s="45">
        <v>14.8446</v>
      </c>
      <c r="F73" s="45">
        <v>14.3902</v>
      </c>
      <c r="G73" s="45">
        <v>12.104100000000001</v>
      </c>
      <c r="H73" s="45">
        <v>18.339099999999998</v>
      </c>
      <c r="I73" s="45">
        <v>28.372900000000001</v>
      </c>
      <c r="J73" s="45">
        <v>16.485099999999999</v>
      </c>
      <c r="K73" s="45">
        <v>18.947500000000002</v>
      </c>
      <c r="L73" s="45">
        <v>14.438000000000001</v>
      </c>
      <c r="M73" s="45">
        <v>12.104100000000001</v>
      </c>
      <c r="N73" s="45">
        <v>12.4611</v>
      </c>
      <c r="O73" s="45">
        <v>0</v>
      </c>
      <c r="P73" s="45">
        <v>12.4611</v>
      </c>
      <c r="Q73" s="45">
        <v>12.481</v>
      </c>
      <c r="R73" s="45">
        <v>8.5117999999999991</v>
      </c>
      <c r="S73" s="45">
        <v>0</v>
      </c>
      <c r="T73" s="45">
        <v>12.464</v>
      </c>
      <c r="U73" s="45">
        <v>0</v>
      </c>
      <c r="V73" s="45">
        <v>12.464</v>
      </c>
      <c r="W73" s="45">
        <v>12.4832</v>
      </c>
      <c r="X73" s="45">
        <v>8.4306000000000001</v>
      </c>
      <c r="Y73" s="45">
        <v>0</v>
      </c>
      <c r="Z73" s="45">
        <v>10.9468</v>
      </c>
      <c r="AA73" s="45">
        <v>0</v>
      </c>
      <c r="AB73" s="45">
        <v>10.9468</v>
      </c>
      <c r="AC73" s="45">
        <v>11.1388</v>
      </c>
      <c r="AD73" s="45">
        <v>9.85</v>
      </c>
      <c r="AE73" s="45">
        <v>0</v>
      </c>
    </row>
    <row r="74" spans="1:31" ht="13.8" hidden="1" outlineLevel="1" collapsed="1">
      <c r="A74" s="8">
        <v>42461</v>
      </c>
      <c r="B74" s="45">
        <v>17.360900000000001</v>
      </c>
      <c r="C74" s="45">
        <v>27.840199999999999</v>
      </c>
      <c r="D74" s="45">
        <v>15.9787</v>
      </c>
      <c r="E74" s="45">
        <v>16.599799999999998</v>
      </c>
      <c r="F74" s="45">
        <v>13.6319</v>
      </c>
      <c r="G74" s="45">
        <v>12.007</v>
      </c>
      <c r="H74" s="45">
        <v>23.3081</v>
      </c>
      <c r="I74" s="45">
        <v>27.840199999999999</v>
      </c>
      <c r="J74" s="45">
        <v>21.589500000000001</v>
      </c>
      <c r="K74" s="45">
        <v>21.5777</v>
      </c>
      <c r="L74" s="45">
        <v>21.727599999999999</v>
      </c>
      <c r="M74" s="45">
        <v>12.007</v>
      </c>
      <c r="N74" s="45">
        <v>12.9861</v>
      </c>
      <c r="O74" s="45">
        <v>0</v>
      </c>
      <c r="P74" s="45">
        <v>12.9861</v>
      </c>
      <c r="Q74" s="45">
        <v>13.353199999999999</v>
      </c>
      <c r="R74" s="45">
        <v>11.973699999999999</v>
      </c>
      <c r="S74" s="45">
        <v>0</v>
      </c>
      <c r="T74" s="45">
        <v>13.0121</v>
      </c>
      <c r="U74" s="45">
        <v>0</v>
      </c>
      <c r="V74" s="45">
        <v>13.0121</v>
      </c>
      <c r="W74" s="45">
        <v>13.392899999999999</v>
      </c>
      <c r="X74" s="45">
        <v>11.982100000000001</v>
      </c>
      <c r="Y74" s="45">
        <v>0</v>
      </c>
      <c r="Z74" s="45">
        <v>11.6547</v>
      </c>
      <c r="AA74" s="45">
        <v>0</v>
      </c>
      <c r="AB74" s="45">
        <v>11.6547</v>
      </c>
      <c r="AC74" s="45">
        <v>11.756</v>
      </c>
      <c r="AD74" s="45">
        <v>10.2973</v>
      </c>
      <c r="AE74" s="45">
        <v>0</v>
      </c>
    </row>
    <row r="75" spans="1:31" ht="13.8" hidden="1" outlineLevel="1" collapsed="1">
      <c r="A75" s="8">
        <v>42491</v>
      </c>
      <c r="B75" s="45">
        <v>21.940200000000001</v>
      </c>
      <c r="C75" s="45">
        <v>27.340299999999999</v>
      </c>
      <c r="D75" s="45">
        <v>20.433199999999999</v>
      </c>
      <c r="E75" s="45">
        <v>22.561499999999999</v>
      </c>
      <c r="F75" s="45">
        <v>16.136700000000001</v>
      </c>
      <c r="G75" s="45">
        <v>12.1656</v>
      </c>
      <c r="H75" s="45">
        <v>23.3307</v>
      </c>
      <c r="I75" s="45">
        <v>27.340299999999999</v>
      </c>
      <c r="J75" s="45">
        <v>22.0124</v>
      </c>
      <c r="K75" s="45">
        <v>25.550599999999999</v>
      </c>
      <c r="L75" s="45">
        <v>16.2789</v>
      </c>
      <c r="M75" s="45">
        <v>12.1656</v>
      </c>
      <c r="N75" s="45">
        <v>11.5656</v>
      </c>
      <c r="O75" s="45">
        <v>0</v>
      </c>
      <c r="P75" s="45">
        <v>11.5656</v>
      </c>
      <c r="Q75" s="45">
        <v>11.654299999999999</v>
      </c>
      <c r="R75" s="45">
        <v>9.8123000000000005</v>
      </c>
      <c r="S75" s="45" t="s">
        <v>126</v>
      </c>
      <c r="T75" s="45">
        <v>11.6351</v>
      </c>
      <c r="U75" s="45">
        <v>0</v>
      </c>
      <c r="V75" s="45">
        <v>11.6351</v>
      </c>
      <c r="W75" s="45">
        <v>11.6564</v>
      </c>
      <c r="X75" s="45">
        <v>10.2554</v>
      </c>
      <c r="Y75" s="45">
        <v>0</v>
      </c>
      <c r="Z75" s="45">
        <v>11.4712</v>
      </c>
      <c r="AA75" s="45">
        <v>0</v>
      </c>
      <c r="AB75" s="45">
        <v>11.4712</v>
      </c>
      <c r="AC75" s="45">
        <v>11.651199999999999</v>
      </c>
      <c r="AD75" s="45">
        <v>9.7136999999999993</v>
      </c>
      <c r="AE75" s="45">
        <v>0</v>
      </c>
    </row>
    <row r="76" spans="1:31" ht="13.8" hidden="1" outlineLevel="1" collapsed="1">
      <c r="A76" s="8">
        <v>42522</v>
      </c>
      <c r="B76" s="45">
        <v>21.603400000000001</v>
      </c>
      <c r="C76" s="45">
        <v>27.311</v>
      </c>
      <c r="D76" s="45">
        <v>19.922599999999999</v>
      </c>
      <c r="E76" s="45">
        <v>23.007400000000001</v>
      </c>
      <c r="F76" s="45">
        <v>14.841699999999999</v>
      </c>
      <c r="G76" s="45">
        <v>20.8156</v>
      </c>
      <c r="H76" s="45">
        <v>22.6831</v>
      </c>
      <c r="I76" s="45">
        <v>27.311</v>
      </c>
      <c r="J76" s="45">
        <v>21.130700000000001</v>
      </c>
      <c r="K76" s="45">
        <v>24.9985</v>
      </c>
      <c r="L76" s="45">
        <v>15.323600000000001</v>
      </c>
      <c r="M76" s="45">
        <v>20.8156</v>
      </c>
      <c r="N76" s="45">
        <v>11.234</v>
      </c>
      <c r="O76" s="45">
        <v>0</v>
      </c>
      <c r="P76" s="45">
        <v>11.234</v>
      </c>
      <c r="Q76" s="45">
        <v>11.972899999999999</v>
      </c>
      <c r="R76" s="45">
        <v>8.6685999999999996</v>
      </c>
      <c r="S76" s="45" t="s">
        <v>126</v>
      </c>
      <c r="T76" s="45">
        <v>11.589700000000001</v>
      </c>
      <c r="U76" s="45">
        <v>0</v>
      </c>
      <c r="V76" s="45">
        <v>11.589700000000001</v>
      </c>
      <c r="W76" s="45">
        <v>12.0024</v>
      </c>
      <c r="X76" s="45">
        <v>8.9316999999999993</v>
      </c>
      <c r="Y76" s="45">
        <v>0</v>
      </c>
      <c r="Z76" s="45">
        <v>9.1117000000000008</v>
      </c>
      <c r="AA76" s="45">
        <v>0</v>
      </c>
      <c r="AB76" s="45">
        <v>9.1117000000000008</v>
      </c>
      <c r="AC76" s="45">
        <v>11.349600000000001</v>
      </c>
      <c r="AD76" s="45">
        <v>8.3894000000000002</v>
      </c>
      <c r="AE76" s="45">
        <v>0</v>
      </c>
    </row>
    <row r="77" spans="1:31" ht="13.8" hidden="1" outlineLevel="1" collapsed="1">
      <c r="A77" s="8">
        <v>42552</v>
      </c>
      <c r="B77" s="45">
        <v>15.498100000000001</v>
      </c>
      <c r="C77" s="45">
        <v>26.789400000000001</v>
      </c>
      <c r="D77" s="45">
        <v>14.3254</v>
      </c>
      <c r="E77" s="45">
        <v>17.783000000000001</v>
      </c>
      <c r="F77" s="45">
        <v>21.3217</v>
      </c>
      <c r="G77" s="45">
        <v>12.0016</v>
      </c>
      <c r="H77" s="45">
        <v>16.097000000000001</v>
      </c>
      <c r="I77" s="45">
        <v>26.789400000000001</v>
      </c>
      <c r="J77" s="45">
        <v>14.7356</v>
      </c>
      <c r="K77" s="45">
        <v>24.2422</v>
      </c>
      <c r="L77" s="45">
        <v>22.166499999999999</v>
      </c>
      <c r="M77" s="45">
        <v>12.0016</v>
      </c>
      <c r="N77" s="45">
        <v>12.510400000000001</v>
      </c>
      <c r="O77" s="45">
        <v>0</v>
      </c>
      <c r="P77" s="45">
        <v>12.510400000000001</v>
      </c>
      <c r="Q77" s="45">
        <v>12.52</v>
      </c>
      <c r="R77" s="45">
        <v>12.0587</v>
      </c>
      <c r="S77" s="45" t="s">
        <v>126</v>
      </c>
      <c r="T77" s="45">
        <v>12.543100000000001</v>
      </c>
      <c r="U77" s="45">
        <v>0</v>
      </c>
      <c r="V77" s="45">
        <v>12.543100000000001</v>
      </c>
      <c r="W77" s="45">
        <v>12.549899999999999</v>
      </c>
      <c r="X77" s="45">
        <v>12.2041</v>
      </c>
      <c r="Y77" s="45">
        <v>0</v>
      </c>
      <c r="Z77" s="45">
        <v>11.2125</v>
      </c>
      <c r="AA77" s="45">
        <v>0</v>
      </c>
      <c r="AB77" s="45">
        <v>11.2125</v>
      </c>
      <c r="AC77" s="45">
        <v>11.271800000000001</v>
      </c>
      <c r="AD77" s="45">
        <v>10.4131</v>
      </c>
      <c r="AE77" s="45">
        <v>0</v>
      </c>
    </row>
    <row r="78" spans="1:31" ht="13.8" hidden="1" outlineLevel="1" collapsed="1">
      <c r="A78" s="8">
        <v>42583</v>
      </c>
      <c r="B78" s="45">
        <v>14.944800000000001</v>
      </c>
      <c r="C78" s="45">
        <v>25.886199999999999</v>
      </c>
      <c r="D78" s="45">
        <v>13.835100000000001</v>
      </c>
      <c r="E78" s="45">
        <v>21.890799999999999</v>
      </c>
      <c r="F78" s="45">
        <v>13.0299</v>
      </c>
      <c r="G78" s="45">
        <v>12</v>
      </c>
      <c r="H78" s="45">
        <v>15.0303</v>
      </c>
      <c r="I78" s="45">
        <v>25.886199999999999</v>
      </c>
      <c r="J78" s="45">
        <v>13.9102</v>
      </c>
      <c r="K78" s="45">
        <v>23.014399999999998</v>
      </c>
      <c r="L78" s="45">
        <v>13.141</v>
      </c>
      <c r="M78" s="45">
        <v>12</v>
      </c>
      <c r="N78" s="45">
        <v>9.5303000000000004</v>
      </c>
      <c r="O78" s="45">
        <v>0</v>
      </c>
      <c r="P78" s="45">
        <v>9.5303000000000004</v>
      </c>
      <c r="Q78" s="45">
        <v>9.4824999999999999</v>
      </c>
      <c r="R78" s="45">
        <v>9.8346999999999998</v>
      </c>
      <c r="S78" s="45">
        <v>0</v>
      </c>
      <c r="T78" s="45">
        <v>9.4482999999999997</v>
      </c>
      <c r="U78" s="45">
        <v>0</v>
      </c>
      <c r="V78" s="45">
        <v>9.4482999999999997</v>
      </c>
      <c r="W78" s="45">
        <v>9.4407999999999994</v>
      </c>
      <c r="X78" s="45">
        <v>9.5126000000000008</v>
      </c>
      <c r="Y78" s="45">
        <v>0</v>
      </c>
      <c r="Z78" s="45">
        <v>10.817500000000001</v>
      </c>
      <c r="AA78" s="45">
        <v>0</v>
      </c>
      <c r="AB78" s="45">
        <v>10.817500000000001</v>
      </c>
      <c r="AC78" s="45">
        <v>11.0794</v>
      </c>
      <c r="AD78" s="45">
        <v>10.6656</v>
      </c>
      <c r="AE78" s="45">
        <v>0</v>
      </c>
    </row>
    <row r="79" spans="1:31" ht="13.8" hidden="1" outlineLevel="1" collapsed="1">
      <c r="A79" s="8">
        <v>42614</v>
      </c>
      <c r="B79" s="45">
        <v>17.792100000000001</v>
      </c>
      <c r="C79" s="45">
        <v>26.451000000000001</v>
      </c>
      <c r="D79" s="45">
        <v>16.226099999999999</v>
      </c>
      <c r="E79" s="45">
        <v>20.398299999999999</v>
      </c>
      <c r="F79" s="45">
        <v>14.671799999999999</v>
      </c>
      <c r="G79" s="45">
        <v>12</v>
      </c>
      <c r="H79" s="45">
        <v>18.303899999999999</v>
      </c>
      <c r="I79" s="45">
        <v>26.451000000000001</v>
      </c>
      <c r="J79" s="45">
        <v>16.675699999999999</v>
      </c>
      <c r="K79" s="45">
        <v>22.539400000000001</v>
      </c>
      <c r="L79" s="45">
        <v>14.765000000000001</v>
      </c>
      <c r="M79" s="45">
        <v>12</v>
      </c>
      <c r="N79" s="45">
        <v>11.9435</v>
      </c>
      <c r="O79" s="45">
        <v>0</v>
      </c>
      <c r="P79" s="45">
        <v>11.9435</v>
      </c>
      <c r="Q79" s="45">
        <v>12.023999999999999</v>
      </c>
      <c r="R79" s="45">
        <v>8.7912999999999997</v>
      </c>
      <c r="S79" s="45" t="s">
        <v>126</v>
      </c>
      <c r="T79" s="45">
        <v>12.8035</v>
      </c>
      <c r="U79" s="45">
        <v>0</v>
      </c>
      <c r="V79" s="45">
        <v>12.8035</v>
      </c>
      <c r="W79" s="45">
        <v>12.879</v>
      </c>
      <c r="X79" s="45">
        <v>9.8949999999999996</v>
      </c>
      <c r="Y79" s="45">
        <v>0</v>
      </c>
      <c r="Z79" s="45">
        <v>11.459899999999999</v>
      </c>
      <c r="AA79" s="45">
        <v>0</v>
      </c>
      <c r="AB79" s="45">
        <v>11.459899999999999</v>
      </c>
      <c r="AC79" s="45">
        <v>11.5434</v>
      </c>
      <c r="AD79" s="45">
        <v>8.1539000000000001</v>
      </c>
      <c r="AE79" s="45">
        <v>0</v>
      </c>
    </row>
    <row r="80" spans="1:31" ht="13.8" hidden="1" outlineLevel="1" collapsed="1">
      <c r="A80" s="8">
        <v>42644</v>
      </c>
      <c r="B80" s="45">
        <v>11.3283</v>
      </c>
      <c r="C80" s="45">
        <v>26.022600000000001</v>
      </c>
      <c r="D80" s="45">
        <v>11.039199999999999</v>
      </c>
      <c r="E80" s="45">
        <v>19.200399999999998</v>
      </c>
      <c r="F80" s="45">
        <v>18.621700000000001</v>
      </c>
      <c r="G80" s="45">
        <v>10.501899999999999</v>
      </c>
      <c r="H80" s="45">
        <v>11.340199999999999</v>
      </c>
      <c r="I80" s="45">
        <v>26.022600000000001</v>
      </c>
      <c r="J80" s="45">
        <v>11.05</v>
      </c>
      <c r="K80" s="45">
        <v>19.659099999999999</v>
      </c>
      <c r="L80" s="45">
        <v>20.395099999999999</v>
      </c>
      <c r="M80" s="45">
        <v>10.504200000000001</v>
      </c>
      <c r="N80" s="45">
        <v>8.702</v>
      </c>
      <c r="O80" s="45">
        <v>0</v>
      </c>
      <c r="P80" s="45">
        <v>8.702</v>
      </c>
      <c r="Q80" s="45">
        <v>8.8312000000000008</v>
      </c>
      <c r="R80" s="45">
        <v>8.7589000000000006</v>
      </c>
      <c r="S80" s="45">
        <v>8.3447999999999993</v>
      </c>
      <c r="T80" s="45">
        <v>8.5375999999999994</v>
      </c>
      <c r="U80" s="45">
        <v>0</v>
      </c>
      <c r="V80" s="45">
        <v>8.5375999999999994</v>
      </c>
      <c r="W80" s="45">
        <v>8.6372999999999998</v>
      </c>
      <c r="X80" s="45">
        <v>7.4055999999999997</v>
      </c>
      <c r="Y80" s="45">
        <v>0</v>
      </c>
      <c r="Z80" s="45">
        <v>8.8802000000000003</v>
      </c>
      <c r="AA80" s="45">
        <v>0</v>
      </c>
      <c r="AB80" s="45">
        <v>8.8802000000000003</v>
      </c>
      <c r="AC80" s="45">
        <v>13.1876</v>
      </c>
      <c r="AD80" s="45">
        <v>9.0029000000000003</v>
      </c>
      <c r="AE80" s="45">
        <v>8.3447999999999993</v>
      </c>
    </row>
    <row r="81" spans="1:31" ht="13.8" hidden="1" outlineLevel="1" collapsed="1">
      <c r="A81" s="8">
        <v>42675</v>
      </c>
      <c r="B81" s="45">
        <v>11.360099999999999</v>
      </c>
      <c r="C81" s="45">
        <v>25.706900000000001</v>
      </c>
      <c r="D81" s="45">
        <v>11.036</v>
      </c>
      <c r="E81" s="45">
        <v>21.939299999999999</v>
      </c>
      <c r="F81" s="45">
        <v>19.555299999999999</v>
      </c>
      <c r="G81" s="45">
        <v>10.4993</v>
      </c>
      <c r="H81" s="45">
        <v>11.3118</v>
      </c>
      <c r="I81" s="45">
        <v>25.706900000000001</v>
      </c>
      <c r="J81" s="45">
        <v>10.9833</v>
      </c>
      <c r="K81" s="45">
        <v>23.5837</v>
      </c>
      <c r="L81" s="45">
        <v>20.185500000000001</v>
      </c>
      <c r="M81" s="45">
        <v>10.5</v>
      </c>
      <c r="N81" s="45">
        <v>16.1189</v>
      </c>
      <c r="O81" s="45">
        <v>0</v>
      </c>
      <c r="P81" s="45">
        <v>16.1189</v>
      </c>
      <c r="Q81" s="45">
        <v>16.852</v>
      </c>
      <c r="R81" s="45">
        <v>8.4944000000000006</v>
      </c>
      <c r="S81" s="45">
        <v>8.5</v>
      </c>
      <c r="T81" s="45">
        <v>16.6723</v>
      </c>
      <c r="U81" s="45">
        <v>0</v>
      </c>
      <c r="V81" s="45">
        <v>16.6723</v>
      </c>
      <c r="W81" s="45">
        <v>17.0258</v>
      </c>
      <c r="X81" s="45">
        <v>8.1176999999999992</v>
      </c>
      <c r="Y81" s="45">
        <v>0</v>
      </c>
      <c r="Z81" s="45">
        <v>9.0312999999999999</v>
      </c>
      <c r="AA81" s="45">
        <v>0</v>
      </c>
      <c r="AB81" s="45">
        <v>9.0312999999999999</v>
      </c>
      <c r="AC81" s="45">
        <v>9.6501000000000001</v>
      </c>
      <c r="AD81" s="45">
        <v>9.1867999999999999</v>
      </c>
      <c r="AE81" s="45">
        <v>8.5</v>
      </c>
    </row>
    <row r="82" spans="1:31" ht="13.8" hidden="1" outlineLevel="1" collapsed="1">
      <c r="A82" s="8">
        <v>42705</v>
      </c>
      <c r="B82" s="45">
        <v>15.606</v>
      </c>
      <c r="C82" s="45">
        <v>24.688800000000001</v>
      </c>
      <c r="D82" s="45">
        <v>14.078799999999999</v>
      </c>
      <c r="E82" s="45">
        <v>19.226900000000001</v>
      </c>
      <c r="F82" s="45">
        <v>20.5581</v>
      </c>
      <c r="G82" s="45">
        <v>10.6889</v>
      </c>
      <c r="H82" s="45">
        <v>15.9123</v>
      </c>
      <c r="I82" s="45">
        <v>24.688800000000001</v>
      </c>
      <c r="J82" s="45">
        <v>14.3101</v>
      </c>
      <c r="K82" s="45">
        <v>21.491199999999999</v>
      </c>
      <c r="L82" s="45">
        <v>21.633099999999999</v>
      </c>
      <c r="M82" s="45">
        <v>10.6927</v>
      </c>
      <c r="N82" s="45">
        <v>11.3819</v>
      </c>
      <c r="O82" s="45">
        <v>0</v>
      </c>
      <c r="P82" s="45">
        <v>11.3819</v>
      </c>
      <c r="Q82" s="45">
        <v>11.539899999999999</v>
      </c>
      <c r="R82" s="45">
        <v>10.2058</v>
      </c>
      <c r="S82" s="45">
        <v>8.5</v>
      </c>
      <c r="T82" s="45">
        <v>13.7439</v>
      </c>
      <c r="U82" s="45">
        <v>0</v>
      </c>
      <c r="V82" s="45">
        <v>13.7439</v>
      </c>
      <c r="W82" s="45">
        <v>14.225300000000001</v>
      </c>
      <c r="X82" s="45">
        <v>9.1964000000000006</v>
      </c>
      <c r="Y82" s="45">
        <v>0</v>
      </c>
      <c r="Z82" s="45">
        <v>10.090199999999999</v>
      </c>
      <c r="AA82" s="45">
        <v>0</v>
      </c>
      <c r="AB82" s="45">
        <v>10.090199999999999</v>
      </c>
      <c r="AC82" s="45">
        <v>10.057600000000001</v>
      </c>
      <c r="AD82" s="45">
        <v>10.8415</v>
      </c>
      <c r="AE82" s="45">
        <v>8.5</v>
      </c>
    </row>
    <row r="83" spans="1:31" ht="13.8" hidden="1" outlineLevel="1" collapsed="1">
      <c r="A83" s="8">
        <v>42736</v>
      </c>
      <c r="B83" s="45">
        <v>20.9255</v>
      </c>
      <c r="C83" s="45">
        <v>24.142900000000001</v>
      </c>
      <c r="D83" s="45">
        <v>19.825299999999999</v>
      </c>
      <c r="E83" s="45">
        <v>19.612300000000001</v>
      </c>
      <c r="F83" s="45">
        <v>20.965199999999999</v>
      </c>
      <c r="G83" s="45">
        <v>8.5</v>
      </c>
      <c r="H83" s="45">
        <v>22.0459</v>
      </c>
      <c r="I83" s="45">
        <v>24.142900000000001</v>
      </c>
      <c r="J83" s="45">
        <v>21.167999999999999</v>
      </c>
      <c r="K83" s="45">
        <v>21.142600000000002</v>
      </c>
      <c r="L83" s="45">
        <v>21.266500000000001</v>
      </c>
      <c r="M83" s="45">
        <v>0</v>
      </c>
      <c r="N83" s="45">
        <v>13.8424</v>
      </c>
      <c r="O83" s="45">
        <v>0</v>
      </c>
      <c r="P83" s="45">
        <v>13.8424</v>
      </c>
      <c r="Q83" s="45">
        <v>14.0143</v>
      </c>
      <c r="R83" s="45">
        <v>8.4552999999999994</v>
      </c>
      <c r="S83" s="45">
        <v>8.5</v>
      </c>
      <c r="T83" s="45">
        <v>14.9422</v>
      </c>
      <c r="U83" s="45">
        <v>0</v>
      </c>
      <c r="V83" s="45">
        <v>14.9422</v>
      </c>
      <c r="W83" s="45">
        <v>15.0244</v>
      </c>
      <c r="X83" s="45">
        <v>7.1969000000000003</v>
      </c>
      <c r="Y83" s="45">
        <v>0</v>
      </c>
      <c r="Z83" s="45">
        <v>10.2555</v>
      </c>
      <c r="AA83" s="45">
        <v>0</v>
      </c>
      <c r="AB83" s="45">
        <v>10.2555</v>
      </c>
      <c r="AC83" s="45">
        <v>10.4011</v>
      </c>
      <c r="AD83" s="45">
        <v>9.1814999999999998</v>
      </c>
      <c r="AE83" s="45">
        <v>8.5</v>
      </c>
    </row>
    <row r="84" spans="1:31" ht="13.8" hidden="1" outlineLevel="1" collapsed="1">
      <c r="A84" s="8">
        <v>42767</v>
      </c>
      <c r="B84" s="45">
        <v>20.7471</v>
      </c>
      <c r="C84" s="45">
        <v>23.315300000000001</v>
      </c>
      <c r="D84" s="45">
        <v>19.688800000000001</v>
      </c>
      <c r="E84" s="45">
        <v>19.592500000000001</v>
      </c>
      <c r="F84" s="45">
        <v>20.301300000000001</v>
      </c>
      <c r="G84" s="45">
        <v>0</v>
      </c>
      <c r="H84" s="45">
        <v>21.436800000000002</v>
      </c>
      <c r="I84" s="45">
        <v>23.315300000000001</v>
      </c>
      <c r="J84" s="45">
        <v>20.5383</v>
      </c>
      <c r="K84" s="45">
        <v>20.508600000000001</v>
      </c>
      <c r="L84" s="45">
        <v>20.703900000000001</v>
      </c>
      <c r="M84" s="45">
        <v>0</v>
      </c>
      <c r="N84" s="45">
        <v>14.4055</v>
      </c>
      <c r="O84" s="45">
        <v>0</v>
      </c>
      <c r="P84" s="45">
        <v>14.4055</v>
      </c>
      <c r="Q84" s="45">
        <v>14.593299999999999</v>
      </c>
      <c r="R84" s="45">
        <v>9.0501000000000005</v>
      </c>
      <c r="S84" s="45" t="s">
        <v>126</v>
      </c>
      <c r="T84" s="45">
        <v>15.7363</v>
      </c>
      <c r="U84" s="45">
        <v>0</v>
      </c>
      <c r="V84" s="45">
        <v>15.7363</v>
      </c>
      <c r="W84" s="45">
        <v>15.7408</v>
      </c>
      <c r="X84" s="45">
        <v>15.366899999999999</v>
      </c>
      <c r="Y84" s="45">
        <v>0</v>
      </c>
      <c r="Z84" s="45">
        <v>9.5009999999999994</v>
      </c>
      <c r="AA84" s="45">
        <v>0</v>
      </c>
      <c r="AB84" s="45">
        <v>9.5009999999999994</v>
      </c>
      <c r="AC84" s="45">
        <v>9.8710000000000004</v>
      </c>
      <c r="AD84" s="45">
        <v>6.6562000000000001</v>
      </c>
      <c r="AE84" s="45">
        <v>0</v>
      </c>
    </row>
    <row r="85" spans="1:31" ht="13.8" hidden="1" outlineLevel="1" collapsed="1">
      <c r="A85" s="8">
        <v>42795</v>
      </c>
      <c r="B85" s="45">
        <v>19.865500000000001</v>
      </c>
      <c r="C85" s="45">
        <v>23.0364</v>
      </c>
      <c r="D85" s="45">
        <v>18.634</v>
      </c>
      <c r="E85" s="45">
        <v>19.153099999999998</v>
      </c>
      <c r="F85" s="45">
        <v>16.808900000000001</v>
      </c>
      <c r="G85" s="45">
        <v>0</v>
      </c>
      <c r="H85" s="45">
        <v>21.091799999999999</v>
      </c>
      <c r="I85" s="45">
        <v>23.0364</v>
      </c>
      <c r="J85" s="45">
        <v>20.135200000000001</v>
      </c>
      <c r="K85" s="45">
        <v>20.194199999999999</v>
      </c>
      <c r="L85" s="45">
        <v>19.907699999999998</v>
      </c>
      <c r="M85" s="45">
        <v>0</v>
      </c>
      <c r="N85" s="45">
        <v>13.0016</v>
      </c>
      <c r="O85" s="45">
        <v>0</v>
      </c>
      <c r="P85" s="45">
        <v>13.0016</v>
      </c>
      <c r="Q85" s="45">
        <v>14.8453</v>
      </c>
      <c r="R85" s="45">
        <v>8.2591999999999999</v>
      </c>
      <c r="S85" s="45" t="s">
        <v>126</v>
      </c>
      <c r="T85" s="45">
        <v>13.803100000000001</v>
      </c>
      <c r="U85" s="45">
        <v>0</v>
      </c>
      <c r="V85" s="45">
        <v>13.803100000000001</v>
      </c>
      <c r="W85" s="45">
        <v>15.507999999999999</v>
      </c>
      <c r="X85" s="45">
        <v>8.3879999999999999</v>
      </c>
      <c r="Y85" s="45">
        <v>0</v>
      </c>
      <c r="Z85" s="45">
        <v>7.7553999999999998</v>
      </c>
      <c r="AA85" s="45">
        <v>0</v>
      </c>
      <c r="AB85" s="45">
        <v>7.7553999999999998</v>
      </c>
      <c r="AC85" s="45">
        <v>7.5960999999999999</v>
      </c>
      <c r="AD85" s="45">
        <v>7.8884999999999996</v>
      </c>
      <c r="AE85" s="45">
        <v>0</v>
      </c>
    </row>
    <row r="86" spans="1:31" ht="13.8" hidden="1" outlineLevel="1" collapsed="1">
      <c r="A86" s="8">
        <v>42826</v>
      </c>
      <c r="B86" s="45">
        <v>19.355399999999999</v>
      </c>
      <c r="C86" s="45">
        <v>22.3108</v>
      </c>
      <c r="D86" s="45">
        <v>18.177099999999999</v>
      </c>
      <c r="E86" s="45">
        <v>18.338100000000001</v>
      </c>
      <c r="F86" s="45">
        <v>17.580500000000001</v>
      </c>
      <c r="G86" s="45">
        <v>0</v>
      </c>
      <c r="H86" s="45">
        <v>20.610600000000002</v>
      </c>
      <c r="I86" s="45">
        <v>22.3108</v>
      </c>
      <c r="J86" s="45">
        <v>19.791899999999998</v>
      </c>
      <c r="K86" s="45">
        <v>19.9834</v>
      </c>
      <c r="L86" s="45">
        <v>19.118600000000001</v>
      </c>
      <c r="M86" s="45">
        <v>0</v>
      </c>
      <c r="N86" s="45">
        <v>10.402699999999999</v>
      </c>
      <c r="O86" s="45">
        <v>0</v>
      </c>
      <c r="P86" s="45">
        <v>10.402699999999999</v>
      </c>
      <c r="Q86" s="45">
        <v>10.9125</v>
      </c>
      <c r="R86" s="45">
        <v>7.9042000000000003</v>
      </c>
      <c r="S86" s="45" t="s">
        <v>126</v>
      </c>
      <c r="T86" s="45">
        <v>9.6229999999999993</v>
      </c>
      <c r="U86" s="45">
        <v>0</v>
      </c>
      <c r="V86" s="45">
        <v>9.6229999999999993</v>
      </c>
      <c r="W86" s="45">
        <v>10.047000000000001</v>
      </c>
      <c r="X86" s="45">
        <v>8.1037999999999997</v>
      </c>
      <c r="Y86" s="45">
        <v>0</v>
      </c>
      <c r="Z86" s="45">
        <v>11.512</v>
      </c>
      <c r="AA86" s="45">
        <v>0</v>
      </c>
      <c r="AB86" s="45">
        <v>11.512</v>
      </c>
      <c r="AC86" s="45">
        <v>11.981999999999999</v>
      </c>
      <c r="AD86" s="45">
        <v>7.2851999999999997</v>
      </c>
      <c r="AE86" s="45">
        <v>0</v>
      </c>
    </row>
    <row r="87" spans="1:31" ht="13.8" hidden="1" outlineLevel="1" collapsed="1">
      <c r="A87" s="8">
        <v>42856</v>
      </c>
      <c r="B87" s="45">
        <v>18.7317</v>
      </c>
      <c r="C87" s="45">
        <v>21.6966</v>
      </c>
      <c r="D87" s="45">
        <v>17.431899999999999</v>
      </c>
      <c r="E87" s="45">
        <v>17.4253</v>
      </c>
      <c r="F87" s="45">
        <v>17.455300000000001</v>
      </c>
      <c r="G87" s="45">
        <v>0</v>
      </c>
      <c r="H87" s="45">
        <v>20.047899999999998</v>
      </c>
      <c r="I87" s="45">
        <v>21.6966</v>
      </c>
      <c r="J87" s="45">
        <v>19.196300000000001</v>
      </c>
      <c r="K87" s="45">
        <v>18.965900000000001</v>
      </c>
      <c r="L87" s="45">
        <v>20.056100000000001</v>
      </c>
      <c r="M87" s="45">
        <v>0</v>
      </c>
      <c r="N87" s="45">
        <v>7.5293999999999999</v>
      </c>
      <c r="O87" s="45">
        <v>0</v>
      </c>
      <c r="P87" s="45">
        <v>7.5293999999999999</v>
      </c>
      <c r="Q87" s="45">
        <v>7.9875999999999996</v>
      </c>
      <c r="R87" s="45">
        <v>6.3365999999999998</v>
      </c>
      <c r="S87" s="45" t="s">
        <v>126</v>
      </c>
      <c r="T87" s="45">
        <v>7.4119000000000002</v>
      </c>
      <c r="U87" s="45">
        <v>0</v>
      </c>
      <c r="V87" s="45">
        <v>7.4119000000000002</v>
      </c>
      <c r="W87" s="45">
        <v>7.7674000000000003</v>
      </c>
      <c r="X87" s="45">
        <v>6.2210000000000001</v>
      </c>
      <c r="Y87" s="45">
        <v>0</v>
      </c>
      <c r="Z87" s="45">
        <v>8.0341000000000005</v>
      </c>
      <c r="AA87" s="45">
        <v>0</v>
      </c>
      <c r="AB87" s="45">
        <v>8.0341000000000005</v>
      </c>
      <c r="AC87" s="45">
        <v>9.3928999999999991</v>
      </c>
      <c r="AD87" s="45">
        <v>6.5734000000000004</v>
      </c>
      <c r="AE87" s="45">
        <v>0</v>
      </c>
    </row>
    <row r="88" spans="1:31" ht="13.8" hidden="1" outlineLevel="1" collapsed="1">
      <c r="A88" s="8">
        <v>42887</v>
      </c>
      <c r="B88" s="45">
        <v>18.787500000000001</v>
      </c>
      <c r="C88" s="45">
        <v>21.006900000000002</v>
      </c>
      <c r="D88" s="45">
        <v>17.734200000000001</v>
      </c>
      <c r="E88" s="45">
        <v>17.563199999999998</v>
      </c>
      <c r="F88" s="45">
        <v>18.4697</v>
      </c>
      <c r="G88" s="45">
        <v>6.1470000000000002</v>
      </c>
      <c r="H88" s="45">
        <v>19.7761</v>
      </c>
      <c r="I88" s="45">
        <v>21.006900000000002</v>
      </c>
      <c r="J88" s="45">
        <v>19.1081</v>
      </c>
      <c r="K88" s="45">
        <v>19.113600000000002</v>
      </c>
      <c r="L88" s="45">
        <v>19.088200000000001</v>
      </c>
      <c r="M88" s="45">
        <v>0</v>
      </c>
      <c r="N88" s="45">
        <v>8.1681000000000008</v>
      </c>
      <c r="O88" s="45">
        <v>20</v>
      </c>
      <c r="P88" s="45">
        <v>8.1681000000000008</v>
      </c>
      <c r="Q88" s="45">
        <v>8.2579999999999991</v>
      </c>
      <c r="R88" s="45">
        <v>7.3676000000000004</v>
      </c>
      <c r="S88" s="45">
        <v>6.1470000000000002</v>
      </c>
      <c r="T88" s="45">
        <v>8.0622000000000007</v>
      </c>
      <c r="U88" s="45">
        <v>0</v>
      </c>
      <c r="V88" s="45">
        <v>8.0622000000000007</v>
      </c>
      <c r="W88" s="45">
        <v>8.1839999999999993</v>
      </c>
      <c r="X88" s="45">
        <v>5.8851000000000004</v>
      </c>
      <c r="Y88" s="45">
        <v>0</v>
      </c>
      <c r="Z88" s="45">
        <v>9.3457000000000008</v>
      </c>
      <c r="AA88" s="45">
        <v>20</v>
      </c>
      <c r="AB88" s="45">
        <v>9.3452999999999999</v>
      </c>
      <c r="AC88" s="45">
        <v>9.8643999999999998</v>
      </c>
      <c r="AD88" s="45">
        <v>9.4061000000000003</v>
      </c>
      <c r="AE88" s="45">
        <v>6.1470000000000002</v>
      </c>
    </row>
    <row r="89" spans="1:31" ht="13.8" hidden="1" outlineLevel="1" collapsed="1">
      <c r="A89" s="8">
        <v>42917</v>
      </c>
      <c r="B89" s="45">
        <v>18.8186</v>
      </c>
      <c r="C89" s="45">
        <v>20.527699999999999</v>
      </c>
      <c r="D89" s="45">
        <v>18.109200000000001</v>
      </c>
      <c r="E89" s="45">
        <v>17.959099999999999</v>
      </c>
      <c r="F89" s="45">
        <v>18.8857</v>
      </c>
      <c r="G89" s="45">
        <v>10.071300000000001</v>
      </c>
      <c r="H89" s="45">
        <v>19.387799999999999</v>
      </c>
      <c r="I89" s="45">
        <v>20.527699999999999</v>
      </c>
      <c r="J89" s="45">
        <v>18.876300000000001</v>
      </c>
      <c r="K89" s="45">
        <v>18.689499999999999</v>
      </c>
      <c r="L89" s="45">
        <v>19.805399999999999</v>
      </c>
      <c r="M89" s="45">
        <v>10.5</v>
      </c>
      <c r="N89" s="45">
        <v>8.6379000000000001</v>
      </c>
      <c r="O89" s="45">
        <v>0</v>
      </c>
      <c r="P89" s="45">
        <v>8.6379000000000001</v>
      </c>
      <c r="Q89" s="45">
        <v>8.6454000000000004</v>
      </c>
      <c r="R89" s="45">
        <v>8.6981999999999999</v>
      </c>
      <c r="S89" s="45">
        <v>5.6497999999999999</v>
      </c>
      <c r="T89" s="45">
        <v>9.2783999999999995</v>
      </c>
      <c r="U89" s="45">
        <v>0</v>
      </c>
      <c r="V89" s="45">
        <v>9.2783999999999995</v>
      </c>
      <c r="W89" s="45">
        <v>9.5943000000000005</v>
      </c>
      <c r="X89" s="45">
        <v>8.6351999999999993</v>
      </c>
      <c r="Y89" s="45">
        <v>5.6497999999999999</v>
      </c>
      <c r="Z89" s="45">
        <v>7.3289999999999997</v>
      </c>
      <c r="AA89" s="45">
        <v>0</v>
      </c>
      <c r="AB89" s="45">
        <v>7.3289999999999997</v>
      </c>
      <c r="AC89" s="45">
        <v>7.1105999999999998</v>
      </c>
      <c r="AD89" s="45">
        <v>9.0242000000000004</v>
      </c>
      <c r="AE89" s="45">
        <v>0</v>
      </c>
    </row>
    <row r="90" spans="1:31" ht="13.8" hidden="1" outlineLevel="1" collapsed="1">
      <c r="A90" s="8">
        <v>42948</v>
      </c>
      <c r="B90" s="45">
        <v>17.869299999999999</v>
      </c>
      <c r="C90" s="45">
        <v>20.525099999999998</v>
      </c>
      <c r="D90" s="45">
        <v>16.784099999999999</v>
      </c>
      <c r="E90" s="45">
        <v>17.678899999999999</v>
      </c>
      <c r="F90" s="45">
        <v>15.418900000000001</v>
      </c>
      <c r="G90" s="45">
        <v>7.0217000000000001</v>
      </c>
      <c r="H90" s="45">
        <v>19.3325</v>
      </c>
      <c r="I90" s="45">
        <v>20.525099999999998</v>
      </c>
      <c r="J90" s="45">
        <v>18.7241</v>
      </c>
      <c r="K90" s="45">
        <v>18.523299999999999</v>
      </c>
      <c r="L90" s="45">
        <v>19.434200000000001</v>
      </c>
      <c r="M90" s="45">
        <v>18.721399999999999</v>
      </c>
      <c r="N90" s="45">
        <v>8.9760000000000009</v>
      </c>
      <c r="O90" s="45">
        <v>36.5</v>
      </c>
      <c r="P90" s="45">
        <v>8.9760000000000009</v>
      </c>
      <c r="Q90" s="45">
        <v>10.183199999999999</v>
      </c>
      <c r="R90" s="45">
        <v>8.6234000000000002</v>
      </c>
      <c r="S90" s="45">
        <v>7</v>
      </c>
      <c r="T90" s="45">
        <v>9.1431000000000004</v>
      </c>
      <c r="U90" s="45">
        <v>0</v>
      </c>
      <c r="V90" s="45">
        <v>9.1431000000000004</v>
      </c>
      <c r="W90" s="45">
        <v>9.6434999999999995</v>
      </c>
      <c r="X90" s="45">
        <v>8.8430999999999997</v>
      </c>
      <c r="Y90" s="45">
        <v>0</v>
      </c>
      <c r="Z90" s="45">
        <v>8.4077000000000002</v>
      </c>
      <c r="AA90" s="45">
        <v>36.5</v>
      </c>
      <c r="AB90" s="45">
        <v>8.4077000000000002</v>
      </c>
      <c r="AC90" s="45">
        <v>12.6355</v>
      </c>
      <c r="AD90" s="45">
        <v>6.0450999999999997</v>
      </c>
      <c r="AE90" s="45">
        <v>7</v>
      </c>
    </row>
    <row r="91" spans="1:31" ht="13.8" hidden="1" outlineLevel="1" collapsed="1">
      <c r="A91" s="8">
        <v>42979</v>
      </c>
      <c r="B91" s="45">
        <v>17.9941</v>
      </c>
      <c r="C91" s="45">
        <v>19.783899999999999</v>
      </c>
      <c r="D91" s="45">
        <v>17.372299999999999</v>
      </c>
      <c r="E91" s="45">
        <v>16.500399999999999</v>
      </c>
      <c r="F91" s="45">
        <v>19.186900000000001</v>
      </c>
      <c r="G91" s="45">
        <v>12</v>
      </c>
      <c r="H91" s="45">
        <v>18.717500000000001</v>
      </c>
      <c r="I91" s="45">
        <v>19.783899999999999</v>
      </c>
      <c r="J91" s="45">
        <v>18.305299999999999</v>
      </c>
      <c r="K91" s="45">
        <v>17.509799999999998</v>
      </c>
      <c r="L91" s="45">
        <v>19.8522</v>
      </c>
      <c r="M91" s="45">
        <v>12</v>
      </c>
      <c r="N91" s="45">
        <v>9.0808</v>
      </c>
      <c r="O91" s="45">
        <v>36.5</v>
      </c>
      <c r="P91" s="45">
        <v>9.0808</v>
      </c>
      <c r="Q91" s="45">
        <v>9.5494000000000003</v>
      </c>
      <c r="R91" s="45">
        <v>6.7221000000000002</v>
      </c>
      <c r="S91" s="45" t="s">
        <v>126</v>
      </c>
      <c r="T91" s="45">
        <v>8.6827000000000005</v>
      </c>
      <c r="U91" s="45">
        <v>0</v>
      </c>
      <c r="V91" s="45">
        <v>8.6827000000000005</v>
      </c>
      <c r="W91" s="45">
        <v>8.9949999999999992</v>
      </c>
      <c r="X91" s="45">
        <v>7.1486999999999998</v>
      </c>
      <c r="Y91" s="45">
        <v>0</v>
      </c>
      <c r="Z91" s="45">
        <v>9.5140999999999991</v>
      </c>
      <c r="AA91" s="45">
        <v>36.5</v>
      </c>
      <c r="AB91" s="45">
        <v>9.5140999999999991</v>
      </c>
      <c r="AC91" s="45">
        <v>10.147399999999999</v>
      </c>
      <c r="AD91" s="45">
        <v>6.2373000000000003</v>
      </c>
      <c r="AE91" s="45">
        <v>0</v>
      </c>
    </row>
    <row r="92" spans="1:31" ht="13.8" hidden="1" outlineLevel="1" collapsed="1">
      <c r="A92" s="8">
        <v>43009</v>
      </c>
      <c r="B92" s="45">
        <v>17.244</v>
      </c>
      <c r="C92" s="45">
        <v>19.491099999999999</v>
      </c>
      <c r="D92" s="45">
        <v>16.351900000000001</v>
      </c>
      <c r="E92" s="45">
        <v>17.1814</v>
      </c>
      <c r="F92" s="45">
        <v>17.4452</v>
      </c>
      <c r="G92" s="45">
        <v>4.0686</v>
      </c>
      <c r="H92" s="45">
        <v>18.1221</v>
      </c>
      <c r="I92" s="45">
        <v>19.491099999999999</v>
      </c>
      <c r="J92" s="45">
        <v>17.503499999999999</v>
      </c>
      <c r="K92" s="45">
        <v>17.879100000000001</v>
      </c>
      <c r="L92" s="45">
        <v>19.079899999999999</v>
      </c>
      <c r="M92" s="45">
        <v>5.3080999999999996</v>
      </c>
      <c r="N92" s="45">
        <v>8.0311000000000003</v>
      </c>
      <c r="O92" s="45">
        <v>0</v>
      </c>
      <c r="P92" s="45">
        <v>8.0311000000000003</v>
      </c>
      <c r="Q92" s="45">
        <v>10.1136</v>
      </c>
      <c r="R92" s="45">
        <v>8.4596999999999998</v>
      </c>
      <c r="S92" s="45">
        <v>1.4137</v>
      </c>
      <c r="T92" s="45">
        <v>8.0219000000000005</v>
      </c>
      <c r="U92" s="45">
        <v>0</v>
      </c>
      <c r="V92" s="45">
        <v>8.0219000000000005</v>
      </c>
      <c r="W92" s="45">
        <v>9.9957999999999991</v>
      </c>
      <c r="X92" s="45">
        <v>9.1587999999999994</v>
      </c>
      <c r="Y92" s="45">
        <v>1.4137</v>
      </c>
      <c r="Z92" s="45">
        <v>8.0858000000000008</v>
      </c>
      <c r="AA92" s="45">
        <v>0</v>
      </c>
      <c r="AB92" s="45">
        <v>8.0858000000000008</v>
      </c>
      <c r="AC92" s="45">
        <v>15.574</v>
      </c>
      <c r="AD92" s="45">
        <v>7.4897</v>
      </c>
      <c r="AE92" s="45">
        <v>0</v>
      </c>
    </row>
    <row r="93" spans="1:31" ht="13.8" hidden="1" outlineLevel="1" collapsed="1">
      <c r="A93" s="8">
        <v>43040</v>
      </c>
      <c r="B93" s="45">
        <v>16.927600000000002</v>
      </c>
      <c r="C93" s="45">
        <v>19.3078</v>
      </c>
      <c r="D93" s="45">
        <v>16.083600000000001</v>
      </c>
      <c r="E93" s="45">
        <v>16.037800000000001</v>
      </c>
      <c r="F93" s="45">
        <v>16.965399999999999</v>
      </c>
      <c r="G93" s="45">
        <v>5.2600000000000001E-2</v>
      </c>
      <c r="H93" s="45">
        <v>18.352599999999999</v>
      </c>
      <c r="I93" s="45">
        <v>19.3078</v>
      </c>
      <c r="J93" s="45">
        <v>17.938800000000001</v>
      </c>
      <c r="K93" s="45">
        <v>18.1447</v>
      </c>
      <c r="L93" s="45">
        <v>17.370799999999999</v>
      </c>
      <c r="M93" s="45">
        <v>20</v>
      </c>
      <c r="N93" s="45">
        <v>7.7125000000000004</v>
      </c>
      <c r="O93" s="45">
        <v>36.5</v>
      </c>
      <c r="P93" s="45">
        <v>7.7125000000000004</v>
      </c>
      <c r="Q93" s="45">
        <v>8.2195</v>
      </c>
      <c r="R93" s="45">
        <v>7.4080000000000004</v>
      </c>
      <c r="S93" s="45">
        <v>1.03E-2</v>
      </c>
      <c r="T93" s="45">
        <v>6.9223999999999997</v>
      </c>
      <c r="U93" s="45">
        <v>0</v>
      </c>
      <c r="V93" s="45">
        <v>6.9223999999999997</v>
      </c>
      <c r="W93" s="45">
        <v>7.77</v>
      </c>
      <c r="X93" s="45">
        <v>11.015000000000001</v>
      </c>
      <c r="Y93" s="45">
        <v>1.03E-2</v>
      </c>
      <c r="Z93" s="45">
        <v>8.3907000000000007</v>
      </c>
      <c r="AA93" s="45">
        <v>36.5</v>
      </c>
      <c r="AB93" s="45">
        <v>8.3907000000000007</v>
      </c>
      <c r="AC93" s="45">
        <v>8.5686999999999998</v>
      </c>
      <c r="AD93" s="45">
        <v>5.9048999999999996</v>
      </c>
      <c r="AE93" s="45">
        <v>0</v>
      </c>
    </row>
    <row r="94" spans="1:31" ht="13.8" hidden="1" outlineLevel="1" collapsed="1">
      <c r="A94" s="8">
        <v>43070</v>
      </c>
      <c r="B94" s="45">
        <v>17.1142</v>
      </c>
      <c r="C94" s="45">
        <v>19.134699999999999</v>
      </c>
      <c r="D94" s="45">
        <v>16.2714</v>
      </c>
      <c r="E94" s="45">
        <v>16.587499999999999</v>
      </c>
      <c r="F94" s="45">
        <v>15.433</v>
      </c>
      <c r="G94" s="45">
        <v>18.680800000000001</v>
      </c>
      <c r="H94" s="45">
        <v>18.580300000000001</v>
      </c>
      <c r="I94" s="45">
        <v>19.134699999999999</v>
      </c>
      <c r="J94" s="45">
        <v>18.288</v>
      </c>
      <c r="K94" s="45">
        <v>18.315200000000001</v>
      </c>
      <c r="L94" s="45">
        <v>18.202999999999999</v>
      </c>
      <c r="M94" s="45">
        <v>19.114000000000001</v>
      </c>
      <c r="N94" s="45">
        <v>8.6336999999999993</v>
      </c>
      <c r="O94" s="45">
        <v>36.5</v>
      </c>
      <c r="P94" s="45">
        <v>8.6336999999999993</v>
      </c>
      <c r="Q94" s="45">
        <v>8.4954999999999998</v>
      </c>
      <c r="R94" s="45">
        <v>8.8497000000000003</v>
      </c>
      <c r="S94" s="45">
        <v>13.577999999999999</v>
      </c>
      <c r="T94" s="45">
        <v>9.0310000000000006</v>
      </c>
      <c r="U94" s="45">
        <v>0</v>
      </c>
      <c r="V94" s="45">
        <v>9.0310000000000006</v>
      </c>
      <c r="W94" s="45">
        <v>8.4003999999999994</v>
      </c>
      <c r="X94" s="45">
        <v>9.9436999999999998</v>
      </c>
      <c r="Y94" s="45">
        <v>13.577999999999999</v>
      </c>
      <c r="Z94" s="45">
        <v>7.7034000000000002</v>
      </c>
      <c r="AA94" s="45">
        <v>36.5</v>
      </c>
      <c r="AB94" s="45">
        <v>7.7034000000000002</v>
      </c>
      <c r="AC94" s="45">
        <v>8.6960999999999995</v>
      </c>
      <c r="AD94" s="45">
        <v>5.8045999999999998</v>
      </c>
      <c r="AE94" s="45">
        <v>0</v>
      </c>
    </row>
    <row r="95" spans="1:31" ht="13.8" hidden="1" outlineLevel="1" collapsed="1">
      <c r="A95" s="8">
        <v>43101</v>
      </c>
      <c r="B95" s="45">
        <v>17.2226</v>
      </c>
      <c r="C95" s="45">
        <v>19.319099999999999</v>
      </c>
      <c r="D95" s="45">
        <v>16.239100000000001</v>
      </c>
      <c r="E95" s="45">
        <v>17.757899999999999</v>
      </c>
      <c r="F95" s="45">
        <v>12.0661</v>
      </c>
      <c r="G95" s="45">
        <v>7.2545000000000002</v>
      </c>
      <c r="H95" s="45">
        <v>17.548400000000001</v>
      </c>
      <c r="I95" s="45">
        <v>19.319099999999999</v>
      </c>
      <c r="J95" s="45">
        <v>16.668900000000001</v>
      </c>
      <c r="K95" s="45">
        <v>18.163</v>
      </c>
      <c r="L95" s="45">
        <v>12.234500000000001</v>
      </c>
      <c r="M95" s="45">
        <v>19.120200000000001</v>
      </c>
      <c r="N95" s="45">
        <v>8.9467999999999996</v>
      </c>
      <c r="O95" s="45">
        <v>0</v>
      </c>
      <c r="P95" s="45">
        <v>8.9467999999999996</v>
      </c>
      <c r="Q95" s="45">
        <v>9.8775999999999993</v>
      </c>
      <c r="R95" s="45">
        <v>7.4474999999999998</v>
      </c>
      <c r="S95" s="45">
        <v>7</v>
      </c>
      <c r="T95" s="45">
        <v>9.7190999999999992</v>
      </c>
      <c r="U95" s="45">
        <v>0</v>
      </c>
      <c r="V95" s="45">
        <v>9.7190999999999992</v>
      </c>
      <c r="W95" s="45">
        <v>9.8855000000000004</v>
      </c>
      <c r="X95" s="45">
        <v>7.7263999999999999</v>
      </c>
      <c r="Y95" s="45">
        <v>0</v>
      </c>
      <c r="Z95" s="45">
        <v>7.2988999999999997</v>
      </c>
      <c r="AA95" s="45">
        <v>0</v>
      </c>
      <c r="AB95" s="45">
        <v>7.2988999999999997</v>
      </c>
      <c r="AC95" s="45">
        <v>9.6677999999999997</v>
      </c>
      <c r="AD95" s="45">
        <v>7.3060999999999998</v>
      </c>
      <c r="AE95" s="45">
        <v>7</v>
      </c>
    </row>
    <row r="96" spans="1:31" ht="13.8" hidden="1" outlineLevel="1" collapsed="1">
      <c r="A96" s="8">
        <v>43132</v>
      </c>
      <c r="B96" s="45">
        <v>17.9544</v>
      </c>
      <c r="C96" s="45">
        <v>18.954899999999999</v>
      </c>
      <c r="D96" s="45">
        <v>17.522099999999998</v>
      </c>
      <c r="E96" s="45">
        <v>17.4862</v>
      </c>
      <c r="F96" s="45">
        <v>17.906600000000001</v>
      </c>
      <c r="G96" s="45">
        <v>9.3994999999999997</v>
      </c>
      <c r="H96" s="45">
        <v>18.8553</v>
      </c>
      <c r="I96" s="45">
        <v>18.954899999999999</v>
      </c>
      <c r="J96" s="45">
        <v>18.803999999999998</v>
      </c>
      <c r="K96" s="45">
        <v>18.905100000000001</v>
      </c>
      <c r="L96" s="45">
        <v>18.4404</v>
      </c>
      <c r="M96" s="45">
        <v>15.2956</v>
      </c>
      <c r="N96" s="45">
        <v>10.908300000000001</v>
      </c>
      <c r="O96" s="45">
        <v>0</v>
      </c>
      <c r="P96" s="45">
        <v>10.908300000000001</v>
      </c>
      <c r="Q96" s="45">
        <v>11.161300000000001</v>
      </c>
      <c r="R96" s="45">
        <v>8.4152000000000005</v>
      </c>
      <c r="S96" s="45">
        <v>7</v>
      </c>
      <c r="T96" s="45">
        <v>11.3283</v>
      </c>
      <c r="U96" s="45">
        <v>0</v>
      </c>
      <c r="V96" s="45">
        <v>11.3283</v>
      </c>
      <c r="W96" s="45">
        <v>11.505000000000001</v>
      </c>
      <c r="X96" s="45">
        <v>8.6158999999999999</v>
      </c>
      <c r="Y96" s="45">
        <v>0</v>
      </c>
      <c r="Z96" s="45">
        <v>8.1052</v>
      </c>
      <c r="AA96" s="45">
        <v>0</v>
      </c>
      <c r="AB96" s="45">
        <v>8.1052</v>
      </c>
      <c r="AC96" s="45">
        <v>8.4245000000000001</v>
      </c>
      <c r="AD96" s="45">
        <v>6.6654</v>
      </c>
      <c r="AE96" s="45">
        <v>7</v>
      </c>
    </row>
    <row r="97" spans="1:31" ht="13.8" hidden="1" outlineLevel="1" collapsed="1">
      <c r="A97" s="8">
        <v>43160</v>
      </c>
      <c r="B97" s="45">
        <v>18.072299999999998</v>
      </c>
      <c r="C97" s="45">
        <v>18.805800000000001</v>
      </c>
      <c r="D97" s="45">
        <v>17.7392</v>
      </c>
      <c r="E97" s="45">
        <v>18.141300000000001</v>
      </c>
      <c r="F97" s="45">
        <v>16.6098</v>
      </c>
      <c r="G97" s="45">
        <v>7.7601000000000004</v>
      </c>
      <c r="H97" s="45">
        <v>19.065100000000001</v>
      </c>
      <c r="I97" s="45">
        <v>18.805800000000001</v>
      </c>
      <c r="J97" s="45">
        <v>19.2059</v>
      </c>
      <c r="K97" s="45">
        <v>19.382200000000001</v>
      </c>
      <c r="L97" s="45">
        <v>18.5138</v>
      </c>
      <c r="M97" s="45">
        <v>15.3019</v>
      </c>
      <c r="N97" s="45">
        <v>10.2822</v>
      </c>
      <c r="O97" s="45">
        <v>0</v>
      </c>
      <c r="P97" s="45">
        <v>10.2822</v>
      </c>
      <c r="Q97" s="45">
        <v>10.707599999999999</v>
      </c>
      <c r="R97" s="45">
        <v>9.7377000000000002</v>
      </c>
      <c r="S97" s="45">
        <v>6.9284999999999997</v>
      </c>
      <c r="T97" s="45">
        <v>10.6228</v>
      </c>
      <c r="U97" s="45">
        <v>0</v>
      </c>
      <c r="V97" s="45">
        <v>10.6228</v>
      </c>
      <c r="W97" s="45">
        <v>10.928800000000001</v>
      </c>
      <c r="X97" s="45">
        <v>9.8483000000000001</v>
      </c>
      <c r="Y97" s="45">
        <v>0</v>
      </c>
      <c r="Z97" s="45">
        <v>7.3113999999999999</v>
      </c>
      <c r="AA97" s="45">
        <v>0</v>
      </c>
      <c r="AB97" s="45">
        <v>7.3113999999999999</v>
      </c>
      <c r="AC97" s="45">
        <v>6.7640000000000002</v>
      </c>
      <c r="AD97" s="45">
        <v>8.6628000000000007</v>
      </c>
      <c r="AE97" s="45">
        <v>6.9284999999999997</v>
      </c>
    </row>
    <row r="98" spans="1:31" ht="13.8" hidden="1" outlineLevel="1" collapsed="1">
      <c r="A98" s="8">
        <v>43191</v>
      </c>
      <c r="B98" s="45">
        <v>17.629799999999999</v>
      </c>
      <c r="C98" s="45">
        <v>19.033000000000001</v>
      </c>
      <c r="D98" s="45">
        <v>16.86</v>
      </c>
      <c r="E98" s="45">
        <v>17.120799999999999</v>
      </c>
      <c r="F98" s="45">
        <v>16.683499999999999</v>
      </c>
      <c r="G98" s="45">
        <v>7.7453000000000003</v>
      </c>
      <c r="H98" s="45">
        <v>18.7271</v>
      </c>
      <c r="I98" s="45">
        <v>19.033000000000001</v>
      </c>
      <c r="J98" s="45">
        <v>18.508700000000001</v>
      </c>
      <c r="K98" s="45">
        <v>18.5594</v>
      </c>
      <c r="L98" s="45">
        <v>18.258400000000002</v>
      </c>
      <c r="M98" s="45">
        <v>15.8521</v>
      </c>
      <c r="N98" s="45">
        <v>11.3828</v>
      </c>
      <c r="O98" s="45">
        <v>20</v>
      </c>
      <c r="P98" s="45">
        <v>11.3828</v>
      </c>
      <c r="Q98" s="45">
        <v>12.1378</v>
      </c>
      <c r="R98" s="45">
        <v>8.9361999999999995</v>
      </c>
      <c r="S98" s="45">
        <v>6.8324999999999996</v>
      </c>
      <c r="T98" s="45">
        <v>11.7562</v>
      </c>
      <c r="U98" s="45">
        <v>20</v>
      </c>
      <c r="V98" s="45">
        <v>11.7562</v>
      </c>
      <c r="W98" s="45">
        <v>11.933299999999999</v>
      </c>
      <c r="X98" s="45">
        <v>9.7706999999999997</v>
      </c>
      <c r="Y98" s="45">
        <v>0</v>
      </c>
      <c r="Z98" s="45">
        <v>9.6822999999999997</v>
      </c>
      <c r="AA98" s="45">
        <v>0</v>
      </c>
      <c r="AB98" s="45">
        <v>9.6822999999999997</v>
      </c>
      <c r="AC98" s="45">
        <v>14.4466</v>
      </c>
      <c r="AD98" s="45">
        <v>7.0216000000000003</v>
      </c>
      <c r="AE98" s="45">
        <v>6.8324999999999996</v>
      </c>
    </row>
    <row r="99" spans="1:31" ht="13.8" hidden="1" outlineLevel="1" collapsed="1">
      <c r="A99" s="8">
        <v>43221</v>
      </c>
      <c r="B99" s="45">
        <v>17.5791</v>
      </c>
      <c r="C99" s="45">
        <v>18.762599999999999</v>
      </c>
      <c r="D99" s="45">
        <v>16.905000000000001</v>
      </c>
      <c r="E99" s="45">
        <v>17.3964</v>
      </c>
      <c r="F99" s="45">
        <v>17.568000000000001</v>
      </c>
      <c r="G99" s="45">
        <v>6.6082000000000001</v>
      </c>
      <c r="H99" s="45">
        <v>18.955500000000001</v>
      </c>
      <c r="I99" s="45">
        <v>18.762599999999999</v>
      </c>
      <c r="J99" s="45">
        <v>19.1036</v>
      </c>
      <c r="K99" s="45">
        <v>19.189800000000002</v>
      </c>
      <c r="L99" s="45">
        <v>18.7408</v>
      </c>
      <c r="M99" s="45">
        <v>16.359300000000001</v>
      </c>
      <c r="N99" s="45">
        <v>10.5853</v>
      </c>
      <c r="O99" s="45">
        <v>36.5</v>
      </c>
      <c r="P99" s="45">
        <v>10.5853</v>
      </c>
      <c r="Q99" s="45">
        <v>11.8347</v>
      </c>
      <c r="R99" s="45">
        <v>7.6250999999999998</v>
      </c>
      <c r="S99" s="45">
        <v>6.5</v>
      </c>
      <c r="T99" s="45">
        <v>11.9854</v>
      </c>
      <c r="U99" s="45">
        <v>0</v>
      </c>
      <c r="V99" s="45">
        <v>11.9854</v>
      </c>
      <c r="W99" s="45">
        <v>12.2157</v>
      </c>
      <c r="X99" s="45">
        <v>8.1973000000000003</v>
      </c>
      <c r="Y99" s="45">
        <v>0</v>
      </c>
      <c r="Z99" s="45">
        <v>6.8921999999999999</v>
      </c>
      <c r="AA99" s="45">
        <v>36.5</v>
      </c>
      <c r="AB99" s="45">
        <v>6.8921999999999999</v>
      </c>
      <c r="AC99" s="45">
        <v>8.0517000000000003</v>
      </c>
      <c r="AD99" s="45">
        <v>6.5461</v>
      </c>
      <c r="AE99" s="45">
        <v>6.5</v>
      </c>
    </row>
    <row r="100" spans="1:31" ht="13.8" hidden="1" outlineLevel="1" collapsed="1">
      <c r="A100" s="8">
        <v>43252</v>
      </c>
      <c r="B100" s="45">
        <v>17.767800000000001</v>
      </c>
      <c r="C100" s="45">
        <v>19.084900000000001</v>
      </c>
      <c r="D100" s="45">
        <v>17.002700000000001</v>
      </c>
      <c r="E100" s="45">
        <v>17.0549</v>
      </c>
      <c r="F100" s="45">
        <v>16.7498</v>
      </c>
      <c r="G100" s="45">
        <v>14.6732</v>
      </c>
      <c r="H100" s="45">
        <v>19.254000000000001</v>
      </c>
      <c r="I100" s="45">
        <v>19.084900000000001</v>
      </c>
      <c r="J100" s="45">
        <v>19.391500000000001</v>
      </c>
      <c r="K100" s="45">
        <v>19.799499999999998</v>
      </c>
      <c r="L100" s="45">
        <v>17.6036</v>
      </c>
      <c r="M100" s="45">
        <v>14.6732</v>
      </c>
      <c r="N100" s="45">
        <v>11.025</v>
      </c>
      <c r="O100" s="45">
        <v>0</v>
      </c>
      <c r="P100" s="45">
        <v>11.025</v>
      </c>
      <c r="Q100" s="45">
        <v>11.152900000000001</v>
      </c>
      <c r="R100" s="45">
        <v>8.1129999999999995</v>
      </c>
      <c r="S100" s="45" t="s">
        <v>126</v>
      </c>
      <c r="T100" s="45">
        <v>11.319699999999999</v>
      </c>
      <c r="U100" s="45">
        <v>0</v>
      </c>
      <c r="V100" s="45">
        <v>11.319699999999999</v>
      </c>
      <c r="W100" s="45">
        <v>11.360300000000001</v>
      </c>
      <c r="X100" s="45">
        <v>9.3513999999999999</v>
      </c>
      <c r="Y100" s="45">
        <v>0</v>
      </c>
      <c r="Z100" s="45">
        <v>7.1177000000000001</v>
      </c>
      <c r="AA100" s="45">
        <v>0</v>
      </c>
      <c r="AB100" s="45">
        <v>7.1177000000000001</v>
      </c>
      <c r="AC100" s="45">
        <v>7.1199000000000003</v>
      </c>
      <c r="AD100" s="45">
        <v>7.1134000000000004</v>
      </c>
      <c r="AE100" s="45">
        <v>0</v>
      </c>
    </row>
    <row r="101" spans="1:31" ht="13.8" hidden="1" outlineLevel="1" collapsed="1">
      <c r="A101" s="8">
        <v>43282</v>
      </c>
      <c r="B101" s="45">
        <v>17.171099999999999</v>
      </c>
      <c r="C101" s="45">
        <v>19.0669</v>
      </c>
      <c r="D101" s="45">
        <v>15.950900000000001</v>
      </c>
      <c r="E101" s="45">
        <v>15.7</v>
      </c>
      <c r="F101" s="45">
        <v>16.992599999999999</v>
      </c>
      <c r="G101" s="45">
        <v>16.309799999999999</v>
      </c>
      <c r="H101" s="45">
        <v>19.110700000000001</v>
      </c>
      <c r="I101" s="45">
        <v>19.0669</v>
      </c>
      <c r="J101" s="45">
        <v>19.153600000000001</v>
      </c>
      <c r="K101" s="45">
        <v>19.670400000000001</v>
      </c>
      <c r="L101" s="45">
        <v>17.789899999999999</v>
      </c>
      <c r="M101" s="45">
        <v>16.309799999999999</v>
      </c>
      <c r="N101" s="45">
        <v>9.7887000000000004</v>
      </c>
      <c r="O101" s="45">
        <v>0</v>
      </c>
      <c r="P101" s="45">
        <v>9.7887000000000004</v>
      </c>
      <c r="Q101" s="45">
        <v>9.9110999999999994</v>
      </c>
      <c r="R101" s="45">
        <v>6.9812000000000003</v>
      </c>
      <c r="S101" s="45" t="s">
        <v>126</v>
      </c>
      <c r="T101" s="45">
        <v>11.0212</v>
      </c>
      <c r="U101" s="45">
        <v>0</v>
      </c>
      <c r="V101" s="45">
        <v>11.0212</v>
      </c>
      <c r="W101" s="45">
        <v>11.317600000000001</v>
      </c>
      <c r="X101" s="45">
        <v>6.4101999999999997</v>
      </c>
      <c r="Y101" s="45">
        <v>0</v>
      </c>
      <c r="Z101" s="45">
        <v>7.8132999999999999</v>
      </c>
      <c r="AA101" s="45">
        <v>0</v>
      </c>
      <c r="AB101" s="45">
        <v>7.8132999999999999</v>
      </c>
      <c r="AC101" s="45">
        <v>7.7674000000000003</v>
      </c>
      <c r="AD101" s="45">
        <v>11.5968</v>
      </c>
      <c r="AE101" s="45">
        <v>0</v>
      </c>
    </row>
    <row r="102" spans="1:31" ht="13.8" hidden="1" outlineLevel="1" collapsed="1">
      <c r="A102" s="8">
        <v>43313</v>
      </c>
      <c r="B102" s="45">
        <v>17.989100000000001</v>
      </c>
      <c r="C102" s="45">
        <v>19.3873</v>
      </c>
      <c r="D102" s="45">
        <v>17.069400000000002</v>
      </c>
      <c r="E102" s="45">
        <v>17.3751</v>
      </c>
      <c r="F102" s="45">
        <v>17.110299999999999</v>
      </c>
      <c r="G102" s="45">
        <v>7.5861999999999998</v>
      </c>
      <c r="H102" s="45">
        <v>19.372599999999998</v>
      </c>
      <c r="I102" s="45">
        <v>19.3873</v>
      </c>
      <c r="J102" s="45">
        <v>19.360600000000002</v>
      </c>
      <c r="K102" s="45">
        <v>19.7285</v>
      </c>
      <c r="L102" s="45">
        <v>18.284400000000002</v>
      </c>
      <c r="M102" s="45">
        <v>17.211300000000001</v>
      </c>
      <c r="N102" s="45">
        <v>7.6779999999999999</v>
      </c>
      <c r="O102" s="45">
        <v>0</v>
      </c>
      <c r="P102" s="45">
        <v>7.6779999999999999</v>
      </c>
      <c r="Q102" s="45">
        <v>7.8792</v>
      </c>
      <c r="R102" s="45">
        <v>7.9478</v>
      </c>
      <c r="S102" s="45">
        <v>5.9668000000000001</v>
      </c>
      <c r="T102" s="45">
        <v>8.0914000000000001</v>
      </c>
      <c r="U102" s="45">
        <v>0</v>
      </c>
      <c r="V102" s="45">
        <v>8.0914000000000001</v>
      </c>
      <c r="W102" s="45">
        <v>8.0799000000000003</v>
      </c>
      <c r="X102" s="45">
        <v>8.1463999999999999</v>
      </c>
      <c r="Y102" s="45">
        <v>0</v>
      </c>
      <c r="Z102" s="45">
        <v>6.9877000000000002</v>
      </c>
      <c r="AA102" s="45">
        <v>0</v>
      </c>
      <c r="AB102" s="45">
        <v>6.9877000000000002</v>
      </c>
      <c r="AC102" s="45">
        <v>7.4512999999999998</v>
      </c>
      <c r="AD102" s="45">
        <v>6.9706999999999999</v>
      </c>
      <c r="AE102" s="45">
        <v>5.9668000000000001</v>
      </c>
    </row>
    <row r="103" spans="1:31" ht="13.8" hidden="1" outlineLevel="1" collapsed="1">
      <c r="A103" s="8">
        <v>43344</v>
      </c>
      <c r="B103" s="45">
        <v>17.867699999999999</v>
      </c>
      <c r="C103" s="45">
        <v>19.094999999999999</v>
      </c>
      <c r="D103" s="45">
        <v>17.0654</v>
      </c>
      <c r="E103" s="45">
        <v>17.328600000000002</v>
      </c>
      <c r="F103" s="45">
        <v>16.764900000000001</v>
      </c>
      <c r="G103" s="45">
        <v>6.5381999999999998</v>
      </c>
      <c r="H103" s="45">
        <v>19.716200000000001</v>
      </c>
      <c r="I103" s="45">
        <v>19.094999999999999</v>
      </c>
      <c r="J103" s="45">
        <v>20.253</v>
      </c>
      <c r="K103" s="45">
        <v>20.818999999999999</v>
      </c>
      <c r="L103" s="45">
        <v>18.543500000000002</v>
      </c>
      <c r="M103" s="45">
        <v>20</v>
      </c>
      <c r="N103" s="45">
        <v>7.1653000000000002</v>
      </c>
      <c r="O103" s="45">
        <v>0</v>
      </c>
      <c r="P103" s="45">
        <v>7.1653000000000002</v>
      </c>
      <c r="Q103" s="45">
        <v>7.0403000000000002</v>
      </c>
      <c r="R103" s="45">
        <v>8.0135000000000005</v>
      </c>
      <c r="S103" s="45">
        <v>6.5</v>
      </c>
      <c r="T103" s="45">
        <v>7.3448000000000002</v>
      </c>
      <c r="U103" s="45">
        <v>0</v>
      </c>
      <c r="V103" s="45">
        <v>7.3448000000000002</v>
      </c>
      <c r="W103" s="45">
        <v>7.0937000000000001</v>
      </c>
      <c r="X103" s="45">
        <v>8.6316000000000006</v>
      </c>
      <c r="Y103" s="45">
        <v>0</v>
      </c>
      <c r="Z103" s="45">
        <v>6.6417000000000002</v>
      </c>
      <c r="AA103" s="45">
        <v>0</v>
      </c>
      <c r="AB103" s="45">
        <v>6.6417000000000002</v>
      </c>
      <c r="AC103" s="45">
        <v>6.8425000000000002</v>
      </c>
      <c r="AD103" s="45">
        <v>5.8936000000000002</v>
      </c>
      <c r="AE103" s="45">
        <v>6.5</v>
      </c>
    </row>
    <row r="104" spans="1:31" ht="13.8" hidden="1" outlineLevel="1" collapsed="1">
      <c r="A104" s="8">
        <v>43374</v>
      </c>
      <c r="B104" s="45">
        <v>18.347899999999999</v>
      </c>
      <c r="C104" s="45">
        <v>19.371300000000002</v>
      </c>
      <c r="D104" s="45">
        <v>17.7271</v>
      </c>
      <c r="E104" s="45">
        <v>18.279399999999999</v>
      </c>
      <c r="F104" s="45">
        <v>18.3216</v>
      </c>
      <c r="G104" s="45">
        <v>6.2107000000000001</v>
      </c>
      <c r="H104" s="45">
        <v>19.9727</v>
      </c>
      <c r="I104" s="45">
        <v>19.371300000000002</v>
      </c>
      <c r="J104" s="45">
        <v>20.439800000000002</v>
      </c>
      <c r="K104" s="45">
        <v>20.981300000000001</v>
      </c>
      <c r="L104" s="45">
        <v>19.198899999999998</v>
      </c>
      <c r="M104" s="45">
        <v>21</v>
      </c>
      <c r="N104" s="45">
        <v>8.0386000000000006</v>
      </c>
      <c r="O104" s="45">
        <v>20</v>
      </c>
      <c r="P104" s="45">
        <v>8.0386000000000006</v>
      </c>
      <c r="Q104" s="45">
        <v>8.8221000000000007</v>
      </c>
      <c r="R104" s="45">
        <v>5.9859</v>
      </c>
      <c r="S104" s="45">
        <v>6.1666999999999996</v>
      </c>
      <c r="T104" s="45">
        <v>8.6685999999999996</v>
      </c>
      <c r="U104" s="45">
        <v>20</v>
      </c>
      <c r="V104" s="45">
        <v>8.6685999999999996</v>
      </c>
      <c r="W104" s="45">
        <v>8.8080999999999996</v>
      </c>
      <c r="X104" s="45">
        <v>5.9610000000000003</v>
      </c>
      <c r="Y104" s="45">
        <v>0</v>
      </c>
      <c r="Z104" s="45">
        <v>6.8806000000000003</v>
      </c>
      <c r="AA104" s="45">
        <v>0</v>
      </c>
      <c r="AB104" s="45">
        <v>6.8806000000000003</v>
      </c>
      <c r="AC104" s="45">
        <v>8.9136000000000006</v>
      </c>
      <c r="AD104" s="45">
        <v>6.0033000000000003</v>
      </c>
      <c r="AE104" s="45">
        <v>6.1666999999999996</v>
      </c>
    </row>
    <row r="105" spans="1:31" ht="13.8" hidden="1" outlineLevel="1" collapsed="1">
      <c r="A105" s="8">
        <v>43405</v>
      </c>
      <c r="B105" s="45">
        <v>18.5899</v>
      </c>
      <c r="C105" s="45">
        <v>19.580200000000001</v>
      </c>
      <c r="D105" s="45">
        <v>17.9345</v>
      </c>
      <c r="E105" s="45">
        <v>18.360499999999998</v>
      </c>
      <c r="F105" s="45">
        <v>17.0153</v>
      </c>
      <c r="G105" s="45">
        <v>8.7041000000000004</v>
      </c>
      <c r="H105" s="45">
        <v>20.0045</v>
      </c>
      <c r="I105" s="45">
        <v>19.580200000000001</v>
      </c>
      <c r="J105" s="45">
        <v>20.348199999999999</v>
      </c>
      <c r="K105" s="45">
        <v>20.948699999999999</v>
      </c>
      <c r="L105" s="45">
        <v>18.790700000000001</v>
      </c>
      <c r="M105" s="45">
        <v>22</v>
      </c>
      <c r="N105" s="45">
        <v>7.1547999999999998</v>
      </c>
      <c r="O105" s="45">
        <v>20</v>
      </c>
      <c r="P105" s="45">
        <v>7.1547999999999998</v>
      </c>
      <c r="Q105" s="45">
        <v>8.1491000000000007</v>
      </c>
      <c r="R105" s="45">
        <v>1.7502</v>
      </c>
      <c r="S105" s="45">
        <v>6.5</v>
      </c>
      <c r="T105" s="45">
        <v>7.2213000000000003</v>
      </c>
      <c r="U105" s="45">
        <v>20</v>
      </c>
      <c r="V105" s="45">
        <v>7.2211999999999996</v>
      </c>
      <c r="W105" s="45">
        <v>8.2459000000000007</v>
      </c>
      <c r="X105" s="45">
        <v>1.2145999999999999</v>
      </c>
      <c r="Y105" s="45">
        <v>0</v>
      </c>
      <c r="Z105" s="45">
        <v>6.6349</v>
      </c>
      <c r="AA105" s="45">
        <v>0</v>
      </c>
      <c r="AB105" s="45">
        <v>6.6349</v>
      </c>
      <c r="AC105" s="45">
        <v>6.8616999999999999</v>
      </c>
      <c r="AD105" s="45">
        <v>6.1616999999999997</v>
      </c>
      <c r="AE105" s="45">
        <v>6.5</v>
      </c>
    </row>
    <row r="106" spans="1:31" ht="13.8" hidden="1" outlineLevel="1" collapsed="1">
      <c r="A106" s="8">
        <v>43435</v>
      </c>
      <c r="B106" s="45">
        <v>17.6493</v>
      </c>
      <c r="C106" s="45">
        <v>19.650600000000001</v>
      </c>
      <c r="D106" s="45">
        <v>16.5426</v>
      </c>
      <c r="E106" s="45">
        <v>17.978300000000001</v>
      </c>
      <c r="F106" s="45">
        <v>16.783999999999999</v>
      </c>
      <c r="G106" s="45">
        <v>3.972</v>
      </c>
      <c r="H106" s="45">
        <v>19.759</v>
      </c>
      <c r="I106" s="45">
        <v>19.650600000000001</v>
      </c>
      <c r="J106" s="45">
        <v>19.840599999999998</v>
      </c>
      <c r="K106" s="45">
        <v>21.468699999999998</v>
      </c>
      <c r="L106" s="45">
        <v>19.6128</v>
      </c>
      <c r="M106" s="45">
        <v>0.89639999999999997</v>
      </c>
      <c r="N106" s="45">
        <v>7.4097</v>
      </c>
      <c r="O106" s="45">
        <v>0</v>
      </c>
      <c r="P106" s="45">
        <v>7.4097</v>
      </c>
      <c r="Q106" s="45">
        <v>7.4518000000000004</v>
      </c>
      <c r="R106" s="45">
        <v>7.2272999999999996</v>
      </c>
      <c r="S106" s="45">
        <v>7.3917999999999999</v>
      </c>
      <c r="T106" s="45">
        <v>7.7236000000000002</v>
      </c>
      <c r="U106" s="45">
        <v>0</v>
      </c>
      <c r="V106" s="45">
        <v>7.7236000000000002</v>
      </c>
      <c r="W106" s="45">
        <v>7.7671999999999999</v>
      </c>
      <c r="X106" s="45">
        <v>7.3589000000000002</v>
      </c>
      <c r="Y106" s="45">
        <v>0</v>
      </c>
      <c r="Z106" s="45">
        <v>6.9471999999999996</v>
      </c>
      <c r="AA106" s="45">
        <v>0</v>
      </c>
      <c r="AB106" s="45">
        <v>6.9471999999999996</v>
      </c>
      <c r="AC106" s="45">
        <v>6.4359999999999999</v>
      </c>
      <c r="AD106" s="45">
        <v>7.125</v>
      </c>
      <c r="AE106" s="45">
        <v>7.3917999999999999</v>
      </c>
    </row>
    <row r="107" spans="1:31" ht="13.8" hidden="1" outlineLevel="1" collapsed="1">
      <c r="A107" s="8">
        <v>43466</v>
      </c>
      <c r="B107" s="45">
        <v>18.686</v>
      </c>
      <c r="C107" s="45">
        <v>19.913799999999998</v>
      </c>
      <c r="D107" s="45">
        <v>17.9343</v>
      </c>
      <c r="E107" s="45">
        <v>18.604700000000001</v>
      </c>
      <c r="F107" s="45">
        <v>16.8749</v>
      </c>
      <c r="G107" s="45">
        <v>7.7838000000000003</v>
      </c>
      <c r="H107" s="45">
        <v>20.661000000000001</v>
      </c>
      <c r="I107" s="45">
        <v>19.913799999999998</v>
      </c>
      <c r="J107" s="45">
        <v>21.273199999999999</v>
      </c>
      <c r="K107" s="45">
        <v>21.827300000000001</v>
      </c>
      <c r="L107" s="45">
        <v>19.2059</v>
      </c>
      <c r="M107" s="45">
        <v>22</v>
      </c>
      <c r="N107" s="45">
        <v>8.0738000000000003</v>
      </c>
      <c r="O107" s="45">
        <v>0</v>
      </c>
      <c r="P107" s="45">
        <v>8.0738000000000003</v>
      </c>
      <c r="Q107" s="45">
        <v>8.0655999999999999</v>
      </c>
      <c r="R107" s="45">
        <v>8.8058999999999994</v>
      </c>
      <c r="S107" s="45">
        <v>6.9212999999999996</v>
      </c>
      <c r="T107" s="45">
        <v>9.1682000000000006</v>
      </c>
      <c r="U107" s="45">
        <v>0</v>
      </c>
      <c r="V107" s="45">
        <v>9.1682000000000006</v>
      </c>
      <c r="W107" s="45">
        <v>9.0996000000000006</v>
      </c>
      <c r="X107" s="45">
        <v>9.4167000000000005</v>
      </c>
      <c r="Y107" s="45">
        <v>0</v>
      </c>
      <c r="Z107" s="45">
        <v>6.2039999999999997</v>
      </c>
      <c r="AA107" s="45">
        <v>0</v>
      </c>
      <c r="AB107" s="45">
        <v>6.2039999999999997</v>
      </c>
      <c r="AC107" s="45">
        <v>5.6942000000000004</v>
      </c>
      <c r="AD107" s="45">
        <v>6.915</v>
      </c>
      <c r="AE107" s="45">
        <v>6.9212999999999996</v>
      </c>
    </row>
    <row r="108" spans="1:31" ht="13.8" hidden="1" outlineLevel="1" collapsed="1">
      <c r="A108" s="8">
        <v>43497</v>
      </c>
      <c r="B108" s="45">
        <v>18.238900000000001</v>
      </c>
      <c r="C108" s="45">
        <v>20.1462</v>
      </c>
      <c r="D108" s="45">
        <v>17.2194</v>
      </c>
      <c r="E108" s="45">
        <v>18.060400000000001</v>
      </c>
      <c r="F108" s="45">
        <v>14.8528</v>
      </c>
      <c r="G108" s="45">
        <v>9.4292999999999996</v>
      </c>
      <c r="H108" s="45">
        <v>20.817299999999999</v>
      </c>
      <c r="I108" s="45">
        <v>20.1462</v>
      </c>
      <c r="J108" s="45">
        <v>21.326000000000001</v>
      </c>
      <c r="K108" s="45">
        <v>21.700299999999999</v>
      </c>
      <c r="L108" s="45">
        <v>19.811800000000002</v>
      </c>
      <c r="M108" s="45">
        <v>15.7944</v>
      </c>
      <c r="N108" s="45">
        <v>7.4081000000000001</v>
      </c>
      <c r="O108" s="45">
        <v>36.5</v>
      </c>
      <c r="P108" s="45">
        <v>7.4081000000000001</v>
      </c>
      <c r="Q108" s="45">
        <v>7.2549999999999999</v>
      </c>
      <c r="R108" s="45">
        <v>7.9177999999999997</v>
      </c>
      <c r="S108" s="45">
        <v>6.5473999999999997</v>
      </c>
      <c r="T108" s="45">
        <v>7.891</v>
      </c>
      <c r="U108" s="45">
        <v>0</v>
      </c>
      <c r="V108" s="45">
        <v>7.891</v>
      </c>
      <c r="W108" s="45">
        <v>7.6867000000000001</v>
      </c>
      <c r="X108" s="45">
        <v>8.5460999999999991</v>
      </c>
      <c r="Y108" s="45">
        <v>0</v>
      </c>
      <c r="Z108" s="45">
        <v>6.64</v>
      </c>
      <c r="AA108" s="45">
        <v>36.5</v>
      </c>
      <c r="AB108" s="45">
        <v>6.64</v>
      </c>
      <c r="AC108" s="45">
        <v>6.2130999999999998</v>
      </c>
      <c r="AD108" s="45">
        <v>7.2641999999999998</v>
      </c>
      <c r="AE108" s="45">
        <v>6.5473999999999997</v>
      </c>
    </row>
    <row r="109" spans="1:31" ht="13.8" hidden="1" outlineLevel="1" collapsed="1">
      <c r="A109" s="8">
        <v>43525</v>
      </c>
      <c r="B109" s="45">
        <v>17.530799999999999</v>
      </c>
      <c r="C109" s="45">
        <v>20.489100000000001</v>
      </c>
      <c r="D109" s="45">
        <v>16.193999999999999</v>
      </c>
      <c r="E109" s="45">
        <v>17.148900000000001</v>
      </c>
      <c r="F109" s="45">
        <v>16.411300000000001</v>
      </c>
      <c r="G109" s="45">
        <v>8.9722000000000008</v>
      </c>
      <c r="H109" s="45">
        <v>20.720199999999998</v>
      </c>
      <c r="I109" s="45">
        <v>20.489100000000001</v>
      </c>
      <c r="J109" s="45">
        <v>20.882899999999999</v>
      </c>
      <c r="K109" s="45">
        <v>21.189699999999998</v>
      </c>
      <c r="L109" s="45">
        <v>20.139500000000002</v>
      </c>
      <c r="M109" s="45">
        <v>13.9701</v>
      </c>
      <c r="N109" s="45">
        <v>7.7927</v>
      </c>
      <c r="O109" s="45">
        <v>0</v>
      </c>
      <c r="P109" s="45">
        <v>7.7927</v>
      </c>
      <c r="Q109" s="45">
        <v>7.6025</v>
      </c>
      <c r="R109" s="45">
        <v>7.7035</v>
      </c>
      <c r="S109" s="45">
        <v>8.3005999999999993</v>
      </c>
      <c r="T109" s="45">
        <v>8.3755000000000006</v>
      </c>
      <c r="U109" s="45">
        <v>0</v>
      </c>
      <c r="V109" s="45">
        <v>8.3755000000000006</v>
      </c>
      <c r="W109" s="45">
        <v>8.4445999999999994</v>
      </c>
      <c r="X109" s="45">
        <v>7.9817999999999998</v>
      </c>
      <c r="Y109" s="45">
        <v>0</v>
      </c>
      <c r="Z109" s="45">
        <v>7.2256999999999998</v>
      </c>
      <c r="AA109" s="45">
        <v>0</v>
      </c>
      <c r="AB109" s="45">
        <v>7.2256999999999998</v>
      </c>
      <c r="AC109" s="45">
        <v>5.8570000000000002</v>
      </c>
      <c r="AD109" s="45">
        <v>7.2915000000000001</v>
      </c>
      <c r="AE109" s="45">
        <v>8.3005999999999993</v>
      </c>
    </row>
    <row r="110" spans="1:31" ht="13.8" hidden="1" outlineLevel="1" collapsed="1">
      <c r="A110" s="8">
        <v>43556</v>
      </c>
      <c r="B110" s="45">
        <v>17.1934</v>
      </c>
      <c r="C110" s="45">
        <v>19.743200000000002</v>
      </c>
      <c r="D110" s="45">
        <v>15.934100000000001</v>
      </c>
      <c r="E110" s="45">
        <v>16.556999999999999</v>
      </c>
      <c r="F110" s="45">
        <v>14.9246</v>
      </c>
      <c r="G110" s="45">
        <v>9.407</v>
      </c>
      <c r="H110" s="45">
        <v>20.393899999999999</v>
      </c>
      <c r="I110" s="45">
        <v>19.743200000000002</v>
      </c>
      <c r="J110" s="45">
        <v>20.911799999999999</v>
      </c>
      <c r="K110" s="45">
        <v>21.11</v>
      </c>
      <c r="L110" s="45">
        <v>19.9541</v>
      </c>
      <c r="M110" s="45">
        <v>21.4025</v>
      </c>
      <c r="N110" s="45">
        <v>7.7976999999999999</v>
      </c>
      <c r="O110" s="45">
        <v>0</v>
      </c>
      <c r="P110" s="45">
        <v>7.7976999999999999</v>
      </c>
      <c r="Q110" s="45">
        <v>7.8917999999999999</v>
      </c>
      <c r="R110" s="45">
        <v>8.0404999999999998</v>
      </c>
      <c r="S110" s="45">
        <v>6.5632999999999999</v>
      </c>
      <c r="T110" s="45">
        <v>8.4978999999999996</v>
      </c>
      <c r="U110" s="45">
        <v>0</v>
      </c>
      <c r="V110" s="45">
        <v>8.4978999999999996</v>
      </c>
      <c r="W110" s="45">
        <v>8.6393000000000004</v>
      </c>
      <c r="X110" s="45">
        <v>8.1164000000000005</v>
      </c>
      <c r="Y110" s="45">
        <v>0</v>
      </c>
      <c r="Z110" s="45">
        <v>6.0541999999999998</v>
      </c>
      <c r="AA110" s="45">
        <v>0</v>
      </c>
      <c r="AB110" s="45">
        <v>6.0541999999999998</v>
      </c>
      <c r="AC110" s="45">
        <v>5.6868999999999996</v>
      </c>
      <c r="AD110" s="45">
        <v>7.117</v>
      </c>
      <c r="AE110" s="45">
        <v>6.5632999999999999</v>
      </c>
    </row>
    <row r="111" spans="1:31" ht="13.8" hidden="1" outlineLevel="1" collapsed="1">
      <c r="A111" s="8">
        <v>43586</v>
      </c>
      <c r="B111" s="45">
        <v>17.971499999999999</v>
      </c>
      <c r="C111" s="45">
        <v>20.196300000000001</v>
      </c>
      <c r="D111" s="45">
        <v>16.631599999999999</v>
      </c>
      <c r="E111" s="45">
        <v>17.037600000000001</v>
      </c>
      <c r="F111" s="45">
        <v>16.392499999999998</v>
      </c>
      <c r="G111" s="45">
        <v>12.2713</v>
      </c>
      <c r="H111" s="45">
        <v>20.543099999999999</v>
      </c>
      <c r="I111" s="45">
        <v>20.196300000000001</v>
      </c>
      <c r="J111" s="45">
        <v>20.852499999999999</v>
      </c>
      <c r="K111" s="45">
        <v>20.921399999999998</v>
      </c>
      <c r="L111" s="45">
        <v>20.539400000000001</v>
      </c>
      <c r="M111" s="45">
        <v>21.619700000000002</v>
      </c>
      <c r="N111" s="45">
        <v>7.8575999999999997</v>
      </c>
      <c r="O111" s="45">
        <v>0</v>
      </c>
      <c r="P111" s="45">
        <v>7.8575999999999997</v>
      </c>
      <c r="Q111" s="45">
        <v>7.8963000000000001</v>
      </c>
      <c r="R111" s="45">
        <v>7.4317000000000002</v>
      </c>
      <c r="S111" s="45">
        <v>8.4069000000000003</v>
      </c>
      <c r="T111" s="45">
        <v>7.7678000000000003</v>
      </c>
      <c r="U111" s="45">
        <v>0</v>
      </c>
      <c r="V111" s="45">
        <v>7.7678000000000003</v>
      </c>
      <c r="W111" s="45">
        <v>7.9238</v>
      </c>
      <c r="X111" s="45">
        <v>7.5316999999999998</v>
      </c>
      <c r="Y111" s="45">
        <v>0</v>
      </c>
      <c r="Z111" s="45">
        <v>7.9416000000000002</v>
      </c>
      <c r="AA111" s="45">
        <v>0</v>
      </c>
      <c r="AB111" s="45">
        <v>7.9416000000000002</v>
      </c>
      <c r="AC111" s="45">
        <v>7.8747999999999996</v>
      </c>
      <c r="AD111" s="45">
        <v>6.6040000000000001</v>
      </c>
      <c r="AE111" s="45">
        <v>8.4069000000000003</v>
      </c>
    </row>
    <row r="112" spans="1:31" ht="13.8" hidden="1" outlineLevel="1" collapsed="1">
      <c r="A112" s="8">
        <v>43617</v>
      </c>
      <c r="B112" s="45">
        <v>18.823899999999998</v>
      </c>
      <c r="C112" s="45">
        <v>20.080400000000001</v>
      </c>
      <c r="D112" s="45">
        <v>18.016999999999999</v>
      </c>
      <c r="E112" s="45">
        <v>19.476900000000001</v>
      </c>
      <c r="F112" s="45">
        <v>15.8363</v>
      </c>
      <c r="G112" s="45">
        <v>8.2315000000000005</v>
      </c>
      <c r="H112" s="45">
        <v>20.636800000000001</v>
      </c>
      <c r="I112" s="45">
        <v>20.080400000000001</v>
      </c>
      <c r="J112" s="45">
        <v>21.111699999999999</v>
      </c>
      <c r="K112" s="45">
        <v>21.2287</v>
      </c>
      <c r="L112" s="45">
        <v>20.553899999999999</v>
      </c>
      <c r="M112" s="45">
        <v>22.006</v>
      </c>
      <c r="N112" s="45">
        <v>8.6224000000000007</v>
      </c>
      <c r="O112" s="45">
        <v>0</v>
      </c>
      <c r="P112" s="45">
        <v>8.6224000000000007</v>
      </c>
      <c r="Q112" s="45">
        <v>8.0638000000000005</v>
      </c>
      <c r="R112" s="45">
        <v>9.9564000000000004</v>
      </c>
      <c r="S112" s="45">
        <v>6.5</v>
      </c>
      <c r="T112" s="45">
        <v>9.4300999999999995</v>
      </c>
      <c r="U112" s="45">
        <v>0</v>
      </c>
      <c r="V112" s="45">
        <v>9.4300999999999995</v>
      </c>
      <c r="W112" s="45">
        <v>8.3934999999999995</v>
      </c>
      <c r="X112" s="45">
        <v>9.9954000000000001</v>
      </c>
      <c r="Y112" s="45">
        <v>0</v>
      </c>
      <c r="Z112" s="45">
        <v>6.9329000000000001</v>
      </c>
      <c r="AA112" s="45">
        <v>0</v>
      </c>
      <c r="AB112" s="45">
        <v>6.9329000000000001</v>
      </c>
      <c r="AC112" s="45">
        <v>7.4974999999999996</v>
      </c>
      <c r="AD112" s="45">
        <v>6.7596999999999996</v>
      </c>
      <c r="AE112" s="45">
        <v>6.5</v>
      </c>
    </row>
    <row r="113" spans="1:31" ht="13.8" hidden="1" outlineLevel="1" collapsed="1">
      <c r="A113" s="8">
        <v>43647</v>
      </c>
      <c r="B113" s="45">
        <v>18.095600000000001</v>
      </c>
      <c r="C113" s="45">
        <v>19.9068</v>
      </c>
      <c r="D113" s="45">
        <v>16.9529</v>
      </c>
      <c r="E113" s="45">
        <v>16.531600000000001</v>
      </c>
      <c r="F113" s="45">
        <v>19.112200000000001</v>
      </c>
      <c r="G113" s="45">
        <v>17.807600000000001</v>
      </c>
      <c r="H113" s="45">
        <v>20.521999999999998</v>
      </c>
      <c r="I113" s="45">
        <v>19.9068</v>
      </c>
      <c r="J113" s="45">
        <v>21.098400000000002</v>
      </c>
      <c r="K113" s="45">
        <v>21.465199999999999</v>
      </c>
      <c r="L113" s="45">
        <v>19.800899999999999</v>
      </c>
      <c r="M113" s="45">
        <v>22.001200000000001</v>
      </c>
      <c r="N113" s="45">
        <v>8.4029000000000007</v>
      </c>
      <c r="O113" s="45">
        <v>0</v>
      </c>
      <c r="P113" s="45">
        <v>8.4029000000000007</v>
      </c>
      <c r="Q113" s="45">
        <v>8.4253999999999998</v>
      </c>
      <c r="R113" s="45">
        <v>8.1038999999999994</v>
      </c>
      <c r="S113" s="45">
        <v>6.2222</v>
      </c>
      <c r="T113" s="45">
        <v>9.6006</v>
      </c>
      <c r="U113" s="45">
        <v>0</v>
      </c>
      <c r="V113" s="45">
        <v>9.6006</v>
      </c>
      <c r="W113" s="45">
        <v>9.7096999999999998</v>
      </c>
      <c r="X113" s="45">
        <v>8.6000999999999994</v>
      </c>
      <c r="Y113" s="45">
        <v>0</v>
      </c>
      <c r="Z113" s="45">
        <v>8.0442999999999998</v>
      </c>
      <c r="AA113" s="45">
        <v>0</v>
      </c>
      <c r="AB113" s="45">
        <v>8.0442999999999998</v>
      </c>
      <c r="AC113" s="45">
        <v>8.0731999999999999</v>
      </c>
      <c r="AD113" s="45">
        <v>6.2614000000000001</v>
      </c>
      <c r="AE113" s="45">
        <v>6.2222</v>
      </c>
    </row>
    <row r="114" spans="1:31" ht="13.8" hidden="1" outlineLevel="1" collapsed="1">
      <c r="A114" s="8">
        <v>43678</v>
      </c>
      <c r="B114" s="45">
        <v>18.779399999999999</v>
      </c>
      <c r="C114" s="45">
        <v>19.907800000000002</v>
      </c>
      <c r="D114" s="45">
        <v>17.934000000000001</v>
      </c>
      <c r="E114" s="45">
        <v>18.961099999999998</v>
      </c>
      <c r="F114" s="45">
        <v>16.873799999999999</v>
      </c>
      <c r="G114" s="45">
        <v>7.2910000000000004</v>
      </c>
      <c r="H114" s="45">
        <v>20.485099999999999</v>
      </c>
      <c r="I114" s="45">
        <v>19.907800000000002</v>
      </c>
      <c r="J114" s="45">
        <v>21.042999999999999</v>
      </c>
      <c r="K114" s="45">
        <v>21.407599999999999</v>
      </c>
      <c r="L114" s="45">
        <v>19.506699999999999</v>
      </c>
      <c r="M114" s="45">
        <v>22.003</v>
      </c>
      <c r="N114" s="45">
        <v>7.2171000000000003</v>
      </c>
      <c r="O114" s="45">
        <v>36.5</v>
      </c>
      <c r="P114" s="45">
        <v>7.2171000000000003</v>
      </c>
      <c r="Q114" s="45">
        <v>6.8292999999999999</v>
      </c>
      <c r="R114" s="45">
        <v>9.0654000000000003</v>
      </c>
      <c r="S114" s="45">
        <v>6.3042999999999996</v>
      </c>
      <c r="T114" s="45">
        <v>7.0137999999999998</v>
      </c>
      <c r="U114" s="45">
        <v>0</v>
      </c>
      <c r="V114" s="45">
        <v>7.0137999999999998</v>
      </c>
      <c r="W114" s="45">
        <v>6.4836999999999998</v>
      </c>
      <c r="X114" s="45">
        <v>8.5869999999999997</v>
      </c>
      <c r="Y114" s="45">
        <v>0</v>
      </c>
      <c r="Z114" s="45">
        <v>7.4862000000000002</v>
      </c>
      <c r="AA114" s="45">
        <v>36.5</v>
      </c>
      <c r="AB114" s="45">
        <v>7.4862000000000002</v>
      </c>
      <c r="AC114" s="45">
        <v>7.9458000000000002</v>
      </c>
      <c r="AD114" s="45">
        <v>9.9138999999999999</v>
      </c>
      <c r="AE114" s="45">
        <v>6.3042999999999996</v>
      </c>
    </row>
    <row r="115" spans="1:31" ht="13.8" hidden="1" outlineLevel="1" collapsed="1">
      <c r="A115" s="8">
        <v>43709</v>
      </c>
      <c r="B115" s="45">
        <v>17.441500000000001</v>
      </c>
      <c r="C115" s="45">
        <v>19.954599999999999</v>
      </c>
      <c r="D115" s="45">
        <v>16.058399999999999</v>
      </c>
      <c r="E115" s="45">
        <v>17.355599999999999</v>
      </c>
      <c r="F115" s="45">
        <v>13.0718</v>
      </c>
      <c r="G115" s="45">
        <v>19.491599999999998</v>
      </c>
      <c r="H115" s="45">
        <v>20.342099999999999</v>
      </c>
      <c r="I115" s="45">
        <v>19.954599999999999</v>
      </c>
      <c r="J115" s="45">
        <v>20.670400000000001</v>
      </c>
      <c r="K115" s="45">
        <v>20.9694</v>
      </c>
      <c r="L115" s="45">
        <v>19.567499999999999</v>
      </c>
      <c r="M115" s="45">
        <v>19.5106</v>
      </c>
      <c r="N115" s="45">
        <v>7.4961000000000002</v>
      </c>
      <c r="O115" s="45">
        <v>36.5</v>
      </c>
      <c r="P115" s="45">
        <v>7.4961000000000002</v>
      </c>
      <c r="Q115" s="45">
        <v>6.6165000000000003</v>
      </c>
      <c r="R115" s="45">
        <v>8.3474000000000004</v>
      </c>
      <c r="S115" s="45">
        <v>6.5</v>
      </c>
      <c r="T115" s="45">
        <v>7.8636999999999997</v>
      </c>
      <c r="U115" s="45">
        <v>0</v>
      </c>
      <c r="V115" s="45">
        <v>7.8636999999999997</v>
      </c>
      <c r="W115" s="45">
        <v>6.7244000000000002</v>
      </c>
      <c r="X115" s="45">
        <v>9.0068999999999999</v>
      </c>
      <c r="Y115" s="45">
        <v>0</v>
      </c>
      <c r="Z115" s="45">
        <v>6.4104000000000001</v>
      </c>
      <c r="AA115" s="45">
        <v>36.5</v>
      </c>
      <c r="AB115" s="45">
        <v>6.4104000000000001</v>
      </c>
      <c r="AC115" s="45">
        <v>6.2735000000000003</v>
      </c>
      <c r="AD115" s="45">
        <v>6.5293999999999999</v>
      </c>
      <c r="AE115" s="45">
        <v>6.5</v>
      </c>
    </row>
    <row r="116" spans="1:31" ht="13.8" hidden="1" outlineLevel="1" collapsed="1">
      <c r="A116" s="8">
        <v>43739</v>
      </c>
      <c r="B116" s="45">
        <v>18.700299999999999</v>
      </c>
      <c r="C116" s="45">
        <v>19.9771</v>
      </c>
      <c r="D116" s="45">
        <v>17.930299999999999</v>
      </c>
      <c r="E116" s="45">
        <v>18.104900000000001</v>
      </c>
      <c r="F116" s="45">
        <v>17.101900000000001</v>
      </c>
      <c r="G116" s="45">
        <v>17.4681</v>
      </c>
      <c r="H116" s="45">
        <v>20.392700000000001</v>
      </c>
      <c r="I116" s="45">
        <v>19.9771</v>
      </c>
      <c r="J116" s="45">
        <v>20.7072</v>
      </c>
      <c r="K116" s="45">
        <v>20.994800000000001</v>
      </c>
      <c r="L116" s="45">
        <v>19.4147</v>
      </c>
      <c r="M116" s="45">
        <v>19.440899999999999</v>
      </c>
      <c r="N116" s="45">
        <v>7.0345000000000004</v>
      </c>
      <c r="O116" s="45">
        <v>0</v>
      </c>
      <c r="P116" s="45">
        <v>7.0345000000000004</v>
      </c>
      <c r="Q116" s="45">
        <v>7.0049999999999999</v>
      </c>
      <c r="R116" s="45">
        <v>7.2455999999999996</v>
      </c>
      <c r="S116" s="45">
        <v>6.1426999999999996</v>
      </c>
      <c r="T116" s="45">
        <v>6.88</v>
      </c>
      <c r="U116" s="45">
        <v>0</v>
      </c>
      <c r="V116" s="45">
        <v>6.88</v>
      </c>
      <c r="W116" s="45">
        <v>6.6390000000000002</v>
      </c>
      <c r="X116" s="45">
        <v>10.4438</v>
      </c>
      <c r="Y116" s="45">
        <v>6.1426999999999996</v>
      </c>
      <c r="Z116" s="45">
        <v>7.3779000000000003</v>
      </c>
      <c r="AA116" s="45">
        <v>0</v>
      </c>
      <c r="AB116" s="45">
        <v>7.3779000000000003</v>
      </c>
      <c r="AC116" s="45">
        <v>8.1692999999999998</v>
      </c>
      <c r="AD116" s="45">
        <v>5.9474999999999998</v>
      </c>
      <c r="AE116" s="45">
        <v>0</v>
      </c>
    </row>
    <row r="117" spans="1:31" ht="13.8" hidden="1" outlineLevel="1" collapsed="1">
      <c r="A117" s="8">
        <v>43770</v>
      </c>
      <c r="B117" s="45">
        <v>18.735700000000001</v>
      </c>
      <c r="C117" s="45">
        <v>20.13</v>
      </c>
      <c r="D117" s="45">
        <v>17.984100000000002</v>
      </c>
      <c r="E117" s="45">
        <v>18.389700000000001</v>
      </c>
      <c r="F117" s="45">
        <v>18.9556</v>
      </c>
      <c r="G117" s="45">
        <v>8.2304999999999993</v>
      </c>
      <c r="H117" s="45">
        <v>20.2515</v>
      </c>
      <c r="I117" s="45">
        <v>20.13</v>
      </c>
      <c r="J117" s="45">
        <v>20.331399999999999</v>
      </c>
      <c r="K117" s="45">
        <v>20.376300000000001</v>
      </c>
      <c r="L117" s="45">
        <v>20.176400000000001</v>
      </c>
      <c r="M117" s="45">
        <v>20.951799999999999</v>
      </c>
      <c r="N117" s="45">
        <v>7.3266999999999998</v>
      </c>
      <c r="O117" s="45">
        <v>0</v>
      </c>
      <c r="P117" s="45">
        <v>7.3266999999999998</v>
      </c>
      <c r="Q117" s="45">
        <v>7.4714999999999998</v>
      </c>
      <c r="R117" s="45">
        <v>7.7672999999999996</v>
      </c>
      <c r="S117" s="45">
        <v>6.7766999999999999</v>
      </c>
      <c r="T117" s="45">
        <v>7.5589000000000004</v>
      </c>
      <c r="U117" s="45">
        <v>0</v>
      </c>
      <c r="V117" s="45">
        <v>7.5589000000000004</v>
      </c>
      <c r="W117" s="45">
        <v>7.5701999999999998</v>
      </c>
      <c r="X117" s="45">
        <v>9.8056000000000001</v>
      </c>
      <c r="Y117" s="45">
        <v>6.2602000000000002</v>
      </c>
      <c r="Z117" s="45">
        <v>6.9161000000000001</v>
      </c>
      <c r="AA117" s="45">
        <v>0</v>
      </c>
      <c r="AB117" s="45">
        <v>6.9161000000000001</v>
      </c>
      <c r="AC117" s="45">
        <v>7.1843000000000004</v>
      </c>
      <c r="AD117" s="45">
        <v>5.4903000000000004</v>
      </c>
      <c r="AE117" s="45">
        <v>7.181</v>
      </c>
    </row>
    <row r="118" spans="1:31" ht="13.8" hidden="1" outlineLevel="1" collapsed="1">
      <c r="A118" s="8">
        <v>43800</v>
      </c>
      <c r="B118" s="45">
        <v>17.3842</v>
      </c>
      <c r="C118" s="45">
        <v>19.891999999999999</v>
      </c>
      <c r="D118" s="45">
        <v>16.320599999999999</v>
      </c>
      <c r="E118" s="45">
        <v>16.780799999999999</v>
      </c>
      <c r="F118" s="45">
        <v>15.9054</v>
      </c>
      <c r="G118" s="45">
        <v>10.8119</v>
      </c>
      <c r="H118" s="45">
        <v>20.048200000000001</v>
      </c>
      <c r="I118" s="45">
        <v>19.891999999999999</v>
      </c>
      <c r="J118" s="45">
        <v>20.1463</v>
      </c>
      <c r="K118" s="45">
        <v>20.422699999999999</v>
      </c>
      <c r="L118" s="45">
        <v>19.374600000000001</v>
      </c>
      <c r="M118" s="45">
        <v>20.227900000000002</v>
      </c>
      <c r="N118" s="45">
        <v>8.3609000000000009</v>
      </c>
      <c r="O118" s="45">
        <v>0</v>
      </c>
      <c r="P118" s="45">
        <v>8.3609000000000009</v>
      </c>
      <c r="Q118" s="45">
        <v>8.0675000000000008</v>
      </c>
      <c r="R118" s="45">
        <v>9.3635000000000002</v>
      </c>
      <c r="S118" s="45">
        <v>7.1098999999999997</v>
      </c>
      <c r="T118" s="45">
        <v>8.6782000000000004</v>
      </c>
      <c r="U118" s="45">
        <v>0</v>
      </c>
      <c r="V118" s="45">
        <v>8.6782000000000004</v>
      </c>
      <c r="W118" s="45">
        <v>8.3482000000000003</v>
      </c>
      <c r="X118" s="45">
        <v>9.4062000000000001</v>
      </c>
      <c r="Y118" s="45">
        <v>6.2496999999999998</v>
      </c>
      <c r="Z118" s="45">
        <v>7.3164999999999996</v>
      </c>
      <c r="AA118" s="45">
        <v>0</v>
      </c>
      <c r="AB118" s="45">
        <v>7.3164999999999996</v>
      </c>
      <c r="AC118" s="45">
        <v>7.1212999999999997</v>
      </c>
      <c r="AD118" s="45">
        <v>8.7988</v>
      </c>
      <c r="AE118" s="45">
        <v>7.2884000000000002</v>
      </c>
    </row>
    <row r="119" spans="1:31" ht="13.8" hidden="1" outlineLevel="1" collapsed="1">
      <c r="A119" s="8">
        <v>43831</v>
      </c>
      <c r="B119" s="45">
        <v>18.697299999999998</v>
      </c>
      <c r="C119" s="45">
        <v>20.052199999999999</v>
      </c>
      <c r="D119" s="45">
        <v>17.893699999999999</v>
      </c>
      <c r="E119" s="45">
        <v>18.283100000000001</v>
      </c>
      <c r="F119" s="45">
        <v>17.200399999999998</v>
      </c>
      <c r="G119" s="45">
        <v>10.717499999999999</v>
      </c>
      <c r="H119" s="45">
        <v>19.8339</v>
      </c>
      <c r="I119" s="45">
        <v>20.052199999999999</v>
      </c>
      <c r="J119" s="45">
        <v>19.682400000000001</v>
      </c>
      <c r="K119" s="45">
        <v>19.682700000000001</v>
      </c>
      <c r="L119" s="45">
        <v>19.618400000000001</v>
      </c>
      <c r="M119" s="45">
        <v>20.485900000000001</v>
      </c>
      <c r="N119" s="45">
        <v>7.3686999999999996</v>
      </c>
      <c r="O119" s="45">
        <v>0</v>
      </c>
      <c r="P119" s="45">
        <v>7.3686999999999996</v>
      </c>
      <c r="Q119" s="45">
        <v>6.8655999999999997</v>
      </c>
      <c r="R119" s="45">
        <v>9.2850000000000001</v>
      </c>
      <c r="S119" s="45">
        <v>6.0225999999999997</v>
      </c>
      <c r="T119" s="45">
        <v>7.9439000000000002</v>
      </c>
      <c r="U119" s="45">
        <v>0</v>
      </c>
      <c r="V119" s="45">
        <v>7.9439000000000002</v>
      </c>
      <c r="W119" s="45">
        <v>6.9340000000000002</v>
      </c>
      <c r="X119" s="45">
        <v>9.5035000000000007</v>
      </c>
      <c r="Y119" s="45">
        <v>6.1456</v>
      </c>
      <c r="Z119" s="45">
        <v>6.4753999999999996</v>
      </c>
      <c r="AA119" s="45">
        <v>0</v>
      </c>
      <c r="AB119" s="45">
        <v>6.4753999999999996</v>
      </c>
      <c r="AC119" s="45">
        <v>6.7679999999999998</v>
      </c>
      <c r="AD119" s="45">
        <v>5.3010000000000002</v>
      </c>
      <c r="AE119" s="45">
        <v>6.0151000000000003</v>
      </c>
    </row>
    <row r="120" spans="1:31" ht="13.8" hidden="1" outlineLevel="1" collapsed="1">
      <c r="A120" s="8">
        <v>43862</v>
      </c>
      <c r="B120" s="45">
        <v>19.264800000000001</v>
      </c>
      <c r="C120" s="45">
        <v>19.3673</v>
      </c>
      <c r="D120" s="45">
        <v>19.227</v>
      </c>
      <c r="E120" s="45">
        <v>19.7728</v>
      </c>
      <c r="F120" s="45">
        <v>16.7286</v>
      </c>
      <c r="G120" s="45">
        <v>13.9529</v>
      </c>
      <c r="H120" s="45">
        <v>21.4239</v>
      </c>
      <c r="I120" s="45">
        <v>19.3673</v>
      </c>
      <c r="J120" s="45">
        <v>22.381599999999999</v>
      </c>
      <c r="K120" s="45">
        <v>23.1585</v>
      </c>
      <c r="L120" s="45">
        <v>18.176100000000002</v>
      </c>
      <c r="M120" s="45">
        <v>20.125699999999998</v>
      </c>
      <c r="N120" s="45">
        <v>7.2130000000000001</v>
      </c>
      <c r="O120" s="45">
        <v>0</v>
      </c>
      <c r="P120" s="45">
        <v>7.2130000000000001</v>
      </c>
      <c r="Q120" s="45">
        <v>6.9387999999999996</v>
      </c>
      <c r="R120" s="45">
        <v>9.8283000000000005</v>
      </c>
      <c r="S120" s="45">
        <v>5.3341000000000003</v>
      </c>
      <c r="T120" s="45">
        <v>7.5175999999999998</v>
      </c>
      <c r="U120" s="45">
        <v>0</v>
      </c>
      <c r="V120" s="45">
        <v>7.5175999999999998</v>
      </c>
      <c r="W120" s="45">
        <v>6.9447999999999999</v>
      </c>
      <c r="X120" s="45">
        <v>10.450799999999999</v>
      </c>
      <c r="Y120" s="45">
        <v>6.1440999999999999</v>
      </c>
      <c r="Z120" s="45">
        <v>6.6864999999999997</v>
      </c>
      <c r="AA120" s="45">
        <v>0</v>
      </c>
      <c r="AB120" s="45">
        <v>6.6864999999999997</v>
      </c>
      <c r="AC120" s="45">
        <v>6.9288999999999996</v>
      </c>
      <c r="AD120" s="45">
        <v>4.7771999999999997</v>
      </c>
      <c r="AE120" s="45">
        <v>5.2385999999999999</v>
      </c>
    </row>
    <row r="121" spans="1:31" ht="13.8" hidden="1" outlineLevel="1" collapsed="1">
      <c r="A121" s="8">
        <v>43891</v>
      </c>
      <c r="B121" s="45">
        <v>16.930099999999999</v>
      </c>
      <c r="C121" s="45">
        <v>18.610099999999999</v>
      </c>
      <c r="D121" s="45">
        <v>16.2</v>
      </c>
      <c r="E121" s="45">
        <v>16.619700000000002</v>
      </c>
      <c r="F121" s="45">
        <v>14.2248</v>
      </c>
      <c r="G121" s="45">
        <v>19.6678</v>
      </c>
      <c r="H121" s="45">
        <v>18.073399999999999</v>
      </c>
      <c r="I121" s="45">
        <v>18.610099999999999</v>
      </c>
      <c r="J121" s="45">
        <v>17.799800000000001</v>
      </c>
      <c r="K121" s="45">
        <v>18.077500000000001</v>
      </c>
      <c r="L121" s="45">
        <v>16.318899999999999</v>
      </c>
      <c r="M121" s="45">
        <v>19.6678</v>
      </c>
      <c r="N121" s="45">
        <v>6.9423000000000004</v>
      </c>
      <c r="O121" s="45">
        <v>0</v>
      </c>
      <c r="P121" s="45">
        <v>6.9423000000000004</v>
      </c>
      <c r="Q121" s="45">
        <v>6.7186000000000003</v>
      </c>
      <c r="R121" s="45">
        <v>7.4542999999999999</v>
      </c>
      <c r="S121" s="45" t="s">
        <v>126</v>
      </c>
      <c r="T121" s="45">
        <v>7.2255000000000003</v>
      </c>
      <c r="U121" s="45">
        <v>0</v>
      </c>
      <c r="V121" s="45">
        <v>7.2255000000000003</v>
      </c>
      <c r="W121" s="45">
        <v>7.0004999999999997</v>
      </c>
      <c r="X121" s="45">
        <v>7.6664000000000003</v>
      </c>
      <c r="Y121" s="45">
        <v>0</v>
      </c>
      <c r="Z121" s="45">
        <v>5.9732000000000003</v>
      </c>
      <c r="AA121" s="45">
        <v>0</v>
      </c>
      <c r="AB121" s="45">
        <v>5.9732000000000003</v>
      </c>
      <c r="AC121" s="45">
        <v>5.9320000000000004</v>
      </c>
      <c r="AD121" s="45">
        <v>6.1512000000000002</v>
      </c>
      <c r="AE121" s="45">
        <v>0</v>
      </c>
    </row>
    <row r="122" spans="1:31" ht="13.8" hidden="1" outlineLevel="1" collapsed="1">
      <c r="A122" s="8">
        <v>43922</v>
      </c>
      <c r="B122" s="45">
        <v>17.403500000000001</v>
      </c>
      <c r="C122" s="45">
        <v>18.8735</v>
      </c>
      <c r="D122" s="45">
        <v>16.652999999999999</v>
      </c>
      <c r="E122" s="45">
        <v>16.391999999999999</v>
      </c>
      <c r="F122" s="45">
        <v>17.9711</v>
      </c>
      <c r="G122" s="45">
        <v>17.916799999999999</v>
      </c>
      <c r="H122" s="45">
        <v>18.6783</v>
      </c>
      <c r="I122" s="45">
        <v>18.8735</v>
      </c>
      <c r="J122" s="45">
        <v>18.559000000000001</v>
      </c>
      <c r="K122" s="45">
        <v>18.409400000000002</v>
      </c>
      <c r="L122" s="45">
        <v>19.460899999999999</v>
      </c>
      <c r="M122" s="45">
        <v>17.916799999999999</v>
      </c>
      <c r="N122" s="45">
        <v>7.0147000000000004</v>
      </c>
      <c r="O122" s="45">
        <v>0</v>
      </c>
      <c r="P122" s="45">
        <v>7.0147000000000004</v>
      </c>
      <c r="Q122" s="45">
        <v>7.1143999999999998</v>
      </c>
      <c r="R122" s="45">
        <v>6.0945999999999998</v>
      </c>
      <c r="S122" s="45">
        <v>0</v>
      </c>
      <c r="T122" s="45">
        <v>7.3630000000000004</v>
      </c>
      <c r="U122" s="45">
        <v>0</v>
      </c>
      <c r="V122" s="45">
        <v>7.3630000000000004</v>
      </c>
      <c r="W122" s="45">
        <v>7.4260999999999999</v>
      </c>
      <c r="X122" s="45">
        <v>6.1387</v>
      </c>
      <c r="Y122" s="45">
        <v>0</v>
      </c>
      <c r="Z122" s="45">
        <v>5.7027999999999999</v>
      </c>
      <c r="AA122" s="45">
        <v>0</v>
      </c>
      <c r="AB122" s="45">
        <v>5.7027999999999999</v>
      </c>
      <c r="AC122" s="45">
        <v>5.5606</v>
      </c>
      <c r="AD122" s="45">
        <v>6.0656999999999996</v>
      </c>
      <c r="AE122" s="45">
        <v>0</v>
      </c>
    </row>
    <row r="123" spans="1:31" ht="13.8" hidden="1" outlineLevel="1" collapsed="1">
      <c r="A123" s="8">
        <v>43952</v>
      </c>
      <c r="B123" s="45">
        <v>16.5671</v>
      </c>
      <c r="C123" s="45">
        <v>18.469100000000001</v>
      </c>
      <c r="D123" s="45">
        <v>15.7026</v>
      </c>
      <c r="E123" s="45">
        <v>15.780099999999999</v>
      </c>
      <c r="F123" s="45">
        <v>14.923400000000001</v>
      </c>
      <c r="G123" s="45">
        <v>19.587199999999999</v>
      </c>
      <c r="H123" s="45">
        <v>17.845500000000001</v>
      </c>
      <c r="I123" s="45">
        <v>18.469100000000001</v>
      </c>
      <c r="J123" s="45">
        <v>17.505800000000001</v>
      </c>
      <c r="K123" s="45">
        <v>17.377800000000001</v>
      </c>
      <c r="L123" s="45">
        <v>18.0441</v>
      </c>
      <c r="M123" s="45">
        <v>19.587199999999999</v>
      </c>
      <c r="N123" s="45">
        <v>6.6212</v>
      </c>
      <c r="O123" s="45">
        <v>0</v>
      </c>
      <c r="P123" s="45">
        <v>6.6212</v>
      </c>
      <c r="Q123" s="45">
        <v>6.85</v>
      </c>
      <c r="R123" s="45">
        <v>5.8838999999999997</v>
      </c>
      <c r="S123" s="45">
        <v>0</v>
      </c>
      <c r="T123" s="45">
        <v>6.8483000000000001</v>
      </c>
      <c r="U123" s="45">
        <v>0</v>
      </c>
      <c r="V123" s="45">
        <v>6.8483000000000001</v>
      </c>
      <c r="W123" s="45">
        <v>7.0579000000000001</v>
      </c>
      <c r="X123" s="45">
        <v>5.7115999999999998</v>
      </c>
      <c r="Y123" s="45">
        <v>0</v>
      </c>
      <c r="Z123" s="45">
        <v>5.9071999999999996</v>
      </c>
      <c r="AA123" s="45">
        <v>0</v>
      </c>
      <c r="AB123" s="45">
        <v>5.9071999999999996</v>
      </c>
      <c r="AC123" s="45">
        <v>5.7634999999999996</v>
      </c>
      <c r="AD123" s="45">
        <v>6.0552000000000001</v>
      </c>
      <c r="AE123" s="45">
        <v>0</v>
      </c>
    </row>
    <row r="124" spans="1:31" ht="13.8" hidden="1" outlineLevel="1" collapsed="1">
      <c r="A124" s="8">
        <v>43983</v>
      </c>
      <c r="B124" s="45">
        <v>15.8201</v>
      </c>
      <c r="C124" s="45">
        <v>17.398</v>
      </c>
      <c r="D124" s="45">
        <v>15.1906</v>
      </c>
      <c r="E124" s="45">
        <v>15.014799999999999</v>
      </c>
      <c r="F124" s="45">
        <v>15.535500000000001</v>
      </c>
      <c r="G124" s="45">
        <v>18.292300000000001</v>
      </c>
      <c r="H124" s="45">
        <v>16.817900000000002</v>
      </c>
      <c r="I124" s="45">
        <v>17.418299999999999</v>
      </c>
      <c r="J124" s="45">
        <v>16.541499999999999</v>
      </c>
      <c r="K124" s="45">
        <v>16.284600000000001</v>
      </c>
      <c r="L124" s="45">
        <v>17.7376</v>
      </c>
      <c r="M124" s="45">
        <v>18.292300000000001</v>
      </c>
      <c r="N124" s="45">
        <v>6.5030999999999999</v>
      </c>
      <c r="O124" s="45">
        <v>3.5</v>
      </c>
      <c r="P124" s="45">
        <v>6.5160999999999998</v>
      </c>
      <c r="Q124" s="45">
        <v>6.3491999999999997</v>
      </c>
      <c r="R124" s="45">
        <v>7.1356000000000002</v>
      </c>
      <c r="S124" s="45">
        <v>0</v>
      </c>
      <c r="T124" s="45">
        <v>6.7313999999999998</v>
      </c>
      <c r="U124" s="45">
        <v>3.5</v>
      </c>
      <c r="V124" s="45">
        <v>6.7519</v>
      </c>
      <c r="W124" s="45">
        <v>6.4954000000000001</v>
      </c>
      <c r="X124" s="45">
        <v>8.8264999999999993</v>
      </c>
      <c r="Y124" s="45">
        <v>0</v>
      </c>
      <c r="Z124" s="45">
        <v>6.0065999999999997</v>
      </c>
      <c r="AA124" s="45">
        <v>0</v>
      </c>
      <c r="AB124" s="45">
        <v>6.0065999999999997</v>
      </c>
      <c r="AC124" s="45">
        <v>5.8532999999999999</v>
      </c>
      <c r="AD124" s="45">
        <v>6.2073</v>
      </c>
      <c r="AE124" s="45">
        <v>0</v>
      </c>
    </row>
    <row r="125" spans="1:31" ht="13.8" hidden="1" outlineLevel="1" collapsed="1">
      <c r="A125" s="8">
        <v>44013</v>
      </c>
      <c r="B125" s="45">
        <v>15.088900000000001</v>
      </c>
      <c r="C125" s="45">
        <v>17.2258</v>
      </c>
      <c r="D125" s="45">
        <v>14.190300000000001</v>
      </c>
      <c r="E125" s="45">
        <v>14.22</v>
      </c>
      <c r="F125" s="45">
        <v>14.0868</v>
      </c>
      <c r="G125" s="45">
        <v>13.8903</v>
      </c>
      <c r="H125" s="45">
        <v>16.008600000000001</v>
      </c>
      <c r="I125" s="45">
        <v>17.225899999999999</v>
      </c>
      <c r="J125" s="45">
        <v>15.4109</v>
      </c>
      <c r="K125" s="45">
        <v>15.2233</v>
      </c>
      <c r="L125" s="45">
        <v>16.5046</v>
      </c>
      <c r="M125" s="45">
        <v>17.3035</v>
      </c>
      <c r="N125" s="45">
        <v>6.9104000000000001</v>
      </c>
      <c r="O125" s="45">
        <v>3.5</v>
      </c>
      <c r="P125" s="45">
        <v>6.9104000000000001</v>
      </c>
      <c r="Q125" s="45">
        <v>6.2903000000000002</v>
      </c>
      <c r="R125" s="45">
        <v>7.1630000000000003</v>
      </c>
      <c r="S125" s="45">
        <v>9.6059000000000001</v>
      </c>
      <c r="T125" s="45">
        <v>7.1188000000000002</v>
      </c>
      <c r="U125" s="45">
        <v>3.5</v>
      </c>
      <c r="V125" s="45">
        <v>7.1188000000000002</v>
      </c>
      <c r="W125" s="45">
        <v>6.3372000000000002</v>
      </c>
      <c r="X125" s="45">
        <v>7.6757</v>
      </c>
      <c r="Y125" s="45">
        <v>9.8713999999999995</v>
      </c>
      <c r="Z125" s="45">
        <v>5.9543999999999997</v>
      </c>
      <c r="AA125" s="45">
        <v>0</v>
      </c>
      <c r="AB125" s="45">
        <v>5.9543999999999997</v>
      </c>
      <c r="AC125" s="45">
        <v>6.0621999999999998</v>
      </c>
      <c r="AD125" s="45">
        <v>5.8487999999999998</v>
      </c>
      <c r="AE125" s="45">
        <v>5.1698000000000004</v>
      </c>
    </row>
    <row r="126" spans="1:31" ht="13.8" hidden="1" outlineLevel="1" collapsed="1">
      <c r="A126" s="8">
        <v>44044</v>
      </c>
      <c r="B126" s="45">
        <v>14.061400000000001</v>
      </c>
      <c r="C126" s="45">
        <v>16.808900000000001</v>
      </c>
      <c r="D126" s="45">
        <v>13.0585</v>
      </c>
      <c r="E126" s="45">
        <v>13.333399999999999</v>
      </c>
      <c r="F126" s="45">
        <v>12.6</v>
      </c>
      <c r="G126" s="45">
        <v>8.9114000000000004</v>
      </c>
      <c r="H126" s="45">
        <v>15.3117</v>
      </c>
      <c r="I126" s="45">
        <v>16.808900000000001</v>
      </c>
      <c r="J126" s="45">
        <v>14.637700000000001</v>
      </c>
      <c r="K126" s="45">
        <v>14.2996</v>
      </c>
      <c r="L126" s="45">
        <v>16.2561</v>
      </c>
      <c r="M126" s="45">
        <v>17.2073</v>
      </c>
      <c r="N126" s="45">
        <v>6.2916999999999996</v>
      </c>
      <c r="O126" s="45">
        <v>0</v>
      </c>
      <c r="P126" s="45">
        <v>6.2916999999999996</v>
      </c>
      <c r="Q126" s="45">
        <v>6.2251000000000003</v>
      </c>
      <c r="R126" s="45">
        <v>6.7567000000000004</v>
      </c>
      <c r="S126" s="45">
        <v>4.657</v>
      </c>
      <c r="T126" s="45">
        <v>6.5140000000000002</v>
      </c>
      <c r="U126" s="45">
        <v>0</v>
      </c>
      <c r="V126" s="45">
        <v>6.5140000000000002</v>
      </c>
      <c r="W126" s="45">
        <v>6.4663000000000004</v>
      </c>
      <c r="X126" s="45">
        <v>6.8825000000000003</v>
      </c>
      <c r="Y126" s="45">
        <v>4.6428000000000003</v>
      </c>
      <c r="Z126" s="45">
        <v>5.6304999999999996</v>
      </c>
      <c r="AA126" s="45">
        <v>0</v>
      </c>
      <c r="AB126" s="45">
        <v>5.6304999999999996</v>
      </c>
      <c r="AC126" s="45">
        <v>4.9393000000000002</v>
      </c>
      <c r="AD126" s="45">
        <v>6.4589999999999996</v>
      </c>
      <c r="AE126" s="45">
        <v>4.67</v>
      </c>
    </row>
    <row r="127" spans="1:31" ht="13.8" hidden="1" outlineLevel="1" collapsed="1">
      <c r="A127" s="8">
        <v>44075</v>
      </c>
      <c r="B127" s="45">
        <v>13.969900000000001</v>
      </c>
      <c r="C127" s="45">
        <v>16.415800000000001</v>
      </c>
      <c r="D127" s="45">
        <v>12.956099999999999</v>
      </c>
      <c r="E127" s="45">
        <v>12.9108</v>
      </c>
      <c r="F127" s="45">
        <v>12.9468</v>
      </c>
      <c r="G127" s="45">
        <v>15.891</v>
      </c>
      <c r="H127" s="45">
        <v>14.8431</v>
      </c>
      <c r="I127" s="45">
        <v>16.415800000000001</v>
      </c>
      <c r="J127" s="45">
        <v>14.084199999999999</v>
      </c>
      <c r="K127" s="45">
        <v>13.759499999999999</v>
      </c>
      <c r="L127" s="45">
        <v>15.7538</v>
      </c>
      <c r="M127" s="45">
        <v>15.891</v>
      </c>
      <c r="N127" s="45">
        <v>6.0823</v>
      </c>
      <c r="O127" s="45">
        <v>0</v>
      </c>
      <c r="P127" s="45">
        <v>6.0823</v>
      </c>
      <c r="Q127" s="45">
        <v>5.6272000000000002</v>
      </c>
      <c r="R127" s="45">
        <v>6.7512999999999996</v>
      </c>
      <c r="S127" s="45" t="s">
        <v>126</v>
      </c>
      <c r="T127" s="45">
        <v>6.1784999999999997</v>
      </c>
      <c r="U127" s="45">
        <v>0</v>
      </c>
      <c r="V127" s="45">
        <v>6.1784999999999997</v>
      </c>
      <c r="W127" s="45">
        <v>5.6603000000000003</v>
      </c>
      <c r="X127" s="45">
        <v>6.8570000000000002</v>
      </c>
      <c r="Y127" s="45">
        <v>0</v>
      </c>
      <c r="Z127" s="45">
        <v>5.4306999999999999</v>
      </c>
      <c r="AA127" s="45">
        <v>0</v>
      </c>
      <c r="AB127" s="45">
        <v>5.4306999999999999</v>
      </c>
      <c r="AC127" s="45">
        <v>5.4654999999999996</v>
      </c>
      <c r="AD127" s="45">
        <v>5.3030999999999997</v>
      </c>
      <c r="AE127" s="45">
        <v>0</v>
      </c>
    </row>
    <row r="128" spans="1:31" ht="13.8" hidden="1" outlineLevel="1" collapsed="1">
      <c r="A128" s="8">
        <v>44105</v>
      </c>
      <c r="B128" s="45">
        <v>13.0129</v>
      </c>
      <c r="C128" s="45">
        <v>15.317600000000001</v>
      </c>
      <c r="D128" s="45">
        <v>12.057</v>
      </c>
      <c r="E128" s="45">
        <v>11.797700000000001</v>
      </c>
      <c r="F128" s="45">
        <v>12.9573</v>
      </c>
      <c r="G128" s="45">
        <v>17.491499999999998</v>
      </c>
      <c r="H128" s="45">
        <v>13.6341</v>
      </c>
      <c r="I128" s="45">
        <v>15.317600000000001</v>
      </c>
      <c r="J128" s="45">
        <v>12.842499999999999</v>
      </c>
      <c r="K128" s="45">
        <v>12.448399999999999</v>
      </c>
      <c r="L128" s="45">
        <v>14.9186</v>
      </c>
      <c r="M128" s="45">
        <v>17.491499999999998</v>
      </c>
      <c r="N128" s="45">
        <v>6.1753</v>
      </c>
      <c r="O128" s="45">
        <v>0</v>
      </c>
      <c r="P128" s="45">
        <v>6.1753</v>
      </c>
      <c r="Q128" s="45">
        <v>6.0621999999999998</v>
      </c>
      <c r="R128" s="45">
        <v>6.4840999999999998</v>
      </c>
      <c r="S128" s="45" t="s">
        <v>126</v>
      </c>
      <c r="T128" s="45">
        <v>6.4386999999999999</v>
      </c>
      <c r="U128" s="45">
        <v>0</v>
      </c>
      <c r="V128" s="45">
        <v>6.4386999999999999</v>
      </c>
      <c r="W128" s="45">
        <v>6.3528000000000002</v>
      </c>
      <c r="X128" s="45">
        <v>6.6268000000000002</v>
      </c>
      <c r="Y128" s="45">
        <v>0</v>
      </c>
      <c r="Z128" s="45">
        <v>5.6856</v>
      </c>
      <c r="AA128" s="45">
        <v>0</v>
      </c>
      <c r="AB128" s="45">
        <v>5.6856</v>
      </c>
      <c r="AC128" s="45">
        <v>5.6074999999999999</v>
      </c>
      <c r="AD128" s="45">
        <v>6.032</v>
      </c>
      <c r="AE128" s="45">
        <v>0</v>
      </c>
    </row>
    <row r="129" spans="1:31" ht="13.8" hidden="1" outlineLevel="1" collapsed="1">
      <c r="A129" s="8">
        <v>44136</v>
      </c>
      <c r="B129" s="45">
        <v>12.9443</v>
      </c>
      <c r="C129" s="45">
        <v>15.027799999999999</v>
      </c>
      <c r="D129" s="45">
        <v>11.981299999999999</v>
      </c>
      <c r="E129" s="45">
        <v>11.5509</v>
      </c>
      <c r="F129" s="45">
        <v>14.5063</v>
      </c>
      <c r="G129" s="45">
        <v>16.520700000000001</v>
      </c>
      <c r="H129" s="45">
        <v>13.741400000000001</v>
      </c>
      <c r="I129" s="45">
        <v>15.027799999999999</v>
      </c>
      <c r="J129" s="45">
        <v>13.055899999999999</v>
      </c>
      <c r="K129" s="45">
        <v>12.6518</v>
      </c>
      <c r="L129" s="45">
        <v>15.454700000000001</v>
      </c>
      <c r="M129" s="45">
        <v>16.520700000000001</v>
      </c>
      <c r="N129" s="45">
        <v>4.9565000000000001</v>
      </c>
      <c r="O129" s="45">
        <v>3.5</v>
      </c>
      <c r="P129" s="45">
        <v>4.9565000000000001</v>
      </c>
      <c r="Q129" s="45">
        <v>4.5255999999999998</v>
      </c>
      <c r="R129" s="45">
        <v>8.2583000000000002</v>
      </c>
      <c r="S129" s="45">
        <v>0</v>
      </c>
      <c r="T129" s="45">
        <v>4.9282000000000004</v>
      </c>
      <c r="U129" s="45">
        <v>3.5</v>
      </c>
      <c r="V129" s="45">
        <v>4.9282000000000004</v>
      </c>
      <c r="W129" s="45">
        <v>4.3974000000000002</v>
      </c>
      <c r="X129" s="45">
        <v>8.7986000000000004</v>
      </c>
      <c r="Y129" s="45">
        <v>0</v>
      </c>
      <c r="Z129" s="45">
        <v>5.0711000000000004</v>
      </c>
      <c r="AA129" s="45">
        <v>0</v>
      </c>
      <c r="AB129" s="45">
        <v>5.0711000000000004</v>
      </c>
      <c r="AC129" s="45">
        <v>5.0298999999999996</v>
      </c>
      <c r="AD129" s="45">
        <v>5.4663000000000004</v>
      </c>
      <c r="AE129" s="45">
        <v>0</v>
      </c>
    </row>
    <row r="130" spans="1:31" ht="13.8" hidden="1" outlineLevel="1" collapsed="1">
      <c r="A130" s="8">
        <v>44166</v>
      </c>
      <c r="B130" s="45">
        <v>12.3513</v>
      </c>
      <c r="C130" s="45">
        <v>14.811299999999999</v>
      </c>
      <c r="D130" s="45">
        <v>11.317399999999999</v>
      </c>
      <c r="E130" s="45">
        <v>11.493600000000001</v>
      </c>
      <c r="F130" s="45">
        <v>10.3314</v>
      </c>
      <c r="G130" s="45">
        <v>12.692299999999999</v>
      </c>
      <c r="H130" s="45">
        <v>13.294600000000001</v>
      </c>
      <c r="I130" s="45">
        <v>14.811299999999999</v>
      </c>
      <c r="J130" s="45">
        <v>12.507300000000001</v>
      </c>
      <c r="K130" s="45">
        <v>12.2415</v>
      </c>
      <c r="L130" s="45">
        <v>14.5581</v>
      </c>
      <c r="M130" s="45">
        <v>15.3543</v>
      </c>
      <c r="N130" s="45">
        <v>6.2571000000000003</v>
      </c>
      <c r="O130" s="45">
        <v>0</v>
      </c>
      <c r="P130" s="45">
        <v>6.2571000000000003</v>
      </c>
      <c r="Q130" s="45">
        <v>6.1235999999999997</v>
      </c>
      <c r="R130" s="45">
        <v>6.1186999999999996</v>
      </c>
      <c r="S130" s="45">
        <v>9.8585999999999991</v>
      </c>
      <c r="T130" s="45">
        <v>6.6715999999999998</v>
      </c>
      <c r="U130" s="45">
        <v>0</v>
      </c>
      <c r="V130" s="45">
        <v>6.6715999999999998</v>
      </c>
      <c r="W130" s="45">
        <v>6.9470999999999998</v>
      </c>
      <c r="X130" s="45">
        <v>6.0125999999999999</v>
      </c>
      <c r="Y130" s="45">
        <v>9.8585999999999991</v>
      </c>
      <c r="Z130" s="45">
        <v>5.5587999999999997</v>
      </c>
      <c r="AA130" s="45">
        <v>0</v>
      </c>
      <c r="AB130" s="45">
        <v>5.5587999999999997</v>
      </c>
      <c r="AC130" s="45">
        <v>5.0888</v>
      </c>
      <c r="AD130" s="45">
        <v>6.3460000000000001</v>
      </c>
      <c r="AE130" s="45">
        <v>0</v>
      </c>
    </row>
    <row r="131" spans="1:31" ht="13.8" hidden="1" outlineLevel="1" collapsed="1">
      <c r="A131" s="8">
        <v>44197</v>
      </c>
      <c r="B131" s="45">
        <v>12.6561</v>
      </c>
      <c r="C131" s="45">
        <v>14.557499999999999</v>
      </c>
      <c r="D131" s="45">
        <v>11.989100000000001</v>
      </c>
      <c r="E131" s="45">
        <v>11.7776</v>
      </c>
      <c r="F131" s="45">
        <v>13.9054</v>
      </c>
      <c r="G131" s="45">
        <v>8.7114999999999991</v>
      </c>
      <c r="H131" s="45">
        <v>13.071400000000001</v>
      </c>
      <c r="I131" s="45">
        <v>14.557499999999999</v>
      </c>
      <c r="J131" s="45">
        <v>12.505599999999999</v>
      </c>
      <c r="K131" s="45">
        <v>12.1614</v>
      </c>
      <c r="L131" s="45">
        <v>14.950900000000001</v>
      </c>
      <c r="M131" s="45">
        <v>17.547899999999998</v>
      </c>
      <c r="N131" s="45">
        <v>5.9320000000000004</v>
      </c>
      <c r="O131" s="45">
        <v>0</v>
      </c>
      <c r="P131" s="45">
        <v>5.9320000000000004</v>
      </c>
      <c r="Q131" s="45">
        <v>5.9837999999999996</v>
      </c>
      <c r="R131" s="45">
        <v>6.3197000000000001</v>
      </c>
      <c r="S131" s="45">
        <v>5.1100000000000003</v>
      </c>
      <c r="T131" s="45">
        <v>6.0293999999999999</v>
      </c>
      <c r="U131" s="45">
        <v>0</v>
      </c>
      <c r="V131" s="45">
        <v>6.0293999999999999</v>
      </c>
      <c r="W131" s="45">
        <v>5.9981999999999998</v>
      </c>
      <c r="X131" s="45">
        <v>6.1856999999999998</v>
      </c>
      <c r="Y131" s="45">
        <v>0</v>
      </c>
      <c r="Z131" s="45">
        <v>5.6289999999999996</v>
      </c>
      <c r="AA131" s="45">
        <v>0</v>
      </c>
      <c r="AB131" s="45">
        <v>5.6289999999999996</v>
      </c>
      <c r="AC131" s="45">
        <v>5.8144999999999998</v>
      </c>
      <c r="AD131" s="45">
        <v>6.6048999999999998</v>
      </c>
      <c r="AE131" s="45">
        <v>5.1100000000000003</v>
      </c>
    </row>
    <row r="132" spans="1:31" ht="13.8" hidden="1" outlineLevel="1" collapsed="1">
      <c r="A132" s="8">
        <v>44228</v>
      </c>
      <c r="B132" s="45">
        <v>11.577999999999999</v>
      </c>
      <c r="C132" s="45">
        <v>14.5098</v>
      </c>
      <c r="D132" s="45">
        <v>10.580399999999999</v>
      </c>
      <c r="E132" s="45">
        <v>10.832000000000001</v>
      </c>
      <c r="F132" s="45">
        <v>9.5297000000000001</v>
      </c>
      <c r="G132" s="45">
        <v>14.4749</v>
      </c>
      <c r="H132" s="45">
        <v>12.895899999999999</v>
      </c>
      <c r="I132" s="45">
        <v>14.5098</v>
      </c>
      <c r="J132" s="45">
        <v>12.1404</v>
      </c>
      <c r="K132" s="45">
        <v>11.7805</v>
      </c>
      <c r="L132" s="45">
        <v>14.9183</v>
      </c>
      <c r="M132" s="45">
        <v>14.4749</v>
      </c>
      <c r="N132" s="45">
        <v>6.4316000000000004</v>
      </c>
      <c r="O132" s="45">
        <v>0</v>
      </c>
      <c r="P132" s="45">
        <v>6.4316000000000004</v>
      </c>
      <c r="Q132" s="45">
        <v>6.5345000000000004</v>
      </c>
      <c r="R132" s="45">
        <v>6.3204000000000002</v>
      </c>
      <c r="S132" s="45">
        <v>0</v>
      </c>
      <c r="T132" s="45">
        <v>6.6928999999999998</v>
      </c>
      <c r="U132" s="45">
        <v>0</v>
      </c>
      <c r="V132" s="45">
        <v>6.6928999999999998</v>
      </c>
      <c r="W132" s="45">
        <v>6.5411999999999999</v>
      </c>
      <c r="X132" s="45">
        <v>6.9884000000000004</v>
      </c>
      <c r="Y132" s="45">
        <v>0</v>
      </c>
      <c r="Z132" s="45">
        <v>6.1830999999999996</v>
      </c>
      <c r="AA132" s="45">
        <v>0</v>
      </c>
      <c r="AB132" s="45">
        <v>6.1830999999999996</v>
      </c>
      <c r="AC132" s="45">
        <v>6.5236000000000001</v>
      </c>
      <c r="AD132" s="45">
        <v>5.9706999999999999</v>
      </c>
      <c r="AE132" s="45">
        <v>0</v>
      </c>
    </row>
    <row r="133" spans="1:31" ht="13.8" hidden="1" outlineLevel="1" collapsed="1">
      <c r="A133" s="8">
        <v>44256</v>
      </c>
      <c r="B133" s="45">
        <v>11.893000000000001</v>
      </c>
      <c r="C133" s="45">
        <v>14.092499999999999</v>
      </c>
      <c r="D133" s="45">
        <v>11.0777</v>
      </c>
      <c r="E133" s="45">
        <v>10.8855</v>
      </c>
      <c r="F133" s="45">
        <v>12.021699999999999</v>
      </c>
      <c r="G133" s="45">
        <v>14.8535</v>
      </c>
      <c r="H133" s="45">
        <v>12.7079</v>
      </c>
      <c r="I133" s="45">
        <v>14.092499999999999</v>
      </c>
      <c r="J133" s="45">
        <v>12.0936</v>
      </c>
      <c r="K133" s="45">
        <v>11.8073</v>
      </c>
      <c r="L133" s="45">
        <v>13.7903</v>
      </c>
      <c r="M133" s="45">
        <v>14.8535</v>
      </c>
      <c r="N133" s="45">
        <v>5.9177</v>
      </c>
      <c r="O133" s="45">
        <v>0</v>
      </c>
      <c r="P133" s="45">
        <v>5.9177</v>
      </c>
      <c r="Q133" s="45">
        <v>5.9421999999999997</v>
      </c>
      <c r="R133" s="45">
        <v>5.8090000000000002</v>
      </c>
      <c r="S133" s="45">
        <v>0</v>
      </c>
      <c r="T133" s="45">
        <v>5.7388000000000003</v>
      </c>
      <c r="U133" s="45">
        <v>0</v>
      </c>
      <c r="V133" s="45">
        <v>5.7388000000000003</v>
      </c>
      <c r="W133" s="45">
        <v>5.6881000000000004</v>
      </c>
      <c r="X133" s="45">
        <v>5.9711999999999996</v>
      </c>
      <c r="Y133" s="45">
        <v>0</v>
      </c>
      <c r="Z133" s="45">
        <v>6.3003999999999998</v>
      </c>
      <c r="AA133" s="45">
        <v>0</v>
      </c>
      <c r="AB133" s="45">
        <v>6.3003999999999998</v>
      </c>
      <c r="AC133" s="45">
        <v>6.4962</v>
      </c>
      <c r="AD133" s="45">
        <v>5.4894999999999996</v>
      </c>
      <c r="AE133" s="45">
        <v>0</v>
      </c>
    </row>
    <row r="134" spans="1:31" ht="13.8" hidden="1" outlineLevel="1" collapsed="1">
      <c r="A134" s="8">
        <v>44287</v>
      </c>
      <c r="B134" s="45">
        <v>11.989599999999999</v>
      </c>
      <c r="C134" s="45">
        <v>14.112299999999999</v>
      </c>
      <c r="D134" s="45">
        <v>11.209199999999999</v>
      </c>
      <c r="E134" s="45">
        <v>10.877700000000001</v>
      </c>
      <c r="F134" s="45">
        <v>12.971</v>
      </c>
      <c r="G134" s="45">
        <v>11.908099999999999</v>
      </c>
      <c r="H134" s="45">
        <v>12.787000000000001</v>
      </c>
      <c r="I134" s="45">
        <v>14.112299999999999</v>
      </c>
      <c r="J134" s="45">
        <v>12.217000000000001</v>
      </c>
      <c r="K134" s="45">
        <v>11.813599999999999</v>
      </c>
      <c r="L134" s="45">
        <v>14.2059</v>
      </c>
      <c r="M134" s="45">
        <v>16.300799999999999</v>
      </c>
      <c r="N134" s="45">
        <v>5.2789000000000001</v>
      </c>
      <c r="O134" s="45">
        <v>0</v>
      </c>
      <c r="P134" s="45">
        <v>5.2789000000000001</v>
      </c>
      <c r="Q134" s="45">
        <v>5.3060999999999998</v>
      </c>
      <c r="R134" s="45">
        <v>5.3175999999999997</v>
      </c>
      <c r="S134" s="45">
        <v>4.1426999999999996</v>
      </c>
      <c r="T134" s="45">
        <v>5.1097000000000001</v>
      </c>
      <c r="U134" s="45">
        <v>0</v>
      </c>
      <c r="V134" s="45">
        <v>5.1097000000000001</v>
      </c>
      <c r="W134" s="45">
        <v>5.1344000000000003</v>
      </c>
      <c r="X134" s="45">
        <v>5.1891999999999996</v>
      </c>
      <c r="Y134" s="45">
        <v>4.1426999999999996</v>
      </c>
      <c r="Z134" s="45">
        <v>5.8193999999999999</v>
      </c>
      <c r="AA134" s="45">
        <v>0</v>
      </c>
      <c r="AB134" s="45">
        <v>5.8193999999999999</v>
      </c>
      <c r="AC134" s="45">
        <v>5.8506999999999998</v>
      </c>
      <c r="AD134" s="45">
        <v>5.6627999999999998</v>
      </c>
      <c r="AE134" s="45">
        <v>0</v>
      </c>
    </row>
    <row r="135" spans="1:31" ht="13.8" hidden="1" outlineLevel="1" collapsed="1">
      <c r="A135" s="8">
        <v>44317</v>
      </c>
      <c r="B135" s="45">
        <v>12.236499999999999</v>
      </c>
      <c r="C135" s="45">
        <v>13.730700000000001</v>
      </c>
      <c r="D135" s="45">
        <v>11.520799999999999</v>
      </c>
      <c r="E135" s="45">
        <v>11.2098</v>
      </c>
      <c r="F135" s="45">
        <v>13.1311</v>
      </c>
      <c r="G135" s="45">
        <v>17.226600000000001</v>
      </c>
      <c r="H135" s="45">
        <v>12.964</v>
      </c>
      <c r="I135" s="45">
        <v>13.730700000000001</v>
      </c>
      <c r="J135" s="45">
        <v>12.535500000000001</v>
      </c>
      <c r="K135" s="45">
        <v>12.1044</v>
      </c>
      <c r="L135" s="45">
        <v>15.0922</v>
      </c>
      <c r="M135" s="45">
        <v>17.226600000000001</v>
      </c>
      <c r="N135" s="45">
        <v>5.4317000000000002</v>
      </c>
      <c r="O135" s="45">
        <v>0</v>
      </c>
      <c r="P135" s="45">
        <v>5.4317000000000002</v>
      </c>
      <c r="Q135" s="45">
        <v>5.3273000000000001</v>
      </c>
      <c r="R135" s="45">
        <v>5.8129999999999997</v>
      </c>
      <c r="S135" s="45">
        <v>0</v>
      </c>
      <c r="T135" s="45">
        <v>5.4577999999999998</v>
      </c>
      <c r="U135" s="45">
        <v>0</v>
      </c>
      <c r="V135" s="45">
        <v>5.4577999999999998</v>
      </c>
      <c r="W135" s="45">
        <v>5.3201999999999998</v>
      </c>
      <c r="X135" s="45">
        <v>5.9042000000000003</v>
      </c>
      <c r="Y135" s="45">
        <v>0</v>
      </c>
      <c r="Z135" s="45">
        <v>5.3509000000000002</v>
      </c>
      <c r="AA135" s="45">
        <v>0</v>
      </c>
      <c r="AB135" s="45">
        <v>5.3509000000000002</v>
      </c>
      <c r="AC135" s="45">
        <v>5.3468999999999998</v>
      </c>
      <c r="AD135" s="45">
        <v>5.3728999999999996</v>
      </c>
      <c r="AE135" s="45">
        <v>0</v>
      </c>
    </row>
    <row r="136" spans="1:31" ht="13.8" hidden="1" outlineLevel="1" collapsed="1">
      <c r="A136" s="8">
        <v>44348</v>
      </c>
      <c r="B136" s="45">
        <v>12.063800000000001</v>
      </c>
      <c r="C136" s="45">
        <v>13.509499999999999</v>
      </c>
      <c r="D136" s="45">
        <v>11.549300000000001</v>
      </c>
      <c r="E136" s="45">
        <v>11.1602</v>
      </c>
      <c r="F136" s="45">
        <v>12.894600000000001</v>
      </c>
      <c r="G136" s="45">
        <v>16.057600000000001</v>
      </c>
      <c r="H136" s="45">
        <v>12.627700000000001</v>
      </c>
      <c r="I136" s="45">
        <v>13.509499999999999</v>
      </c>
      <c r="J136" s="45">
        <v>12.2338</v>
      </c>
      <c r="K136" s="45">
        <v>11.9504</v>
      </c>
      <c r="L136" s="45">
        <v>13.9466</v>
      </c>
      <c r="M136" s="45">
        <v>16.057600000000001</v>
      </c>
      <c r="N136" s="45">
        <v>8.8643000000000001</v>
      </c>
      <c r="O136" s="45">
        <v>0</v>
      </c>
      <c r="P136" s="45">
        <v>8.8643000000000001</v>
      </c>
      <c r="Q136" s="45">
        <v>5.6553000000000004</v>
      </c>
      <c r="R136" s="45">
        <v>11.957000000000001</v>
      </c>
      <c r="S136" s="45">
        <v>0</v>
      </c>
      <c r="T136" s="45">
        <v>9.2406000000000006</v>
      </c>
      <c r="U136" s="45">
        <v>0</v>
      </c>
      <c r="V136" s="45">
        <v>9.2406000000000006</v>
      </c>
      <c r="W136" s="45">
        <v>5.6867999999999999</v>
      </c>
      <c r="X136" s="45">
        <v>12.218999999999999</v>
      </c>
      <c r="Y136" s="45">
        <v>0</v>
      </c>
      <c r="Z136" s="45">
        <v>5.7160000000000002</v>
      </c>
      <c r="AA136" s="45">
        <v>0</v>
      </c>
      <c r="AB136" s="45">
        <v>5.7160000000000002</v>
      </c>
      <c r="AC136" s="45">
        <v>5.5012999999999996</v>
      </c>
      <c r="AD136" s="45">
        <v>6.4865000000000004</v>
      </c>
      <c r="AE136" s="45">
        <v>0</v>
      </c>
    </row>
    <row r="137" spans="1:31" ht="13.8" hidden="1" outlineLevel="1" collapsed="1">
      <c r="A137" s="8">
        <v>44378</v>
      </c>
      <c r="B137" s="45">
        <v>12.17</v>
      </c>
      <c r="C137" s="45">
        <v>13.388</v>
      </c>
      <c r="D137" s="45">
        <v>11.709899999999999</v>
      </c>
      <c r="E137" s="45">
        <v>11.3302</v>
      </c>
      <c r="F137" s="45">
        <v>12.863</v>
      </c>
      <c r="G137" s="45">
        <v>14.6914</v>
      </c>
      <c r="H137" s="45">
        <v>12.731400000000001</v>
      </c>
      <c r="I137" s="45">
        <v>13.388</v>
      </c>
      <c r="J137" s="45">
        <v>12.427</v>
      </c>
      <c r="K137" s="45">
        <v>12.1366</v>
      </c>
      <c r="L137" s="45">
        <v>13.571999999999999</v>
      </c>
      <c r="M137" s="45">
        <v>16.367000000000001</v>
      </c>
      <c r="N137" s="45">
        <v>8.5564999999999998</v>
      </c>
      <c r="O137" s="45">
        <v>0</v>
      </c>
      <c r="P137" s="45">
        <v>8.5564999999999998</v>
      </c>
      <c r="Q137" s="45">
        <v>5.5610999999999997</v>
      </c>
      <c r="R137" s="45">
        <v>11.8902</v>
      </c>
      <c r="S137" s="45">
        <v>7.9615999999999998</v>
      </c>
      <c r="T137" s="45">
        <v>8.8973999999999993</v>
      </c>
      <c r="U137" s="45">
        <v>0</v>
      </c>
      <c r="V137" s="45">
        <v>8.8973999999999993</v>
      </c>
      <c r="W137" s="45">
        <v>5.6238000000000001</v>
      </c>
      <c r="X137" s="45">
        <v>12.085599999999999</v>
      </c>
      <c r="Y137" s="45">
        <v>7.9615999999999998</v>
      </c>
      <c r="Z137" s="45">
        <v>5.2618999999999998</v>
      </c>
      <c r="AA137" s="45">
        <v>0</v>
      </c>
      <c r="AB137" s="45">
        <v>5.2618999999999998</v>
      </c>
      <c r="AC137" s="45">
        <v>5.2217000000000002</v>
      </c>
      <c r="AD137" s="45">
        <v>5.4954000000000001</v>
      </c>
      <c r="AE137" s="45">
        <v>0</v>
      </c>
    </row>
    <row r="138" spans="1:31" ht="13.8" hidden="1" outlineLevel="1" collapsed="1">
      <c r="A138" s="8">
        <v>44409</v>
      </c>
      <c r="B138" s="45">
        <v>11.435600000000001</v>
      </c>
      <c r="C138" s="45">
        <v>13.164300000000001</v>
      </c>
      <c r="D138" s="45">
        <v>10.759399999999999</v>
      </c>
      <c r="E138" s="45">
        <v>10.7737</v>
      </c>
      <c r="F138" s="45">
        <v>10.989599999999999</v>
      </c>
      <c r="G138" s="45">
        <v>9.5046999999999997</v>
      </c>
      <c r="H138" s="45">
        <v>12.855499999999999</v>
      </c>
      <c r="I138" s="45">
        <v>13.164300000000001</v>
      </c>
      <c r="J138" s="45">
        <v>12.692600000000001</v>
      </c>
      <c r="K138" s="45">
        <v>12.2631</v>
      </c>
      <c r="L138" s="45">
        <v>14.2326</v>
      </c>
      <c r="M138" s="45">
        <v>16.5062</v>
      </c>
      <c r="N138" s="45">
        <v>5.2123999999999997</v>
      </c>
      <c r="O138" s="45">
        <v>0</v>
      </c>
      <c r="P138" s="45">
        <v>5.2123999999999997</v>
      </c>
      <c r="Q138" s="45">
        <v>5.3071999999999999</v>
      </c>
      <c r="R138" s="45">
        <v>5.3083</v>
      </c>
      <c r="S138" s="45">
        <v>4.33</v>
      </c>
      <c r="T138" s="45">
        <v>5.3217999999999996</v>
      </c>
      <c r="U138" s="45">
        <v>0</v>
      </c>
      <c r="V138" s="45">
        <v>5.3217999999999996</v>
      </c>
      <c r="W138" s="45">
        <v>5.6612999999999998</v>
      </c>
      <c r="X138" s="45">
        <v>5.1284999999999998</v>
      </c>
      <c r="Y138" s="45">
        <v>4.33</v>
      </c>
      <c r="Z138" s="45">
        <v>4.99</v>
      </c>
      <c r="AA138" s="45">
        <v>0</v>
      </c>
      <c r="AB138" s="45">
        <v>4.99</v>
      </c>
      <c r="AC138" s="45">
        <v>4.7446999999999999</v>
      </c>
      <c r="AD138" s="45">
        <v>5.6974999999999998</v>
      </c>
      <c r="AE138" s="45">
        <v>0</v>
      </c>
    </row>
    <row r="139" spans="1:31" ht="13.8" hidden="1" outlineLevel="1" collapsed="1">
      <c r="A139" s="8">
        <v>44440</v>
      </c>
      <c r="B139" s="45">
        <v>12.161</v>
      </c>
      <c r="C139" s="45">
        <v>13.173299999999999</v>
      </c>
      <c r="D139" s="45">
        <v>11.6502</v>
      </c>
      <c r="E139" s="45">
        <v>11.676399999999999</v>
      </c>
      <c r="F139" s="45">
        <v>11.324299999999999</v>
      </c>
      <c r="G139" s="45">
        <v>14.0786</v>
      </c>
      <c r="H139" s="45">
        <v>12.8812</v>
      </c>
      <c r="I139" s="45">
        <v>13.173299999999999</v>
      </c>
      <c r="J139" s="45">
        <v>12.708299999999999</v>
      </c>
      <c r="K139" s="45">
        <v>12.4376</v>
      </c>
      <c r="L139" s="45">
        <v>13.774900000000001</v>
      </c>
      <c r="M139" s="45">
        <v>14.535</v>
      </c>
      <c r="N139" s="45">
        <v>5.5411000000000001</v>
      </c>
      <c r="O139" s="45">
        <v>0</v>
      </c>
      <c r="P139" s="45">
        <v>5.5411000000000001</v>
      </c>
      <c r="Q139" s="45">
        <v>5.5578000000000003</v>
      </c>
      <c r="R139" s="45">
        <v>5.5450999999999997</v>
      </c>
      <c r="S139" s="45">
        <v>3.4</v>
      </c>
      <c r="T139" s="45">
        <v>5.6675000000000004</v>
      </c>
      <c r="U139" s="45">
        <v>0</v>
      </c>
      <c r="V139" s="45">
        <v>5.6675000000000004</v>
      </c>
      <c r="W139" s="45">
        <v>5.7576000000000001</v>
      </c>
      <c r="X139" s="45">
        <v>5.5444000000000004</v>
      </c>
      <c r="Y139" s="45">
        <v>0</v>
      </c>
      <c r="Z139" s="45">
        <v>4.9783999999999997</v>
      </c>
      <c r="AA139" s="45">
        <v>0</v>
      </c>
      <c r="AB139" s="45">
        <v>4.9783999999999997</v>
      </c>
      <c r="AC139" s="45">
        <v>4.7027000000000001</v>
      </c>
      <c r="AD139" s="45">
        <v>5.5484999999999998</v>
      </c>
      <c r="AE139" s="45">
        <v>3.4</v>
      </c>
    </row>
    <row r="140" spans="1:31" ht="13.8" hidden="1" outlineLevel="1" collapsed="1">
      <c r="A140" s="8">
        <v>44470</v>
      </c>
      <c r="B140" s="45">
        <v>12.0548</v>
      </c>
      <c r="C140" s="45">
        <v>13.2004</v>
      </c>
      <c r="D140" s="45">
        <v>11.611700000000001</v>
      </c>
      <c r="E140" s="45">
        <v>11.5098</v>
      </c>
      <c r="F140" s="45">
        <v>11.9719</v>
      </c>
      <c r="G140" s="45">
        <v>15.4598</v>
      </c>
      <c r="H140" s="45">
        <v>12.7448</v>
      </c>
      <c r="I140" s="45">
        <v>13.2004</v>
      </c>
      <c r="J140" s="45">
        <v>12.543799999999999</v>
      </c>
      <c r="K140" s="45">
        <v>12.3346</v>
      </c>
      <c r="L140" s="45">
        <v>13.4712</v>
      </c>
      <c r="M140" s="45">
        <v>17.104900000000001</v>
      </c>
      <c r="N140" s="45">
        <v>4.9817999999999998</v>
      </c>
      <c r="O140" s="45">
        <v>0</v>
      </c>
      <c r="P140" s="45">
        <v>4.9817999999999998</v>
      </c>
      <c r="Q140" s="45">
        <v>4.7944000000000004</v>
      </c>
      <c r="R140" s="45">
        <v>5.4897</v>
      </c>
      <c r="S140" s="45">
        <v>5.1483999999999996</v>
      </c>
      <c r="T140" s="45">
        <v>4.8545999999999996</v>
      </c>
      <c r="U140" s="45">
        <v>0</v>
      </c>
      <c r="V140" s="45">
        <v>4.8545999999999996</v>
      </c>
      <c r="W140" s="45">
        <v>4.7964000000000002</v>
      </c>
      <c r="X140" s="45">
        <v>5.1355000000000004</v>
      </c>
      <c r="Y140" s="45">
        <v>5.1483999999999996</v>
      </c>
      <c r="Z140" s="45">
        <v>5.3838999999999997</v>
      </c>
      <c r="AA140" s="45">
        <v>0</v>
      </c>
      <c r="AB140" s="45">
        <v>5.3838999999999997</v>
      </c>
      <c r="AC140" s="45">
        <v>4.7816000000000001</v>
      </c>
      <c r="AD140" s="45">
        <v>5.7984999999999998</v>
      </c>
      <c r="AE140" s="45">
        <v>0</v>
      </c>
    </row>
    <row r="141" spans="1:31" ht="13.8" hidden="1" outlineLevel="1" collapsed="1">
      <c r="A141" s="8">
        <v>44501</v>
      </c>
      <c r="B141" s="45">
        <v>12.305</v>
      </c>
      <c r="C141" s="45">
        <v>13.183400000000001</v>
      </c>
      <c r="D141" s="45">
        <v>11.8719</v>
      </c>
      <c r="E141" s="45">
        <v>11.8043</v>
      </c>
      <c r="F141" s="45">
        <v>12.4801</v>
      </c>
      <c r="G141" s="45">
        <v>10.914400000000001</v>
      </c>
      <c r="H141" s="45">
        <v>12.839600000000001</v>
      </c>
      <c r="I141" s="45">
        <v>13.183400000000001</v>
      </c>
      <c r="J141" s="45">
        <v>12.65</v>
      </c>
      <c r="K141" s="45">
        <v>12.413</v>
      </c>
      <c r="L141" s="45">
        <v>14.3901</v>
      </c>
      <c r="M141" s="45">
        <v>16.7654</v>
      </c>
      <c r="N141" s="45">
        <v>5.3226000000000004</v>
      </c>
      <c r="O141" s="45">
        <v>0</v>
      </c>
      <c r="P141" s="45">
        <v>5.3226000000000004</v>
      </c>
      <c r="Q141" s="45">
        <v>4.8893000000000004</v>
      </c>
      <c r="R141" s="45">
        <v>5.8959000000000001</v>
      </c>
      <c r="S141" s="45">
        <v>6.9253999999999998</v>
      </c>
      <c r="T141" s="45">
        <v>5.2702999999999998</v>
      </c>
      <c r="U141" s="45">
        <v>0</v>
      </c>
      <c r="V141" s="45">
        <v>5.2702999999999998</v>
      </c>
      <c r="W141" s="45">
        <v>4.5797999999999996</v>
      </c>
      <c r="X141" s="45">
        <v>6.1887999999999996</v>
      </c>
      <c r="Y141" s="45">
        <v>6.9253999999999998</v>
      </c>
      <c r="Z141" s="45">
        <v>5.4627999999999997</v>
      </c>
      <c r="AA141" s="45">
        <v>0</v>
      </c>
      <c r="AB141" s="45">
        <v>5.4627999999999997</v>
      </c>
      <c r="AC141" s="45">
        <v>5.5849000000000002</v>
      </c>
      <c r="AD141" s="45">
        <v>5.1035000000000004</v>
      </c>
      <c r="AE141" s="45">
        <v>0</v>
      </c>
    </row>
    <row r="142" spans="1:31" ht="13.8" hidden="1" outlineLevel="1" collapsed="1">
      <c r="A142" s="8">
        <v>44531</v>
      </c>
      <c r="B142" s="45">
        <v>11.8622</v>
      </c>
      <c r="C142" s="45">
        <v>13.039400000000001</v>
      </c>
      <c r="D142" s="45">
        <v>11.371499999999999</v>
      </c>
      <c r="E142" s="45">
        <v>11.136799999999999</v>
      </c>
      <c r="F142" s="45">
        <v>12.778700000000001</v>
      </c>
      <c r="G142" s="45">
        <v>11.5283</v>
      </c>
      <c r="H142" s="45">
        <v>12.8163</v>
      </c>
      <c r="I142" s="45">
        <v>13.039400000000001</v>
      </c>
      <c r="J142" s="45">
        <v>12.7036</v>
      </c>
      <c r="K142" s="45">
        <v>12.4229</v>
      </c>
      <c r="L142" s="45">
        <v>14.2256</v>
      </c>
      <c r="M142" s="45">
        <v>16.202500000000001</v>
      </c>
      <c r="N142" s="45">
        <v>5.0853000000000002</v>
      </c>
      <c r="O142" s="45">
        <v>0</v>
      </c>
      <c r="P142" s="45">
        <v>5.0853000000000002</v>
      </c>
      <c r="Q142" s="45">
        <v>4.7267000000000001</v>
      </c>
      <c r="R142" s="45">
        <v>6.3929</v>
      </c>
      <c r="S142" s="45">
        <v>7.2774999999999999</v>
      </c>
      <c r="T142" s="45">
        <v>4.8818000000000001</v>
      </c>
      <c r="U142" s="45">
        <v>0</v>
      </c>
      <c r="V142" s="45">
        <v>4.8818000000000001</v>
      </c>
      <c r="W142" s="45">
        <v>4.5715000000000003</v>
      </c>
      <c r="X142" s="45">
        <v>6.3909000000000002</v>
      </c>
      <c r="Y142" s="45">
        <v>7.2774999999999999</v>
      </c>
      <c r="Z142" s="45">
        <v>5.9589999999999996</v>
      </c>
      <c r="AA142" s="45">
        <v>0</v>
      </c>
      <c r="AB142" s="45">
        <v>5.9589999999999996</v>
      </c>
      <c r="AC142" s="45">
        <v>5.6723999999999997</v>
      </c>
      <c r="AD142" s="45">
        <v>6.3948999999999998</v>
      </c>
      <c r="AE142" s="45">
        <v>0</v>
      </c>
    </row>
    <row r="143" spans="1:31" ht="13.8" hidden="1" outlineLevel="1" collapsed="1">
      <c r="A143" s="8">
        <v>44562</v>
      </c>
      <c r="B143" s="45">
        <v>12.1035</v>
      </c>
      <c r="C143" s="45">
        <v>12.947800000000001</v>
      </c>
      <c r="D143" s="45">
        <v>11.782400000000001</v>
      </c>
      <c r="E143" s="45">
        <v>11.677099999999999</v>
      </c>
      <c r="F143" s="45">
        <v>12.311</v>
      </c>
      <c r="G143" s="45">
        <v>9.7784999999999993</v>
      </c>
      <c r="H143" s="45">
        <v>12.8123</v>
      </c>
      <c r="I143" s="45">
        <v>12.947800000000001</v>
      </c>
      <c r="J143" s="45">
        <v>12.753399999999999</v>
      </c>
      <c r="K143" s="45">
        <v>12.598800000000001</v>
      </c>
      <c r="L143" s="45">
        <v>13.333600000000001</v>
      </c>
      <c r="M143" s="45">
        <v>18.464200000000002</v>
      </c>
      <c r="N143" s="45">
        <v>5.0175999999999998</v>
      </c>
      <c r="O143" s="45">
        <v>0</v>
      </c>
      <c r="P143" s="45">
        <v>5.0175999999999998</v>
      </c>
      <c r="Q143" s="45">
        <v>4.8103999999999996</v>
      </c>
      <c r="R143" s="45">
        <v>5.8620000000000001</v>
      </c>
      <c r="S143" s="45">
        <v>4.5811999999999999</v>
      </c>
      <c r="T143" s="45">
        <v>4.9875999999999996</v>
      </c>
      <c r="U143" s="45">
        <v>0</v>
      </c>
      <c r="V143" s="45">
        <v>4.9875999999999996</v>
      </c>
      <c r="W143" s="45">
        <v>4.8316999999999997</v>
      </c>
      <c r="X143" s="45">
        <v>6.6894999999999998</v>
      </c>
      <c r="Y143" s="45">
        <v>4.33</v>
      </c>
      <c r="Z143" s="45">
        <v>5.1388999999999996</v>
      </c>
      <c r="AA143" s="45">
        <v>0</v>
      </c>
      <c r="AB143" s="45">
        <v>5.1388999999999996</v>
      </c>
      <c r="AC143" s="45">
        <v>4.5247999999999999</v>
      </c>
      <c r="AD143" s="45">
        <v>5.4005999999999998</v>
      </c>
      <c r="AE143" s="45">
        <v>4.99</v>
      </c>
    </row>
    <row r="144" spans="1:31" ht="13.8" hidden="1" outlineLevel="1" collapsed="1">
      <c r="A144" s="8">
        <v>44593</v>
      </c>
      <c r="B144" s="45">
        <v>12.4672</v>
      </c>
      <c r="C144" s="45">
        <v>12.931100000000001</v>
      </c>
      <c r="D144" s="45">
        <v>12.257300000000001</v>
      </c>
      <c r="E144" s="45">
        <v>12.3522</v>
      </c>
      <c r="F144" s="45">
        <v>11.5008</v>
      </c>
      <c r="G144" s="45">
        <v>13.857100000000001</v>
      </c>
      <c r="H144" s="45">
        <v>13.254</v>
      </c>
      <c r="I144" s="45">
        <v>12.931100000000001</v>
      </c>
      <c r="J144" s="45">
        <v>13.4236</v>
      </c>
      <c r="K144" s="45">
        <v>13.4451</v>
      </c>
      <c r="L144" s="45">
        <v>13.2249</v>
      </c>
      <c r="M144" s="45">
        <v>13.857100000000001</v>
      </c>
      <c r="N144" s="45">
        <v>4.9771000000000001</v>
      </c>
      <c r="O144" s="45">
        <v>0</v>
      </c>
      <c r="P144" s="45">
        <v>4.9771000000000001</v>
      </c>
      <c r="Q144" s="45">
        <v>4.7622</v>
      </c>
      <c r="R144" s="45">
        <v>5.8621999999999996</v>
      </c>
      <c r="S144" s="45">
        <v>0</v>
      </c>
      <c r="T144" s="45">
        <v>5.0983000000000001</v>
      </c>
      <c r="U144" s="45">
        <v>0</v>
      </c>
      <c r="V144" s="45">
        <v>5.0983000000000001</v>
      </c>
      <c r="W144" s="45">
        <v>4.9588000000000001</v>
      </c>
      <c r="X144" s="45">
        <v>6.3154000000000003</v>
      </c>
      <c r="Y144" s="45">
        <v>0</v>
      </c>
      <c r="Z144" s="45">
        <v>4.4946999999999999</v>
      </c>
      <c r="AA144" s="45">
        <v>0</v>
      </c>
      <c r="AB144" s="45">
        <v>4.4946999999999999</v>
      </c>
      <c r="AC144" s="45">
        <v>3.1501999999999999</v>
      </c>
      <c r="AD144" s="45">
        <v>5.5334000000000003</v>
      </c>
      <c r="AE144" s="45">
        <v>0</v>
      </c>
    </row>
    <row r="145" spans="1:31" ht="13.8" hidden="1" outlineLevel="1" collapsed="1">
      <c r="A145" s="8">
        <v>44621</v>
      </c>
      <c r="B145" s="45">
        <v>13.985300000000001</v>
      </c>
      <c r="C145" s="45">
        <v>13.7339</v>
      </c>
      <c r="D145" s="45">
        <v>14.165800000000001</v>
      </c>
      <c r="E145" s="45">
        <v>14.3048</v>
      </c>
      <c r="F145" s="45">
        <v>13.566000000000001</v>
      </c>
      <c r="G145" s="45">
        <v>0</v>
      </c>
      <c r="H145" s="45">
        <v>14.299899999999999</v>
      </c>
      <c r="I145" s="45">
        <v>13.7339</v>
      </c>
      <c r="J145" s="45">
        <v>14.7361</v>
      </c>
      <c r="K145" s="45">
        <v>14.793699999999999</v>
      </c>
      <c r="L145" s="45">
        <v>14.472099999999999</v>
      </c>
      <c r="M145" s="45">
        <v>0</v>
      </c>
      <c r="N145" s="45">
        <v>6.3765000000000001</v>
      </c>
      <c r="O145" s="45">
        <v>0</v>
      </c>
      <c r="P145" s="45">
        <v>6.3765000000000001</v>
      </c>
      <c r="Q145" s="45">
        <v>6.3445</v>
      </c>
      <c r="R145" s="45">
        <v>6.4476000000000004</v>
      </c>
      <c r="S145" s="45">
        <v>0</v>
      </c>
      <c r="T145" s="45">
        <v>6.4745999999999997</v>
      </c>
      <c r="U145" s="45">
        <v>0</v>
      </c>
      <c r="V145" s="45">
        <v>6.4745999999999997</v>
      </c>
      <c r="W145" s="45">
        <v>6.4595000000000002</v>
      </c>
      <c r="X145" s="45">
        <v>6.5155000000000003</v>
      </c>
      <c r="Y145" s="45">
        <v>0</v>
      </c>
      <c r="Z145" s="45">
        <v>5.5545</v>
      </c>
      <c r="AA145" s="45">
        <v>0</v>
      </c>
      <c r="AB145" s="45">
        <v>5.5545</v>
      </c>
      <c r="AC145" s="45">
        <v>4.3030999999999997</v>
      </c>
      <c r="AD145" s="45">
        <v>6.2125000000000004</v>
      </c>
      <c r="AE145" s="45">
        <v>0</v>
      </c>
    </row>
    <row r="146" spans="1:31" ht="13.8" hidden="1" outlineLevel="1" collapsed="1">
      <c r="A146" s="8">
        <v>44652</v>
      </c>
      <c r="B146" s="45">
        <v>13.620699999999999</v>
      </c>
      <c r="C146" s="45">
        <v>13.9823</v>
      </c>
      <c r="D146" s="45">
        <v>13.5304</v>
      </c>
      <c r="E146" s="45">
        <v>13.75</v>
      </c>
      <c r="F146" s="45">
        <v>12.334099999999999</v>
      </c>
      <c r="G146" s="45">
        <v>0</v>
      </c>
      <c r="H146" s="45">
        <v>13.887700000000001</v>
      </c>
      <c r="I146" s="45">
        <v>13.9823</v>
      </c>
      <c r="J146" s="45">
        <v>13.863</v>
      </c>
      <c r="K146" s="45">
        <v>13.9795</v>
      </c>
      <c r="L146" s="45">
        <v>13.171799999999999</v>
      </c>
      <c r="M146" s="45">
        <v>0</v>
      </c>
      <c r="N146" s="45">
        <v>6.0227000000000004</v>
      </c>
      <c r="O146" s="45">
        <v>0</v>
      </c>
      <c r="P146" s="45">
        <v>6.0227000000000004</v>
      </c>
      <c r="Q146" s="45">
        <v>6.3265000000000002</v>
      </c>
      <c r="R146" s="45">
        <v>5.5728999999999997</v>
      </c>
      <c r="S146" s="45" t="s">
        <v>126</v>
      </c>
      <c r="T146" s="45">
        <v>3.6419999999999999</v>
      </c>
      <c r="U146" s="45">
        <v>0</v>
      </c>
      <c r="V146" s="45">
        <v>0</v>
      </c>
      <c r="W146" s="45">
        <v>6.3776999999999999</v>
      </c>
      <c r="X146" s="45">
        <v>0</v>
      </c>
      <c r="Y146" s="45">
        <v>6.3776999999999999</v>
      </c>
      <c r="Z146" s="45">
        <v>6.3815999999999997</v>
      </c>
      <c r="AA146" s="45">
        <v>6.3696999999999999</v>
      </c>
      <c r="AB146" s="45">
        <v>0</v>
      </c>
      <c r="AC146" s="45">
        <v>3.6724999999999999</v>
      </c>
      <c r="AD146" s="45">
        <v>0</v>
      </c>
      <c r="AE146" s="45">
        <v>3.6724999999999999</v>
      </c>
    </row>
    <row r="147" spans="1:31" ht="13.8" hidden="1" outlineLevel="1" collapsed="1">
      <c r="A147" s="8">
        <v>44682</v>
      </c>
      <c r="B147" s="45">
        <v>13.0276</v>
      </c>
      <c r="C147" s="45">
        <v>13.5725</v>
      </c>
      <c r="D147" s="45">
        <v>12.896699999999999</v>
      </c>
      <c r="E147" s="45">
        <v>12.9062</v>
      </c>
      <c r="F147" s="45">
        <v>12.831899999999999</v>
      </c>
      <c r="G147" s="45">
        <v>0</v>
      </c>
      <c r="H147" s="45">
        <v>13.5892</v>
      </c>
      <c r="I147" s="45">
        <v>13.5725</v>
      </c>
      <c r="J147" s="45">
        <v>13.5936</v>
      </c>
      <c r="K147" s="45">
        <v>13.694100000000001</v>
      </c>
      <c r="L147" s="45">
        <v>12.9625</v>
      </c>
      <c r="M147" s="45">
        <v>0</v>
      </c>
      <c r="N147" s="45">
        <v>5.0522</v>
      </c>
      <c r="O147" s="45">
        <v>0</v>
      </c>
      <c r="P147" s="45">
        <v>5.0522</v>
      </c>
      <c r="Q147" s="45">
        <v>5.0039999999999996</v>
      </c>
      <c r="R147" s="45">
        <v>6.5110999999999999</v>
      </c>
      <c r="S147" s="45">
        <v>0</v>
      </c>
      <c r="T147" s="45">
        <v>5.1337999999999999</v>
      </c>
      <c r="U147" s="45">
        <v>0</v>
      </c>
      <c r="V147" s="45">
        <v>5.1337999999999999</v>
      </c>
      <c r="W147" s="45">
        <v>5.0773000000000001</v>
      </c>
      <c r="X147" s="45">
        <v>7.0925000000000002</v>
      </c>
      <c r="Y147" s="45">
        <v>0</v>
      </c>
      <c r="Z147" s="45">
        <v>4.1426999999999996</v>
      </c>
      <c r="AA147" s="45">
        <v>0</v>
      </c>
      <c r="AB147" s="45">
        <v>4.1426999999999996</v>
      </c>
      <c r="AC147" s="45">
        <v>4.1436000000000002</v>
      </c>
      <c r="AD147" s="45">
        <v>4.1317000000000004</v>
      </c>
      <c r="AE147" s="45">
        <v>0</v>
      </c>
    </row>
    <row r="148" spans="1:31" ht="13.8" hidden="1" outlineLevel="1" collapsed="1">
      <c r="A148" s="8">
        <v>44713</v>
      </c>
      <c r="B148" s="45">
        <v>16.041499999999999</v>
      </c>
      <c r="C148" s="45">
        <v>13.680999999999999</v>
      </c>
      <c r="D148" s="45">
        <v>16.664899999999999</v>
      </c>
      <c r="E148" s="45">
        <v>16.784099999999999</v>
      </c>
      <c r="F148" s="45">
        <v>15.427</v>
      </c>
      <c r="G148" s="45">
        <v>0</v>
      </c>
      <c r="H148" s="45">
        <v>16.6098</v>
      </c>
      <c r="I148" s="45">
        <v>13.680999999999999</v>
      </c>
      <c r="J148" s="45">
        <v>17.436199999999999</v>
      </c>
      <c r="K148" s="45">
        <v>17.494800000000001</v>
      </c>
      <c r="L148" s="45">
        <v>16.782</v>
      </c>
      <c r="M148" s="45">
        <v>0</v>
      </c>
      <c r="N148" s="45">
        <v>5.3624999999999998</v>
      </c>
      <c r="O148" s="45">
        <v>0</v>
      </c>
      <c r="P148" s="45">
        <v>5.3624999999999998</v>
      </c>
      <c r="Q148" s="45">
        <v>5.2595999999999998</v>
      </c>
      <c r="R148" s="45">
        <v>5.8627000000000002</v>
      </c>
      <c r="S148" s="45">
        <v>0</v>
      </c>
      <c r="T148" s="45">
        <v>5.5444000000000004</v>
      </c>
      <c r="U148" s="45">
        <v>0</v>
      </c>
      <c r="V148" s="45">
        <v>5.5444000000000004</v>
      </c>
      <c r="W148" s="45">
        <v>5.3841999999999999</v>
      </c>
      <c r="X148" s="45">
        <v>6.4789000000000003</v>
      </c>
      <c r="Y148" s="45">
        <v>0</v>
      </c>
      <c r="Z148" s="45">
        <v>4.1048999999999998</v>
      </c>
      <c r="AA148" s="45">
        <v>0</v>
      </c>
      <c r="AB148" s="45">
        <v>4.1048999999999998</v>
      </c>
      <c r="AC148" s="45">
        <v>4.1479999999999997</v>
      </c>
      <c r="AD148" s="45">
        <v>4.0206999999999997</v>
      </c>
      <c r="AE148" s="45">
        <v>0</v>
      </c>
    </row>
    <row r="149" spans="1:31" ht="13.8" hidden="1" outlineLevel="1" collapsed="1">
      <c r="A149" s="8">
        <v>44743</v>
      </c>
      <c r="B149" s="45">
        <v>15.9978</v>
      </c>
      <c r="C149" s="45">
        <v>15.2622</v>
      </c>
      <c r="D149" s="45">
        <v>16.0671</v>
      </c>
      <c r="E149" s="45">
        <v>16.4739</v>
      </c>
      <c r="F149" s="45">
        <v>14.2851</v>
      </c>
      <c r="G149" s="45">
        <v>6</v>
      </c>
      <c r="H149" s="45">
        <v>16.207699999999999</v>
      </c>
      <c r="I149" s="45">
        <v>15.2622</v>
      </c>
      <c r="J149" s="45">
        <v>16.2989</v>
      </c>
      <c r="K149" s="45">
        <v>16.697399999999998</v>
      </c>
      <c r="L149" s="45">
        <v>14.5145</v>
      </c>
      <c r="M149" s="45">
        <v>0</v>
      </c>
      <c r="N149" s="45">
        <v>5.8230000000000004</v>
      </c>
      <c r="O149" s="45">
        <v>0</v>
      </c>
      <c r="P149" s="45">
        <v>5.8230000000000004</v>
      </c>
      <c r="Q149" s="45">
        <v>6.0071000000000003</v>
      </c>
      <c r="R149" s="45">
        <v>5.0937999999999999</v>
      </c>
      <c r="S149" s="45">
        <v>6</v>
      </c>
      <c r="T149" s="45">
        <v>5.8941999999999997</v>
      </c>
      <c r="U149" s="45">
        <v>0</v>
      </c>
      <c r="V149" s="45">
        <v>5.8941999999999997</v>
      </c>
      <c r="W149" s="45">
        <v>5.9520999999999997</v>
      </c>
      <c r="X149" s="45">
        <v>5.49</v>
      </c>
      <c r="Y149" s="45">
        <v>0</v>
      </c>
      <c r="Z149" s="45">
        <v>5.5082000000000004</v>
      </c>
      <c r="AA149" s="45">
        <v>0</v>
      </c>
      <c r="AB149" s="45">
        <v>5.5082000000000004</v>
      </c>
      <c r="AC149" s="45">
        <v>6.6761999999999997</v>
      </c>
      <c r="AD149" s="45">
        <v>4.6856999999999998</v>
      </c>
      <c r="AE149" s="45">
        <v>6</v>
      </c>
    </row>
    <row r="150" spans="1:31" ht="13.8" hidden="1" outlineLevel="1" collapsed="1">
      <c r="A150" s="8">
        <v>44774</v>
      </c>
      <c r="B150" s="45">
        <v>18.202000000000002</v>
      </c>
      <c r="C150" s="45">
        <v>15.145899999999999</v>
      </c>
      <c r="D150" s="45">
        <v>18.656300000000002</v>
      </c>
      <c r="E150" s="45">
        <v>18.856000000000002</v>
      </c>
      <c r="F150" s="45">
        <v>15.5792</v>
      </c>
      <c r="G150" s="45">
        <v>10.4034</v>
      </c>
      <c r="H150" s="45">
        <v>18.603100000000001</v>
      </c>
      <c r="I150" s="45">
        <v>15.145899999999999</v>
      </c>
      <c r="J150" s="45">
        <v>19.1356</v>
      </c>
      <c r="K150" s="45">
        <v>19.250499999999999</v>
      </c>
      <c r="L150" s="45">
        <v>16.9772</v>
      </c>
      <c r="M150" s="45">
        <v>15</v>
      </c>
      <c r="N150" s="45">
        <v>5.4855</v>
      </c>
      <c r="O150" s="45">
        <v>0</v>
      </c>
      <c r="P150" s="45">
        <v>5.4855</v>
      </c>
      <c r="Q150" s="45">
        <v>5.7396000000000003</v>
      </c>
      <c r="R150" s="45">
        <v>4.3517999999999999</v>
      </c>
      <c r="S150" s="45">
        <v>5.1147999999999998</v>
      </c>
      <c r="T150" s="45">
        <v>5.7773000000000003</v>
      </c>
      <c r="U150" s="45">
        <v>0</v>
      </c>
      <c r="V150" s="45">
        <v>5.7773000000000003</v>
      </c>
      <c r="W150" s="45">
        <v>5.7769000000000004</v>
      </c>
      <c r="X150" s="45">
        <v>5.8483000000000001</v>
      </c>
      <c r="Y150" s="45">
        <v>0</v>
      </c>
      <c r="Z150" s="45">
        <v>4.6775000000000002</v>
      </c>
      <c r="AA150" s="45">
        <v>0</v>
      </c>
      <c r="AB150" s="45">
        <v>4.6775000000000002</v>
      </c>
      <c r="AC150" s="45">
        <v>5.2522000000000002</v>
      </c>
      <c r="AD150" s="45">
        <v>4.3108000000000004</v>
      </c>
      <c r="AE150" s="45">
        <v>5.1147999999999998</v>
      </c>
    </row>
    <row r="151" spans="1:31" ht="13.8" hidden="1" outlineLevel="1" collapsed="1">
      <c r="A151" s="8">
        <v>44805</v>
      </c>
      <c r="B151" s="45">
        <v>18.283000000000001</v>
      </c>
      <c r="C151" s="45">
        <v>16.1372</v>
      </c>
      <c r="D151" s="45">
        <v>18.602399999999999</v>
      </c>
      <c r="E151" s="45">
        <v>18.8629</v>
      </c>
      <c r="F151" s="45">
        <v>17.865200000000002</v>
      </c>
      <c r="G151" s="45">
        <v>6</v>
      </c>
      <c r="H151" s="45">
        <v>18.800799999999999</v>
      </c>
      <c r="I151" s="45">
        <v>16.1372</v>
      </c>
      <c r="J151" s="45">
        <v>19.2164</v>
      </c>
      <c r="K151" s="45">
        <v>19.574300000000001</v>
      </c>
      <c r="L151" s="45">
        <v>18.194199999999999</v>
      </c>
      <c r="M151" s="45">
        <v>0</v>
      </c>
      <c r="N151" s="45">
        <v>5.8468</v>
      </c>
      <c r="O151" s="45">
        <v>0</v>
      </c>
      <c r="P151" s="45">
        <v>5.8468</v>
      </c>
      <c r="Q151" s="45">
        <v>5.7332999999999998</v>
      </c>
      <c r="R151" s="45">
        <v>6.4458000000000002</v>
      </c>
      <c r="S151" s="45">
        <v>6</v>
      </c>
      <c r="T151" s="45">
        <v>5.8712</v>
      </c>
      <c r="U151" s="45">
        <v>0</v>
      </c>
      <c r="V151" s="45">
        <v>5.8712</v>
      </c>
      <c r="W151" s="45">
        <v>5.7892000000000001</v>
      </c>
      <c r="X151" s="45">
        <v>6.4661</v>
      </c>
      <c r="Y151" s="45">
        <v>0</v>
      </c>
      <c r="Z151" s="45">
        <v>5.5686999999999998</v>
      </c>
      <c r="AA151" s="45">
        <v>0</v>
      </c>
      <c r="AB151" s="45">
        <v>5.5686999999999998</v>
      </c>
      <c r="AC151" s="45">
        <v>3.9803000000000002</v>
      </c>
      <c r="AD151" s="45">
        <v>6.3944000000000001</v>
      </c>
      <c r="AE151" s="45">
        <v>6</v>
      </c>
    </row>
    <row r="152" spans="1:31" ht="13.8" hidden="1" outlineLevel="1" collapsed="1">
      <c r="A152" s="8">
        <v>44835</v>
      </c>
      <c r="B152" s="45">
        <v>17.9787</v>
      </c>
      <c r="C152" s="45">
        <v>17.2105</v>
      </c>
      <c r="D152" s="45">
        <v>18.101800000000001</v>
      </c>
      <c r="E152" s="45">
        <v>18.4512</v>
      </c>
      <c r="F152" s="45">
        <v>15.8165</v>
      </c>
      <c r="G152" s="45">
        <v>0</v>
      </c>
      <c r="H152" s="45">
        <v>19.179099999999998</v>
      </c>
      <c r="I152" s="45">
        <v>17.2105</v>
      </c>
      <c r="J152" s="45">
        <v>19.532599999999999</v>
      </c>
      <c r="K152" s="45">
        <v>20.181999999999999</v>
      </c>
      <c r="L152" s="45">
        <v>15.723699999999999</v>
      </c>
      <c r="M152" s="45">
        <v>0</v>
      </c>
      <c r="N152" s="45">
        <v>6.2873999999999999</v>
      </c>
      <c r="O152" s="45">
        <v>0</v>
      </c>
      <c r="P152" s="45">
        <v>6.2873999999999999</v>
      </c>
      <c r="Q152" s="45">
        <v>5.9276999999999997</v>
      </c>
      <c r="R152" s="45">
        <v>20.270399999999999</v>
      </c>
      <c r="S152" s="45">
        <v>0</v>
      </c>
      <c r="T152" s="45">
        <v>6.0880000000000001</v>
      </c>
      <c r="U152" s="45">
        <v>0</v>
      </c>
      <c r="V152" s="45">
        <v>6.0880000000000001</v>
      </c>
      <c r="W152" s="45">
        <v>5.5060000000000002</v>
      </c>
      <c r="X152" s="45">
        <v>30.304300000000001</v>
      </c>
      <c r="Y152" s="45">
        <v>0</v>
      </c>
      <c r="Z152" s="45">
        <v>6.6536999999999997</v>
      </c>
      <c r="AA152" s="45">
        <v>0</v>
      </c>
      <c r="AB152" s="45">
        <v>6.6536999999999997</v>
      </c>
      <c r="AC152" s="45">
        <v>6.7061000000000002</v>
      </c>
      <c r="AD152" s="45">
        <v>4.8354999999999997</v>
      </c>
      <c r="AE152" s="45">
        <v>0</v>
      </c>
    </row>
    <row r="153" spans="1:31" ht="13.8" hidden="1" outlineLevel="1" collapsed="1">
      <c r="A153" s="8">
        <v>44866</v>
      </c>
      <c r="B153" s="45">
        <v>19.1357</v>
      </c>
      <c r="C153" s="45">
        <v>16.912700000000001</v>
      </c>
      <c r="D153" s="45">
        <v>19.961400000000001</v>
      </c>
      <c r="E153" s="45">
        <v>20.1676</v>
      </c>
      <c r="F153" s="45">
        <v>18.574100000000001</v>
      </c>
      <c r="G153" s="45">
        <v>0</v>
      </c>
      <c r="H153" s="45">
        <v>19.898700000000002</v>
      </c>
      <c r="I153" s="45">
        <v>16.912700000000001</v>
      </c>
      <c r="J153" s="45">
        <v>21.122</v>
      </c>
      <c r="K153" s="45">
        <v>20.8993</v>
      </c>
      <c r="L153" s="45">
        <v>22.932400000000001</v>
      </c>
      <c r="M153" s="45">
        <v>0</v>
      </c>
      <c r="N153" s="45">
        <v>8.6945999999999994</v>
      </c>
      <c r="O153" s="45">
        <v>0</v>
      </c>
      <c r="P153" s="45">
        <v>8.6945999999999994</v>
      </c>
      <c r="Q153" s="45">
        <v>10.828900000000001</v>
      </c>
      <c r="R153" s="45">
        <v>4.2159000000000004</v>
      </c>
      <c r="S153" s="45">
        <v>0</v>
      </c>
      <c r="T153" s="45">
        <v>9.2515000000000001</v>
      </c>
      <c r="U153" s="45">
        <v>0</v>
      </c>
      <c r="V153" s="45">
        <v>9.2515000000000001</v>
      </c>
      <c r="W153" s="45">
        <v>11.4755</v>
      </c>
      <c r="X153" s="45">
        <v>3.3664000000000001</v>
      </c>
      <c r="Y153" s="45">
        <v>0</v>
      </c>
      <c r="Z153" s="45">
        <v>6.0429000000000004</v>
      </c>
      <c r="AA153" s="45">
        <v>0</v>
      </c>
      <c r="AB153" s="45">
        <v>6.0429000000000004</v>
      </c>
      <c r="AC153" s="45">
        <v>5.8234000000000004</v>
      </c>
      <c r="AD153" s="45">
        <v>6.2199</v>
      </c>
      <c r="AE153" s="45">
        <v>0</v>
      </c>
    </row>
    <row r="154" spans="1:31" ht="13.8" hidden="1" outlineLevel="1" collapsed="1">
      <c r="A154" s="8">
        <v>44896</v>
      </c>
      <c r="B154" s="45">
        <v>18.420400000000001</v>
      </c>
      <c r="C154" s="45">
        <v>17.922599999999999</v>
      </c>
      <c r="D154" s="45">
        <v>18.511099999999999</v>
      </c>
      <c r="E154" s="45">
        <v>17.187799999999999</v>
      </c>
      <c r="F154" s="45">
        <v>19.437100000000001</v>
      </c>
      <c r="G154" s="45">
        <v>13.4345</v>
      </c>
      <c r="H154" s="45">
        <v>19.8306</v>
      </c>
      <c r="I154" s="45">
        <v>17.922599999999999</v>
      </c>
      <c r="J154" s="45">
        <v>20.226099999999999</v>
      </c>
      <c r="K154" s="45">
        <v>20.343299999999999</v>
      </c>
      <c r="L154" s="45">
        <v>20.198599999999999</v>
      </c>
      <c r="M154" s="45">
        <v>13.4459</v>
      </c>
      <c r="N154" s="45">
        <v>6.0513000000000003</v>
      </c>
      <c r="O154" s="45">
        <v>0</v>
      </c>
      <c r="P154" s="45">
        <v>6.0513000000000003</v>
      </c>
      <c r="Q154" s="45">
        <v>5.9279999999999999</v>
      </c>
      <c r="R154" s="45">
        <v>6.3840000000000003</v>
      </c>
      <c r="S154" s="45">
        <v>6</v>
      </c>
      <c r="T154" s="45">
        <v>6.0415999999999999</v>
      </c>
      <c r="U154" s="45">
        <v>0</v>
      </c>
      <c r="V154" s="45">
        <v>6.0415999999999999</v>
      </c>
      <c r="W154" s="45">
        <v>5.9303999999999997</v>
      </c>
      <c r="X154" s="45">
        <v>6.9734999999999996</v>
      </c>
      <c r="Y154" s="45">
        <v>0</v>
      </c>
      <c r="Z154" s="45">
        <v>6.0864000000000003</v>
      </c>
      <c r="AA154" s="45">
        <v>0</v>
      </c>
      <c r="AB154" s="45">
        <v>6.0864000000000003</v>
      </c>
      <c r="AC154" s="45">
        <v>5.8715000000000002</v>
      </c>
      <c r="AD154" s="45">
        <v>6.1211000000000002</v>
      </c>
      <c r="AE154" s="45">
        <v>6</v>
      </c>
    </row>
    <row r="155" spans="1:31" ht="13.8" hidden="1" outlineLevel="1" collapsed="1">
      <c r="A155" s="8">
        <v>44927</v>
      </c>
      <c r="B155" s="45">
        <v>17.495100000000001</v>
      </c>
      <c r="C155" s="45">
        <v>18.152200000000001</v>
      </c>
      <c r="D155" s="45">
        <v>17.319600000000001</v>
      </c>
      <c r="E155" s="45">
        <v>18.1205</v>
      </c>
      <c r="F155" s="45">
        <v>15.218</v>
      </c>
      <c r="G155" s="45">
        <v>4.4690000000000003</v>
      </c>
      <c r="H155" s="45">
        <v>18.6721</v>
      </c>
      <c r="I155" s="45">
        <v>18.152200000000001</v>
      </c>
      <c r="J155" s="45">
        <v>18.831</v>
      </c>
      <c r="K155" s="45">
        <v>19.757000000000001</v>
      </c>
      <c r="L155" s="45">
        <v>15.8734</v>
      </c>
      <c r="M155" s="45">
        <v>0</v>
      </c>
      <c r="N155" s="45">
        <v>6.8357999999999999</v>
      </c>
      <c r="O155" s="45">
        <v>0</v>
      </c>
      <c r="P155" s="45">
        <v>6.8357999999999999</v>
      </c>
      <c r="Q155" s="45">
        <v>7.1494999999999997</v>
      </c>
      <c r="R155" s="45">
        <v>6.5125999999999999</v>
      </c>
      <c r="S155" s="45">
        <v>4.4690000000000003</v>
      </c>
      <c r="T155" s="45">
        <v>6.7832999999999997</v>
      </c>
      <c r="U155" s="45">
        <v>0</v>
      </c>
      <c r="V155" s="45">
        <v>6.7832999999999997</v>
      </c>
      <c r="W155" s="45">
        <v>7.4516999999999998</v>
      </c>
      <c r="X155" s="45">
        <v>5.6679000000000004</v>
      </c>
      <c r="Y155" s="45">
        <v>4.33</v>
      </c>
      <c r="Z155" s="45">
        <v>6.8578000000000001</v>
      </c>
      <c r="AA155" s="45">
        <v>0</v>
      </c>
      <c r="AB155" s="45">
        <v>6.8578000000000001</v>
      </c>
      <c r="AC155" s="45">
        <v>7.0258000000000003</v>
      </c>
      <c r="AD155" s="45">
        <v>6.5735999999999999</v>
      </c>
      <c r="AE155" s="45">
        <v>4.75</v>
      </c>
    </row>
    <row r="156" spans="1:31" ht="13.8" hidden="1" outlineLevel="1" collapsed="1">
      <c r="A156" s="8">
        <v>44958</v>
      </c>
      <c r="B156" s="45">
        <v>16.697600000000001</v>
      </c>
      <c r="C156" s="45">
        <v>18.973500000000001</v>
      </c>
      <c r="D156" s="45">
        <v>15.987399999999999</v>
      </c>
      <c r="E156" s="45">
        <v>15.8748</v>
      </c>
      <c r="F156" s="45">
        <v>16.828099999999999</v>
      </c>
      <c r="G156" s="45">
        <v>0</v>
      </c>
      <c r="H156" s="45">
        <v>19.980399999999999</v>
      </c>
      <c r="I156" s="45">
        <v>18.973500000000001</v>
      </c>
      <c r="J156" s="45">
        <v>20.4513</v>
      </c>
      <c r="K156" s="45">
        <v>20.569500000000001</v>
      </c>
      <c r="L156" s="45">
        <v>19.715199999999999</v>
      </c>
      <c r="M156" s="45">
        <v>0</v>
      </c>
      <c r="N156" s="45">
        <v>7.0358000000000001</v>
      </c>
      <c r="O156" s="45">
        <v>0</v>
      </c>
      <c r="P156" s="45">
        <v>7.0358000000000001</v>
      </c>
      <c r="Q156" s="45">
        <v>7.0834000000000001</v>
      </c>
      <c r="R156" s="45">
        <v>6.4672999999999998</v>
      </c>
      <c r="S156" s="45">
        <v>0</v>
      </c>
      <c r="T156" s="45">
        <v>6.8661000000000003</v>
      </c>
      <c r="U156" s="45">
        <v>0</v>
      </c>
      <c r="V156" s="45">
        <v>6.8661000000000003</v>
      </c>
      <c r="W156" s="45">
        <v>6.9705000000000004</v>
      </c>
      <c r="X156" s="45">
        <v>6.3737000000000004</v>
      </c>
      <c r="Y156" s="45">
        <v>0</v>
      </c>
      <c r="Z156" s="45">
        <v>7.1458000000000004</v>
      </c>
      <c r="AA156" s="45">
        <v>0</v>
      </c>
      <c r="AB156" s="45">
        <v>7.1458000000000004</v>
      </c>
      <c r="AC156" s="45">
        <v>7.1447000000000003</v>
      </c>
      <c r="AD156" s="45">
        <v>7.2244000000000002</v>
      </c>
      <c r="AE156" s="45">
        <v>0</v>
      </c>
    </row>
    <row r="157" spans="1:31" ht="13.8" hidden="1" outlineLevel="1" collapsed="1">
      <c r="A157" s="8">
        <v>44986</v>
      </c>
      <c r="B157" s="45">
        <v>17.506699999999999</v>
      </c>
      <c r="C157" s="45">
        <v>18.655000000000001</v>
      </c>
      <c r="D157" s="45">
        <v>17.197900000000001</v>
      </c>
      <c r="E157" s="45">
        <v>17.318100000000001</v>
      </c>
      <c r="F157" s="45">
        <v>15.823600000000001</v>
      </c>
      <c r="G157" s="45">
        <v>12.494</v>
      </c>
      <c r="H157" s="45">
        <v>20.162199999999999</v>
      </c>
      <c r="I157" s="45">
        <v>18.655000000000001</v>
      </c>
      <c r="J157" s="45">
        <v>20.703700000000001</v>
      </c>
      <c r="K157" s="45">
        <v>20.838799999999999</v>
      </c>
      <c r="L157" s="45">
        <v>19.149100000000001</v>
      </c>
      <c r="M157" s="45">
        <v>14.9</v>
      </c>
      <c r="N157" s="45">
        <v>6.7724000000000002</v>
      </c>
      <c r="O157" s="45">
        <v>0</v>
      </c>
      <c r="P157" s="45">
        <v>6.7724000000000002</v>
      </c>
      <c r="Q157" s="45">
        <v>6.8272000000000004</v>
      </c>
      <c r="R157" s="45">
        <v>6.1551999999999998</v>
      </c>
      <c r="S157" s="45">
        <v>6</v>
      </c>
      <c r="T157" s="45">
        <v>6.8379000000000003</v>
      </c>
      <c r="U157" s="45">
        <v>0</v>
      </c>
      <c r="V157" s="45">
        <v>6.8379000000000003</v>
      </c>
      <c r="W157" s="45">
        <v>6.8567999999999998</v>
      </c>
      <c r="X157" s="45">
        <v>6.4791999999999996</v>
      </c>
      <c r="Y157" s="45">
        <v>0</v>
      </c>
      <c r="Z157" s="45">
        <v>6.0834000000000001</v>
      </c>
      <c r="AA157" s="45">
        <v>0</v>
      </c>
      <c r="AB157" s="45">
        <v>6.0834000000000001</v>
      </c>
      <c r="AC157" s="45">
        <v>6.3228999999999997</v>
      </c>
      <c r="AD157" s="45">
        <v>5.7436999999999996</v>
      </c>
      <c r="AE157" s="45">
        <v>6</v>
      </c>
    </row>
    <row r="158" spans="1:31" ht="13.8" hidden="1" outlineLevel="1" collapsed="1">
      <c r="A158" s="8">
        <v>45017</v>
      </c>
      <c r="B158" s="45">
        <v>19.553000000000001</v>
      </c>
      <c r="C158" s="45">
        <v>19.552</v>
      </c>
      <c r="D158" s="45">
        <v>19.5532</v>
      </c>
      <c r="E158" s="45">
        <v>19.943899999999999</v>
      </c>
      <c r="F158" s="45">
        <v>18.637799999999999</v>
      </c>
      <c r="G158" s="45">
        <v>0</v>
      </c>
      <c r="H158" s="45">
        <v>20.404900000000001</v>
      </c>
      <c r="I158" s="45">
        <v>19.552</v>
      </c>
      <c r="J158" s="45">
        <v>20.6233</v>
      </c>
      <c r="K158" s="45">
        <v>21.2577</v>
      </c>
      <c r="L158" s="45">
        <v>19.205200000000001</v>
      </c>
      <c r="M158" s="45">
        <v>0</v>
      </c>
      <c r="N158" s="45">
        <v>6.8512000000000004</v>
      </c>
      <c r="O158" s="45">
        <v>0</v>
      </c>
      <c r="P158" s="45">
        <v>6.8512000000000004</v>
      </c>
      <c r="Q158" s="45">
        <v>6.8011999999999997</v>
      </c>
      <c r="R158" s="45">
        <v>7.0792000000000002</v>
      </c>
      <c r="S158" s="45" t="s">
        <v>126</v>
      </c>
      <c r="T158" s="45">
        <v>7.0768000000000004</v>
      </c>
      <c r="U158" s="45">
        <v>0</v>
      </c>
      <c r="V158" s="45">
        <v>7.0768000000000004</v>
      </c>
      <c r="W158" s="45">
        <v>6.9443000000000001</v>
      </c>
      <c r="X158" s="45">
        <v>7.9103000000000003</v>
      </c>
      <c r="Y158" s="45">
        <v>0</v>
      </c>
      <c r="Z158" s="45">
        <v>6.0960000000000001</v>
      </c>
      <c r="AA158" s="45">
        <v>0</v>
      </c>
      <c r="AB158" s="45">
        <v>6.0960000000000001</v>
      </c>
      <c r="AC158" s="45">
        <v>6.1890000000000001</v>
      </c>
      <c r="AD158" s="45">
        <v>5.9019000000000004</v>
      </c>
      <c r="AE158" s="45">
        <v>0</v>
      </c>
    </row>
    <row r="159" spans="1:31" ht="13.8" hidden="1" outlineLevel="1" collapsed="1">
      <c r="A159" s="8">
        <v>45047</v>
      </c>
      <c r="B159" s="45">
        <v>18.117100000000001</v>
      </c>
      <c r="C159" s="45">
        <v>19.377700000000001</v>
      </c>
      <c r="D159" s="45">
        <v>17.746200000000002</v>
      </c>
      <c r="E159" s="45">
        <v>17.520399999999999</v>
      </c>
      <c r="F159" s="45">
        <v>19.0062</v>
      </c>
      <c r="G159" s="45">
        <v>19.649999999999999</v>
      </c>
      <c r="H159" s="45">
        <v>20.8538</v>
      </c>
      <c r="I159" s="45">
        <v>19.377700000000001</v>
      </c>
      <c r="J159" s="45">
        <v>21.430399999999999</v>
      </c>
      <c r="K159" s="45">
        <v>21.374500000000001</v>
      </c>
      <c r="L159" s="45">
        <v>21.718399999999999</v>
      </c>
      <c r="M159" s="45">
        <v>19.649999999999999</v>
      </c>
      <c r="N159" s="45">
        <v>6.4984999999999999</v>
      </c>
      <c r="O159" s="45">
        <v>0</v>
      </c>
      <c r="P159" s="45">
        <v>6.4984999999999999</v>
      </c>
      <c r="Q159" s="45">
        <v>6.4726999999999997</v>
      </c>
      <c r="R159" s="45">
        <v>6.7054</v>
      </c>
      <c r="S159" s="45" t="s">
        <v>126</v>
      </c>
      <c r="T159" s="45">
        <v>6.63</v>
      </c>
      <c r="U159" s="45">
        <v>0</v>
      </c>
      <c r="V159" s="45">
        <v>6.63</v>
      </c>
      <c r="W159" s="45">
        <v>6.5848000000000004</v>
      </c>
      <c r="X159" s="45">
        <v>7.1123000000000003</v>
      </c>
      <c r="Y159" s="45">
        <v>0</v>
      </c>
      <c r="Z159" s="45">
        <v>6.0118</v>
      </c>
      <c r="AA159" s="45">
        <v>0</v>
      </c>
      <c r="AB159" s="45">
        <v>6.0118</v>
      </c>
      <c r="AC159" s="45">
        <v>5.9964000000000004</v>
      </c>
      <c r="AD159" s="45">
        <v>6.0719000000000003</v>
      </c>
      <c r="AE159" s="45">
        <v>0</v>
      </c>
    </row>
    <row r="160" spans="1:31" ht="13.8" hidden="1" outlineLevel="1" collapsed="1">
      <c r="A160" s="8">
        <v>45078</v>
      </c>
      <c r="B160" s="45">
        <v>19.065100000000001</v>
      </c>
      <c r="C160" s="45">
        <v>19.651499999999999</v>
      </c>
      <c r="D160" s="45">
        <v>18.9133</v>
      </c>
      <c r="E160" s="45">
        <v>18.8447</v>
      </c>
      <c r="F160" s="45">
        <v>19.2989</v>
      </c>
      <c r="G160" s="45">
        <v>20.0685</v>
      </c>
      <c r="H160" s="45">
        <v>21.015599999999999</v>
      </c>
      <c r="I160" s="45">
        <v>19.651499999999999</v>
      </c>
      <c r="J160" s="45">
        <v>21.445</v>
      </c>
      <c r="K160" s="45">
        <v>21.338999999999999</v>
      </c>
      <c r="L160" s="45">
        <v>22.0578</v>
      </c>
      <c r="M160" s="45">
        <v>20.0685</v>
      </c>
      <c r="N160" s="45">
        <v>7.2058999999999997</v>
      </c>
      <c r="O160" s="45">
        <v>0</v>
      </c>
      <c r="P160" s="45">
        <v>7.2058999999999997</v>
      </c>
      <c r="Q160" s="45">
        <v>7.3868</v>
      </c>
      <c r="R160" s="45">
        <v>6.1380999999999997</v>
      </c>
      <c r="S160" s="45">
        <v>0</v>
      </c>
      <c r="T160" s="45">
        <v>7.4683000000000002</v>
      </c>
      <c r="U160" s="45">
        <v>0</v>
      </c>
      <c r="V160" s="45">
        <v>7.4683000000000002</v>
      </c>
      <c r="W160" s="45">
        <v>7.4869000000000003</v>
      </c>
      <c r="X160" s="45">
        <v>7.0833000000000004</v>
      </c>
      <c r="Y160" s="45">
        <v>0</v>
      </c>
      <c r="Z160" s="45">
        <v>6.2656000000000001</v>
      </c>
      <c r="AA160" s="45">
        <v>0</v>
      </c>
      <c r="AB160" s="45">
        <v>6.2656000000000001</v>
      </c>
      <c r="AC160" s="45">
        <v>6.7042000000000002</v>
      </c>
      <c r="AD160" s="45">
        <v>5.8247999999999998</v>
      </c>
      <c r="AE160" s="45">
        <v>0</v>
      </c>
    </row>
    <row r="161" spans="1:31" ht="13.8" hidden="1" outlineLevel="1" collapsed="1">
      <c r="A161" s="8">
        <v>45108</v>
      </c>
      <c r="B161" s="45">
        <v>17.730799999999999</v>
      </c>
      <c r="C161" s="45">
        <v>19.2301</v>
      </c>
      <c r="D161" s="45">
        <v>17.400400000000001</v>
      </c>
      <c r="E161" s="45">
        <v>17.427399999999999</v>
      </c>
      <c r="F161" s="45">
        <v>17.32</v>
      </c>
      <c r="G161" s="45">
        <v>0</v>
      </c>
      <c r="H161" s="45">
        <v>20.672699999999999</v>
      </c>
      <c r="I161" s="45">
        <v>19.2301</v>
      </c>
      <c r="J161" s="45">
        <v>21.101299999999998</v>
      </c>
      <c r="K161" s="45">
        <v>21.4148</v>
      </c>
      <c r="L161" s="45">
        <v>20.2379</v>
      </c>
      <c r="M161" s="45">
        <v>0</v>
      </c>
      <c r="N161" s="45">
        <v>6.7610999999999999</v>
      </c>
      <c r="O161" s="45">
        <v>0</v>
      </c>
      <c r="P161" s="45">
        <v>6.7610999999999999</v>
      </c>
      <c r="Q161" s="45">
        <v>6.8178000000000001</v>
      </c>
      <c r="R161" s="45">
        <v>6.5442999999999998</v>
      </c>
      <c r="S161" s="45" t="s">
        <v>126</v>
      </c>
      <c r="T161" s="45">
        <v>6.8536999999999999</v>
      </c>
      <c r="U161" s="45">
        <v>0</v>
      </c>
      <c r="V161" s="45">
        <v>6.8536999999999999</v>
      </c>
      <c r="W161" s="45">
        <v>6.8526999999999996</v>
      </c>
      <c r="X161" s="45">
        <v>6.8578000000000001</v>
      </c>
      <c r="Y161" s="45">
        <v>0</v>
      </c>
      <c r="Z161" s="45">
        <v>6.2001999999999997</v>
      </c>
      <c r="AA161" s="45">
        <v>0</v>
      </c>
      <c r="AB161" s="45">
        <v>6.2001999999999997</v>
      </c>
      <c r="AC161" s="45">
        <v>6.5605000000000002</v>
      </c>
      <c r="AD161" s="45">
        <v>5.4722999999999997</v>
      </c>
      <c r="AE161" s="45">
        <v>0</v>
      </c>
    </row>
    <row r="162" spans="1:31" ht="13.8" hidden="1" outlineLevel="1" collapsed="1">
      <c r="A162" s="8">
        <v>45139</v>
      </c>
      <c r="B162" s="45">
        <v>18.3901</v>
      </c>
      <c r="C162" s="45">
        <v>20.154499999999999</v>
      </c>
      <c r="D162" s="45">
        <v>17.900700000000001</v>
      </c>
      <c r="E162" s="45">
        <v>17.851299999999998</v>
      </c>
      <c r="F162" s="45">
        <v>18.171500000000002</v>
      </c>
      <c r="G162" s="45">
        <v>0</v>
      </c>
      <c r="H162" s="45">
        <v>20.955500000000001</v>
      </c>
      <c r="I162" s="45">
        <v>20.154499999999999</v>
      </c>
      <c r="J162" s="45">
        <v>21.245200000000001</v>
      </c>
      <c r="K162" s="45">
        <v>21.069199999999999</v>
      </c>
      <c r="L162" s="45">
        <v>22.258299999999998</v>
      </c>
      <c r="M162" s="45">
        <v>0</v>
      </c>
      <c r="N162" s="45">
        <v>6.8947000000000003</v>
      </c>
      <c r="O162" s="45">
        <v>0</v>
      </c>
      <c r="P162" s="45">
        <v>6.8947000000000003</v>
      </c>
      <c r="Q162" s="45">
        <v>6.9211</v>
      </c>
      <c r="R162" s="45">
        <v>6.7698</v>
      </c>
      <c r="S162" s="45" t="s">
        <v>126</v>
      </c>
      <c r="T162" s="45">
        <v>7.1031000000000004</v>
      </c>
      <c r="U162" s="45">
        <v>0</v>
      </c>
      <c r="V162" s="45">
        <v>7.1031000000000004</v>
      </c>
      <c r="W162" s="45">
        <v>7.0983000000000001</v>
      </c>
      <c r="X162" s="45">
        <v>7.1417000000000002</v>
      </c>
      <c r="Y162" s="45">
        <v>0</v>
      </c>
      <c r="Z162" s="45">
        <v>6.0831999999999997</v>
      </c>
      <c r="AA162" s="45">
        <v>0</v>
      </c>
      <c r="AB162" s="45">
        <v>6.0831999999999997</v>
      </c>
      <c r="AC162" s="45">
        <v>5.8437999999999999</v>
      </c>
      <c r="AD162" s="45">
        <v>6.4013</v>
      </c>
      <c r="AE162" s="45">
        <v>0</v>
      </c>
    </row>
    <row r="163" spans="1:31" ht="13.8" hidden="1" outlineLevel="1" collapsed="1">
      <c r="A163" s="8">
        <v>45170</v>
      </c>
      <c r="B163" s="45">
        <v>18.4514</v>
      </c>
      <c r="C163" s="45">
        <v>19.665500000000002</v>
      </c>
      <c r="D163" s="45">
        <v>18.121200000000002</v>
      </c>
      <c r="E163" s="45">
        <v>18.887</v>
      </c>
      <c r="F163" s="45">
        <v>16.329699999999999</v>
      </c>
      <c r="G163" s="45">
        <v>0</v>
      </c>
      <c r="H163" s="45">
        <v>20.545300000000001</v>
      </c>
      <c r="I163" s="45">
        <v>19.665500000000002</v>
      </c>
      <c r="J163" s="45">
        <v>20.8431</v>
      </c>
      <c r="K163" s="45">
        <v>20.758299999999998</v>
      </c>
      <c r="L163" s="45">
        <v>21.102900000000002</v>
      </c>
      <c r="M163" s="45">
        <v>0</v>
      </c>
      <c r="N163" s="45">
        <v>6.9669999999999996</v>
      </c>
      <c r="O163" s="45">
        <v>0</v>
      </c>
      <c r="P163" s="45">
        <v>6.9669999999999996</v>
      </c>
      <c r="Q163" s="45">
        <v>6.8983999999999996</v>
      </c>
      <c r="R163" s="45">
        <v>7.0309999999999997</v>
      </c>
      <c r="S163" s="45" t="s">
        <v>126</v>
      </c>
      <c r="T163" s="45">
        <v>7.2880000000000003</v>
      </c>
      <c r="U163" s="45">
        <v>0</v>
      </c>
      <c r="V163" s="45">
        <v>7.2880000000000003</v>
      </c>
      <c r="W163" s="45">
        <v>7.4273999999999996</v>
      </c>
      <c r="X163" s="45">
        <v>7.1779000000000002</v>
      </c>
      <c r="Y163" s="45">
        <v>0</v>
      </c>
      <c r="Z163" s="45">
        <v>6.0095000000000001</v>
      </c>
      <c r="AA163" s="45">
        <v>0</v>
      </c>
      <c r="AB163" s="45">
        <v>6.0095000000000001</v>
      </c>
      <c r="AC163" s="45">
        <v>5.7435999999999998</v>
      </c>
      <c r="AD163" s="45">
        <v>6.4139999999999997</v>
      </c>
      <c r="AE163" s="45">
        <v>0</v>
      </c>
    </row>
    <row r="164" spans="1:31" ht="13.8" hidden="1" outlineLevel="1" collapsed="1">
      <c r="A164" s="8">
        <v>45200</v>
      </c>
      <c r="B164" s="45">
        <v>18.949000000000002</v>
      </c>
      <c r="C164" s="45">
        <v>19.2362</v>
      </c>
      <c r="D164" s="45">
        <v>18.8931</v>
      </c>
      <c r="E164" s="45">
        <v>18.5853</v>
      </c>
      <c r="F164" s="45">
        <v>19.863900000000001</v>
      </c>
      <c r="G164" s="45">
        <v>0</v>
      </c>
      <c r="H164" s="45">
        <v>20.314599999999999</v>
      </c>
      <c r="I164" s="45">
        <v>19.2362</v>
      </c>
      <c r="J164" s="45">
        <v>20.555</v>
      </c>
      <c r="K164" s="45">
        <v>20.307099999999998</v>
      </c>
      <c r="L164" s="45">
        <v>21.305800000000001</v>
      </c>
      <c r="M164" s="45">
        <v>0</v>
      </c>
      <c r="N164" s="45">
        <v>7.4166999999999996</v>
      </c>
      <c r="O164" s="45">
        <v>0</v>
      </c>
      <c r="P164" s="45">
        <v>7.4166999999999996</v>
      </c>
      <c r="Q164" s="45">
        <v>7.5629</v>
      </c>
      <c r="R164" s="45">
        <v>6.7895000000000003</v>
      </c>
      <c r="S164" s="45" t="s">
        <v>126</v>
      </c>
      <c r="T164" s="45">
        <v>7.5240999999999998</v>
      </c>
      <c r="U164" s="45">
        <v>0</v>
      </c>
      <c r="V164" s="45">
        <v>7.5240999999999998</v>
      </c>
      <c r="W164" s="45">
        <v>7.6951999999999998</v>
      </c>
      <c r="X164" s="45">
        <v>6.6074999999999999</v>
      </c>
      <c r="Y164" s="45">
        <v>0</v>
      </c>
      <c r="Z164" s="45">
        <v>6.4257</v>
      </c>
      <c r="AA164" s="45">
        <v>0</v>
      </c>
      <c r="AB164" s="45">
        <v>6.4257</v>
      </c>
      <c r="AC164" s="45">
        <v>5.5766999999999998</v>
      </c>
      <c r="AD164" s="45">
        <v>7.3369</v>
      </c>
      <c r="AE164" s="45">
        <v>0</v>
      </c>
    </row>
    <row r="165" spans="1:31" ht="13.8" hidden="1" outlineLevel="1" collapsed="1">
      <c r="A165" s="8">
        <v>45231</v>
      </c>
      <c r="B165" s="45">
        <v>18.453399999999998</v>
      </c>
      <c r="C165" s="45">
        <v>19.117799999999999</v>
      </c>
      <c r="D165" s="45">
        <v>18.213100000000001</v>
      </c>
      <c r="E165" s="45">
        <v>17.8858</v>
      </c>
      <c r="F165" s="45">
        <v>19.860199999999999</v>
      </c>
      <c r="G165" s="45">
        <v>18</v>
      </c>
      <c r="H165" s="45">
        <v>20.085799999999999</v>
      </c>
      <c r="I165" s="45">
        <v>19.117799999999999</v>
      </c>
      <c r="J165" s="45">
        <v>20.508700000000001</v>
      </c>
      <c r="K165" s="45">
        <v>20.1629</v>
      </c>
      <c r="L165" s="45">
        <v>22.204499999999999</v>
      </c>
      <c r="M165" s="45">
        <v>18</v>
      </c>
      <c r="N165" s="45">
        <v>7.1609999999999996</v>
      </c>
      <c r="O165" s="45">
        <v>0</v>
      </c>
      <c r="P165" s="45">
        <v>7.1609999999999996</v>
      </c>
      <c r="Q165" s="45">
        <v>7.3643999999999998</v>
      </c>
      <c r="R165" s="45">
        <v>5.8952</v>
      </c>
      <c r="S165" s="45" t="s">
        <v>126</v>
      </c>
      <c r="T165" s="45">
        <v>7.1376999999999997</v>
      </c>
      <c r="U165" s="45">
        <v>0</v>
      </c>
      <c r="V165" s="45">
        <v>7.1376999999999997</v>
      </c>
      <c r="W165" s="45">
        <v>7.3272000000000004</v>
      </c>
      <c r="X165" s="45">
        <v>5.6802000000000001</v>
      </c>
      <c r="Y165" s="45">
        <v>0</v>
      </c>
      <c r="Z165" s="45">
        <v>7.3453999999999997</v>
      </c>
      <c r="AA165" s="45">
        <v>0</v>
      </c>
      <c r="AB165" s="45">
        <v>7.3453999999999997</v>
      </c>
      <c r="AC165" s="45">
        <v>7.7511000000000001</v>
      </c>
      <c r="AD165" s="45">
        <v>6.5002000000000004</v>
      </c>
      <c r="AE165" s="45">
        <v>0</v>
      </c>
    </row>
    <row r="166" spans="1:31" ht="13.8" hidden="1" outlineLevel="1" collapsed="1">
      <c r="A166" s="8">
        <v>45261</v>
      </c>
      <c r="B166" s="45">
        <v>17.691600000000001</v>
      </c>
      <c r="C166" s="45">
        <v>19.258700000000001</v>
      </c>
      <c r="D166" s="45">
        <v>17.246200000000002</v>
      </c>
      <c r="E166" s="45">
        <v>16.7638</v>
      </c>
      <c r="F166" s="45">
        <v>18.6203</v>
      </c>
      <c r="G166" s="45">
        <v>21</v>
      </c>
      <c r="H166" s="45">
        <v>19.8367</v>
      </c>
      <c r="I166" s="45">
        <v>19.258700000000001</v>
      </c>
      <c r="J166" s="45">
        <v>20.043199999999999</v>
      </c>
      <c r="K166" s="45">
        <v>19.683399999999999</v>
      </c>
      <c r="L166" s="45">
        <v>21.0151</v>
      </c>
      <c r="M166" s="45">
        <v>21</v>
      </c>
      <c r="N166" s="45">
        <v>6.3503999999999996</v>
      </c>
      <c r="O166" s="45">
        <v>0</v>
      </c>
      <c r="P166" s="45">
        <v>6.3503999999999996</v>
      </c>
      <c r="Q166" s="45">
        <v>6.2617000000000003</v>
      </c>
      <c r="R166" s="45">
        <v>6.6845999999999997</v>
      </c>
      <c r="S166" s="45" t="s">
        <v>126</v>
      </c>
      <c r="T166" s="45">
        <v>6.3453999999999997</v>
      </c>
      <c r="U166" s="45">
        <v>0</v>
      </c>
      <c r="V166" s="45">
        <v>6.3453999999999997</v>
      </c>
      <c r="W166" s="45">
        <v>6.3127000000000004</v>
      </c>
      <c r="X166" s="45">
        <v>7.1679000000000004</v>
      </c>
      <c r="Y166" s="45">
        <v>0</v>
      </c>
      <c r="Z166" s="45">
        <v>6.3655999999999997</v>
      </c>
      <c r="AA166" s="45">
        <v>0</v>
      </c>
      <c r="AB166" s="45">
        <v>6.3655999999999997</v>
      </c>
      <c r="AC166" s="45">
        <v>5.7088999999999999</v>
      </c>
      <c r="AD166" s="45">
        <v>6.6078999999999999</v>
      </c>
      <c r="AE166" s="45">
        <v>0</v>
      </c>
    </row>
    <row r="167" spans="1:31" ht="13.8" hidden="1" outlineLevel="1" collapsed="1">
      <c r="A167" s="8">
        <v>45292</v>
      </c>
      <c r="B167" s="45">
        <v>19.68</v>
      </c>
      <c r="C167" s="45">
        <v>18.404900000000001</v>
      </c>
      <c r="D167" s="45">
        <v>19.957999999999998</v>
      </c>
      <c r="E167" s="45">
        <v>19.754799999999999</v>
      </c>
      <c r="F167" s="45">
        <v>20.867100000000001</v>
      </c>
      <c r="G167" s="45">
        <v>5.8421000000000003</v>
      </c>
      <c r="H167" s="45">
        <v>20.706800000000001</v>
      </c>
      <c r="I167" s="45">
        <v>18.404900000000001</v>
      </c>
      <c r="J167" s="45">
        <v>21.256699999999999</v>
      </c>
      <c r="K167" s="45">
        <v>21.2227</v>
      </c>
      <c r="L167" s="45">
        <v>21.357500000000002</v>
      </c>
      <c r="M167" s="45">
        <v>18</v>
      </c>
      <c r="N167" s="45">
        <v>6.3884999999999996</v>
      </c>
      <c r="O167" s="45">
        <v>0</v>
      </c>
      <c r="P167" s="45">
        <v>6.3884999999999996</v>
      </c>
      <c r="Q167" s="45">
        <v>6.4852999999999996</v>
      </c>
      <c r="R167" s="45">
        <v>6.6917999999999997</v>
      </c>
      <c r="S167" s="45">
        <v>4.4359999999999999</v>
      </c>
      <c r="T167" s="45">
        <v>6.4523000000000001</v>
      </c>
      <c r="U167" s="45">
        <v>0</v>
      </c>
      <c r="V167" s="45">
        <v>6.4523000000000001</v>
      </c>
      <c r="W167" s="45">
        <v>6.5666000000000002</v>
      </c>
      <c r="X167" s="45">
        <v>7.2866999999999997</v>
      </c>
      <c r="Y167" s="45">
        <v>4.33</v>
      </c>
      <c r="Z167" s="45">
        <v>6.1184000000000003</v>
      </c>
      <c r="AA167" s="45">
        <v>0</v>
      </c>
      <c r="AB167" s="45">
        <v>6.1184000000000003</v>
      </c>
      <c r="AC167" s="45">
        <v>5.9688999999999997</v>
      </c>
      <c r="AD167" s="45">
        <v>6.4555999999999996</v>
      </c>
      <c r="AE167" s="45">
        <v>5.22</v>
      </c>
    </row>
    <row r="168" spans="1:31" ht="13.8" hidden="1" outlineLevel="1" collapsed="1">
      <c r="A168" s="8">
        <v>45323</v>
      </c>
      <c r="B168" s="45">
        <v>17.602399999999999</v>
      </c>
      <c r="C168" s="45">
        <v>18.8413</v>
      </c>
      <c r="D168" s="45">
        <v>17.1342</v>
      </c>
      <c r="E168" s="45">
        <v>16.689800000000002</v>
      </c>
      <c r="F168" s="45">
        <v>19.201599999999999</v>
      </c>
      <c r="G168" s="45">
        <v>18</v>
      </c>
      <c r="H168" s="45">
        <v>19.409099999999999</v>
      </c>
      <c r="I168" s="45">
        <v>18.8413</v>
      </c>
      <c r="J168" s="45">
        <v>19.674099999999999</v>
      </c>
      <c r="K168" s="45">
        <v>19.2774</v>
      </c>
      <c r="L168" s="45">
        <v>21.4237</v>
      </c>
      <c r="M168" s="45">
        <v>18</v>
      </c>
      <c r="N168" s="45">
        <v>6.3329000000000004</v>
      </c>
      <c r="O168" s="45">
        <v>0</v>
      </c>
      <c r="P168" s="45">
        <v>6.3329000000000004</v>
      </c>
      <c r="Q168" s="45">
        <v>6.3255999999999997</v>
      </c>
      <c r="R168" s="45">
        <v>6.3788</v>
      </c>
      <c r="S168" s="45" t="s">
        <v>126</v>
      </c>
      <c r="T168" s="45">
        <v>6.5705999999999998</v>
      </c>
      <c r="U168" s="45">
        <v>0</v>
      </c>
      <c r="V168" s="45">
        <v>6.5705999999999998</v>
      </c>
      <c r="W168" s="45">
        <v>6.649</v>
      </c>
      <c r="X168" s="45">
        <v>5.0885999999999996</v>
      </c>
      <c r="Y168" s="45">
        <v>0</v>
      </c>
      <c r="Z168" s="45">
        <v>5.8653000000000004</v>
      </c>
      <c r="AA168" s="45">
        <v>0</v>
      </c>
      <c r="AB168" s="45">
        <v>5.8653000000000004</v>
      </c>
      <c r="AC168" s="45">
        <v>5.4535999999999998</v>
      </c>
      <c r="AD168" s="45">
        <v>6.7946</v>
      </c>
      <c r="AE168" s="45">
        <v>0</v>
      </c>
    </row>
    <row r="169" spans="1:31" ht="13.8" hidden="1" outlineLevel="1" collapsed="1">
      <c r="A169" s="8">
        <v>45352</v>
      </c>
      <c r="B169" s="45">
        <v>17.8691</v>
      </c>
      <c r="C169" s="45">
        <v>18.6295</v>
      </c>
      <c r="D169" s="45">
        <v>17.617100000000001</v>
      </c>
      <c r="E169" s="45">
        <v>17.0242</v>
      </c>
      <c r="F169" s="45">
        <v>20.219899999999999</v>
      </c>
      <c r="G169" s="45">
        <v>18.5379</v>
      </c>
      <c r="H169" s="45">
        <v>19.166399999999999</v>
      </c>
      <c r="I169" s="45">
        <v>18.6295</v>
      </c>
      <c r="J169" s="45">
        <v>19.372800000000002</v>
      </c>
      <c r="K169" s="45">
        <v>18.930700000000002</v>
      </c>
      <c r="L169" s="45">
        <v>21.15</v>
      </c>
      <c r="M169" s="45">
        <v>18.5379</v>
      </c>
      <c r="N169" s="45">
        <v>6.6656000000000004</v>
      </c>
      <c r="O169" s="45">
        <v>0</v>
      </c>
      <c r="P169" s="45">
        <v>6.6656000000000004</v>
      </c>
      <c r="Q169" s="45">
        <v>6.5876000000000001</v>
      </c>
      <c r="R169" s="45">
        <v>7.4477000000000002</v>
      </c>
      <c r="S169" s="45" t="s">
        <v>126</v>
      </c>
      <c r="T169" s="45">
        <v>6.7377000000000002</v>
      </c>
      <c r="U169" s="45">
        <v>0</v>
      </c>
      <c r="V169" s="45">
        <v>6.7377000000000002</v>
      </c>
      <c r="W169" s="45">
        <v>6.7023999999999999</v>
      </c>
      <c r="X169" s="45">
        <v>7.3071999999999999</v>
      </c>
      <c r="Y169" s="45">
        <v>0</v>
      </c>
      <c r="Z169" s="45">
        <v>6.4298000000000002</v>
      </c>
      <c r="AA169" s="45">
        <v>0</v>
      </c>
      <c r="AB169" s="45">
        <v>6.4298000000000002</v>
      </c>
      <c r="AC169" s="45">
        <v>6.1478999999999999</v>
      </c>
      <c r="AD169" s="45">
        <v>7.5845000000000002</v>
      </c>
      <c r="AE169" s="45">
        <v>0</v>
      </c>
    </row>
    <row r="170" spans="1:31" ht="13.8" hidden="1" outlineLevel="1" collapsed="1">
      <c r="A170" s="8">
        <v>45383</v>
      </c>
      <c r="B170" s="45">
        <v>18.0928</v>
      </c>
      <c r="C170" s="45">
        <v>17.9267</v>
      </c>
      <c r="D170" s="45">
        <v>18.132300000000001</v>
      </c>
      <c r="E170" s="45">
        <v>16.993600000000001</v>
      </c>
      <c r="F170" s="45">
        <v>20.829599999999999</v>
      </c>
      <c r="G170" s="45">
        <v>18.332000000000001</v>
      </c>
      <c r="H170" s="45">
        <v>19.9605</v>
      </c>
      <c r="I170" s="45">
        <v>17.9267</v>
      </c>
      <c r="J170" s="45">
        <v>20.545500000000001</v>
      </c>
      <c r="K170" s="45">
        <v>19.855</v>
      </c>
      <c r="L170" s="45">
        <v>21.953399999999998</v>
      </c>
      <c r="M170" s="45">
        <v>18.332000000000001</v>
      </c>
      <c r="N170" s="45">
        <v>6.6837</v>
      </c>
      <c r="O170" s="45">
        <v>0</v>
      </c>
      <c r="P170" s="45">
        <v>6.6837</v>
      </c>
      <c r="Q170" s="45">
        <v>6.7763999999999998</v>
      </c>
      <c r="R170" s="45">
        <v>6.0006000000000004</v>
      </c>
      <c r="S170" s="45" t="s">
        <v>126</v>
      </c>
      <c r="T170" s="45">
        <v>6.7108999999999996</v>
      </c>
      <c r="U170" s="45">
        <v>0</v>
      </c>
      <c r="V170" s="45">
        <v>6.7108999999999996</v>
      </c>
      <c r="W170" s="45">
        <v>6.8261000000000003</v>
      </c>
      <c r="X170" s="45">
        <v>5.5624000000000002</v>
      </c>
      <c r="Y170" s="45">
        <v>0</v>
      </c>
      <c r="Z170" s="45">
        <v>6.2474999999999996</v>
      </c>
      <c r="AA170" s="45">
        <v>0</v>
      </c>
      <c r="AB170" s="45">
        <v>6.2474999999999996</v>
      </c>
      <c r="AC170" s="45">
        <v>5.0755999999999997</v>
      </c>
      <c r="AD170" s="45">
        <v>7.1153000000000004</v>
      </c>
      <c r="AE170" s="45">
        <v>0</v>
      </c>
    </row>
    <row r="171" spans="1:31" ht="13.8" hidden="1" outlineLevel="1" collapsed="1">
      <c r="A171" s="8">
        <v>45413</v>
      </c>
      <c r="B171" s="45">
        <v>17.135400000000001</v>
      </c>
      <c r="C171" s="45">
        <v>17.7761</v>
      </c>
      <c r="D171" s="45">
        <v>16.950399999999998</v>
      </c>
      <c r="E171" s="45">
        <v>16.3188</v>
      </c>
      <c r="F171" s="45">
        <v>19.1968</v>
      </c>
      <c r="G171" s="45">
        <v>17.1936</v>
      </c>
      <c r="H171" s="45">
        <v>18.407499999999999</v>
      </c>
      <c r="I171" s="45">
        <v>17.7761</v>
      </c>
      <c r="J171" s="45">
        <v>18.619800000000001</v>
      </c>
      <c r="K171" s="45">
        <v>17.973500000000001</v>
      </c>
      <c r="L171" s="45">
        <v>20.862200000000001</v>
      </c>
      <c r="M171" s="45">
        <v>17.1936</v>
      </c>
      <c r="N171" s="45">
        <v>6.8654999999999999</v>
      </c>
      <c r="O171" s="45">
        <v>0</v>
      </c>
      <c r="P171" s="45">
        <v>6.8654999999999999</v>
      </c>
      <c r="Q171" s="45">
        <v>6.7050000000000001</v>
      </c>
      <c r="R171" s="45">
        <v>7.5364000000000004</v>
      </c>
      <c r="S171" s="45">
        <v>0</v>
      </c>
      <c r="T171" s="45">
        <v>6.9935999999999998</v>
      </c>
      <c r="U171" s="45">
        <v>0</v>
      </c>
      <c r="V171" s="45">
        <v>6.9935999999999998</v>
      </c>
      <c r="W171" s="45">
        <v>6.9417</v>
      </c>
      <c r="X171" s="45">
        <v>7.2878999999999996</v>
      </c>
      <c r="Y171" s="45">
        <v>0</v>
      </c>
      <c r="Z171" s="45">
        <v>6.5118</v>
      </c>
      <c r="AA171" s="45">
        <v>0</v>
      </c>
      <c r="AB171" s="45">
        <v>6.5118</v>
      </c>
      <c r="AC171" s="45">
        <v>5.8983999999999996</v>
      </c>
      <c r="AD171" s="45">
        <v>7.867</v>
      </c>
      <c r="AE171" s="45">
        <v>0</v>
      </c>
    </row>
    <row r="172" spans="1:31" ht="13.8" hidden="1" outlineLevel="1" collapsed="1">
      <c r="A172" s="8">
        <v>45444</v>
      </c>
      <c r="B172" s="45">
        <v>16.761600000000001</v>
      </c>
      <c r="C172" s="45">
        <v>18.379200000000001</v>
      </c>
      <c r="D172" s="45">
        <v>16.1922</v>
      </c>
      <c r="E172" s="45">
        <v>15.534700000000001</v>
      </c>
      <c r="F172" s="45">
        <v>19.301400000000001</v>
      </c>
      <c r="G172" s="45">
        <v>9.5734999999999992</v>
      </c>
      <c r="H172" s="45">
        <v>18.668399999999998</v>
      </c>
      <c r="I172" s="45">
        <v>18.379200000000001</v>
      </c>
      <c r="J172" s="45">
        <v>18.796500000000002</v>
      </c>
      <c r="K172" s="45">
        <v>18.338699999999999</v>
      </c>
      <c r="L172" s="45">
        <v>20.592400000000001</v>
      </c>
      <c r="M172" s="45">
        <v>15.443300000000001</v>
      </c>
      <c r="N172" s="45">
        <v>6.0846999999999998</v>
      </c>
      <c r="O172" s="45">
        <v>0</v>
      </c>
      <c r="P172" s="45">
        <v>6.0846999999999998</v>
      </c>
      <c r="Q172" s="45">
        <v>6.0429000000000004</v>
      </c>
      <c r="R172" s="45">
        <v>6.6805000000000003</v>
      </c>
      <c r="S172" s="45">
        <v>5</v>
      </c>
      <c r="T172" s="45">
        <v>6.0414000000000003</v>
      </c>
      <c r="U172" s="45">
        <v>0</v>
      </c>
      <c r="V172" s="45">
        <v>6.0414000000000003</v>
      </c>
      <c r="W172" s="45">
        <v>6.0266000000000002</v>
      </c>
      <c r="X172" s="45">
        <v>6.6485000000000003</v>
      </c>
      <c r="Y172" s="45">
        <v>0</v>
      </c>
      <c r="Z172" s="45">
        <v>6.2065999999999999</v>
      </c>
      <c r="AA172" s="45">
        <v>0</v>
      </c>
      <c r="AB172" s="45">
        <v>6.2065999999999999</v>
      </c>
      <c r="AC172" s="45">
        <v>6.1052999999999997</v>
      </c>
      <c r="AD172" s="45">
        <v>6.6891999999999996</v>
      </c>
      <c r="AE172" s="45">
        <v>5</v>
      </c>
    </row>
    <row r="173" spans="1:31" ht="13.8" hidden="1" outlineLevel="1" collapsed="1">
      <c r="A173" s="8">
        <v>45474</v>
      </c>
      <c r="B173" s="45">
        <v>17.561199999999999</v>
      </c>
      <c r="C173" s="45">
        <v>17.691099999999999</v>
      </c>
      <c r="D173" s="45">
        <v>17.526399999999999</v>
      </c>
      <c r="E173" s="45">
        <v>17.167100000000001</v>
      </c>
      <c r="F173" s="45">
        <v>18.496400000000001</v>
      </c>
      <c r="G173" s="45">
        <v>9.3710000000000004</v>
      </c>
      <c r="H173" s="45">
        <v>18.561499999999999</v>
      </c>
      <c r="I173" s="45">
        <v>17.691099999999999</v>
      </c>
      <c r="J173" s="45">
        <v>18.821999999999999</v>
      </c>
      <c r="K173" s="45">
        <v>17.9742</v>
      </c>
      <c r="L173" s="45">
        <v>20.5519</v>
      </c>
      <c r="M173" s="45">
        <v>16.953600000000002</v>
      </c>
      <c r="N173" s="45">
        <v>6.6986999999999997</v>
      </c>
      <c r="O173" s="45">
        <v>0</v>
      </c>
      <c r="P173" s="45">
        <v>6.6986999999999997</v>
      </c>
      <c r="Q173" s="45">
        <v>6.9774000000000003</v>
      </c>
      <c r="R173" s="45">
        <v>6.8090000000000002</v>
      </c>
      <c r="S173" s="45">
        <v>4.33</v>
      </c>
      <c r="T173" s="45">
        <v>6.8784999999999998</v>
      </c>
      <c r="U173" s="45">
        <v>0</v>
      </c>
      <c r="V173" s="45">
        <v>6.8784999999999998</v>
      </c>
      <c r="W173" s="45">
        <v>7.5998000000000001</v>
      </c>
      <c r="X173" s="45">
        <v>6.7754000000000003</v>
      </c>
      <c r="Y173" s="45">
        <v>4.33</v>
      </c>
      <c r="Z173" s="45">
        <v>5.9141000000000004</v>
      </c>
      <c r="AA173" s="45">
        <v>0</v>
      </c>
      <c r="AB173" s="45">
        <v>5.9141000000000004</v>
      </c>
      <c r="AC173" s="45">
        <v>5.2591999999999999</v>
      </c>
      <c r="AD173" s="45">
        <v>7.0096999999999996</v>
      </c>
      <c r="AE173" s="45">
        <v>0</v>
      </c>
    </row>
    <row r="174" spans="1:31" ht="13.8" hidden="1" outlineLevel="1" collapsed="1">
      <c r="A174" s="8">
        <v>45505</v>
      </c>
      <c r="B174" s="45">
        <v>16.008700000000001</v>
      </c>
      <c r="C174" s="45">
        <v>17.564299999999999</v>
      </c>
      <c r="D174" s="45">
        <v>15.4543</v>
      </c>
      <c r="E174" s="45">
        <v>15.0899</v>
      </c>
      <c r="F174" s="45">
        <v>16.575600000000001</v>
      </c>
      <c r="G174" s="45">
        <v>22.784500000000001</v>
      </c>
      <c r="H174" s="45">
        <v>17.448499999999999</v>
      </c>
      <c r="I174" s="45">
        <v>17.564299999999999</v>
      </c>
      <c r="J174" s="45">
        <v>17.398900000000001</v>
      </c>
      <c r="K174" s="45">
        <v>17.168600000000001</v>
      </c>
      <c r="L174" s="45">
        <v>17.9788</v>
      </c>
      <c r="M174" s="45">
        <v>22.784500000000001</v>
      </c>
      <c r="N174" s="45">
        <v>5.7953999999999999</v>
      </c>
      <c r="O174" s="45">
        <v>0</v>
      </c>
      <c r="P174" s="45">
        <v>5.7953999999999999</v>
      </c>
      <c r="Q174" s="45">
        <v>5.8483999999999998</v>
      </c>
      <c r="R174" s="45">
        <v>5.4585999999999997</v>
      </c>
      <c r="S174" s="45" t="s">
        <v>126</v>
      </c>
      <c r="T174" s="45">
        <v>6.04</v>
      </c>
      <c r="U174" s="45">
        <v>0</v>
      </c>
      <c r="V174" s="45">
        <v>6.04</v>
      </c>
      <c r="W174" s="45">
        <v>6.0148999999999999</v>
      </c>
      <c r="X174" s="45">
        <v>6.7729999999999997</v>
      </c>
      <c r="Y174" s="45">
        <v>0</v>
      </c>
      <c r="Z174" s="45">
        <v>5.4335000000000004</v>
      </c>
      <c r="AA174" s="45">
        <v>0</v>
      </c>
      <c r="AB174" s="45">
        <v>5.4335000000000004</v>
      </c>
      <c r="AC174" s="45">
        <v>5.5137999999999998</v>
      </c>
      <c r="AD174" s="45">
        <v>5.2352999999999996</v>
      </c>
      <c r="AE174" s="45">
        <v>0</v>
      </c>
    </row>
    <row r="175" spans="1:31" ht="13.8" hidden="1" outlineLevel="1" collapsed="1">
      <c r="A175" s="8">
        <v>45536</v>
      </c>
      <c r="B175" s="45">
        <v>15.0562</v>
      </c>
      <c r="C175" s="45">
        <v>17.297999999999998</v>
      </c>
      <c r="D175" s="45">
        <v>14.1004</v>
      </c>
      <c r="E175" s="45">
        <v>13.7837</v>
      </c>
      <c r="F175" s="45">
        <v>16.0411</v>
      </c>
      <c r="G175" s="45">
        <v>8.3549000000000007</v>
      </c>
      <c r="H175" s="45">
        <v>17.536899999999999</v>
      </c>
      <c r="I175" s="45">
        <v>17.297999999999998</v>
      </c>
      <c r="J175" s="45">
        <v>17.685500000000001</v>
      </c>
      <c r="K175" s="45">
        <v>17.380500000000001</v>
      </c>
      <c r="L175" s="45">
        <v>18.939599999999999</v>
      </c>
      <c r="M175" s="45">
        <v>18.409800000000001</v>
      </c>
      <c r="N175" s="45">
        <v>6.2766000000000002</v>
      </c>
      <c r="O175" s="45">
        <v>0</v>
      </c>
      <c r="P175" s="45">
        <v>6.2766000000000002</v>
      </c>
      <c r="Q175" s="45">
        <v>6.3716999999999997</v>
      </c>
      <c r="R175" s="45">
        <v>5.6962000000000002</v>
      </c>
      <c r="S175" s="45">
        <v>5.8827999999999996</v>
      </c>
      <c r="T175" s="45">
        <v>6.4767000000000001</v>
      </c>
      <c r="U175" s="45">
        <v>0</v>
      </c>
      <c r="V175" s="45">
        <v>6.4767000000000001</v>
      </c>
      <c r="W175" s="45">
        <v>6.4859999999999998</v>
      </c>
      <c r="X175" s="45">
        <v>6.8619000000000003</v>
      </c>
      <c r="Y175" s="45">
        <v>5.8827999999999996</v>
      </c>
      <c r="Z175" s="45">
        <v>5.2546999999999997</v>
      </c>
      <c r="AA175" s="45">
        <v>0</v>
      </c>
      <c r="AB175" s="45">
        <v>5.2546999999999997</v>
      </c>
      <c r="AC175" s="45">
        <v>5.1904000000000003</v>
      </c>
      <c r="AD175" s="45">
        <v>5.3091999999999997</v>
      </c>
      <c r="AE175" s="45">
        <v>0</v>
      </c>
    </row>
    <row r="176" spans="1:31" ht="13.8" hidden="1" outlineLevel="1" collapsed="1">
      <c r="A176" s="8">
        <v>45566</v>
      </c>
      <c r="B176" s="45">
        <v>16.641300000000001</v>
      </c>
      <c r="C176" s="45">
        <v>17.0899</v>
      </c>
      <c r="D176" s="45">
        <v>16.515999999999998</v>
      </c>
      <c r="E176" s="45">
        <v>16.055800000000001</v>
      </c>
      <c r="F176" s="45">
        <v>17.5061</v>
      </c>
      <c r="G176" s="45">
        <v>13.337300000000001</v>
      </c>
      <c r="H176" s="45">
        <v>18.189699999999998</v>
      </c>
      <c r="I176" s="45">
        <v>17.0899</v>
      </c>
      <c r="J176" s="45">
        <v>18.5594</v>
      </c>
      <c r="K176" s="45">
        <v>18.026599999999998</v>
      </c>
      <c r="L176" s="45">
        <v>19.657900000000001</v>
      </c>
      <c r="M176" s="45">
        <v>16.129300000000001</v>
      </c>
      <c r="N176" s="45">
        <v>6.4225000000000003</v>
      </c>
      <c r="O176" s="45">
        <v>0</v>
      </c>
      <c r="P176" s="45">
        <v>6.4225000000000003</v>
      </c>
      <c r="Q176" s="45">
        <v>6.5532000000000004</v>
      </c>
      <c r="R176" s="45">
        <v>6.1539000000000001</v>
      </c>
      <c r="S176" s="45">
        <v>6</v>
      </c>
      <c r="T176" s="45">
        <v>6.7850000000000001</v>
      </c>
      <c r="U176" s="45">
        <v>0</v>
      </c>
      <c r="V176" s="45">
        <v>6.7850000000000001</v>
      </c>
      <c r="W176" s="45">
        <v>6.76</v>
      </c>
      <c r="X176" s="45">
        <v>6.8994999999999997</v>
      </c>
      <c r="Y176" s="45">
        <v>6</v>
      </c>
      <c r="Z176" s="45">
        <v>5.1017000000000001</v>
      </c>
      <c r="AA176" s="45">
        <v>0</v>
      </c>
      <c r="AB176" s="45">
        <v>5.1017000000000001</v>
      </c>
      <c r="AC176" s="45">
        <v>5.4038000000000004</v>
      </c>
      <c r="AD176" s="45">
        <v>4.8232999999999997</v>
      </c>
      <c r="AE176" s="45">
        <v>0</v>
      </c>
    </row>
    <row r="177" spans="1:31" ht="13.8" hidden="1" outlineLevel="1" collapsed="1">
      <c r="A177" s="8">
        <v>45597</v>
      </c>
      <c r="B177" s="45">
        <v>15.010899999999999</v>
      </c>
      <c r="C177" s="45">
        <v>16.3142</v>
      </c>
      <c r="D177" s="45">
        <v>14.498100000000001</v>
      </c>
      <c r="E177" s="45">
        <v>14.0726</v>
      </c>
      <c r="F177" s="45">
        <v>15.5143</v>
      </c>
      <c r="G177" s="45">
        <v>12.1929</v>
      </c>
      <c r="H177" s="45">
        <v>16.877300000000002</v>
      </c>
      <c r="I177" s="45">
        <v>16.456600000000002</v>
      </c>
      <c r="J177" s="45">
        <v>17.0929</v>
      </c>
      <c r="K177" s="45">
        <v>17.099499999999999</v>
      </c>
      <c r="L177" s="45">
        <v>17.085100000000001</v>
      </c>
      <c r="M177" s="45">
        <v>16.739699999999999</v>
      </c>
      <c r="N177" s="45">
        <v>6.2634999999999996</v>
      </c>
      <c r="O177" s="45">
        <v>3.3538999999999999</v>
      </c>
      <c r="P177" s="45">
        <v>6.3151999999999999</v>
      </c>
      <c r="Q177" s="45">
        <v>6.3239999999999998</v>
      </c>
      <c r="R177" s="45">
        <v>6.3106</v>
      </c>
      <c r="S177" s="45">
        <v>5.6958000000000002</v>
      </c>
      <c r="T177" s="45">
        <v>6.5179999999999998</v>
      </c>
      <c r="U177" s="45">
        <v>0</v>
      </c>
      <c r="V177" s="45">
        <v>6.5179999999999998</v>
      </c>
      <c r="W177" s="45">
        <v>6.4649999999999999</v>
      </c>
      <c r="X177" s="45">
        <v>6.8388</v>
      </c>
      <c r="Y177" s="45">
        <v>5</v>
      </c>
      <c r="Z177" s="45">
        <v>5.0362999999999998</v>
      </c>
      <c r="AA177" s="45">
        <v>3.3538999999999999</v>
      </c>
      <c r="AB177" s="45">
        <v>5.2266000000000004</v>
      </c>
      <c r="AC177" s="45">
        <v>5.3079999999999998</v>
      </c>
      <c r="AD177" s="45">
        <v>4.9668999999999999</v>
      </c>
      <c r="AE177" s="45">
        <v>6.0031999999999996</v>
      </c>
    </row>
    <row r="178" spans="1:31" ht="13.8" collapsed="1">
      <c r="A178" s="8">
        <v>45627</v>
      </c>
      <c r="B178" s="45">
        <v>15.5787</v>
      </c>
      <c r="C178" s="45">
        <v>16.403099999999998</v>
      </c>
      <c r="D178" s="45">
        <v>15.2593</v>
      </c>
      <c r="E178" s="45">
        <v>15.505100000000001</v>
      </c>
      <c r="F178" s="45">
        <v>14.9315</v>
      </c>
      <c r="G178" s="45">
        <v>11.5044</v>
      </c>
      <c r="H178" s="45">
        <v>16.674499999999998</v>
      </c>
      <c r="I178" s="45">
        <v>16.4694</v>
      </c>
      <c r="J178" s="45">
        <v>16.7666</v>
      </c>
      <c r="K178" s="45">
        <v>16.593399999999999</v>
      </c>
      <c r="L178" s="45">
        <v>17.199000000000002</v>
      </c>
      <c r="M178" s="45">
        <v>17.748699999999999</v>
      </c>
      <c r="N178" s="45">
        <v>6.4513999999999996</v>
      </c>
      <c r="O178" s="45">
        <v>9.2860999999999994</v>
      </c>
      <c r="P178" s="45">
        <v>6.3815999999999997</v>
      </c>
      <c r="Q178" s="45">
        <v>6.3068</v>
      </c>
      <c r="R178" s="45">
        <v>6.4718</v>
      </c>
      <c r="S178" s="45">
        <v>6.3792999999999997</v>
      </c>
      <c r="T178" s="45">
        <v>6.8570000000000002</v>
      </c>
      <c r="U178" s="45">
        <v>0</v>
      </c>
      <c r="V178" s="45">
        <v>6.8570000000000002</v>
      </c>
      <c r="W178" s="45">
        <v>6.7159000000000004</v>
      </c>
      <c r="X178" s="45">
        <v>7.0933999999999999</v>
      </c>
      <c r="Y178" s="45">
        <v>6</v>
      </c>
      <c r="Z178" s="45">
        <v>5.5778999999999996</v>
      </c>
      <c r="AA178" s="45">
        <v>9.2860999999999994</v>
      </c>
      <c r="AB178" s="45">
        <v>5.2736000000000001</v>
      </c>
      <c r="AC178" s="45">
        <v>4.7473999999999998</v>
      </c>
      <c r="AD178" s="45">
        <v>5.1273999999999997</v>
      </c>
      <c r="AE178" s="45">
        <v>6.46</v>
      </c>
    </row>
    <row r="179" spans="1:31" ht="13.8">
      <c r="A179" s="8">
        <v>45658</v>
      </c>
      <c r="B179" s="45">
        <v>16.775700000000001</v>
      </c>
      <c r="C179" s="45">
        <v>15.9527</v>
      </c>
      <c r="D179" s="45">
        <v>16.9697</v>
      </c>
      <c r="E179" s="45">
        <v>15.8177</v>
      </c>
      <c r="F179" s="45">
        <v>18.241700000000002</v>
      </c>
      <c r="G179" s="45">
        <v>15.940200000000001</v>
      </c>
      <c r="H179" s="45">
        <v>17.808</v>
      </c>
      <c r="I179" s="45">
        <v>16.014399999999998</v>
      </c>
      <c r="J179" s="45">
        <v>18.2773</v>
      </c>
      <c r="K179" s="45">
        <v>17.4574</v>
      </c>
      <c r="L179" s="45">
        <v>19.082100000000001</v>
      </c>
      <c r="M179" s="45">
        <v>18.6981</v>
      </c>
      <c r="N179" s="45">
        <v>5.6619999999999999</v>
      </c>
      <c r="O179" s="45">
        <v>3.45</v>
      </c>
      <c r="P179" s="45">
        <v>5.6867000000000001</v>
      </c>
      <c r="Q179" s="45">
        <v>5.9558</v>
      </c>
      <c r="R179" s="45">
        <v>5.0444000000000004</v>
      </c>
      <c r="S179" s="45">
        <v>4.9000000000000004</v>
      </c>
      <c r="T179" s="45">
        <v>6.0609999999999999</v>
      </c>
      <c r="U179" s="45">
        <v>0</v>
      </c>
      <c r="V179" s="45">
        <v>6.0609999999999999</v>
      </c>
      <c r="W179" s="45">
        <v>6.6063999999999998</v>
      </c>
      <c r="X179" s="45">
        <v>5.0263</v>
      </c>
      <c r="Y179" s="45">
        <v>0</v>
      </c>
      <c r="Z179" s="45">
        <v>4.6723999999999997</v>
      </c>
      <c r="AA179" s="45">
        <v>3.45</v>
      </c>
      <c r="AB179" s="45">
        <v>4.7210999999999999</v>
      </c>
      <c r="AC179" s="45">
        <v>4.6536999999999997</v>
      </c>
      <c r="AD179" s="45">
        <v>5.2256</v>
      </c>
      <c r="AE179" s="45">
        <v>4.9000000000000004</v>
      </c>
    </row>
    <row r="180" spans="1:31" ht="13.8">
      <c r="A180" s="8">
        <v>45689</v>
      </c>
      <c r="B180" s="45">
        <v>15.375</v>
      </c>
      <c r="C180" s="45">
        <v>16.376000000000001</v>
      </c>
      <c r="D180" s="45">
        <v>15.018599999999999</v>
      </c>
      <c r="E180" s="45">
        <v>14.7774</v>
      </c>
      <c r="F180" s="45">
        <v>15.715199999999999</v>
      </c>
      <c r="G180" s="45">
        <v>12.0327</v>
      </c>
      <c r="H180" s="45">
        <v>17.029</v>
      </c>
      <c r="I180" s="45">
        <v>16.462399999999999</v>
      </c>
      <c r="J180" s="45">
        <v>17.278400000000001</v>
      </c>
      <c r="K180" s="45">
        <v>17.2666</v>
      </c>
      <c r="L180" s="45">
        <v>17.357500000000002</v>
      </c>
      <c r="M180" s="45">
        <v>14.9754</v>
      </c>
      <c r="N180" s="45">
        <v>5.8052999999999999</v>
      </c>
      <c r="O180" s="45">
        <v>5.4816000000000003</v>
      </c>
      <c r="P180" s="45">
        <v>5.8098999999999998</v>
      </c>
      <c r="Q180" s="45">
        <v>5.8754</v>
      </c>
      <c r="R180" s="45">
        <v>5.5361000000000002</v>
      </c>
      <c r="S180" s="45">
        <v>6</v>
      </c>
      <c r="T180" s="45">
        <v>6.0502000000000002</v>
      </c>
      <c r="U180" s="45">
        <v>0</v>
      </c>
      <c r="V180" s="45">
        <v>6.0502000000000002</v>
      </c>
      <c r="W180" s="45">
        <v>6.1580000000000004</v>
      </c>
      <c r="X180" s="45">
        <v>5.2648999999999999</v>
      </c>
      <c r="Y180" s="45">
        <v>6</v>
      </c>
      <c r="Z180" s="45">
        <v>5.2321999999999997</v>
      </c>
      <c r="AA180" s="45">
        <v>5.4816000000000003</v>
      </c>
      <c r="AB180" s="45">
        <v>5.2199</v>
      </c>
      <c r="AC180" s="45">
        <v>4.8829000000000002</v>
      </c>
      <c r="AD180" s="45">
        <v>5.7331000000000003</v>
      </c>
      <c r="AE180" s="45">
        <v>0</v>
      </c>
    </row>
    <row r="181" spans="1:31" ht="13.8">
      <c r="A181" s="8">
        <v>45717</v>
      </c>
      <c r="B181" s="45">
        <v>15.2895</v>
      </c>
      <c r="C181" s="45">
        <v>16.1111</v>
      </c>
      <c r="D181" s="45">
        <v>15.0518</v>
      </c>
      <c r="E181" s="45">
        <v>15.7402</v>
      </c>
      <c r="F181" s="45">
        <v>13.764200000000001</v>
      </c>
      <c r="G181" s="45">
        <v>11.0046</v>
      </c>
      <c r="H181" s="45">
        <v>17.058199999999999</v>
      </c>
      <c r="I181" s="45">
        <v>16.180900000000001</v>
      </c>
      <c r="J181" s="45">
        <v>17.375900000000001</v>
      </c>
      <c r="K181" s="45">
        <v>17.540400000000002</v>
      </c>
      <c r="L181" s="45">
        <v>16.9924</v>
      </c>
      <c r="M181" s="45">
        <v>16.709199999999999</v>
      </c>
      <c r="N181" s="45">
        <v>6.0411000000000001</v>
      </c>
      <c r="O181" s="45">
        <v>3.55</v>
      </c>
      <c r="P181" s="45">
        <v>6.0605000000000002</v>
      </c>
      <c r="Q181" s="45">
        <v>6.1474000000000002</v>
      </c>
      <c r="R181" s="45">
        <v>5.9687999999999999</v>
      </c>
      <c r="S181" s="45">
        <v>6.0007000000000001</v>
      </c>
      <c r="T181" s="45">
        <v>6.6361999999999997</v>
      </c>
      <c r="U181" s="45">
        <v>0</v>
      </c>
      <c r="V181" s="45">
        <v>6.6361999999999997</v>
      </c>
      <c r="W181" s="45">
        <v>6.4840999999999998</v>
      </c>
      <c r="X181" s="45">
        <v>6.9039999999999999</v>
      </c>
      <c r="Y181" s="45">
        <v>6.0007000000000001</v>
      </c>
      <c r="Z181" s="45">
        <v>4.7396000000000003</v>
      </c>
      <c r="AA181" s="45">
        <v>3.55</v>
      </c>
      <c r="AB181" s="45">
        <v>4.7697000000000003</v>
      </c>
      <c r="AC181" s="45">
        <v>4.9691000000000001</v>
      </c>
      <c r="AD181" s="45">
        <v>4.6539000000000001</v>
      </c>
      <c r="AE181" s="45">
        <v>0</v>
      </c>
    </row>
    <row r="182" spans="1:31" ht="13.8">
      <c r="A182" s="8">
        <v>45748</v>
      </c>
      <c r="B182" s="45">
        <v>16.741299999999999</v>
      </c>
      <c r="C182" s="45">
        <v>16.219899999999999</v>
      </c>
      <c r="D182" s="45">
        <v>16.857099999999999</v>
      </c>
      <c r="E182" s="45">
        <v>16.6769</v>
      </c>
      <c r="F182" s="45">
        <v>17.001300000000001</v>
      </c>
      <c r="G182" s="45">
        <v>17.891200000000001</v>
      </c>
      <c r="H182" s="45">
        <v>17.9146</v>
      </c>
      <c r="I182" s="45">
        <v>16.360099999999999</v>
      </c>
      <c r="J182" s="45">
        <v>18.301500000000001</v>
      </c>
      <c r="K182" s="45">
        <v>17.966999999999999</v>
      </c>
      <c r="L182" s="45">
        <v>18.6584</v>
      </c>
      <c r="M182" s="45">
        <v>17.891200000000001</v>
      </c>
      <c r="N182" s="45">
        <v>5.9679000000000002</v>
      </c>
      <c r="O182" s="45">
        <v>3.7538999999999998</v>
      </c>
      <c r="P182" s="45">
        <v>6.0144000000000002</v>
      </c>
      <c r="Q182" s="45">
        <v>5.9675000000000002</v>
      </c>
      <c r="R182" s="45">
        <v>6.0525000000000002</v>
      </c>
      <c r="S182" s="45">
        <v>0</v>
      </c>
      <c r="T182" s="45">
        <v>6.5788000000000002</v>
      </c>
      <c r="U182" s="45">
        <v>0</v>
      </c>
      <c r="V182" s="45">
        <v>6.5788000000000002</v>
      </c>
      <c r="W182" s="45">
        <v>6.2515000000000001</v>
      </c>
      <c r="X182" s="45">
        <v>6.8128000000000002</v>
      </c>
      <c r="Y182" s="45">
        <v>0</v>
      </c>
      <c r="Z182" s="45">
        <v>4.8536999999999999</v>
      </c>
      <c r="AA182" s="45">
        <v>3.7538999999999998</v>
      </c>
      <c r="AB182" s="45">
        <v>4.9215999999999998</v>
      </c>
      <c r="AC182" s="45">
        <v>5.5170000000000003</v>
      </c>
      <c r="AD182" s="45">
        <v>4.3052999999999999</v>
      </c>
      <c r="AE182" s="45">
        <v>0</v>
      </c>
    </row>
    <row r="183" spans="1:31" ht="13.8">
      <c r="A183" s="8">
        <v>45778</v>
      </c>
      <c r="B183" s="45">
        <v>16.172499999999999</v>
      </c>
      <c r="C183" s="45">
        <v>16.312999999999999</v>
      </c>
      <c r="D183" s="45">
        <v>16.1281</v>
      </c>
      <c r="E183" s="45">
        <v>15.9056</v>
      </c>
      <c r="F183" s="45">
        <v>16.6571</v>
      </c>
      <c r="G183" s="45">
        <v>17.874600000000001</v>
      </c>
      <c r="H183" s="45">
        <v>17.384399999999999</v>
      </c>
      <c r="I183" s="45">
        <v>16.349299999999999</v>
      </c>
      <c r="J183" s="45">
        <v>17.761600000000001</v>
      </c>
      <c r="K183" s="45">
        <v>17.9237</v>
      </c>
      <c r="L183" s="45">
        <v>17.3965</v>
      </c>
      <c r="M183" s="45">
        <v>17.874600000000001</v>
      </c>
      <c r="N183" s="45">
        <v>5.7797000000000001</v>
      </c>
      <c r="O183" s="45">
        <v>5.6971999999999996</v>
      </c>
      <c r="P183" s="45">
        <v>5.7803000000000004</v>
      </c>
      <c r="Q183" s="45">
        <v>5.9547999999999996</v>
      </c>
      <c r="R183" s="45">
        <v>4.4760999999999997</v>
      </c>
      <c r="S183" s="45" t="s">
        <v>126</v>
      </c>
      <c r="T183" s="45">
        <v>6.3773</v>
      </c>
      <c r="U183" s="45">
        <v>0</v>
      </c>
      <c r="V183" s="45">
        <v>6.3773</v>
      </c>
      <c r="W183" s="45">
        <v>6.4184999999999999</v>
      </c>
      <c r="X183" s="45">
        <v>5.5233999999999996</v>
      </c>
      <c r="Y183" s="45">
        <v>0</v>
      </c>
      <c r="Z183" s="45">
        <v>5.0050999999999997</v>
      </c>
      <c r="AA183" s="45">
        <v>5.6971999999999996</v>
      </c>
      <c r="AB183" s="45">
        <v>4.9923999999999999</v>
      </c>
      <c r="AC183" s="45">
        <v>5.2130000000000001</v>
      </c>
      <c r="AD183" s="45">
        <v>4.1773999999999996</v>
      </c>
      <c r="AE183" s="45">
        <v>0</v>
      </c>
    </row>
    <row r="184" spans="1:31" ht="13.8">
      <c r="A184" s="8">
        <v>45809</v>
      </c>
      <c r="B184" s="45">
        <v>15.618399999999999</v>
      </c>
      <c r="C184" s="45">
        <v>15.9992</v>
      </c>
      <c r="D184" s="45">
        <v>15.4917</v>
      </c>
      <c r="E184" s="45">
        <v>16.083300000000001</v>
      </c>
      <c r="F184" s="45">
        <v>13.7806</v>
      </c>
      <c r="G184" s="45">
        <v>15.2996</v>
      </c>
      <c r="H184" s="45">
        <v>17.4208</v>
      </c>
      <c r="I184" s="45">
        <v>16.141100000000002</v>
      </c>
      <c r="J184" s="45">
        <v>17.945900000000002</v>
      </c>
      <c r="K184" s="45">
        <v>18.1892</v>
      </c>
      <c r="L184" s="45">
        <v>17.0928</v>
      </c>
      <c r="M184" s="45">
        <v>18.793600000000001</v>
      </c>
      <c r="N184" s="45">
        <v>5.5251999999999999</v>
      </c>
      <c r="O184" s="45">
        <v>3.6</v>
      </c>
      <c r="P184" s="45">
        <v>5.5617999999999999</v>
      </c>
      <c r="Q184" s="45">
        <v>5.9946000000000002</v>
      </c>
      <c r="R184" s="45">
        <v>4.8345000000000002</v>
      </c>
      <c r="S184" s="45">
        <v>3.9796999999999998</v>
      </c>
      <c r="T184" s="45">
        <v>6.2271000000000001</v>
      </c>
      <c r="U184" s="45">
        <v>0</v>
      </c>
      <c r="V184" s="45">
        <v>6.2271000000000001</v>
      </c>
      <c r="W184" s="45">
        <v>6.4019000000000004</v>
      </c>
      <c r="X184" s="45">
        <v>5.8152999999999997</v>
      </c>
      <c r="Y184" s="45">
        <v>4</v>
      </c>
      <c r="Z184" s="45">
        <v>4.9794999999999998</v>
      </c>
      <c r="AA184" s="45">
        <v>3.6</v>
      </c>
      <c r="AB184" s="45">
        <v>5.0267999999999997</v>
      </c>
      <c r="AC184" s="45">
        <v>5.5621999999999998</v>
      </c>
      <c r="AD184" s="45">
        <v>4.3657000000000004</v>
      </c>
      <c r="AE184" s="45">
        <v>3.9704000000000002</v>
      </c>
    </row>
    <row r="185" spans="1:31" ht="13.8">
      <c r="A185" s="8">
        <v>45839</v>
      </c>
      <c r="B185" s="45">
        <v>16.9099</v>
      </c>
      <c r="C185" s="45">
        <v>16.427199999999999</v>
      </c>
      <c r="D185" s="45">
        <v>16.981200000000001</v>
      </c>
      <c r="E185" s="45">
        <v>16.664400000000001</v>
      </c>
      <c r="F185" s="45">
        <v>17.603100000000001</v>
      </c>
      <c r="G185" s="45">
        <v>18.770700000000001</v>
      </c>
      <c r="H185" s="45">
        <v>17.861999999999998</v>
      </c>
      <c r="I185" s="45">
        <v>16.488499999999998</v>
      </c>
      <c r="J185" s="45">
        <v>18.084299999999999</v>
      </c>
      <c r="K185" s="45">
        <v>17.807200000000002</v>
      </c>
      <c r="L185" s="45">
        <v>18.615400000000001</v>
      </c>
      <c r="M185" s="45">
        <v>19.6874</v>
      </c>
      <c r="N185" s="45">
        <v>5.9795999999999996</v>
      </c>
      <c r="O185" s="45">
        <v>4.0640999999999998</v>
      </c>
      <c r="P185" s="45">
        <v>5.9949000000000003</v>
      </c>
      <c r="Q185" s="45">
        <v>5.9988000000000001</v>
      </c>
      <c r="R185" s="45">
        <v>6.0080999999999998</v>
      </c>
      <c r="S185" s="45">
        <v>5.0602999999999998</v>
      </c>
      <c r="T185" s="45">
        <v>6.4328000000000003</v>
      </c>
      <c r="U185" s="45">
        <v>0</v>
      </c>
      <c r="V185" s="45">
        <v>6.4328000000000003</v>
      </c>
      <c r="W185" s="45">
        <v>6.3552</v>
      </c>
      <c r="X185" s="45">
        <v>6.7019000000000002</v>
      </c>
      <c r="Y185" s="45">
        <v>5.0602999999999998</v>
      </c>
      <c r="Z185" s="45">
        <v>5.2073</v>
      </c>
      <c r="AA185" s="45">
        <v>4.0640999999999998</v>
      </c>
      <c r="AB185" s="45">
        <v>5.2323000000000004</v>
      </c>
      <c r="AC185" s="45">
        <v>5.3564999999999996</v>
      </c>
      <c r="AD185" s="45">
        <v>4.9420999999999999</v>
      </c>
      <c r="AE185" s="45">
        <v>0</v>
      </c>
    </row>
    <row r="186" spans="1:31" ht="13.8">
      <c r="A186" s="8">
        <v>45870</v>
      </c>
      <c r="B186" s="45">
        <v>15.5702</v>
      </c>
      <c r="C186" s="45">
        <v>15.347099999999999</v>
      </c>
      <c r="D186" s="45">
        <v>15.657500000000001</v>
      </c>
      <c r="E186" s="45">
        <v>16.082100000000001</v>
      </c>
      <c r="F186" s="45">
        <v>14.5672</v>
      </c>
      <c r="G186" s="45">
        <v>13.3002</v>
      </c>
      <c r="H186" s="45">
        <v>17.015000000000001</v>
      </c>
      <c r="I186" s="45">
        <v>15.4908</v>
      </c>
      <c r="J186" s="45">
        <v>17.724900000000002</v>
      </c>
      <c r="K186" s="45">
        <v>18.049600000000002</v>
      </c>
      <c r="L186" s="45">
        <v>16.807099999999998</v>
      </c>
      <c r="M186" s="45">
        <v>16.4815</v>
      </c>
      <c r="N186" s="45">
        <v>5.5290999999999997</v>
      </c>
      <c r="O186" s="45">
        <v>3.3323</v>
      </c>
      <c r="P186" s="45">
        <v>5.5887000000000002</v>
      </c>
      <c r="Q186" s="45">
        <v>5.9707999999999997</v>
      </c>
      <c r="R186" s="45">
        <v>4.7256</v>
      </c>
      <c r="S186" s="45">
        <v>4.2724000000000002</v>
      </c>
      <c r="T186" s="45">
        <v>6.5388000000000002</v>
      </c>
      <c r="U186" s="45">
        <v>0</v>
      </c>
      <c r="V186" s="45">
        <v>6.5388000000000002</v>
      </c>
      <c r="W186" s="45">
        <v>6.6980000000000004</v>
      </c>
      <c r="X186" s="45">
        <v>5.6769999999999996</v>
      </c>
      <c r="Y186" s="45">
        <v>0</v>
      </c>
      <c r="Z186" s="45">
        <v>4.7351999999999999</v>
      </c>
      <c r="AA186" s="45">
        <v>3.3323</v>
      </c>
      <c r="AB186" s="45">
        <v>4.8045999999999998</v>
      </c>
      <c r="AC186" s="45">
        <v>5.1113</v>
      </c>
      <c r="AD186" s="45">
        <v>4.3792999999999997</v>
      </c>
      <c r="AE186" s="45">
        <v>4.2724000000000002</v>
      </c>
    </row>
    <row r="187" spans="1:31" ht="13.8">
      <c r="A187" s="8">
        <v>45901</v>
      </c>
      <c r="B187" s="45">
        <v>15.4598</v>
      </c>
      <c r="C187" s="45">
        <v>16.490300000000001</v>
      </c>
      <c r="D187" s="45">
        <v>15.1448</v>
      </c>
      <c r="E187" s="45">
        <v>15.4315</v>
      </c>
      <c r="F187" s="45">
        <v>14.1343</v>
      </c>
      <c r="G187" s="45">
        <v>18.0992</v>
      </c>
      <c r="H187" s="45">
        <v>17.4877</v>
      </c>
      <c r="I187" s="45">
        <v>16.580500000000001</v>
      </c>
      <c r="J187" s="45">
        <v>17.8444</v>
      </c>
      <c r="K187" s="45">
        <v>18.061699999999998</v>
      </c>
      <c r="L187" s="45">
        <v>17.0656</v>
      </c>
      <c r="M187" s="45">
        <v>18.0992</v>
      </c>
      <c r="N187" s="45">
        <v>5.9649000000000001</v>
      </c>
      <c r="O187" s="45">
        <v>3.0691999999999999</v>
      </c>
      <c r="P187" s="45">
        <v>5.9908000000000001</v>
      </c>
      <c r="Q187" s="45">
        <v>6.2298</v>
      </c>
      <c r="R187" s="45">
        <v>5.2511999999999999</v>
      </c>
      <c r="S187" s="45">
        <v>0</v>
      </c>
      <c r="T187" s="45">
        <v>6.4501999999999997</v>
      </c>
      <c r="U187" s="45">
        <v>0</v>
      </c>
      <c r="V187" s="45">
        <v>6.4501999999999997</v>
      </c>
      <c r="W187" s="45">
        <v>6.4372999999999996</v>
      </c>
      <c r="X187" s="45">
        <v>6.5770999999999997</v>
      </c>
      <c r="Y187" s="45">
        <v>0</v>
      </c>
      <c r="Z187" s="45">
        <v>5.1848999999999998</v>
      </c>
      <c r="AA187" s="45">
        <v>3.0691999999999999</v>
      </c>
      <c r="AB187" s="45">
        <v>5.2350000000000003</v>
      </c>
      <c r="AC187" s="45">
        <v>5.6154999999999999</v>
      </c>
      <c r="AD187" s="45">
        <v>4.8468</v>
      </c>
      <c r="AE187" s="45">
        <v>0</v>
      </c>
    </row>
    <row r="188" spans="1:31" ht="13.8">
      <c r="A188" s="8">
        <v>45931</v>
      </c>
      <c r="B188" s="45">
        <v>16.436199999999999</v>
      </c>
      <c r="C188" s="45">
        <v>16.490100000000002</v>
      </c>
      <c r="D188" s="45">
        <v>16.4255</v>
      </c>
      <c r="E188" s="45">
        <v>16.081299999999999</v>
      </c>
      <c r="F188" s="45">
        <v>17.123000000000001</v>
      </c>
      <c r="G188" s="45">
        <v>14.991</v>
      </c>
      <c r="H188" s="45">
        <v>17.877099999999999</v>
      </c>
      <c r="I188" s="45">
        <v>16.6004</v>
      </c>
      <c r="J188" s="45">
        <v>18.171600000000002</v>
      </c>
      <c r="K188" s="45">
        <v>18.392099999999999</v>
      </c>
      <c r="L188" s="45">
        <v>17.816600000000001</v>
      </c>
      <c r="M188" s="45">
        <v>18.618600000000001</v>
      </c>
      <c r="N188" s="45">
        <v>5.8113000000000001</v>
      </c>
      <c r="O188" s="45">
        <v>3.6</v>
      </c>
      <c r="P188" s="45">
        <v>5.8377999999999997</v>
      </c>
      <c r="Q188" s="45">
        <v>6.0315000000000003</v>
      </c>
      <c r="R188" s="45">
        <v>5.7426000000000004</v>
      </c>
      <c r="S188" s="45">
        <v>2.2275</v>
      </c>
      <c r="T188" s="45">
        <v>6.1230000000000002</v>
      </c>
      <c r="U188" s="45">
        <v>0</v>
      </c>
      <c r="V188" s="45">
        <v>6.1230000000000002</v>
      </c>
      <c r="W188" s="45">
        <v>6.1074000000000002</v>
      </c>
      <c r="X188" s="45">
        <v>6.7492999999999999</v>
      </c>
      <c r="Y188" s="45">
        <v>4.4400000000000004</v>
      </c>
      <c r="Z188" s="45">
        <v>4.5015000000000001</v>
      </c>
      <c r="AA188" s="45">
        <v>3.6</v>
      </c>
      <c r="AB188" s="45">
        <v>4.5606</v>
      </c>
      <c r="AC188" s="45">
        <v>5.2972000000000001</v>
      </c>
      <c r="AD188" s="45">
        <v>4.9828999999999999</v>
      </c>
      <c r="AE188" s="45">
        <v>0.69359999999999999</v>
      </c>
    </row>
    <row r="189" spans="1:31" ht="13.8">
      <c r="A189" s="8">
        <v>45962</v>
      </c>
      <c r="B189" s="45">
        <v>15.9671</v>
      </c>
      <c r="C189" s="45">
        <v>16.5593</v>
      </c>
      <c r="D189" s="45">
        <v>15.7742</v>
      </c>
      <c r="E189" s="45">
        <v>16.0044</v>
      </c>
      <c r="F189" s="45">
        <v>14.963699999999999</v>
      </c>
      <c r="G189" s="45">
        <v>15.436299999999999</v>
      </c>
      <c r="H189" s="45">
        <v>17.279299999999999</v>
      </c>
      <c r="I189" s="45">
        <v>16.5867</v>
      </c>
      <c r="J189" s="45">
        <v>17.545100000000001</v>
      </c>
      <c r="K189" s="45">
        <v>17.9285</v>
      </c>
      <c r="L189" s="45">
        <v>16.263200000000001</v>
      </c>
      <c r="M189" s="45">
        <v>16.575199999999999</v>
      </c>
      <c r="N189" s="45">
        <v>5.9722999999999997</v>
      </c>
      <c r="O189" s="45">
        <v>3.5</v>
      </c>
      <c r="P189" s="45">
        <v>5.9832999999999998</v>
      </c>
      <c r="Q189" s="45">
        <v>5.8935000000000004</v>
      </c>
      <c r="R189" s="45">
        <v>6.4352</v>
      </c>
      <c r="S189" s="45">
        <v>4.4400000000000004</v>
      </c>
      <c r="T189" s="45">
        <v>6.1833</v>
      </c>
      <c r="U189" s="45">
        <v>0</v>
      </c>
      <c r="V189" s="45">
        <v>6.1833</v>
      </c>
      <c r="W189" s="45">
        <v>5.9791999999999996</v>
      </c>
      <c r="X189" s="45">
        <v>7.6138000000000003</v>
      </c>
      <c r="Y189" s="45">
        <v>4.4400000000000004</v>
      </c>
      <c r="Z189" s="45">
        <v>5.2572999999999999</v>
      </c>
      <c r="AA189" s="45">
        <v>3.5</v>
      </c>
      <c r="AB189" s="45">
        <v>5.2922000000000002</v>
      </c>
      <c r="AC189" s="45">
        <v>5.4946000000000002</v>
      </c>
      <c r="AD189" s="45">
        <v>4.9381000000000004</v>
      </c>
      <c r="AE189" s="45">
        <v>0</v>
      </c>
    </row>
    <row r="190" spans="1:31" ht="13.8">
      <c r="A190" s="8">
        <v>45992</v>
      </c>
      <c r="B190" s="45">
        <v>15.276999999999999</v>
      </c>
      <c r="C190" s="45">
        <v>16.261800000000001</v>
      </c>
      <c r="D190" s="45">
        <v>15.0899</v>
      </c>
      <c r="E190" s="45">
        <v>14.9793</v>
      </c>
      <c r="F190" s="45">
        <v>17.176500000000001</v>
      </c>
      <c r="G190" s="45">
        <v>7.7217000000000002</v>
      </c>
      <c r="H190" s="45">
        <v>17.625499999999999</v>
      </c>
      <c r="I190" s="45">
        <v>16.360600000000002</v>
      </c>
      <c r="J190" s="45">
        <v>17.940999999999999</v>
      </c>
      <c r="K190" s="45">
        <v>17.836300000000001</v>
      </c>
      <c r="L190" s="45">
        <v>18.1081</v>
      </c>
      <c r="M190" s="45">
        <v>16.0776</v>
      </c>
      <c r="N190" s="45">
        <v>6.2294</v>
      </c>
      <c r="O190" s="45">
        <v>3.5</v>
      </c>
      <c r="P190" s="45">
        <v>6.2457000000000003</v>
      </c>
      <c r="Q190" s="45">
        <v>6.3113000000000001</v>
      </c>
      <c r="R190" s="45">
        <v>5.3769</v>
      </c>
      <c r="S190" s="45">
        <v>6.4414999999999996</v>
      </c>
      <c r="T190" s="45">
        <v>6.4627999999999997</v>
      </c>
      <c r="U190" s="45">
        <v>0</v>
      </c>
      <c r="V190" s="45">
        <v>6.4627999999999997</v>
      </c>
      <c r="W190" s="45">
        <v>6.4249999999999998</v>
      </c>
      <c r="X190" s="45">
        <v>7.0686</v>
      </c>
      <c r="Y190" s="45">
        <v>4.4400000000000004</v>
      </c>
      <c r="Z190" s="45">
        <v>6.0168999999999997</v>
      </c>
      <c r="AA190" s="45">
        <v>3.5</v>
      </c>
      <c r="AB190" s="45">
        <v>6.0458999999999996</v>
      </c>
      <c r="AC190" s="45">
        <v>5.508</v>
      </c>
      <c r="AD190" s="45">
        <v>4.1879</v>
      </c>
      <c r="AE190" s="45">
        <v>6.4809999999999999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16384" width="9.109375" style="20"/>
  </cols>
  <sheetData>
    <row r="1" spans="1:19">
      <c r="A1" s="17" t="s">
        <v>157</v>
      </c>
    </row>
    <row r="2" spans="1:19" ht="5.25" customHeight="1"/>
    <row r="3" spans="1:19" ht="12.75" customHeight="1">
      <c r="A3" s="223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19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5" spans="1:19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</row>
    <row r="6" spans="1:19" s="19" customFormat="1" ht="19.5" customHeight="1">
      <c r="A6" s="195" t="s">
        <v>0</v>
      </c>
      <c r="B6" s="253" t="s">
        <v>16</v>
      </c>
      <c r="C6" s="198" t="s">
        <v>2</v>
      </c>
      <c r="D6" s="198"/>
      <c r="E6" s="198"/>
      <c r="F6" s="198"/>
      <c r="G6" s="198"/>
      <c r="H6" s="200" t="s">
        <v>3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19" ht="15" customHeight="1">
      <c r="A7" s="196"/>
      <c r="B7" s="25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</row>
    <row r="8" spans="1:19" ht="90.75" customHeight="1">
      <c r="A8" s="197"/>
      <c r="B8" s="255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hidden="1">
      <c r="A9" s="123"/>
      <c r="B9" s="130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</row>
    <row r="10" spans="1:19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28.671299999999999</v>
      </c>
      <c r="C11" s="45">
        <v>32.904400000000003</v>
      </c>
      <c r="D11" s="45">
        <v>18.897300000000001</v>
      </c>
      <c r="E11" s="45">
        <v>20.669899999999998</v>
      </c>
      <c r="F11" s="45">
        <v>16.292400000000001</v>
      </c>
      <c r="G11" s="45">
        <v>16.6069</v>
      </c>
      <c r="H11" s="45">
        <v>29.466699999999999</v>
      </c>
      <c r="I11" s="45">
        <v>33.950099999999999</v>
      </c>
      <c r="J11" s="45">
        <v>19.2697</v>
      </c>
      <c r="K11" s="45">
        <v>20.672999999999998</v>
      </c>
      <c r="L11" s="45">
        <v>16.6084</v>
      </c>
      <c r="M11" s="45">
        <v>19.1432</v>
      </c>
      <c r="N11" s="45">
        <v>18.225999999999999</v>
      </c>
      <c r="O11" s="45">
        <v>20.008900000000001</v>
      </c>
      <c r="P11" s="45">
        <v>13.1601</v>
      </c>
      <c r="Q11" s="45">
        <v>5.0122</v>
      </c>
      <c r="R11" s="45">
        <v>13.8034</v>
      </c>
      <c r="S11" s="45">
        <v>12.029400000000001</v>
      </c>
    </row>
    <row r="12" spans="1:19" ht="15" hidden="1" customHeight="1" outlineLevel="1">
      <c r="A12" s="8">
        <v>40575</v>
      </c>
      <c r="B12" s="45">
        <v>31.0273</v>
      </c>
      <c r="C12" s="45">
        <v>34.420900000000003</v>
      </c>
      <c r="D12" s="45">
        <v>18.5547</v>
      </c>
      <c r="E12" s="45">
        <v>20.133199999999999</v>
      </c>
      <c r="F12" s="45">
        <v>17.1936</v>
      </c>
      <c r="G12" s="45">
        <v>13.4758</v>
      </c>
      <c r="H12" s="45">
        <v>31.546399999999998</v>
      </c>
      <c r="I12" s="45">
        <v>34.425899999999999</v>
      </c>
      <c r="J12" s="45">
        <v>19.6188</v>
      </c>
      <c r="K12" s="45">
        <v>21.136900000000001</v>
      </c>
      <c r="L12" s="45">
        <v>17.271899999999999</v>
      </c>
      <c r="M12" s="45">
        <v>16.289300000000001</v>
      </c>
      <c r="N12" s="45">
        <v>10.3325</v>
      </c>
      <c r="O12" s="45">
        <v>20.8719</v>
      </c>
      <c r="P12" s="45">
        <v>10.207700000000001</v>
      </c>
      <c r="Q12" s="45">
        <v>9.9998000000000005</v>
      </c>
      <c r="R12" s="45">
        <v>12.455299999999999</v>
      </c>
      <c r="S12" s="45">
        <v>10.233000000000001</v>
      </c>
    </row>
    <row r="13" spans="1:19" ht="15" hidden="1" customHeight="1" outlineLevel="1">
      <c r="A13" s="8">
        <v>40603</v>
      </c>
      <c r="B13" s="45">
        <v>33.786900000000003</v>
      </c>
      <c r="C13" s="45">
        <v>35.286900000000003</v>
      </c>
      <c r="D13" s="45">
        <v>21.102499999999999</v>
      </c>
      <c r="E13" s="45">
        <v>24.448499999999999</v>
      </c>
      <c r="F13" s="45">
        <v>18.489999999999998</v>
      </c>
      <c r="G13" s="45">
        <v>17.5168</v>
      </c>
      <c r="H13" s="45">
        <v>34.028799999999997</v>
      </c>
      <c r="I13" s="45">
        <v>35.357799999999997</v>
      </c>
      <c r="J13" s="45">
        <v>21.873200000000001</v>
      </c>
      <c r="K13" s="45">
        <v>24.491399999999999</v>
      </c>
      <c r="L13" s="45">
        <v>19.529599999999999</v>
      </c>
      <c r="M13" s="45">
        <v>18.37</v>
      </c>
      <c r="N13" s="45">
        <v>14.7704</v>
      </c>
      <c r="O13" s="45">
        <v>20.008700000000001</v>
      </c>
      <c r="P13" s="45">
        <v>12.2043</v>
      </c>
      <c r="Q13" s="45">
        <v>7.2998000000000003</v>
      </c>
      <c r="R13" s="45">
        <v>12.266999999999999</v>
      </c>
      <c r="S13" s="45">
        <v>12.324299999999999</v>
      </c>
    </row>
    <row r="14" spans="1:19" ht="15" hidden="1" customHeight="1" outlineLevel="1">
      <c r="A14" s="8">
        <v>40634</v>
      </c>
      <c r="B14" s="45">
        <v>31.451499999999999</v>
      </c>
      <c r="C14" s="45">
        <v>33.816899999999997</v>
      </c>
      <c r="D14" s="45">
        <v>22.104800000000001</v>
      </c>
      <c r="E14" s="45">
        <v>23.597300000000001</v>
      </c>
      <c r="F14" s="45">
        <v>21.860299999999999</v>
      </c>
      <c r="G14" s="45">
        <v>15.818199999999999</v>
      </c>
      <c r="H14" s="45">
        <v>31.539400000000001</v>
      </c>
      <c r="I14" s="45">
        <v>33.840800000000002</v>
      </c>
      <c r="J14" s="45">
        <v>22.2944</v>
      </c>
      <c r="K14" s="45">
        <v>23.599</v>
      </c>
      <c r="L14" s="45">
        <v>21.967700000000001</v>
      </c>
      <c r="M14" s="45">
        <v>16.501300000000001</v>
      </c>
      <c r="N14" s="45">
        <v>14.115</v>
      </c>
      <c r="O14" s="45">
        <v>20.145800000000001</v>
      </c>
      <c r="P14" s="45">
        <v>11.812200000000001</v>
      </c>
      <c r="Q14" s="45">
        <v>7.7499000000000002</v>
      </c>
      <c r="R14" s="45">
        <v>12.716799999999999</v>
      </c>
      <c r="S14" s="45">
        <v>11.4818</v>
      </c>
    </row>
    <row r="15" spans="1:19" ht="15" hidden="1" customHeight="1" outlineLevel="1">
      <c r="A15" s="8">
        <v>40664</v>
      </c>
      <c r="B15" s="45">
        <v>30.019400000000001</v>
      </c>
      <c r="C15" s="45">
        <v>33.5214</v>
      </c>
      <c r="D15" s="45">
        <v>20.783300000000001</v>
      </c>
      <c r="E15" s="45">
        <v>20.5809</v>
      </c>
      <c r="F15" s="45">
        <v>22.2334</v>
      </c>
      <c r="G15" s="45">
        <v>15.6655</v>
      </c>
      <c r="H15" s="45">
        <v>30.389500000000002</v>
      </c>
      <c r="I15" s="45">
        <v>34.008299999999998</v>
      </c>
      <c r="J15" s="45">
        <v>21.002500000000001</v>
      </c>
      <c r="K15" s="45">
        <v>20.677299999999999</v>
      </c>
      <c r="L15" s="45">
        <v>22.294</v>
      </c>
      <c r="M15" s="45">
        <v>16.8413</v>
      </c>
      <c r="N15" s="45">
        <v>18.318200000000001</v>
      </c>
      <c r="O15" s="45">
        <v>20.136700000000001</v>
      </c>
      <c r="P15" s="45">
        <v>9.4407999999999994</v>
      </c>
      <c r="Q15" s="45">
        <v>6.6703999999999999</v>
      </c>
      <c r="R15" s="45">
        <v>9.3805999999999994</v>
      </c>
      <c r="S15" s="45">
        <v>10.2788</v>
      </c>
    </row>
    <row r="16" spans="1:19" ht="15" hidden="1" customHeight="1" outlineLevel="1">
      <c r="A16" s="8">
        <v>40695</v>
      </c>
      <c r="B16" s="45">
        <v>32.087499999999999</v>
      </c>
      <c r="C16" s="45">
        <v>34.310499999999998</v>
      </c>
      <c r="D16" s="45">
        <v>23.751000000000001</v>
      </c>
      <c r="E16" s="45">
        <v>24.968399999999999</v>
      </c>
      <c r="F16" s="45">
        <v>23.808499999999999</v>
      </c>
      <c r="G16" s="45">
        <v>18.607500000000002</v>
      </c>
      <c r="H16" s="45">
        <v>32.183399999999999</v>
      </c>
      <c r="I16" s="45">
        <v>34.335799999999999</v>
      </c>
      <c r="J16" s="45">
        <v>23.9724</v>
      </c>
      <c r="K16" s="45">
        <v>24.9985</v>
      </c>
      <c r="L16" s="45">
        <v>23.849399999999999</v>
      </c>
      <c r="M16" s="45">
        <v>19.695499999999999</v>
      </c>
      <c r="N16" s="45">
        <v>14.341799999999999</v>
      </c>
      <c r="O16" s="45">
        <v>20.363</v>
      </c>
      <c r="P16" s="45">
        <v>12.1599</v>
      </c>
      <c r="Q16" s="45">
        <v>8.6869999999999994</v>
      </c>
      <c r="R16" s="45">
        <v>13.6027</v>
      </c>
      <c r="S16" s="45">
        <v>12.1829</v>
      </c>
    </row>
    <row r="17" spans="1:19" ht="15" hidden="1" customHeight="1" outlineLevel="1">
      <c r="A17" s="8">
        <v>40725</v>
      </c>
      <c r="B17" s="45">
        <v>29.970099999999999</v>
      </c>
      <c r="C17" s="45">
        <v>33.429499999999997</v>
      </c>
      <c r="D17" s="45">
        <v>21.959700000000002</v>
      </c>
      <c r="E17" s="45">
        <v>22.827400000000001</v>
      </c>
      <c r="F17" s="45">
        <v>22.790600000000001</v>
      </c>
      <c r="G17" s="45">
        <v>16.5183</v>
      </c>
      <c r="H17" s="45">
        <v>30.174399999999999</v>
      </c>
      <c r="I17" s="45">
        <v>33.453099999999999</v>
      </c>
      <c r="J17" s="45">
        <v>22.3278</v>
      </c>
      <c r="K17" s="45">
        <v>23.0762</v>
      </c>
      <c r="L17" s="45">
        <v>22.830400000000001</v>
      </c>
      <c r="M17" s="45">
        <v>17.4194</v>
      </c>
      <c r="N17" s="45">
        <v>12.6248</v>
      </c>
      <c r="O17" s="45">
        <v>20.814599999999999</v>
      </c>
      <c r="P17" s="45">
        <v>11.5891</v>
      </c>
      <c r="Q17" s="45">
        <v>7.2027999999999999</v>
      </c>
      <c r="R17" s="45">
        <v>12.299099999999999</v>
      </c>
      <c r="S17" s="45">
        <v>12.706200000000001</v>
      </c>
    </row>
    <row r="18" spans="1:19" ht="15" hidden="1" customHeight="1" outlineLevel="1">
      <c r="A18" s="8">
        <v>40756</v>
      </c>
      <c r="B18" s="45">
        <v>28.508600000000001</v>
      </c>
      <c r="C18" s="45">
        <v>32.502200000000002</v>
      </c>
      <c r="D18" s="45">
        <v>21.58</v>
      </c>
      <c r="E18" s="45">
        <v>21.6616</v>
      </c>
      <c r="F18" s="45">
        <v>22.6434</v>
      </c>
      <c r="G18" s="45">
        <v>17.53</v>
      </c>
      <c r="H18" s="45">
        <v>28.587199999999999</v>
      </c>
      <c r="I18" s="45">
        <v>32.512999999999998</v>
      </c>
      <c r="J18" s="45">
        <v>21.696000000000002</v>
      </c>
      <c r="K18" s="45">
        <v>21.6616</v>
      </c>
      <c r="L18" s="45">
        <v>22.726199999999999</v>
      </c>
      <c r="M18" s="45">
        <v>17.9772</v>
      </c>
      <c r="N18" s="45">
        <v>13.6378</v>
      </c>
      <c r="O18" s="45">
        <v>21.7271</v>
      </c>
      <c r="P18" s="45">
        <v>12.527699999999999</v>
      </c>
      <c r="Q18" s="45">
        <v>0</v>
      </c>
      <c r="R18" s="45">
        <v>14.5177</v>
      </c>
      <c r="S18" s="45">
        <v>11.5037</v>
      </c>
    </row>
    <row r="19" spans="1:19" ht="15" hidden="1" customHeight="1" outlineLevel="1">
      <c r="A19" s="8">
        <v>40787</v>
      </c>
      <c r="B19" s="45">
        <v>23.8658</v>
      </c>
      <c r="C19" s="45">
        <v>31.437000000000001</v>
      </c>
      <c r="D19" s="45">
        <v>18.114599999999999</v>
      </c>
      <c r="E19" s="45">
        <v>15.2323</v>
      </c>
      <c r="F19" s="45">
        <v>22.836300000000001</v>
      </c>
      <c r="G19" s="45">
        <v>19.069800000000001</v>
      </c>
      <c r="H19" s="45">
        <v>24.413</v>
      </c>
      <c r="I19" s="45">
        <v>31.457599999999999</v>
      </c>
      <c r="J19" s="45">
        <v>18.634699999999999</v>
      </c>
      <c r="K19" s="45">
        <v>15.251200000000001</v>
      </c>
      <c r="L19" s="45">
        <v>23.613700000000001</v>
      </c>
      <c r="M19" s="45">
        <v>22.681000000000001</v>
      </c>
      <c r="N19" s="45">
        <v>11.994199999999999</v>
      </c>
      <c r="O19" s="45">
        <v>21.863900000000001</v>
      </c>
      <c r="P19" s="45">
        <v>11.7812</v>
      </c>
      <c r="Q19" s="45">
        <v>14.611800000000001</v>
      </c>
      <c r="R19" s="45">
        <v>11.6762</v>
      </c>
      <c r="S19" s="45">
        <v>10.6425</v>
      </c>
    </row>
    <row r="20" spans="1:19" ht="15" hidden="1" customHeight="1" outlineLevel="1">
      <c r="A20" s="8">
        <v>40817</v>
      </c>
      <c r="B20" s="45">
        <v>25.768000000000001</v>
      </c>
      <c r="C20" s="45">
        <v>32.596400000000003</v>
      </c>
      <c r="D20" s="45">
        <v>18.451899999999998</v>
      </c>
      <c r="E20" s="45">
        <v>16.593399999999999</v>
      </c>
      <c r="F20" s="45">
        <v>22.834900000000001</v>
      </c>
      <c r="G20" s="45">
        <v>16.613700000000001</v>
      </c>
      <c r="H20" s="45">
        <v>27.662800000000001</v>
      </c>
      <c r="I20" s="45">
        <v>32.606699999999996</v>
      </c>
      <c r="J20" s="45">
        <v>20.784099999999999</v>
      </c>
      <c r="K20" s="45">
        <v>19.688500000000001</v>
      </c>
      <c r="L20" s="45">
        <v>22.856999999999999</v>
      </c>
      <c r="M20" s="45">
        <v>18.625599999999999</v>
      </c>
      <c r="N20" s="45">
        <v>10.716100000000001</v>
      </c>
      <c r="O20" s="45">
        <v>21.217700000000001</v>
      </c>
      <c r="P20" s="45">
        <v>10.6722</v>
      </c>
      <c r="Q20" s="45">
        <v>10.477499999999999</v>
      </c>
      <c r="R20" s="45">
        <v>12.870900000000001</v>
      </c>
      <c r="S20" s="45">
        <v>11.648</v>
      </c>
    </row>
    <row r="21" spans="1:19" ht="15" hidden="1" customHeight="1" outlineLevel="1">
      <c r="A21" s="8">
        <v>40848</v>
      </c>
      <c r="B21" s="45">
        <v>26.463999999999999</v>
      </c>
      <c r="C21" s="45">
        <v>31.933900000000001</v>
      </c>
      <c r="D21" s="45">
        <v>19.994900000000001</v>
      </c>
      <c r="E21" s="45">
        <v>19.317499999999999</v>
      </c>
      <c r="F21" s="45">
        <v>22.051500000000001</v>
      </c>
      <c r="G21" s="45">
        <v>16.9849</v>
      </c>
      <c r="H21" s="45">
        <v>26.513999999999999</v>
      </c>
      <c r="I21" s="45">
        <v>31.974900000000002</v>
      </c>
      <c r="J21" s="45">
        <v>20.041599999999999</v>
      </c>
      <c r="K21" s="45">
        <v>19.3565</v>
      </c>
      <c r="L21" s="45">
        <v>22.1053</v>
      </c>
      <c r="M21" s="45">
        <v>17.024799999999999</v>
      </c>
      <c r="N21" s="45">
        <v>15.4063</v>
      </c>
      <c r="O21" s="45">
        <v>20.347000000000001</v>
      </c>
      <c r="P21" s="45">
        <v>11.7554</v>
      </c>
      <c r="Q21" s="45">
        <v>12.473599999999999</v>
      </c>
      <c r="R21" s="45">
        <v>10.426</v>
      </c>
      <c r="S21" s="45">
        <v>12.103</v>
      </c>
    </row>
    <row r="22" spans="1:19" ht="15" hidden="1" customHeight="1" outlineLevel="1">
      <c r="A22" s="8">
        <v>40878</v>
      </c>
      <c r="B22" s="45">
        <v>28.8063</v>
      </c>
      <c r="C22" s="45">
        <v>34.110599999999998</v>
      </c>
      <c r="D22" s="45">
        <v>21.089600000000001</v>
      </c>
      <c r="E22" s="45">
        <v>22.1722</v>
      </c>
      <c r="F22" s="45">
        <v>22.298999999999999</v>
      </c>
      <c r="G22" s="45">
        <v>15.789300000000001</v>
      </c>
      <c r="H22" s="45">
        <v>28.900600000000001</v>
      </c>
      <c r="I22" s="45">
        <v>34.127200000000002</v>
      </c>
      <c r="J22" s="45">
        <v>21.212299999999999</v>
      </c>
      <c r="K22" s="45">
        <v>22.2072</v>
      </c>
      <c r="L22" s="45">
        <v>22.3735</v>
      </c>
      <c r="M22" s="45">
        <v>16.0246</v>
      </c>
      <c r="N22" s="45">
        <v>12.5002</v>
      </c>
      <c r="O22" s="45">
        <v>21.0671</v>
      </c>
      <c r="P22" s="45">
        <v>11.213900000000001</v>
      </c>
      <c r="Q22" s="45">
        <v>14</v>
      </c>
      <c r="R22" s="45">
        <v>10.723699999999999</v>
      </c>
      <c r="S22" s="45">
        <v>10.743600000000001</v>
      </c>
    </row>
    <row r="23" spans="1:19" ht="15" hidden="1" customHeight="1" outlineLevel="1">
      <c r="A23" s="8">
        <v>40909</v>
      </c>
      <c r="B23" s="45">
        <v>29.192799999999998</v>
      </c>
      <c r="C23" s="45">
        <v>33.430500000000002</v>
      </c>
      <c r="D23" s="45">
        <v>22.433700000000002</v>
      </c>
      <c r="E23" s="45">
        <v>23.1294</v>
      </c>
      <c r="F23" s="45">
        <v>25.223099999999999</v>
      </c>
      <c r="G23" s="45">
        <v>14.0785</v>
      </c>
      <c r="H23" s="45">
        <v>29.523700000000002</v>
      </c>
      <c r="I23" s="45">
        <v>33.532800000000002</v>
      </c>
      <c r="J23" s="45">
        <v>22.9282</v>
      </c>
      <c r="K23" s="45">
        <v>23.681000000000001</v>
      </c>
      <c r="L23" s="45">
        <v>25.622900000000001</v>
      </c>
      <c r="M23" s="45">
        <v>14.3916</v>
      </c>
      <c r="N23" s="45">
        <v>12.4392</v>
      </c>
      <c r="O23" s="45">
        <v>20.271799999999999</v>
      </c>
      <c r="P23" s="45">
        <v>9.9002999999999997</v>
      </c>
      <c r="Q23" s="45">
        <v>10.094200000000001</v>
      </c>
      <c r="R23" s="45">
        <v>10.2646</v>
      </c>
      <c r="S23" s="45">
        <v>9.2173999999999996</v>
      </c>
    </row>
    <row r="24" spans="1:19" ht="15" hidden="1" customHeight="1" outlineLevel="1">
      <c r="A24" s="8">
        <v>40940</v>
      </c>
      <c r="B24" s="45">
        <v>30.006799999999998</v>
      </c>
      <c r="C24" s="45">
        <v>33.409199999999998</v>
      </c>
      <c r="D24" s="45">
        <v>25.481100000000001</v>
      </c>
      <c r="E24" s="45">
        <v>22.4846</v>
      </c>
      <c r="F24" s="45">
        <v>31.497499999999999</v>
      </c>
      <c r="G24" s="45">
        <v>20.368099999999998</v>
      </c>
      <c r="H24" s="45">
        <v>30.094200000000001</v>
      </c>
      <c r="I24" s="45">
        <v>33.412999999999997</v>
      </c>
      <c r="J24" s="45">
        <v>25.638000000000002</v>
      </c>
      <c r="K24" s="45">
        <v>22.555700000000002</v>
      </c>
      <c r="L24" s="45">
        <v>31.547000000000001</v>
      </c>
      <c r="M24" s="45">
        <v>21.017199999999999</v>
      </c>
      <c r="N24" s="45">
        <v>14.0223</v>
      </c>
      <c r="O24" s="45">
        <v>30.750800000000002</v>
      </c>
      <c r="P24" s="45">
        <v>11.074400000000001</v>
      </c>
      <c r="Q24" s="45">
        <v>8.0626999999999995</v>
      </c>
      <c r="R24" s="45">
        <v>11.301399999999999</v>
      </c>
      <c r="S24" s="45">
        <v>12.162699999999999</v>
      </c>
    </row>
    <row r="25" spans="1:19" ht="15" hidden="1" customHeight="1" outlineLevel="1">
      <c r="A25" s="8">
        <v>40969</v>
      </c>
      <c r="B25" s="45">
        <v>30.948699999999999</v>
      </c>
      <c r="C25" s="45">
        <v>33.648800000000001</v>
      </c>
      <c r="D25" s="45">
        <v>25.096</v>
      </c>
      <c r="E25" s="45">
        <v>25.6571</v>
      </c>
      <c r="F25" s="45">
        <v>26.315000000000001</v>
      </c>
      <c r="G25" s="45">
        <v>18.625900000000001</v>
      </c>
      <c r="H25" s="45">
        <v>30.992699999999999</v>
      </c>
      <c r="I25" s="45">
        <v>33.659500000000001</v>
      </c>
      <c r="J25" s="45">
        <v>25.180299999999999</v>
      </c>
      <c r="K25" s="45">
        <v>25.6571</v>
      </c>
      <c r="L25" s="45">
        <v>26.368300000000001</v>
      </c>
      <c r="M25" s="45">
        <v>18.8476</v>
      </c>
      <c r="N25" s="45">
        <v>14.0532</v>
      </c>
      <c r="O25" s="45">
        <v>21.267700000000001</v>
      </c>
      <c r="P25" s="45">
        <v>11.9358</v>
      </c>
      <c r="Q25" s="45">
        <v>0</v>
      </c>
      <c r="R25" s="45">
        <v>11.563599999999999</v>
      </c>
      <c r="S25" s="45">
        <v>12.1083</v>
      </c>
    </row>
    <row r="26" spans="1:19" ht="15" hidden="1" customHeight="1" outlineLevel="1">
      <c r="A26" s="8">
        <v>41000</v>
      </c>
      <c r="B26" s="45">
        <v>29.783100000000001</v>
      </c>
      <c r="C26" s="45">
        <v>33.601999999999997</v>
      </c>
      <c r="D26" s="45">
        <v>22.988700000000001</v>
      </c>
      <c r="E26" s="45">
        <v>20.0779</v>
      </c>
      <c r="F26" s="45">
        <v>26.806899999999999</v>
      </c>
      <c r="G26" s="45">
        <v>18.952999999999999</v>
      </c>
      <c r="H26" s="45">
        <v>29.944700000000001</v>
      </c>
      <c r="I26" s="45">
        <v>33.615600000000001</v>
      </c>
      <c r="J26" s="45">
        <v>23.246700000000001</v>
      </c>
      <c r="K26" s="45">
        <v>20.0779</v>
      </c>
      <c r="L26" s="45">
        <v>26.984200000000001</v>
      </c>
      <c r="M26" s="45">
        <v>19.963100000000001</v>
      </c>
      <c r="N26" s="45">
        <v>13.7905</v>
      </c>
      <c r="O26" s="45">
        <v>20.600300000000001</v>
      </c>
      <c r="P26" s="45">
        <v>13.3041</v>
      </c>
      <c r="Q26" s="45">
        <v>0</v>
      </c>
      <c r="R26" s="45">
        <v>11.9962</v>
      </c>
      <c r="S26" s="45">
        <v>13.6456</v>
      </c>
    </row>
    <row r="27" spans="1:19" ht="15" hidden="1" customHeight="1" outlineLevel="1">
      <c r="A27" s="8">
        <v>41030</v>
      </c>
      <c r="B27" s="45">
        <v>28.462700000000002</v>
      </c>
      <c r="C27" s="45">
        <v>31.327100000000002</v>
      </c>
      <c r="D27" s="45">
        <v>24.483599999999999</v>
      </c>
      <c r="E27" s="45">
        <v>23.394500000000001</v>
      </c>
      <c r="F27" s="45">
        <v>27.207799999999999</v>
      </c>
      <c r="G27" s="45">
        <v>20.126999999999999</v>
      </c>
      <c r="H27" s="45">
        <v>28.64</v>
      </c>
      <c r="I27" s="45">
        <v>31.334800000000001</v>
      </c>
      <c r="J27" s="45">
        <v>24.808900000000001</v>
      </c>
      <c r="K27" s="45">
        <v>23.394500000000001</v>
      </c>
      <c r="L27" s="45">
        <v>27.263999999999999</v>
      </c>
      <c r="M27" s="45">
        <v>21.526800000000001</v>
      </c>
      <c r="N27" s="45">
        <v>11.848699999999999</v>
      </c>
      <c r="O27" s="45">
        <v>23.5868</v>
      </c>
      <c r="P27" s="45">
        <v>11.172700000000001</v>
      </c>
      <c r="Q27" s="45">
        <v>0</v>
      </c>
      <c r="R27" s="45">
        <v>13.5792</v>
      </c>
      <c r="S27" s="45">
        <v>10.9811</v>
      </c>
    </row>
    <row r="28" spans="1:19" ht="15" hidden="1" customHeight="1" outlineLevel="1">
      <c r="A28" s="8">
        <v>41061</v>
      </c>
      <c r="B28" s="45">
        <v>27.890599999999999</v>
      </c>
      <c r="C28" s="45">
        <v>31.150400000000001</v>
      </c>
      <c r="D28" s="45">
        <v>23.1693</v>
      </c>
      <c r="E28" s="45">
        <v>23.023800000000001</v>
      </c>
      <c r="F28" s="45">
        <v>26.182600000000001</v>
      </c>
      <c r="G28" s="45">
        <v>17.9376</v>
      </c>
      <c r="H28" s="45">
        <v>28.314299999999999</v>
      </c>
      <c r="I28" s="45">
        <v>32.051699999999997</v>
      </c>
      <c r="J28" s="45">
        <v>23.261500000000002</v>
      </c>
      <c r="K28" s="45">
        <v>23.023800000000001</v>
      </c>
      <c r="L28" s="45">
        <v>26.371300000000002</v>
      </c>
      <c r="M28" s="45">
        <v>18.010400000000001</v>
      </c>
      <c r="N28" s="45">
        <v>19.469899999999999</v>
      </c>
      <c r="O28" s="45">
        <v>20.009899999999998</v>
      </c>
      <c r="P28" s="45">
        <v>12.877800000000001</v>
      </c>
      <c r="Q28" s="45">
        <v>0</v>
      </c>
      <c r="R28" s="45">
        <v>13.1264</v>
      </c>
      <c r="S28" s="45">
        <v>12.381500000000001</v>
      </c>
    </row>
    <row r="29" spans="1:19" ht="15" hidden="1" customHeight="1" outlineLevel="1">
      <c r="A29" s="8">
        <v>41091</v>
      </c>
      <c r="B29" s="45">
        <v>26.703800000000001</v>
      </c>
      <c r="C29" s="45">
        <v>31.2637</v>
      </c>
      <c r="D29" s="45">
        <v>22.0595</v>
      </c>
      <c r="E29" s="45">
        <v>23.2623</v>
      </c>
      <c r="F29" s="45">
        <v>26.975100000000001</v>
      </c>
      <c r="G29" s="45">
        <v>11.7372</v>
      </c>
      <c r="H29" s="45">
        <v>26.8718</v>
      </c>
      <c r="I29" s="45">
        <v>31.287700000000001</v>
      </c>
      <c r="J29" s="45">
        <v>22.290900000000001</v>
      </c>
      <c r="K29" s="45">
        <v>23.902799999999999</v>
      </c>
      <c r="L29" s="45">
        <v>26.9939</v>
      </c>
      <c r="M29" s="45">
        <v>11.7212</v>
      </c>
      <c r="N29" s="45">
        <v>11.8552</v>
      </c>
      <c r="O29" s="45">
        <v>20.418700000000001</v>
      </c>
      <c r="P29" s="45">
        <v>10.9091</v>
      </c>
      <c r="Q29" s="45">
        <v>10.36</v>
      </c>
      <c r="R29" s="45">
        <v>16.069099999999999</v>
      </c>
      <c r="S29" s="45">
        <v>13.201599999999999</v>
      </c>
    </row>
    <row r="30" spans="1:19" ht="15" hidden="1" customHeight="1" outlineLevel="1">
      <c r="A30" s="8">
        <v>41122</v>
      </c>
      <c r="B30" s="45">
        <v>31.4939</v>
      </c>
      <c r="C30" s="45">
        <v>34.244300000000003</v>
      </c>
      <c r="D30" s="45">
        <v>22.882100000000001</v>
      </c>
      <c r="E30" s="45">
        <v>21.927199999999999</v>
      </c>
      <c r="F30" s="45">
        <v>24.866399999999999</v>
      </c>
      <c r="G30" s="45">
        <v>19.1187</v>
      </c>
      <c r="H30" s="45">
        <v>31.552499999999998</v>
      </c>
      <c r="I30" s="45">
        <v>34.258699999999997</v>
      </c>
      <c r="J30" s="45">
        <v>22.991299999999999</v>
      </c>
      <c r="K30" s="45">
        <v>21.970400000000001</v>
      </c>
      <c r="L30" s="45">
        <v>24.911899999999999</v>
      </c>
      <c r="M30" s="45">
        <v>19.449200000000001</v>
      </c>
      <c r="N30" s="45">
        <v>15.0245</v>
      </c>
      <c r="O30" s="45">
        <v>20.753699999999998</v>
      </c>
      <c r="P30" s="45">
        <v>13.3355</v>
      </c>
      <c r="Q30" s="45">
        <v>10.500500000000001</v>
      </c>
      <c r="R30" s="45">
        <v>14.4938</v>
      </c>
      <c r="S30" s="45">
        <v>13.5938</v>
      </c>
    </row>
    <row r="31" spans="1:19" ht="15" hidden="1" customHeight="1" outlineLevel="1">
      <c r="A31" s="8">
        <v>41153</v>
      </c>
      <c r="B31" s="45">
        <v>30.200700000000001</v>
      </c>
      <c r="C31" s="45">
        <v>33.450899999999997</v>
      </c>
      <c r="D31" s="45">
        <v>23.8248</v>
      </c>
      <c r="E31" s="45">
        <v>23.648499999999999</v>
      </c>
      <c r="F31" s="45">
        <v>25.922699999999999</v>
      </c>
      <c r="G31" s="45">
        <v>16.8889</v>
      </c>
      <c r="H31" s="45">
        <v>30.3324</v>
      </c>
      <c r="I31" s="45">
        <v>33.485999999999997</v>
      </c>
      <c r="J31" s="45">
        <v>24.046600000000002</v>
      </c>
      <c r="K31" s="45">
        <v>23.6828</v>
      </c>
      <c r="L31" s="45">
        <v>25.926100000000002</v>
      </c>
      <c r="M31" s="45">
        <v>17.584800000000001</v>
      </c>
      <c r="N31" s="45">
        <v>13.832700000000001</v>
      </c>
      <c r="O31" s="45">
        <v>20.289200000000001</v>
      </c>
      <c r="P31" s="45">
        <v>12.0032</v>
      </c>
      <c r="Q31" s="45">
        <v>10.500500000000001</v>
      </c>
      <c r="R31" s="45">
        <v>15.7011</v>
      </c>
      <c r="S31" s="45">
        <v>12.0542</v>
      </c>
    </row>
    <row r="32" spans="1:19" ht="15" hidden="1" customHeight="1" outlineLevel="1">
      <c r="A32" s="8">
        <v>41183</v>
      </c>
      <c r="B32" s="45">
        <v>26.0273</v>
      </c>
      <c r="C32" s="45">
        <v>32.849800000000002</v>
      </c>
      <c r="D32" s="45">
        <v>19.056999999999999</v>
      </c>
      <c r="E32" s="45">
        <v>16.807400000000001</v>
      </c>
      <c r="F32" s="45">
        <v>24.04</v>
      </c>
      <c r="G32" s="45">
        <v>16.773</v>
      </c>
      <c r="H32" s="45">
        <v>26.313600000000001</v>
      </c>
      <c r="I32" s="45">
        <v>32.849499999999999</v>
      </c>
      <c r="J32" s="45">
        <v>19.316800000000001</v>
      </c>
      <c r="K32" s="45">
        <v>16.807400000000001</v>
      </c>
      <c r="L32" s="45">
        <v>24.1981</v>
      </c>
      <c r="M32" s="45">
        <v>17.847100000000001</v>
      </c>
      <c r="N32" s="45">
        <v>13.6723</v>
      </c>
      <c r="O32" s="45">
        <v>37.598199999999999</v>
      </c>
      <c r="P32" s="45">
        <v>13.6342</v>
      </c>
      <c r="Q32" s="45">
        <v>0</v>
      </c>
      <c r="R32" s="45">
        <v>12.962899999999999</v>
      </c>
      <c r="S32" s="45">
        <v>13.705399999999999</v>
      </c>
    </row>
    <row r="33" spans="1:19" ht="15" hidden="1" customHeight="1" outlineLevel="1">
      <c r="A33" s="8">
        <v>41214</v>
      </c>
      <c r="B33" s="45">
        <v>26.350200000000001</v>
      </c>
      <c r="C33" s="45">
        <v>31.867100000000001</v>
      </c>
      <c r="D33" s="45">
        <v>20.432400000000001</v>
      </c>
      <c r="E33" s="45">
        <v>17.7865</v>
      </c>
      <c r="F33" s="45">
        <v>24.4679</v>
      </c>
      <c r="G33" s="45">
        <v>22.449200000000001</v>
      </c>
      <c r="H33" s="45">
        <v>26.396699999999999</v>
      </c>
      <c r="I33" s="45">
        <v>31.866599999999998</v>
      </c>
      <c r="J33" s="45">
        <v>20.484400000000001</v>
      </c>
      <c r="K33" s="45">
        <v>17.7865</v>
      </c>
      <c r="L33" s="45">
        <v>24.66</v>
      </c>
      <c r="M33" s="45">
        <v>22.659700000000001</v>
      </c>
      <c r="N33" s="45">
        <v>15.6921</v>
      </c>
      <c r="O33" s="45">
        <v>32.7072</v>
      </c>
      <c r="P33" s="45">
        <v>14.199199999999999</v>
      </c>
      <c r="Q33" s="45">
        <v>0</v>
      </c>
      <c r="R33" s="45">
        <v>13.7639</v>
      </c>
      <c r="S33" s="45">
        <v>15.351800000000001</v>
      </c>
    </row>
    <row r="34" spans="1:19" ht="15" hidden="1" customHeight="1" outlineLevel="1">
      <c r="A34" s="8">
        <v>41244</v>
      </c>
      <c r="B34" s="45">
        <v>25.721399999999999</v>
      </c>
      <c r="C34" s="45">
        <v>32.468499999999999</v>
      </c>
      <c r="D34" s="45">
        <v>18.677900000000001</v>
      </c>
      <c r="E34" s="45">
        <v>15.3338</v>
      </c>
      <c r="F34" s="45">
        <v>23.2425</v>
      </c>
      <c r="G34" s="45">
        <v>21.1342</v>
      </c>
      <c r="H34" s="45">
        <v>25.7393</v>
      </c>
      <c r="I34" s="45">
        <v>32.468400000000003</v>
      </c>
      <c r="J34" s="45">
        <v>18.7</v>
      </c>
      <c r="K34" s="45">
        <v>15.3338</v>
      </c>
      <c r="L34" s="45">
        <v>23.273900000000001</v>
      </c>
      <c r="M34" s="45">
        <v>21.4101</v>
      </c>
      <c r="N34" s="45">
        <v>8.7844999999999995</v>
      </c>
      <c r="O34" s="45">
        <v>32.860100000000003</v>
      </c>
      <c r="P34" s="45">
        <v>8.1158999999999999</v>
      </c>
      <c r="Q34" s="45">
        <v>0</v>
      </c>
      <c r="R34" s="45">
        <v>11.052899999999999</v>
      </c>
      <c r="S34" s="45">
        <v>5.5982000000000003</v>
      </c>
    </row>
    <row r="35" spans="1:19" ht="15" hidden="1" customHeight="1" outlineLevel="1">
      <c r="A35" s="8">
        <v>41275</v>
      </c>
      <c r="B35" s="45">
        <v>26.449300000000001</v>
      </c>
      <c r="C35" s="45">
        <v>31.695900000000002</v>
      </c>
      <c r="D35" s="45">
        <v>20.2562</v>
      </c>
      <c r="E35" s="45">
        <v>17.467500000000001</v>
      </c>
      <c r="F35" s="45">
        <v>23.2059</v>
      </c>
      <c r="G35" s="45">
        <v>26.863199999999999</v>
      </c>
      <c r="H35" s="45">
        <v>26.509599999999999</v>
      </c>
      <c r="I35" s="45">
        <v>31.695799999999998</v>
      </c>
      <c r="J35" s="45">
        <v>20.325399999999998</v>
      </c>
      <c r="K35" s="45">
        <v>17.4741</v>
      </c>
      <c r="L35" s="45">
        <v>23.410499999999999</v>
      </c>
      <c r="M35" s="45">
        <v>27.005199999999999</v>
      </c>
      <c r="N35" s="45">
        <v>13.6029</v>
      </c>
      <c r="O35" s="45">
        <v>33.185699999999997</v>
      </c>
      <c r="P35" s="45">
        <v>13.5082</v>
      </c>
      <c r="Q35" s="45">
        <v>13.038</v>
      </c>
      <c r="R35" s="45">
        <v>13.6972</v>
      </c>
      <c r="S35" s="45">
        <v>8</v>
      </c>
    </row>
    <row r="36" spans="1:19" ht="15" hidden="1" customHeight="1" outlineLevel="1">
      <c r="A36" s="8">
        <v>41306</v>
      </c>
      <c r="B36" s="45">
        <v>26.2349</v>
      </c>
      <c r="C36" s="45">
        <v>30.819900000000001</v>
      </c>
      <c r="D36" s="45">
        <v>21.234100000000002</v>
      </c>
      <c r="E36" s="45">
        <v>18.016999999999999</v>
      </c>
      <c r="F36" s="45">
        <v>24.514800000000001</v>
      </c>
      <c r="G36" s="45">
        <v>23.749099999999999</v>
      </c>
      <c r="H36" s="45">
        <v>26.269600000000001</v>
      </c>
      <c r="I36" s="45">
        <v>30.819700000000001</v>
      </c>
      <c r="J36" s="45">
        <v>21.2775</v>
      </c>
      <c r="K36" s="45">
        <v>18.016999999999999</v>
      </c>
      <c r="L36" s="45">
        <v>24.6524</v>
      </c>
      <c r="M36" s="45">
        <v>23.782499999999999</v>
      </c>
      <c r="N36" s="45">
        <v>14.5738</v>
      </c>
      <c r="O36" s="45">
        <v>32.357300000000002</v>
      </c>
      <c r="P36" s="45">
        <v>14.086600000000001</v>
      </c>
      <c r="Q36" s="45">
        <v>0</v>
      </c>
      <c r="R36" s="45">
        <v>14.089600000000001</v>
      </c>
      <c r="S36" s="45">
        <v>13.9834</v>
      </c>
    </row>
    <row r="37" spans="1:19" ht="15" hidden="1" customHeight="1" outlineLevel="1">
      <c r="A37" s="8">
        <v>41334</v>
      </c>
      <c r="B37" s="45">
        <v>30.757300000000001</v>
      </c>
      <c r="C37" s="45">
        <v>34.1006</v>
      </c>
      <c r="D37" s="45">
        <v>21.261600000000001</v>
      </c>
      <c r="E37" s="45">
        <v>17.572900000000001</v>
      </c>
      <c r="F37" s="45">
        <v>24.7562</v>
      </c>
      <c r="G37" s="45">
        <v>24.594100000000001</v>
      </c>
      <c r="H37" s="45">
        <v>30.783799999999999</v>
      </c>
      <c r="I37" s="45">
        <v>34.1006</v>
      </c>
      <c r="J37" s="45">
        <v>21.307400000000001</v>
      </c>
      <c r="K37" s="45">
        <v>17.572900000000001</v>
      </c>
      <c r="L37" s="45">
        <v>24.845400000000001</v>
      </c>
      <c r="M37" s="45">
        <v>25.005800000000001</v>
      </c>
      <c r="N37" s="45">
        <v>13.682399999999999</v>
      </c>
      <c r="O37" s="45">
        <v>31.759499999999999</v>
      </c>
      <c r="P37" s="45">
        <v>13.564399999999999</v>
      </c>
      <c r="Q37" s="45">
        <v>0</v>
      </c>
      <c r="R37" s="45">
        <v>12.818899999999999</v>
      </c>
      <c r="S37" s="45">
        <v>14.5284</v>
      </c>
    </row>
    <row r="38" spans="1:19" ht="15" hidden="1" customHeight="1" outlineLevel="1">
      <c r="A38" s="8">
        <v>41365</v>
      </c>
      <c r="B38" s="45">
        <v>29.3522</v>
      </c>
      <c r="C38" s="45">
        <v>33.226599999999998</v>
      </c>
      <c r="D38" s="45">
        <v>22.467199999999998</v>
      </c>
      <c r="E38" s="45">
        <v>19.712299999999999</v>
      </c>
      <c r="F38" s="45">
        <v>24.6158</v>
      </c>
      <c r="G38" s="45">
        <v>22.8827</v>
      </c>
      <c r="H38" s="45">
        <v>29.362500000000001</v>
      </c>
      <c r="I38" s="45">
        <v>33.226700000000001</v>
      </c>
      <c r="J38" s="45">
        <v>22.4849</v>
      </c>
      <c r="K38" s="45">
        <v>19.712299999999999</v>
      </c>
      <c r="L38" s="45">
        <v>24.649899999999999</v>
      </c>
      <c r="M38" s="45">
        <v>22.924800000000001</v>
      </c>
      <c r="N38" s="45">
        <v>11.668699999999999</v>
      </c>
      <c r="O38" s="45">
        <v>30.6357</v>
      </c>
      <c r="P38" s="45">
        <v>11.298500000000001</v>
      </c>
      <c r="Q38" s="45">
        <v>0</v>
      </c>
      <c r="R38" s="45">
        <v>11.8574</v>
      </c>
      <c r="S38" s="45">
        <v>7.77</v>
      </c>
    </row>
    <row r="39" spans="1:19" ht="15" hidden="1" customHeight="1" outlineLevel="1">
      <c r="A39" s="8">
        <v>41395</v>
      </c>
      <c r="B39" s="45">
        <v>25.9131</v>
      </c>
      <c r="C39" s="45">
        <v>32.584400000000002</v>
      </c>
      <c r="D39" s="45">
        <v>18.994399999999999</v>
      </c>
      <c r="E39" s="45">
        <v>14.466799999999999</v>
      </c>
      <c r="F39" s="45">
        <v>26.403500000000001</v>
      </c>
      <c r="G39" s="45">
        <v>21.752199999999998</v>
      </c>
      <c r="H39" s="45">
        <v>25.9206</v>
      </c>
      <c r="I39" s="45">
        <v>32.584400000000002</v>
      </c>
      <c r="J39" s="45">
        <v>19.002600000000001</v>
      </c>
      <c r="K39" s="45">
        <v>14.466799999999999</v>
      </c>
      <c r="L39" s="45">
        <v>26.428100000000001</v>
      </c>
      <c r="M39" s="45">
        <v>21.878900000000002</v>
      </c>
      <c r="N39" s="45">
        <v>12.8527</v>
      </c>
      <c r="O39" s="45">
        <v>31.995899999999999</v>
      </c>
      <c r="P39" s="45">
        <v>11.6195</v>
      </c>
      <c r="Q39" s="45">
        <v>0</v>
      </c>
      <c r="R39" s="45">
        <v>9.5</v>
      </c>
      <c r="S39" s="45">
        <v>13.464</v>
      </c>
    </row>
    <row r="40" spans="1:19" ht="15" hidden="1" customHeight="1" outlineLevel="1">
      <c r="A40" s="8">
        <v>41426</v>
      </c>
      <c r="B40" s="45">
        <v>27.0761</v>
      </c>
      <c r="C40" s="45">
        <v>29.152799999999999</v>
      </c>
      <c r="D40" s="45">
        <v>25.537500000000001</v>
      </c>
      <c r="E40" s="45">
        <v>25.390799999999999</v>
      </c>
      <c r="F40" s="45">
        <v>26.288399999999999</v>
      </c>
      <c r="G40" s="45">
        <v>22.3827</v>
      </c>
      <c r="H40" s="45">
        <v>27.128499999999999</v>
      </c>
      <c r="I40" s="45">
        <v>29.152799999999999</v>
      </c>
      <c r="J40" s="45">
        <v>25.6203</v>
      </c>
      <c r="K40" s="45">
        <v>25.462700000000002</v>
      </c>
      <c r="L40" s="45">
        <v>26.377700000000001</v>
      </c>
      <c r="M40" s="45">
        <v>22.453800000000001</v>
      </c>
      <c r="N40" s="45">
        <v>11.0822</v>
      </c>
      <c r="O40" s="45">
        <v>31.084700000000002</v>
      </c>
      <c r="P40" s="45">
        <v>11.0175</v>
      </c>
      <c r="Q40" s="45">
        <v>12.915100000000001</v>
      </c>
      <c r="R40" s="45">
        <v>9.7669999999999995</v>
      </c>
      <c r="S40" s="45">
        <v>12.109299999999999</v>
      </c>
    </row>
    <row r="41" spans="1:19" ht="15" hidden="1" customHeight="1" outlineLevel="1">
      <c r="A41" s="8">
        <v>41456</v>
      </c>
      <c r="B41" s="45">
        <v>26.431899999999999</v>
      </c>
      <c r="C41" s="45">
        <v>28.9255</v>
      </c>
      <c r="D41" s="45">
        <v>24.6508</v>
      </c>
      <c r="E41" s="45">
        <v>24.704000000000001</v>
      </c>
      <c r="F41" s="45">
        <v>25.744599999999998</v>
      </c>
      <c r="G41" s="45">
        <v>19.677499999999998</v>
      </c>
      <c r="H41" s="45">
        <v>26.454499999999999</v>
      </c>
      <c r="I41" s="45">
        <v>28.921099999999999</v>
      </c>
      <c r="J41" s="45">
        <v>24.689399999999999</v>
      </c>
      <c r="K41" s="45">
        <v>24.704000000000001</v>
      </c>
      <c r="L41" s="45">
        <v>25.752099999999999</v>
      </c>
      <c r="M41" s="45">
        <v>19.839700000000001</v>
      </c>
      <c r="N41" s="45">
        <v>17.025300000000001</v>
      </c>
      <c r="O41" s="45">
        <v>32.222099999999998</v>
      </c>
      <c r="P41" s="45">
        <v>12.3834</v>
      </c>
      <c r="Q41" s="45">
        <v>0</v>
      </c>
      <c r="R41" s="45">
        <v>9.5</v>
      </c>
      <c r="S41" s="45">
        <v>12.645099999999999</v>
      </c>
    </row>
    <row r="42" spans="1:19" ht="15" hidden="1" customHeight="1" outlineLevel="1">
      <c r="A42" s="8">
        <v>41487</v>
      </c>
      <c r="B42" s="45">
        <v>26.007200000000001</v>
      </c>
      <c r="C42" s="45">
        <v>27.928799999999999</v>
      </c>
      <c r="D42" s="45">
        <v>24.679099999999998</v>
      </c>
      <c r="E42" s="45">
        <v>24.663</v>
      </c>
      <c r="F42" s="45">
        <v>25.222000000000001</v>
      </c>
      <c r="G42" s="45">
        <v>21.040900000000001</v>
      </c>
      <c r="H42" s="45">
        <v>26.072199999999999</v>
      </c>
      <c r="I42" s="45">
        <v>27.9283</v>
      </c>
      <c r="J42" s="45">
        <v>24.779900000000001</v>
      </c>
      <c r="K42" s="45">
        <v>24.663</v>
      </c>
      <c r="L42" s="45">
        <v>25.321200000000001</v>
      </c>
      <c r="M42" s="45">
        <v>21.4361</v>
      </c>
      <c r="N42" s="45">
        <v>11.3178</v>
      </c>
      <c r="O42" s="45">
        <v>32.530799999999999</v>
      </c>
      <c r="P42" s="45">
        <v>11.1068</v>
      </c>
      <c r="Q42" s="45">
        <v>0</v>
      </c>
      <c r="R42" s="45">
        <v>11.582100000000001</v>
      </c>
      <c r="S42" s="45">
        <v>10.457100000000001</v>
      </c>
    </row>
    <row r="43" spans="1:19" ht="15" hidden="1" customHeight="1" outlineLevel="1">
      <c r="A43" s="8">
        <v>41518</v>
      </c>
      <c r="B43" s="45">
        <v>26.575299999999999</v>
      </c>
      <c r="C43" s="45">
        <v>27.467500000000001</v>
      </c>
      <c r="D43" s="45">
        <v>25.8444</v>
      </c>
      <c r="E43" s="45">
        <v>23.787099999999999</v>
      </c>
      <c r="F43" s="45">
        <v>27.6492</v>
      </c>
      <c r="G43" s="45">
        <v>20.838200000000001</v>
      </c>
      <c r="H43" s="45">
        <v>26.6265</v>
      </c>
      <c r="I43" s="45">
        <v>27.465399999999999</v>
      </c>
      <c r="J43" s="45">
        <v>25.935099999999998</v>
      </c>
      <c r="K43" s="45">
        <v>23.787099999999999</v>
      </c>
      <c r="L43" s="45">
        <v>27.7881</v>
      </c>
      <c r="M43" s="45">
        <v>21.0395</v>
      </c>
      <c r="N43" s="45">
        <v>12.338900000000001</v>
      </c>
      <c r="O43" s="45">
        <v>34.3232</v>
      </c>
      <c r="P43" s="45">
        <v>11.4771</v>
      </c>
      <c r="Q43" s="45">
        <v>0</v>
      </c>
      <c r="R43" s="45">
        <v>11.009399999999999</v>
      </c>
      <c r="S43" s="45">
        <v>12.980600000000001</v>
      </c>
    </row>
    <row r="44" spans="1:19" ht="15" hidden="1" customHeight="1" outlineLevel="1">
      <c r="A44" s="8">
        <v>41548</v>
      </c>
      <c r="B44" s="45">
        <v>26.450299999999999</v>
      </c>
      <c r="C44" s="45">
        <v>28.0502</v>
      </c>
      <c r="D44" s="45">
        <v>24.831</v>
      </c>
      <c r="E44" s="45">
        <v>24.233799999999999</v>
      </c>
      <c r="F44" s="45">
        <v>26.077100000000002</v>
      </c>
      <c r="G44" s="45">
        <v>19.778199999999998</v>
      </c>
      <c r="H44" s="45">
        <v>26.465</v>
      </c>
      <c r="I44" s="45">
        <v>28.036200000000001</v>
      </c>
      <c r="J44" s="45">
        <v>24.8733</v>
      </c>
      <c r="K44" s="45">
        <v>24.233799999999999</v>
      </c>
      <c r="L44" s="45">
        <v>26.161799999999999</v>
      </c>
      <c r="M44" s="45">
        <v>19.778500000000001</v>
      </c>
      <c r="N44" s="45">
        <v>22.441199999999998</v>
      </c>
      <c r="O44" s="45">
        <v>32.398000000000003</v>
      </c>
      <c r="P44" s="45">
        <v>14.6828</v>
      </c>
      <c r="Q44" s="45">
        <v>0</v>
      </c>
      <c r="R44" s="45">
        <v>14.684200000000001</v>
      </c>
      <c r="S44" s="45">
        <v>13.49</v>
      </c>
    </row>
    <row r="45" spans="1:19" ht="15" hidden="1" customHeight="1" outlineLevel="1">
      <c r="A45" s="8">
        <v>41579</v>
      </c>
      <c r="B45" s="45">
        <v>26.9846</v>
      </c>
      <c r="C45" s="45">
        <v>28.483599999999999</v>
      </c>
      <c r="D45" s="45">
        <v>25.419599999999999</v>
      </c>
      <c r="E45" s="45">
        <v>24.775200000000002</v>
      </c>
      <c r="F45" s="45">
        <v>26.258700000000001</v>
      </c>
      <c r="G45" s="45">
        <v>21.253799999999998</v>
      </c>
      <c r="H45" s="45">
        <v>26.988600000000002</v>
      </c>
      <c r="I45" s="45">
        <v>28.482399999999998</v>
      </c>
      <c r="J45" s="45">
        <v>25.428100000000001</v>
      </c>
      <c r="K45" s="45">
        <v>24.775200000000002</v>
      </c>
      <c r="L45" s="45">
        <v>26.258700000000001</v>
      </c>
      <c r="M45" s="45">
        <v>21.352399999999999</v>
      </c>
      <c r="N45" s="45">
        <v>15.465199999999999</v>
      </c>
      <c r="O45" s="45">
        <v>42.862699999999997</v>
      </c>
      <c r="P45" s="45">
        <v>11.575100000000001</v>
      </c>
      <c r="Q45" s="45">
        <v>0</v>
      </c>
      <c r="R45" s="45">
        <v>0</v>
      </c>
      <c r="S45" s="45">
        <v>11.575100000000001</v>
      </c>
    </row>
    <row r="46" spans="1:19" ht="15" hidden="1" customHeight="1" outlineLevel="1">
      <c r="A46" s="8">
        <v>41609</v>
      </c>
      <c r="B46" s="45">
        <v>25.793600000000001</v>
      </c>
      <c r="C46" s="45">
        <v>28.688800000000001</v>
      </c>
      <c r="D46" s="45">
        <v>22.8812</v>
      </c>
      <c r="E46" s="45">
        <v>25.014800000000001</v>
      </c>
      <c r="F46" s="45">
        <v>23.331</v>
      </c>
      <c r="G46" s="45">
        <v>14.5265</v>
      </c>
      <c r="H46" s="45">
        <v>25.815899999999999</v>
      </c>
      <c r="I46" s="45">
        <v>28.688600000000001</v>
      </c>
      <c r="J46" s="45">
        <v>22.916399999999999</v>
      </c>
      <c r="K46" s="45">
        <v>25.037700000000001</v>
      </c>
      <c r="L46" s="45">
        <v>23.3827</v>
      </c>
      <c r="M46" s="45">
        <v>14.5281</v>
      </c>
      <c r="N46" s="45">
        <v>12.8117</v>
      </c>
      <c r="O46" s="45">
        <v>35.956400000000002</v>
      </c>
      <c r="P46" s="45">
        <v>12.594900000000001</v>
      </c>
      <c r="Q46" s="45">
        <v>11.5</v>
      </c>
      <c r="R46" s="45">
        <v>12.824</v>
      </c>
      <c r="S46" s="45">
        <v>11.468999999999999</v>
      </c>
    </row>
    <row r="47" spans="1:19" ht="15" hidden="1" customHeight="1" outlineLevel="1">
      <c r="A47" s="8">
        <v>41640</v>
      </c>
      <c r="B47" s="45">
        <v>26.772600000000001</v>
      </c>
      <c r="C47" s="45">
        <v>28.656199999999998</v>
      </c>
      <c r="D47" s="45">
        <v>24.458100000000002</v>
      </c>
      <c r="E47" s="45">
        <v>24.477799999999998</v>
      </c>
      <c r="F47" s="45">
        <v>24.7989</v>
      </c>
      <c r="G47" s="45">
        <v>21.4756</v>
      </c>
      <c r="H47" s="45">
        <v>26.802199999999999</v>
      </c>
      <c r="I47" s="45">
        <v>28.655799999999999</v>
      </c>
      <c r="J47" s="45">
        <v>24.514199999999999</v>
      </c>
      <c r="K47" s="45">
        <v>24.477799999999998</v>
      </c>
      <c r="L47" s="45">
        <v>24.8994</v>
      </c>
      <c r="M47" s="45">
        <v>21.479199999999999</v>
      </c>
      <c r="N47" s="45">
        <v>13.2111</v>
      </c>
      <c r="O47" s="45">
        <v>31.902799999999999</v>
      </c>
      <c r="P47" s="45">
        <v>12.541</v>
      </c>
      <c r="Q47" s="45">
        <v>0</v>
      </c>
      <c r="R47" s="45">
        <v>12.5</v>
      </c>
      <c r="S47" s="45">
        <v>16.48</v>
      </c>
    </row>
    <row r="48" spans="1:19" ht="15" hidden="1" customHeight="1" outlineLevel="1">
      <c r="A48" s="8">
        <v>41671</v>
      </c>
      <c r="B48" s="45">
        <v>26.693100000000001</v>
      </c>
      <c r="C48" s="45">
        <v>29.214200000000002</v>
      </c>
      <c r="D48" s="45">
        <v>24.854800000000001</v>
      </c>
      <c r="E48" s="45">
        <v>25.476199999999999</v>
      </c>
      <c r="F48" s="45">
        <v>24.7346</v>
      </c>
      <c r="G48" s="45">
        <v>20.298300000000001</v>
      </c>
      <c r="H48" s="45">
        <v>26.711200000000002</v>
      </c>
      <c r="I48" s="45">
        <v>29.214099999999998</v>
      </c>
      <c r="J48" s="45">
        <v>24.882200000000001</v>
      </c>
      <c r="K48" s="45">
        <v>25.476199999999999</v>
      </c>
      <c r="L48" s="45">
        <v>24.798400000000001</v>
      </c>
      <c r="M48" s="45">
        <v>20.306899999999999</v>
      </c>
      <c r="N48" s="45">
        <v>12.8178</v>
      </c>
      <c r="O48" s="45">
        <v>31.685500000000001</v>
      </c>
      <c r="P48" s="45">
        <v>12.4108</v>
      </c>
      <c r="Q48" s="45">
        <v>0</v>
      </c>
      <c r="R48" s="45">
        <v>12.5</v>
      </c>
      <c r="S48" s="45">
        <v>7.77</v>
      </c>
    </row>
    <row r="49" spans="1:19" ht="15" hidden="1" customHeight="1" outlineLevel="1">
      <c r="A49" s="8">
        <v>41699</v>
      </c>
      <c r="B49" s="45">
        <v>25.602399999999999</v>
      </c>
      <c r="C49" s="45">
        <v>27.431799999999999</v>
      </c>
      <c r="D49" s="45">
        <v>23.398399999999999</v>
      </c>
      <c r="E49" s="45">
        <v>23.892299999999999</v>
      </c>
      <c r="F49" s="45">
        <v>23.0017</v>
      </c>
      <c r="G49" s="45">
        <v>24.136900000000001</v>
      </c>
      <c r="H49" s="45">
        <v>25.672599999999999</v>
      </c>
      <c r="I49" s="45">
        <v>27.4314</v>
      </c>
      <c r="J49" s="45">
        <v>23.527200000000001</v>
      </c>
      <c r="K49" s="45">
        <v>24.0931</v>
      </c>
      <c r="L49" s="45">
        <v>23.08</v>
      </c>
      <c r="M49" s="45">
        <v>24.357500000000002</v>
      </c>
      <c r="N49" s="45">
        <v>13.341100000000001</v>
      </c>
      <c r="O49" s="45">
        <v>32.815100000000001</v>
      </c>
      <c r="P49" s="45">
        <v>13.2004</v>
      </c>
      <c r="Q49" s="45">
        <v>13.012</v>
      </c>
      <c r="R49" s="45">
        <v>12</v>
      </c>
      <c r="S49" s="45">
        <v>17.05</v>
      </c>
    </row>
    <row r="50" spans="1:19" ht="15" hidden="1" customHeight="1" outlineLevel="1">
      <c r="A50" s="8">
        <v>41730</v>
      </c>
      <c r="B50" s="45">
        <v>26.651199999999999</v>
      </c>
      <c r="C50" s="45">
        <v>28.604600000000001</v>
      </c>
      <c r="D50" s="45">
        <v>24.444600000000001</v>
      </c>
      <c r="E50" s="45">
        <v>23.310199999999998</v>
      </c>
      <c r="F50" s="45">
        <v>25.565899999999999</v>
      </c>
      <c r="G50" s="45">
        <v>22.7318</v>
      </c>
      <c r="H50" s="45">
        <v>26.735700000000001</v>
      </c>
      <c r="I50" s="45">
        <v>28.580500000000001</v>
      </c>
      <c r="J50" s="45">
        <v>24.6356</v>
      </c>
      <c r="K50" s="45">
        <v>23.310199999999998</v>
      </c>
      <c r="L50" s="45">
        <v>25.944199999999999</v>
      </c>
      <c r="M50" s="45">
        <v>22.934200000000001</v>
      </c>
      <c r="N50" s="45">
        <v>18.347100000000001</v>
      </c>
      <c r="O50" s="45">
        <v>32.290700000000001</v>
      </c>
      <c r="P50" s="45">
        <v>11.1005</v>
      </c>
      <c r="Q50" s="45">
        <v>0</v>
      </c>
      <c r="R50" s="45">
        <v>10.7484</v>
      </c>
      <c r="S50" s="45">
        <v>14.676399999999999</v>
      </c>
    </row>
    <row r="51" spans="1:19" ht="15" hidden="1" customHeight="1" outlineLevel="1">
      <c r="A51" s="8">
        <v>41760</v>
      </c>
      <c r="B51" s="45">
        <v>26.4985</v>
      </c>
      <c r="C51" s="45">
        <v>29.109300000000001</v>
      </c>
      <c r="D51" s="45">
        <v>23.626100000000001</v>
      </c>
      <c r="E51" s="45">
        <v>20.583400000000001</v>
      </c>
      <c r="F51" s="45">
        <v>26.901599999999998</v>
      </c>
      <c r="G51" s="45">
        <v>25.486599999999999</v>
      </c>
      <c r="H51" s="45">
        <v>26.500800000000002</v>
      </c>
      <c r="I51" s="45">
        <v>29.1067</v>
      </c>
      <c r="J51" s="45">
        <v>23.6328</v>
      </c>
      <c r="K51" s="45">
        <v>20.583400000000001</v>
      </c>
      <c r="L51" s="45">
        <v>26.912800000000001</v>
      </c>
      <c r="M51" s="45">
        <v>25.557099999999998</v>
      </c>
      <c r="N51" s="45">
        <v>20.183</v>
      </c>
      <c r="O51" s="45">
        <v>42.694099999999999</v>
      </c>
      <c r="P51" s="45">
        <v>11.407500000000001</v>
      </c>
      <c r="Q51" s="45">
        <v>0</v>
      </c>
      <c r="R51" s="45">
        <v>6.6680000000000001</v>
      </c>
      <c r="S51" s="45">
        <v>15.314299999999999</v>
      </c>
    </row>
    <row r="52" spans="1:19" hidden="1" outlineLevel="1" collapsed="1">
      <c r="A52" s="8">
        <v>41791</v>
      </c>
      <c r="B52" s="45">
        <v>26.545400000000001</v>
      </c>
      <c r="C52" s="45">
        <v>28.7545</v>
      </c>
      <c r="D52" s="45">
        <v>25.2346</v>
      </c>
      <c r="E52" s="45">
        <v>24.265899999999998</v>
      </c>
      <c r="F52" s="45">
        <v>26.734999999999999</v>
      </c>
      <c r="G52" s="45">
        <v>25.683700000000002</v>
      </c>
      <c r="H52" s="45">
        <v>26.5427</v>
      </c>
      <c r="I52" s="45">
        <v>28.7454</v>
      </c>
      <c r="J52" s="45">
        <v>25.238900000000001</v>
      </c>
      <c r="K52" s="45">
        <v>24.265899999999998</v>
      </c>
      <c r="L52" s="45">
        <v>26.734999999999999</v>
      </c>
      <c r="M52" s="45">
        <v>25.818899999999999</v>
      </c>
      <c r="N52" s="45">
        <v>28.694400000000002</v>
      </c>
      <c r="O52" s="45">
        <v>31.998200000000001</v>
      </c>
      <c r="P52" s="45">
        <v>13.49</v>
      </c>
      <c r="Q52" s="45">
        <v>0</v>
      </c>
      <c r="R52" s="45">
        <v>0</v>
      </c>
      <c r="S52" s="45">
        <v>13.49</v>
      </c>
    </row>
    <row r="53" spans="1:19" hidden="1" outlineLevel="1" collapsed="1">
      <c r="A53" s="8">
        <v>41821</v>
      </c>
      <c r="B53" s="45">
        <v>15.1541</v>
      </c>
      <c r="C53" s="45">
        <v>29.0504</v>
      </c>
      <c r="D53" s="45">
        <v>11.2493</v>
      </c>
      <c r="E53" s="45">
        <v>28.575900000000001</v>
      </c>
      <c r="F53" s="45">
        <v>5.7969999999999997</v>
      </c>
      <c r="G53" s="45">
        <v>23.531199999999998</v>
      </c>
      <c r="H53" s="45">
        <v>15.1571</v>
      </c>
      <c r="I53" s="45">
        <v>29.049600000000002</v>
      </c>
      <c r="J53" s="45">
        <v>11.251799999999999</v>
      </c>
      <c r="K53" s="45">
        <v>28.575900000000001</v>
      </c>
      <c r="L53" s="45">
        <v>5.7930999999999999</v>
      </c>
      <c r="M53" s="45">
        <v>23.9207</v>
      </c>
      <c r="N53" s="45">
        <v>10.529199999999999</v>
      </c>
      <c r="O53" s="45">
        <v>31.455400000000001</v>
      </c>
      <c r="P53" s="45">
        <v>7.8010000000000002</v>
      </c>
      <c r="Q53" s="45">
        <v>0</v>
      </c>
      <c r="R53" s="45">
        <v>12.115600000000001</v>
      </c>
      <c r="S53" s="45">
        <v>0.1263</v>
      </c>
    </row>
    <row r="54" spans="1:19" hidden="1" outlineLevel="1">
      <c r="A54" s="8">
        <v>41852</v>
      </c>
      <c r="B54" s="45">
        <v>27.842099999999999</v>
      </c>
      <c r="C54" s="45">
        <v>28.149000000000001</v>
      </c>
      <c r="D54" s="45">
        <v>27.5168</v>
      </c>
      <c r="E54" s="45">
        <v>26.091000000000001</v>
      </c>
      <c r="F54" s="45">
        <v>28.798400000000001</v>
      </c>
      <c r="G54" s="45">
        <v>24.716999999999999</v>
      </c>
      <c r="H54" s="45">
        <v>27.854500000000002</v>
      </c>
      <c r="I54" s="45">
        <v>28.148199999999999</v>
      </c>
      <c r="J54" s="45">
        <v>27.5425</v>
      </c>
      <c r="K54" s="45">
        <v>26.091000000000001</v>
      </c>
      <c r="L54" s="45">
        <v>28.798400000000001</v>
      </c>
      <c r="M54" s="45">
        <v>25.1585</v>
      </c>
      <c r="N54" s="45">
        <v>14.771100000000001</v>
      </c>
      <c r="O54" s="45">
        <v>34.697200000000002</v>
      </c>
      <c r="P54" s="45">
        <v>13.419499999999999</v>
      </c>
      <c r="Q54" s="45">
        <v>0</v>
      </c>
      <c r="R54" s="45">
        <v>0</v>
      </c>
      <c r="S54" s="45">
        <v>13.419499999999999</v>
      </c>
    </row>
    <row r="55" spans="1:19" hidden="1" outlineLevel="1" collapsed="1">
      <c r="A55" s="8">
        <v>41883</v>
      </c>
      <c r="B55" s="45">
        <v>27.358000000000001</v>
      </c>
      <c r="C55" s="45">
        <v>27.5304</v>
      </c>
      <c r="D55" s="45">
        <v>27.199300000000001</v>
      </c>
      <c r="E55" s="45">
        <v>25.729399999999998</v>
      </c>
      <c r="F55" s="45">
        <v>28.7469</v>
      </c>
      <c r="G55" s="45">
        <v>23.7</v>
      </c>
      <c r="H55" s="45">
        <v>27.369399999999999</v>
      </c>
      <c r="I55" s="45">
        <v>27.5288</v>
      </c>
      <c r="J55" s="45">
        <v>27.2226</v>
      </c>
      <c r="K55" s="45">
        <v>25.729399999999998</v>
      </c>
      <c r="L55" s="45">
        <v>28.7469</v>
      </c>
      <c r="M55" s="45">
        <v>24.2135</v>
      </c>
      <c r="N55" s="45">
        <v>9.4746000000000006</v>
      </c>
      <c r="O55" s="45">
        <v>32.404899999999998</v>
      </c>
      <c r="P55" s="45">
        <v>1.9191</v>
      </c>
      <c r="Q55" s="45">
        <v>0</v>
      </c>
      <c r="R55" s="45">
        <v>0</v>
      </c>
      <c r="S55" s="45">
        <v>1.9191</v>
      </c>
    </row>
    <row r="56" spans="1:19" hidden="1" outlineLevel="1" collapsed="1">
      <c r="A56" s="8">
        <v>41913</v>
      </c>
      <c r="B56" s="45">
        <v>26.6692</v>
      </c>
      <c r="C56" s="45">
        <v>27.100300000000001</v>
      </c>
      <c r="D56" s="45">
        <v>26.252600000000001</v>
      </c>
      <c r="E56" s="45">
        <v>26.379300000000001</v>
      </c>
      <c r="F56" s="45">
        <v>26.416399999999999</v>
      </c>
      <c r="G56" s="45">
        <v>23.502099999999999</v>
      </c>
      <c r="H56" s="45">
        <v>26.7164</v>
      </c>
      <c r="I56" s="45">
        <v>27.085899999999999</v>
      </c>
      <c r="J56" s="45">
        <v>26.356300000000001</v>
      </c>
      <c r="K56" s="45">
        <v>26.379300000000001</v>
      </c>
      <c r="L56" s="45">
        <v>26.445499999999999</v>
      </c>
      <c r="M56" s="45">
        <v>25.010200000000001</v>
      </c>
      <c r="N56" s="45">
        <v>17.7075</v>
      </c>
      <c r="O56" s="45">
        <v>41.954500000000003</v>
      </c>
      <c r="P56" s="45">
        <v>15.2791</v>
      </c>
      <c r="Q56" s="45">
        <v>0</v>
      </c>
      <c r="R56" s="45">
        <v>11.668900000000001</v>
      </c>
      <c r="S56" s="45">
        <v>15.742900000000001</v>
      </c>
    </row>
    <row r="57" spans="1:19" hidden="1" outlineLevel="1" collapsed="1">
      <c r="A57" s="8">
        <v>41944</v>
      </c>
      <c r="B57" s="45">
        <v>25.698</v>
      </c>
      <c r="C57" s="45">
        <v>27.403500000000001</v>
      </c>
      <c r="D57" s="45">
        <v>24.409800000000001</v>
      </c>
      <c r="E57" s="45">
        <v>25.3155</v>
      </c>
      <c r="F57" s="45">
        <v>24.890499999999999</v>
      </c>
      <c r="G57" s="45">
        <v>16.719899999999999</v>
      </c>
      <c r="H57" s="45">
        <v>25.9633</v>
      </c>
      <c r="I57" s="45">
        <v>27.352499999999999</v>
      </c>
      <c r="J57" s="45">
        <v>24.888000000000002</v>
      </c>
      <c r="K57" s="45">
        <v>25.3155</v>
      </c>
      <c r="L57" s="45">
        <v>24.890499999999999</v>
      </c>
      <c r="M57" s="45">
        <v>21.709900000000001</v>
      </c>
      <c r="N57" s="45">
        <v>10.111000000000001</v>
      </c>
      <c r="O57" s="45">
        <v>44.125900000000001</v>
      </c>
      <c r="P57" s="45">
        <v>7.2313000000000001</v>
      </c>
      <c r="Q57" s="45">
        <v>0</v>
      </c>
      <c r="R57" s="45">
        <v>12.1</v>
      </c>
      <c r="S57" s="45">
        <v>7.2309000000000001</v>
      </c>
    </row>
    <row r="58" spans="1:19" hidden="1" outlineLevel="1" collapsed="1">
      <c r="A58" s="8">
        <v>41974</v>
      </c>
      <c r="B58" s="45">
        <v>26.1569</v>
      </c>
      <c r="C58" s="45">
        <v>27.912700000000001</v>
      </c>
      <c r="D58" s="45">
        <v>25.009</v>
      </c>
      <c r="E58" s="45">
        <v>25.787299999999998</v>
      </c>
      <c r="F58" s="45">
        <v>26.0459</v>
      </c>
      <c r="G58" s="45">
        <v>17.062999999999999</v>
      </c>
      <c r="H58" s="45">
        <v>26.180099999999999</v>
      </c>
      <c r="I58" s="45">
        <v>27.907599999999999</v>
      </c>
      <c r="J58" s="45">
        <v>25.048300000000001</v>
      </c>
      <c r="K58" s="45">
        <v>25.787299999999998</v>
      </c>
      <c r="L58" s="45">
        <v>26.0459</v>
      </c>
      <c r="M58" s="45">
        <v>17.255299999999998</v>
      </c>
      <c r="N58" s="45">
        <v>12.241</v>
      </c>
      <c r="O58" s="45">
        <v>39.546799999999998</v>
      </c>
      <c r="P58" s="45">
        <v>9.0619999999999994</v>
      </c>
      <c r="Q58" s="45">
        <v>0</v>
      </c>
      <c r="R58" s="45">
        <v>0</v>
      </c>
      <c r="S58" s="45">
        <v>9.0619999999999994</v>
      </c>
    </row>
    <row r="59" spans="1:19" hidden="1" outlineLevel="1" collapsed="1">
      <c r="A59" s="8">
        <v>42005</v>
      </c>
      <c r="B59" s="45">
        <v>28.175699999999999</v>
      </c>
      <c r="C59" s="45">
        <v>28.079699999999999</v>
      </c>
      <c r="D59" s="45">
        <v>28.281400000000001</v>
      </c>
      <c r="E59" s="45">
        <v>29.3979</v>
      </c>
      <c r="F59" s="45">
        <v>30.185300000000002</v>
      </c>
      <c r="G59" s="45">
        <v>18.004200000000001</v>
      </c>
      <c r="H59" s="45">
        <v>28.2026</v>
      </c>
      <c r="I59" s="45">
        <v>28.077000000000002</v>
      </c>
      <c r="J59" s="45">
        <v>28.3414</v>
      </c>
      <c r="K59" s="45">
        <v>29.3979</v>
      </c>
      <c r="L59" s="45">
        <v>30.185300000000002</v>
      </c>
      <c r="M59" s="45">
        <v>18.204799999999999</v>
      </c>
      <c r="N59" s="45">
        <v>13.447900000000001</v>
      </c>
      <c r="O59" s="45">
        <v>33.440899999999999</v>
      </c>
      <c r="P59" s="45">
        <v>10.068</v>
      </c>
      <c r="Q59" s="45">
        <v>0</v>
      </c>
      <c r="R59" s="45">
        <v>0</v>
      </c>
      <c r="S59" s="45">
        <v>10.068</v>
      </c>
    </row>
    <row r="60" spans="1:19" hidden="1" outlineLevel="1" collapsed="1">
      <c r="A60" s="8">
        <v>42036</v>
      </c>
      <c r="B60" s="45">
        <v>26.9786</v>
      </c>
      <c r="C60" s="45">
        <v>29.1645</v>
      </c>
      <c r="D60" s="45">
        <v>25.469899999999999</v>
      </c>
      <c r="E60" s="45">
        <v>28.972999999999999</v>
      </c>
      <c r="F60" s="45">
        <v>26.947800000000001</v>
      </c>
      <c r="G60" s="45">
        <v>17.63</v>
      </c>
      <c r="H60" s="45">
        <v>27.090399999999999</v>
      </c>
      <c r="I60" s="45">
        <v>29.156600000000001</v>
      </c>
      <c r="J60" s="45">
        <v>25.646000000000001</v>
      </c>
      <c r="K60" s="45">
        <v>29.540400000000002</v>
      </c>
      <c r="L60" s="45">
        <v>26.947800000000001</v>
      </c>
      <c r="M60" s="45">
        <v>17.7043</v>
      </c>
      <c r="N60" s="45">
        <v>14.165699999999999</v>
      </c>
      <c r="O60" s="45">
        <v>35.627200000000002</v>
      </c>
      <c r="P60" s="45">
        <v>12.8531</v>
      </c>
      <c r="Q60" s="45">
        <v>12.006500000000001</v>
      </c>
      <c r="R60" s="45">
        <v>0</v>
      </c>
      <c r="S60" s="45">
        <v>14.3893</v>
      </c>
    </row>
    <row r="61" spans="1:19" hidden="1" outlineLevel="1" collapsed="1">
      <c r="A61" s="8">
        <v>42064</v>
      </c>
      <c r="B61" s="45">
        <v>28.2668</v>
      </c>
      <c r="C61" s="45">
        <v>30.287700000000001</v>
      </c>
      <c r="D61" s="45">
        <v>26.9512</v>
      </c>
      <c r="E61" s="45">
        <v>30.259399999999999</v>
      </c>
      <c r="F61" s="45">
        <v>28.915800000000001</v>
      </c>
      <c r="G61" s="45">
        <v>15.8847</v>
      </c>
      <c r="H61" s="45">
        <v>28.3949</v>
      </c>
      <c r="I61" s="45">
        <v>30.283799999999999</v>
      </c>
      <c r="J61" s="45">
        <v>27.152699999999999</v>
      </c>
      <c r="K61" s="45">
        <v>30.259399999999999</v>
      </c>
      <c r="L61" s="45">
        <v>28.9406</v>
      </c>
      <c r="M61" s="45">
        <v>16.317499999999999</v>
      </c>
      <c r="N61" s="45">
        <v>10.0916</v>
      </c>
      <c r="O61" s="45">
        <v>34.958300000000001</v>
      </c>
      <c r="P61" s="45">
        <v>8.8651999999999997</v>
      </c>
      <c r="Q61" s="45">
        <v>0</v>
      </c>
      <c r="R61" s="45">
        <v>13.5</v>
      </c>
      <c r="S61" s="45">
        <v>8.5111000000000008</v>
      </c>
    </row>
    <row r="62" spans="1:19" hidden="1" outlineLevel="1" collapsed="1">
      <c r="A62" s="8">
        <v>42095</v>
      </c>
      <c r="B62" s="45">
        <v>28.599699999999999</v>
      </c>
      <c r="C62" s="45">
        <v>29.7133</v>
      </c>
      <c r="D62" s="45">
        <v>27.909800000000001</v>
      </c>
      <c r="E62" s="45">
        <v>27.737300000000001</v>
      </c>
      <c r="F62" s="45">
        <v>31.783999999999999</v>
      </c>
      <c r="G62" s="45">
        <v>12.077400000000001</v>
      </c>
      <c r="H62" s="45">
        <v>28.6648</v>
      </c>
      <c r="I62" s="45">
        <v>29.707699999999999</v>
      </c>
      <c r="J62" s="45">
        <v>28.0169</v>
      </c>
      <c r="K62" s="45">
        <v>27.737300000000001</v>
      </c>
      <c r="L62" s="45">
        <v>31.783999999999999</v>
      </c>
      <c r="M62" s="45">
        <v>12.377599999999999</v>
      </c>
      <c r="N62" s="45">
        <v>7.9778000000000002</v>
      </c>
      <c r="O62" s="45">
        <v>34.299399999999999</v>
      </c>
      <c r="P62" s="45">
        <v>3.3201000000000001</v>
      </c>
      <c r="Q62" s="45">
        <v>0</v>
      </c>
      <c r="R62" s="45">
        <v>0</v>
      </c>
      <c r="S62" s="45">
        <v>3.3201000000000001</v>
      </c>
    </row>
    <row r="63" spans="1:19" hidden="1" outlineLevel="1" collapsed="1">
      <c r="A63" s="8">
        <v>42125</v>
      </c>
      <c r="B63" s="45">
        <v>30.1327</v>
      </c>
      <c r="C63" s="45">
        <v>30.721399999999999</v>
      </c>
      <c r="D63" s="45">
        <v>29.7136</v>
      </c>
      <c r="E63" s="45">
        <v>32.235100000000003</v>
      </c>
      <c r="F63" s="45">
        <v>32.966700000000003</v>
      </c>
      <c r="G63" s="45">
        <v>10.1188</v>
      </c>
      <c r="H63" s="45">
        <v>30.139299999999999</v>
      </c>
      <c r="I63" s="45">
        <v>30.718900000000001</v>
      </c>
      <c r="J63" s="45">
        <v>29.726700000000001</v>
      </c>
      <c r="K63" s="45">
        <v>32.235100000000003</v>
      </c>
      <c r="L63" s="45">
        <v>32.966700000000003</v>
      </c>
      <c r="M63" s="45">
        <v>10.088800000000001</v>
      </c>
      <c r="N63" s="45">
        <v>22.825099999999999</v>
      </c>
      <c r="O63" s="45">
        <v>33.320700000000002</v>
      </c>
      <c r="P63" s="45">
        <v>14.666600000000001</v>
      </c>
      <c r="Q63" s="45">
        <v>0</v>
      </c>
      <c r="R63" s="45">
        <v>0</v>
      </c>
      <c r="S63" s="45">
        <v>14.666600000000001</v>
      </c>
    </row>
    <row r="64" spans="1:19" hidden="1" outlineLevel="1" collapsed="1">
      <c r="A64" s="8">
        <v>42156</v>
      </c>
      <c r="B64" s="45">
        <v>29.929600000000001</v>
      </c>
      <c r="C64" s="45">
        <v>31.836300000000001</v>
      </c>
      <c r="D64" s="45">
        <v>28.507200000000001</v>
      </c>
      <c r="E64" s="45">
        <v>29.993400000000001</v>
      </c>
      <c r="F64" s="45">
        <v>31.858599999999999</v>
      </c>
      <c r="G64" s="45">
        <v>7.6272000000000002</v>
      </c>
      <c r="H64" s="45">
        <v>30.134799999999998</v>
      </c>
      <c r="I64" s="45">
        <v>31.834499999999998</v>
      </c>
      <c r="J64" s="45">
        <v>28.843299999999999</v>
      </c>
      <c r="K64" s="45">
        <v>31.5943</v>
      </c>
      <c r="L64" s="45">
        <v>31.859400000000001</v>
      </c>
      <c r="M64" s="45">
        <v>7.6264000000000003</v>
      </c>
      <c r="N64" s="45">
        <v>13.7423</v>
      </c>
      <c r="O64" s="45">
        <v>32.7288</v>
      </c>
      <c r="P64" s="45">
        <v>12.303100000000001</v>
      </c>
      <c r="Q64" s="45">
        <v>12.299300000000001</v>
      </c>
      <c r="R64" s="45">
        <v>15.3416</v>
      </c>
      <c r="S64" s="45">
        <v>11.571099999999999</v>
      </c>
    </row>
    <row r="65" spans="1:19" hidden="1" outlineLevel="1" collapsed="1">
      <c r="A65" s="8">
        <v>42186</v>
      </c>
      <c r="B65" s="45">
        <v>32.3003</v>
      </c>
      <c r="C65" s="45">
        <v>32.938000000000002</v>
      </c>
      <c r="D65" s="45">
        <v>31.878399999999999</v>
      </c>
      <c r="E65" s="45">
        <v>34.660299999999999</v>
      </c>
      <c r="F65" s="45">
        <v>34.181100000000001</v>
      </c>
      <c r="G65" s="45">
        <v>17.469799999999999</v>
      </c>
      <c r="H65" s="45">
        <v>32.6004</v>
      </c>
      <c r="I65" s="45">
        <v>32.935600000000001</v>
      </c>
      <c r="J65" s="45">
        <v>32.374600000000001</v>
      </c>
      <c r="K65" s="45">
        <v>34.660299999999999</v>
      </c>
      <c r="L65" s="45">
        <v>34.181100000000001</v>
      </c>
      <c r="M65" s="45">
        <v>19.2117</v>
      </c>
      <c r="N65" s="45">
        <v>6.6973000000000003</v>
      </c>
      <c r="O65" s="45">
        <v>35.424399999999999</v>
      </c>
      <c r="P65" s="45">
        <v>5.7384000000000004</v>
      </c>
      <c r="Q65" s="45">
        <v>0</v>
      </c>
      <c r="R65" s="45">
        <v>0</v>
      </c>
      <c r="S65" s="45">
        <v>5.7384000000000004</v>
      </c>
    </row>
    <row r="66" spans="1:19" hidden="1" outlineLevel="1" collapsed="1">
      <c r="A66" s="8">
        <v>42217</v>
      </c>
      <c r="B66" s="45">
        <v>31.404800000000002</v>
      </c>
      <c r="C66" s="45">
        <v>32.212200000000003</v>
      </c>
      <c r="D66" s="45">
        <v>30.963799999999999</v>
      </c>
      <c r="E66" s="45">
        <v>34.759099999999997</v>
      </c>
      <c r="F66" s="45">
        <v>31.823499999999999</v>
      </c>
      <c r="G66" s="45">
        <v>12.8743</v>
      </c>
      <c r="H66" s="45">
        <v>31.4435</v>
      </c>
      <c r="I66" s="45">
        <v>32.201999999999998</v>
      </c>
      <c r="J66" s="45">
        <v>31.028500000000001</v>
      </c>
      <c r="K66" s="45">
        <v>34.759099999999997</v>
      </c>
      <c r="L66" s="45">
        <v>31.823499999999999</v>
      </c>
      <c r="M66" s="45">
        <v>12.970700000000001</v>
      </c>
      <c r="N66" s="45">
        <v>15.9091</v>
      </c>
      <c r="O66" s="45">
        <v>40.163499999999999</v>
      </c>
      <c r="P66" s="45">
        <v>10.580399999999999</v>
      </c>
      <c r="Q66" s="45">
        <v>0</v>
      </c>
      <c r="R66" s="45">
        <v>0</v>
      </c>
      <c r="S66" s="45">
        <v>10.580399999999999</v>
      </c>
    </row>
    <row r="67" spans="1:19" hidden="1" outlineLevel="1" collapsed="1">
      <c r="A67" s="8">
        <v>42248</v>
      </c>
      <c r="B67" s="45">
        <v>31.278199999999998</v>
      </c>
      <c r="C67" s="45">
        <v>31.6295</v>
      </c>
      <c r="D67" s="45">
        <v>31.089400000000001</v>
      </c>
      <c r="E67" s="45">
        <v>33.499000000000002</v>
      </c>
      <c r="F67" s="45">
        <v>34.792099999999998</v>
      </c>
      <c r="G67" s="45">
        <v>11.538399999999999</v>
      </c>
      <c r="H67" s="45">
        <v>31.368400000000001</v>
      </c>
      <c r="I67" s="45">
        <v>31.6252</v>
      </c>
      <c r="J67" s="45">
        <v>31.2302</v>
      </c>
      <c r="K67" s="45">
        <v>33.499000000000002</v>
      </c>
      <c r="L67" s="45">
        <v>34.792099999999998</v>
      </c>
      <c r="M67" s="45">
        <v>11.831099999999999</v>
      </c>
      <c r="N67" s="45">
        <v>12.485099999999999</v>
      </c>
      <c r="O67" s="45">
        <v>32.635199999999998</v>
      </c>
      <c r="P67" s="45">
        <v>3.3694999999999999</v>
      </c>
      <c r="Q67" s="45">
        <v>0</v>
      </c>
      <c r="R67" s="45">
        <v>0</v>
      </c>
      <c r="S67" s="45">
        <v>3.3694999999999999</v>
      </c>
    </row>
    <row r="68" spans="1:19" hidden="1" outlineLevel="1" collapsed="1">
      <c r="A68" s="8">
        <v>42278</v>
      </c>
      <c r="B68" s="45">
        <v>31.443000000000001</v>
      </c>
      <c r="C68" s="45">
        <v>33.106299999999997</v>
      </c>
      <c r="D68" s="45">
        <v>30.529800000000002</v>
      </c>
      <c r="E68" s="45">
        <v>31.685400000000001</v>
      </c>
      <c r="F68" s="45">
        <v>33.404600000000002</v>
      </c>
      <c r="G68" s="45">
        <v>9.9474</v>
      </c>
      <c r="H68" s="45">
        <v>31.527200000000001</v>
      </c>
      <c r="I68" s="45">
        <v>33.090800000000002</v>
      </c>
      <c r="J68" s="45">
        <v>30.667300000000001</v>
      </c>
      <c r="K68" s="45">
        <v>31.685400000000001</v>
      </c>
      <c r="L68" s="45">
        <v>33.404600000000002</v>
      </c>
      <c r="M68" s="45">
        <v>10.292999999999999</v>
      </c>
      <c r="N68" s="45">
        <v>11.999000000000001</v>
      </c>
      <c r="O68" s="45">
        <v>38.065899999999999</v>
      </c>
      <c r="P68" s="45">
        <v>3.0396000000000001</v>
      </c>
      <c r="Q68" s="45">
        <v>0</v>
      </c>
      <c r="R68" s="45">
        <v>0</v>
      </c>
      <c r="S68" s="45">
        <v>3.0396000000000001</v>
      </c>
    </row>
    <row r="69" spans="1:19" hidden="1" outlineLevel="1" collapsed="1">
      <c r="A69" s="8">
        <v>42309</v>
      </c>
      <c r="B69" s="45">
        <v>30.992599999999999</v>
      </c>
      <c r="C69" s="45">
        <v>32.350099999999998</v>
      </c>
      <c r="D69" s="45">
        <v>30.3855</v>
      </c>
      <c r="E69" s="45">
        <v>33.058</v>
      </c>
      <c r="F69" s="45">
        <v>33.723799999999997</v>
      </c>
      <c r="G69" s="45">
        <v>7.9564000000000004</v>
      </c>
      <c r="H69" s="45">
        <v>31.273</v>
      </c>
      <c r="I69" s="45">
        <v>32.3446</v>
      </c>
      <c r="J69" s="45">
        <v>30.7864</v>
      </c>
      <c r="K69" s="45">
        <v>33.058</v>
      </c>
      <c r="L69" s="45">
        <v>33.723799999999997</v>
      </c>
      <c r="M69" s="45">
        <v>7.9240000000000004</v>
      </c>
      <c r="N69" s="45">
        <v>9.8648000000000007</v>
      </c>
      <c r="O69" s="45">
        <v>34.314799999999998</v>
      </c>
      <c r="P69" s="45">
        <v>8.1481999999999992</v>
      </c>
      <c r="Q69" s="45">
        <v>0</v>
      </c>
      <c r="R69" s="45">
        <v>0</v>
      </c>
      <c r="S69" s="45">
        <v>8.1481999999999992</v>
      </c>
    </row>
    <row r="70" spans="1:19" hidden="1" outlineLevel="1" collapsed="1">
      <c r="A70" s="8">
        <v>42339</v>
      </c>
      <c r="B70" s="45">
        <v>28.495200000000001</v>
      </c>
      <c r="C70" s="45">
        <v>31.4222</v>
      </c>
      <c r="D70" s="45">
        <v>27.313800000000001</v>
      </c>
      <c r="E70" s="45">
        <v>31.9072</v>
      </c>
      <c r="F70" s="45">
        <v>33.347299999999997</v>
      </c>
      <c r="G70" s="45">
        <v>3.7719999999999998</v>
      </c>
      <c r="H70" s="45">
        <v>28.6279</v>
      </c>
      <c r="I70" s="45">
        <v>31.412199999999999</v>
      </c>
      <c r="J70" s="45">
        <v>27.496700000000001</v>
      </c>
      <c r="K70" s="45">
        <v>31.9072</v>
      </c>
      <c r="L70" s="45">
        <v>33.347299999999997</v>
      </c>
      <c r="M70" s="45">
        <v>3.7423999999999999</v>
      </c>
      <c r="N70" s="45">
        <v>6.5865</v>
      </c>
      <c r="O70" s="45">
        <v>39.193100000000001</v>
      </c>
      <c r="P70" s="45">
        <v>4.4476000000000004</v>
      </c>
      <c r="Q70" s="45">
        <v>0</v>
      </c>
      <c r="R70" s="45">
        <v>0</v>
      </c>
      <c r="S70" s="45">
        <v>4.4476000000000004</v>
      </c>
    </row>
    <row r="71" spans="1:19" hidden="1" outlineLevel="1" collapsed="1">
      <c r="A71" s="8">
        <v>42370</v>
      </c>
      <c r="B71" s="45">
        <v>33.355800000000002</v>
      </c>
      <c r="C71" s="45">
        <v>31.635400000000001</v>
      </c>
      <c r="D71" s="45">
        <v>34.663899999999998</v>
      </c>
      <c r="E71" s="45">
        <v>35.869700000000002</v>
      </c>
      <c r="F71" s="45">
        <v>35.3613</v>
      </c>
      <c r="G71" s="45">
        <v>16.879300000000001</v>
      </c>
      <c r="H71" s="45">
        <v>33.3977</v>
      </c>
      <c r="I71" s="45">
        <v>31.622599999999998</v>
      </c>
      <c r="J71" s="45">
        <v>34.750799999999998</v>
      </c>
      <c r="K71" s="45">
        <v>35.869700000000002</v>
      </c>
      <c r="L71" s="45">
        <v>35.3613</v>
      </c>
      <c r="M71" s="45">
        <v>17.145499999999998</v>
      </c>
      <c r="N71" s="45">
        <v>20.180399999999999</v>
      </c>
      <c r="O71" s="45">
        <v>38.720199999999998</v>
      </c>
      <c r="P71" s="45">
        <v>14.1023</v>
      </c>
      <c r="Q71" s="45">
        <v>0</v>
      </c>
      <c r="R71" s="45">
        <v>0</v>
      </c>
      <c r="S71" s="45">
        <v>14.1023</v>
      </c>
    </row>
    <row r="72" spans="1:19" hidden="1" outlineLevel="1" collapsed="1">
      <c r="A72" s="8">
        <v>42401</v>
      </c>
      <c r="B72" s="45">
        <v>30.936599999999999</v>
      </c>
      <c r="C72" s="45">
        <v>31.646599999999999</v>
      </c>
      <c r="D72" s="45">
        <v>30.4635</v>
      </c>
      <c r="E72" s="45">
        <v>32.826900000000002</v>
      </c>
      <c r="F72" s="45">
        <v>34.747599999999998</v>
      </c>
      <c r="G72" s="45">
        <v>5.6955999999999998</v>
      </c>
      <c r="H72" s="45">
        <v>30.956800000000001</v>
      </c>
      <c r="I72" s="45">
        <v>31.643899999999999</v>
      </c>
      <c r="J72" s="45">
        <v>30.498899999999999</v>
      </c>
      <c r="K72" s="45">
        <v>32.826900000000002</v>
      </c>
      <c r="L72" s="45">
        <v>34.747599999999998</v>
      </c>
      <c r="M72" s="45">
        <v>5.7499000000000002</v>
      </c>
      <c r="N72" s="45">
        <v>11.215299999999999</v>
      </c>
      <c r="O72" s="45">
        <v>34.902799999999999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29.8017</v>
      </c>
      <c r="C73" s="45">
        <v>31.229800000000001</v>
      </c>
      <c r="D73" s="45">
        <v>28.959499999999998</v>
      </c>
      <c r="E73" s="45">
        <v>31.8614</v>
      </c>
      <c r="F73" s="45">
        <v>29.745899999999999</v>
      </c>
      <c r="G73" s="45">
        <v>16.1281</v>
      </c>
      <c r="H73" s="45">
        <v>30.027899999999999</v>
      </c>
      <c r="I73" s="45">
        <v>31.214700000000001</v>
      </c>
      <c r="J73" s="45">
        <v>29.319199999999999</v>
      </c>
      <c r="K73" s="45">
        <v>31.8614</v>
      </c>
      <c r="L73" s="45">
        <v>29.745899999999999</v>
      </c>
      <c r="M73" s="45">
        <v>18.069299999999998</v>
      </c>
      <c r="N73" s="45">
        <v>5.7594000000000003</v>
      </c>
      <c r="O73" s="45">
        <v>41.280200000000001</v>
      </c>
      <c r="P73" s="45">
        <v>3.4992999999999999</v>
      </c>
      <c r="Q73" s="45">
        <v>0</v>
      </c>
      <c r="R73" s="45">
        <v>0</v>
      </c>
      <c r="S73" s="45">
        <v>3.4992999999999999</v>
      </c>
    </row>
    <row r="74" spans="1:19" hidden="1" outlineLevel="1" collapsed="1">
      <c r="A74" s="8">
        <v>42461</v>
      </c>
      <c r="B74" s="45">
        <v>32.1586</v>
      </c>
      <c r="C74" s="45">
        <v>31.342099999999999</v>
      </c>
      <c r="D74" s="45">
        <v>32.781500000000001</v>
      </c>
      <c r="E74" s="45">
        <v>34.930100000000003</v>
      </c>
      <c r="F74" s="45">
        <v>34.242699999999999</v>
      </c>
      <c r="G74" s="45">
        <v>14.426299999999999</v>
      </c>
      <c r="H74" s="45">
        <v>32.183199999999999</v>
      </c>
      <c r="I74" s="45">
        <v>31.331499999999998</v>
      </c>
      <c r="J74" s="45">
        <v>32.8339</v>
      </c>
      <c r="K74" s="45">
        <v>34.930100000000003</v>
      </c>
      <c r="L74" s="45">
        <v>34.242699999999999</v>
      </c>
      <c r="M74" s="45">
        <v>14.520799999999999</v>
      </c>
      <c r="N74" s="45">
        <v>18.685700000000001</v>
      </c>
      <c r="O74" s="45">
        <v>41.5929</v>
      </c>
      <c r="P74" s="45">
        <v>11.1958</v>
      </c>
      <c r="Q74" s="45">
        <v>0</v>
      </c>
      <c r="R74" s="45">
        <v>0</v>
      </c>
      <c r="S74" s="45">
        <v>11.1958</v>
      </c>
    </row>
    <row r="75" spans="1:19" hidden="1" outlineLevel="1" collapsed="1">
      <c r="A75" s="8">
        <v>42491</v>
      </c>
      <c r="B75" s="45">
        <v>34.914900000000003</v>
      </c>
      <c r="C75" s="45">
        <v>31.085999999999999</v>
      </c>
      <c r="D75" s="45">
        <v>38.058300000000003</v>
      </c>
      <c r="E75" s="45">
        <v>45.907899999999998</v>
      </c>
      <c r="F75" s="45">
        <v>36.142299999999999</v>
      </c>
      <c r="G75" s="45">
        <v>18.392299999999999</v>
      </c>
      <c r="H75" s="45">
        <v>34.927799999999998</v>
      </c>
      <c r="I75" s="45">
        <v>31.080200000000001</v>
      </c>
      <c r="J75" s="45">
        <v>38.087899999999998</v>
      </c>
      <c r="K75" s="45">
        <v>45.907899999999998</v>
      </c>
      <c r="L75" s="45">
        <v>36.184100000000001</v>
      </c>
      <c r="M75" s="45">
        <v>18.392299999999999</v>
      </c>
      <c r="N75" s="45">
        <v>21.6647</v>
      </c>
      <c r="O75" s="45">
        <v>38.844000000000001</v>
      </c>
      <c r="P75" s="45">
        <v>12.5571</v>
      </c>
      <c r="Q75" s="45">
        <v>0</v>
      </c>
      <c r="R75" s="45">
        <v>12.5571</v>
      </c>
      <c r="S75" s="45" t="s">
        <v>126</v>
      </c>
    </row>
    <row r="76" spans="1:19" hidden="1" outlineLevel="1" collapsed="1">
      <c r="A76" s="8">
        <v>42522</v>
      </c>
      <c r="B76" s="45">
        <v>35.3367</v>
      </c>
      <c r="C76" s="45">
        <v>30.989000000000001</v>
      </c>
      <c r="D76" s="45">
        <v>37.902299999999997</v>
      </c>
      <c r="E76" s="45">
        <v>44.058500000000002</v>
      </c>
      <c r="F76" s="45">
        <v>36.631300000000003</v>
      </c>
      <c r="G76" s="45">
        <v>20.4101</v>
      </c>
      <c r="H76" s="45">
        <v>35.336199999999998</v>
      </c>
      <c r="I76" s="45">
        <v>30.983699999999999</v>
      </c>
      <c r="J76" s="45">
        <v>37.902299999999997</v>
      </c>
      <c r="K76" s="45">
        <v>44.058500000000002</v>
      </c>
      <c r="L76" s="45">
        <v>36.631300000000003</v>
      </c>
      <c r="M76" s="45">
        <v>20.4101</v>
      </c>
      <c r="N76" s="45">
        <v>36.740099999999998</v>
      </c>
      <c r="O76" s="45">
        <v>36.740099999999998</v>
      </c>
      <c r="P76" s="45">
        <v>0</v>
      </c>
      <c r="Q76" s="45">
        <v>0</v>
      </c>
      <c r="R76" s="45">
        <v>0</v>
      </c>
      <c r="S76" s="45" t="s">
        <v>126</v>
      </c>
    </row>
    <row r="77" spans="1:19" hidden="1" outlineLevel="1" collapsed="1">
      <c r="A77" s="8">
        <v>42552</v>
      </c>
      <c r="B77" s="45">
        <v>35.061999999999998</v>
      </c>
      <c r="C77" s="45">
        <v>31.0764</v>
      </c>
      <c r="D77" s="45">
        <v>37.1755</v>
      </c>
      <c r="E77" s="45">
        <v>39.155500000000004</v>
      </c>
      <c r="F77" s="45">
        <v>37.890500000000003</v>
      </c>
      <c r="G77" s="45">
        <v>19.3979</v>
      </c>
      <c r="H77" s="45">
        <v>35.061599999999999</v>
      </c>
      <c r="I77" s="45">
        <v>31.0715</v>
      </c>
      <c r="J77" s="45">
        <v>37.1755</v>
      </c>
      <c r="K77" s="45">
        <v>39.155500000000004</v>
      </c>
      <c r="L77" s="45">
        <v>37.890500000000003</v>
      </c>
      <c r="M77" s="45">
        <v>19.3979</v>
      </c>
      <c r="N77" s="45">
        <v>36.347499999999997</v>
      </c>
      <c r="O77" s="45">
        <v>36.347499999999997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34.211100000000002</v>
      </c>
      <c r="C78" s="45">
        <v>30.991499999999998</v>
      </c>
      <c r="D78" s="45">
        <v>36.787999999999997</v>
      </c>
      <c r="E78" s="45">
        <v>37.260199999999998</v>
      </c>
      <c r="F78" s="45">
        <v>38.829500000000003</v>
      </c>
      <c r="G78" s="45">
        <v>17.6999</v>
      </c>
      <c r="H78" s="45">
        <v>34.248899999999999</v>
      </c>
      <c r="I78" s="45">
        <v>30.982900000000001</v>
      </c>
      <c r="J78" s="45">
        <v>36.869</v>
      </c>
      <c r="K78" s="45">
        <v>37.260199999999998</v>
      </c>
      <c r="L78" s="45">
        <v>38.829500000000003</v>
      </c>
      <c r="M78" s="45">
        <v>17.9725</v>
      </c>
      <c r="N78" s="45">
        <v>16.41</v>
      </c>
      <c r="O78" s="45">
        <v>41.143799999999999</v>
      </c>
      <c r="P78" s="45">
        <v>11.0657</v>
      </c>
      <c r="Q78" s="45">
        <v>0</v>
      </c>
      <c r="R78" s="45">
        <v>0</v>
      </c>
      <c r="S78" s="45">
        <v>11.0657</v>
      </c>
    </row>
    <row r="79" spans="1:19" hidden="1" outlineLevel="1" collapsed="1">
      <c r="A79" s="8">
        <v>42614</v>
      </c>
      <c r="B79" s="45">
        <v>32.8446</v>
      </c>
      <c r="C79" s="45">
        <v>30.7361</v>
      </c>
      <c r="D79" s="45">
        <v>35.6145</v>
      </c>
      <c r="E79" s="45">
        <v>38.440300000000001</v>
      </c>
      <c r="F79" s="45">
        <v>36.463000000000001</v>
      </c>
      <c r="G79" s="45">
        <v>18.5792</v>
      </c>
      <c r="H79" s="45">
        <v>32.794499999999999</v>
      </c>
      <c r="I79" s="45">
        <v>30.636800000000001</v>
      </c>
      <c r="J79" s="45">
        <v>35.6145</v>
      </c>
      <c r="K79" s="45">
        <v>38.440300000000001</v>
      </c>
      <c r="L79" s="45">
        <v>36.463000000000001</v>
      </c>
      <c r="M79" s="45">
        <v>18.5792</v>
      </c>
      <c r="N79" s="45">
        <v>49.611899999999999</v>
      </c>
      <c r="O79" s="45">
        <v>49.611899999999999</v>
      </c>
      <c r="P79" s="45">
        <v>0</v>
      </c>
      <c r="Q79" s="45">
        <v>0</v>
      </c>
      <c r="R79" s="45">
        <v>0</v>
      </c>
      <c r="S79" s="45" t="s">
        <v>126</v>
      </c>
    </row>
    <row r="80" spans="1:19" hidden="1" outlineLevel="1" collapsed="1">
      <c r="A80" s="8">
        <v>42644</v>
      </c>
      <c r="B80" s="45">
        <v>33.023800000000001</v>
      </c>
      <c r="C80" s="45">
        <v>30.933700000000002</v>
      </c>
      <c r="D80" s="45">
        <v>35.893799999999999</v>
      </c>
      <c r="E80" s="45">
        <v>35.362299999999998</v>
      </c>
      <c r="F80" s="45">
        <v>36.839799999999997</v>
      </c>
      <c r="G80" s="45">
        <v>24.303699999999999</v>
      </c>
      <c r="H80" s="45">
        <v>33.028700000000001</v>
      </c>
      <c r="I80" s="45">
        <v>30.9252</v>
      </c>
      <c r="J80" s="45">
        <v>35.918199999999999</v>
      </c>
      <c r="K80" s="45">
        <v>35.362299999999998</v>
      </c>
      <c r="L80" s="45">
        <v>36.839799999999997</v>
      </c>
      <c r="M80" s="45">
        <v>24.565999999999999</v>
      </c>
      <c r="N80" s="45">
        <v>26.779299999999999</v>
      </c>
      <c r="O80" s="45">
        <v>44.552599999999998</v>
      </c>
      <c r="P80" s="45">
        <v>11.9</v>
      </c>
      <c r="Q80" s="45">
        <v>0</v>
      </c>
      <c r="R80" s="45">
        <v>0</v>
      </c>
      <c r="S80" s="45">
        <v>11.9</v>
      </c>
    </row>
    <row r="81" spans="1:19" hidden="1" outlineLevel="1" collapsed="1">
      <c r="A81" s="8">
        <v>42675</v>
      </c>
      <c r="B81" s="45">
        <v>33.416699999999999</v>
      </c>
      <c r="C81" s="45">
        <v>30.772099999999998</v>
      </c>
      <c r="D81" s="45">
        <v>36.4268</v>
      </c>
      <c r="E81" s="45">
        <v>37.167900000000003</v>
      </c>
      <c r="F81" s="45">
        <v>37.845300000000002</v>
      </c>
      <c r="G81" s="45">
        <v>19.9956</v>
      </c>
      <c r="H81" s="45">
        <v>33.415500000000002</v>
      </c>
      <c r="I81" s="45">
        <v>30.769300000000001</v>
      </c>
      <c r="J81" s="45">
        <v>36.4268</v>
      </c>
      <c r="K81" s="45">
        <v>37.167900000000003</v>
      </c>
      <c r="L81" s="45">
        <v>37.845300000000002</v>
      </c>
      <c r="M81" s="45">
        <v>19.9956</v>
      </c>
      <c r="N81" s="45">
        <v>45.038600000000002</v>
      </c>
      <c r="O81" s="45">
        <v>45.038600000000002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32.052599999999998</v>
      </c>
      <c r="C82" s="45">
        <v>30.613800000000001</v>
      </c>
      <c r="D82" s="45">
        <v>33.461399999999998</v>
      </c>
      <c r="E82" s="45">
        <v>29.279299999999999</v>
      </c>
      <c r="F82" s="45">
        <v>36.431899999999999</v>
      </c>
      <c r="G82" s="45">
        <v>20.402999999999999</v>
      </c>
      <c r="H82" s="45">
        <v>32.0426</v>
      </c>
      <c r="I82" s="45">
        <v>30.590699999999998</v>
      </c>
      <c r="J82" s="45">
        <v>33.461399999999998</v>
      </c>
      <c r="K82" s="45">
        <v>29.279299999999999</v>
      </c>
      <c r="L82" s="45">
        <v>36.431899999999999</v>
      </c>
      <c r="M82" s="45">
        <v>20.402999999999999</v>
      </c>
      <c r="N82" s="45">
        <v>41.808300000000003</v>
      </c>
      <c r="O82" s="45">
        <v>41.808300000000003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32.568300000000001</v>
      </c>
      <c r="C83" s="45">
        <v>31.032</v>
      </c>
      <c r="D83" s="45">
        <v>33.689799999999998</v>
      </c>
      <c r="E83" s="45">
        <v>31.1508</v>
      </c>
      <c r="F83" s="45">
        <v>35.122300000000003</v>
      </c>
      <c r="G83" s="45">
        <v>23.785799999999998</v>
      </c>
      <c r="H83" s="45">
        <v>32.567399999999999</v>
      </c>
      <c r="I83" s="45">
        <v>31.029299999999999</v>
      </c>
      <c r="J83" s="45">
        <v>33.689799999999998</v>
      </c>
      <c r="K83" s="45">
        <v>31.1508</v>
      </c>
      <c r="L83" s="45">
        <v>35.122300000000003</v>
      </c>
      <c r="M83" s="45">
        <v>23.785799999999998</v>
      </c>
      <c r="N83" s="45">
        <v>38.893300000000004</v>
      </c>
      <c r="O83" s="45">
        <v>38.893300000000004</v>
      </c>
      <c r="P83" s="45">
        <v>0</v>
      </c>
      <c r="Q83" s="45">
        <v>0</v>
      </c>
      <c r="R83" s="45">
        <v>0</v>
      </c>
      <c r="S83" s="45">
        <v>0</v>
      </c>
    </row>
    <row r="84" spans="1:19" hidden="1" outlineLevel="1" collapsed="1">
      <c r="A84" s="8">
        <v>42767</v>
      </c>
      <c r="B84" s="45">
        <v>31.935700000000001</v>
      </c>
      <c r="C84" s="45">
        <v>30.1966</v>
      </c>
      <c r="D84" s="45">
        <v>34.982100000000003</v>
      </c>
      <c r="E84" s="45">
        <v>32.850700000000003</v>
      </c>
      <c r="F84" s="45">
        <v>37.224600000000002</v>
      </c>
      <c r="G84" s="45">
        <v>20.3584</v>
      </c>
      <c r="H84" s="45">
        <v>31.935500000000001</v>
      </c>
      <c r="I84" s="45">
        <v>30.196200000000001</v>
      </c>
      <c r="J84" s="45">
        <v>34.982100000000003</v>
      </c>
      <c r="K84" s="45">
        <v>32.850700000000003</v>
      </c>
      <c r="L84" s="45">
        <v>37.224600000000002</v>
      </c>
      <c r="M84" s="45">
        <v>20.3584</v>
      </c>
      <c r="N84" s="45">
        <v>33.994100000000003</v>
      </c>
      <c r="O84" s="45">
        <v>33.994100000000003</v>
      </c>
      <c r="P84" s="45">
        <v>0</v>
      </c>
      <c r="Q84" s="45">
        <v>0</v>
      </c>
      <c r="R84" s="45">
        <v>0</v>
      </c>
      <c r="S84" s="45" t="s">
        <v>126</v>
      </c>
    </row>
    <row r="85" spans="1:19" hidden="1" outlineLevel="1" collapsed="1">
      <c r="A85" s="8">
        <v>42795</v>
      </c>
      <c r="B85" s="45">
        <v>31.494599999999998</v>
      </c>
      <c r="C85" s="45">
        <v>30.348400000000002</v>
      </c>
      <c r="D85" s="45">
        <v>33.177100000000003</v>
      </c>
      <c r="E85" s="45">
        <v>33.100700000000003</v>
      </c>
      <c r="F85" s="45">
        <v>34.1922</v>
      </c>
      <c r="G85" s="45">
        <v>23.435400000000001</v>
      </c>
      <c r="H85" s="45">
        <v>31.4937</v>
      </c>
      <c r="I85" s="45">
        <v>30.346599999999999</v>
      </c>
      <c r="J85" s="45">
        <v>33.177100000000003</v>
      </c>
      <c r="K85" s="45">
        <v>33.100700000000003</v>
      </c>
      <c r="L85" s="45">
        <v>34.1922</v>
      </c>
      <c r="M85" s="45">
        <v>23.435400000000001</v>
      </c>
      <c r="N85" s="45">
        <v>37.800800000000002</v>
      </c>
      <c r="O85" s="45">
        <v>37.800800000000002</v>
      </c>
      <c r="P85" s="45">
        <v>0</v>
      </c>
      <c r="Q85" s="45">
        <v>0</v>
      </c>
      <c r="R85" s="45">
        <v>0</v>
      </c>
      <c r="S85" s="45" t="s">
        <v>126</v>
      </c>
    </row>
    <row r="86" spans="1:19" hidden="1" outlineLevel="1" collapsed="1">
      <c r="A86" s="8">
        <v>42826</v>
      </c>
      <c r="B86" s="45">
        <v>33.095700000000001</v>
      </c>
      <c r="C86" s="45">
        <v>31.627700000000001</v>
      </c>
      <c r="D86" s="45">
        <v>33.911200000000001</v>
      </c>
      <c r="E86" s="45">
        <v>31.4998</v>
      </c>
      <c r="F86" s="45">
        <v>35.5184</v>
      </c>
      <c r="G86" s="45">
        <v>25.185400000000001</v>
      </c>
      <c r="H86" s="45">
        <v>33.093899999999998</v>
      </c>
      <c r="I86" s="45">
        <v>31.621400000000001</v>
      </c>
      <c r="J86" s="45">
        <v>33.911200000000001</v>
      </c>
      <c r="K86" s="45">
        <v>31.4998</v>
      </c>
      <c r="L86" s="45">
        <v>35.5184</v>
      </c>
      <c r="M86" s="45">
        <v>25.185400000000001</v>
      </c>
      <c r="N86" s="45">
        <v>39.697000000000003</v>
      </c>
      <c r="O86" s="45">
        <v>39.697000000000003</v>
      </c>
      <c r="P86" s="45">
        <v>0</v>
      </c>
      <c r="Q86" s="45">
        <v>0</v>
      </c>
      <c r="R86" s="45">
        <v>0</v>
      </c>
      <c r="S86" s="45" t="s">
        <v>126</v>
      </c>
    </row>
    <row r="87" spans="1:19" hidden="1" outlineLevel="1" collapsed="1">
      <c r="A87" s="8">
        <v>42856</v>
      </c>
      <c r="B87" s="45">
        <v>32.606200000000001</v>
      </c>
      <c r="C87" s="45">
        <v>30.6126</v>
      </c>
      <c r="D87" s="45">
        <v>34.267499999999998</v>
      </c>
      <c r="E87" s="45">
        <v>32.091999999999999</v>
      </c>
      <c r="F87" s="45">
        <v>35.113900000000001</v>
      </c>
      <c r="G87" s="45">
        <v>32.322899999999997</v>
      </c>
      <c r="H87" s="45">
        <v>32.6038</v>
      </c>
      <c r="I87" s="45">
        <v>30.606400000000001</v>
      </c>
      <c r="J87" s="45">
        <v>34.267499999999998</v>
      </c>
      <c r="K87" s="45">
        <v>32.091999999999999</v>
      </c>
      <c r="L87" s="45">
        <v>35.113900000000001</v>
      </c>
      <c r="M87" s="45">
        <v>32.322899999999997</v>
      </c>
      <c r="N87" s="45">
        <v>42.387500000000003</v>
      </c>
      <c r="O87" s="45">
        <v>42.387500000000003</v>
      </c>
      <c r="P87" s="45">
        <v>0</v>
      </c>
      <c r="Q87" s="45">
        <v>0</v>
      </c>
      <c r="R87" s="45">
        <v>0</v>
      </c>
      <c r="S87" s="45" t="s">
        <v>126</v>
      </c>
    </row>
    <row r="88" spans="1:19" hidden="1" outlineLevel="1" collapsed="1">
      <c r="A88" s="8">
        <v>42887</v>
      </c>
      <c r="B88" s="45">
        <v>31.431899999999999</v>
      </c>
      <c r="C88" s="45">
        <v>30.482600000000001</v>
      </c>
      <c r="D88" s="45">
        <v>32.115400000000001</v>
      </c>
      <c r="E88" s="45">
        <v>29.482700000000001</v>
      </c>
      <c r="F88" s="45">
        <v>33.061500000000002</v>
      </c>
      <c r="G88" s="45">
        <v>32.972099999999998</v>
      </c>
      <c r="H88" s="45">
        <v>31.430800000000001</v>
      </c>
      <c r="I88" s="45">
        <v>30.479600000000001</v>
      </c>
      <c r="J88" s="45">
        <v>32.115400000000001</v>
      </c>
      <c r="K88" s="45">
        <v>29.482700000000001</v>
      </c>
      <c r="L88" s="45">
        <v>33.061500000000002</v>
      </c>
      <c r="M88" s="45">
        <v>32.972099999999998</v>
      </c>
      <c r="N88" s="45">
        <v>39.552700000000002</v>
      </c>
      <c r="O88" s="45">
        <v>39.552700000000002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30.939299999999999</v>
      </c>
      <c r="C89" s="45">
        <v>30.879899999999999</v>
      </c>
      <c r="D89" s="45">
        <v>30.976099999999999</v>
      </c>
      <c r="E89" s="45">
        <v>24.286100000000001</v>
      </c>
      <c r="F89" s="45">
        <v>34.132199999999997</v>
      </c>
      <c r="G89" s="45">
        <v>34.092300000000002</v>
      </c>
      <c r="H89" s="45">
        <v>30.935700000000001</v>
      </c>
      <c r="I89" s="45">
        <v>30.8704</v>
      </c>
      <c r="J89" s="45">
        <v>30.976099999999999</v>
      </c>
      <c r="K89" s="45">
        <v>24.286100000000001</v>
      </c>
      <c r="L89" s="45">
        <v>34.132199999999997</v>
      </c>
      <c r="M89" s="45">
        <v>34.092300000000002</v>
      </c>
      <c r="N89" s="45">
        <v>40.109499999999997</v>
      </c>
      <c r="O89" s="45">
        <v>40.109499999999997</v>
      </c>
      <c r="P89" s="45">
        <v>0</v>
      </c>
      <c r="Q89" s="45">
        <v>0</v>
      </c>
      <c r="R89" s="45">
        <v>0</v>
      </c>
      <c r="S89" s="45">
        <v>0</v>
      </c>
    </row>
    <row r="90" spans="1:19" hidden="1" outlineLevel="1" collapsed="1">
      <c r="A90" s="8">
        <v>42948</v>
      </c>
      <c r="B90" s="45">
        <v>30.311399999999999</v>
      </c>
      <c r="C90" s="45">
        <v>30.740100000000002</v>
      </c>
      <c r="D90" s="45">
        <v>30.014900000000001</v>
      </c>
      <c r="E90" s="45">
        <v>21.439</v>
      </c>
      <c r="F90" s="45">
        <v>35.002600000000001</v>
      </c>
      <c r="G90" s="45">
        <v>34.206899999999997</v>
      </c>
      <c r="H90" s="45">
        <v>30.3095</v>
      </c>
      <c r="I90" s="45">
        <v>30.735700000000001</v>
      </c>
      <c r="J90" s="45">
        <v>30.014900000000001</v>
      </c>
      <c r="K90" s="45">
        <v>21.439</v>
      </c>
      <c r="L90" s="45">
        <v>35.002600000000001</v>
      </c>
      <c r="M90" s="45">
        <v>34.206899999999997</v>
      </c>
      <c r="N90" s="45">
        <v>39.250500000000002</v>
      </c>
      <c r="O90" s="45">
        <v>39.250500000000002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30.659300000000002</v>
      </c>
      <c r="C91" s="45">
        <v>30.904</v>
      </c>
      <c r="D91" s="45">
        <v>30.535599999999999</v>
      </c>
      <c r="E91" s="45">
        <v>26.5076</v>
      </c>
      <c r="F91" s="45">
        <v>32.764499999999998</v>
      </c>
      <c r="G91" s="45">
        <v>37.012700000000002</v>
      </c>
      <c r="H91" s="45">
        <v>30.658799999999999</v>
      </c>
      <c r="I91" s="45">
        <v>30.9025</v>
      </c>
      <c r="J91" s="45">
        <v>30.535599999999999</v>
      </c>
      <c r="K91" s="45">
        <v>26.5076</v>
      </c>
      <c r="L91" s="45">
        <v>32.764499999999998</v>
      </c>
      <c r="M91" s="45">
        <v>37.012700000000002</v>
      </c>
      <c r="N91" s="45">
        <v>37.183399999999999</v>
      </c>
      <c r="O91" s="45">
        <v>37.183399999999999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30.982299999999999</v>
      </c>
      <c r="C92" s="45">
        <v>32.497799999999998</v>
      </c>
      <c r="D92" s="45">
        <v>30.3932</v>
      </c>
      <c r="E92" s="45">
        <v>25.502600000000001</v>
      </c>
      <c r="F92" s="45">
        <v>33.6526</v>
      </c>
      <c r="G92" s="45">
        <v>33.6449</v>
      </c>
      <c r="H92" s="45">
        <v>30.981300000000001</v>
      </c>
      <c r="I92" s="45">
        <v>32.495100000000001</v>
      </c>
      <c r="J92" s="45">
        <v>30.3932</v>
      </c>
      <c r="K92" s="45">
        <v>25.502600000000001</v>
      </c>
      <c r="L92" s="45">
        <v>33.6526</v>
      </c>
      <c r="M92" s="45">
        <v>33.6449</v>
      </c>
      <c r="N92" s="45">
        <v>37.690100000000001</v>
      </c>
      <c r="O92" s="45">
        <v>37.690100000000001</v>
      </c>
      <c r="P92" s="45">
        <v>0</v>
      </c>
      <c r="Q92" s="45">
        <v>0</v>
      </c>
      <c r="R92" s="45">
        <v>0</v>
      </c>
      <c r="S92" s="45">
        <v>0</v>
      </c>
    </row>
    <row r="93" spans="1:19" hidden="1" outlineLevel="1" collapsed="1">
      <c r="A93" s="8">
        <v>43040</v>
      </c>
      <c r="B93" s="45">
        <v>30.815200000000001</v>
      </c>
      <c r="C93" s="45">
        <v>31.982199999999999</v>
      </c>
      <c r="D93" s="45">
        <v>30.2395</v>
      </c>
      <c r="E93" s="45">
        <v>25.723199999999999</v>
      </c>
      <c r="F93" s="45">
        <v>32.942900000000002</v>
      </c>
      <c r="G93" s="45">
        <v>32.655500000000004</v>
      </c>
      <c r="H93" s="45">
        <v>30.832899999999999</v>
      </c>
      <c r="I93" s="45">
        <v>31.965499999999999</v>
      </c>
      <c r="J93" s="45">
        <v>30.273900000000001</v>
      </c>
      <c r="K93" s="45">
        <v>25.723199999999999</v>
      </c>
      <c r="L93" s="45">
        <v>32.942900000000002</v>
      </c>
      <c r="M93" s="45">
        <v>33.29</v>
      </c>
      <c r="N93" s="45">
        <v>18.6477</v>
      </c>
      <c r="O93" s="45">
        <v>46.924599999999998</v>
      </c>
      <c r="P93" s="45">
        <v>9</v>
      </c>
      <c r="Q93" s="45">
        <v>0</v>
      </c>
      <c r="R93" s="45">
        <v>0</v>
      </c>
      <c r="S93" s="45">
        <v>9</v>
      </c>
    </row>
    <row r="94" spans="1:19" hidden="1" outlineLevel="1" collapsed="1">
      <c r="A94" s="8">
        <v>43070</v>
      </c>
      <c r="B94" s="45">
        <v>35.635300000000001</v>
      </c>
      <c r="C94" s="45">
        <v>30.763000000000002</v>
      </c>
      <c r="D94" s="45">
        <v>37.991700000000002</v>
      </c>
      <c r="E94" s="45">
        <v>40.704599999999999</v>
      </c>
      <c r="F94" s="45">
        <v>37.136499999999998</v>
      </c>
      <c r="G94" s="45">
        <v>36.024000000000001</v>
      </c>
      <c r="H94" s="45">
        <v>35.828400000000002</v>
      </c>
      <c r="I94" s="45">
        <v>30.7607</v>
      </c>
      <c r="J94" s="45">
        <v>38.307600000000001</v>
      </c>
      <c r="K94" s="45">
        <v>40.704599999999999</v>
      </c>
      <c r="L94" s="45">
        <v>37.581800000000001</v>
      </c>
      <c r="M94" s="45">
        <v>36.024000000000001</v>
      </c>
      <c r="N94" s="45">
        <v>11.910299999999999</v>
      </c>
      <c r="O94" s="45">
        <v>36.532800000000002</v>
      </c>
      <c r="P94" s="45">
        <v>11.5021</v>
      </c>
      <c r="Q94" s="45">
        <v>0</v>
      </c>
      <c r="R94" s="45">
        <v>11.5021</v>
      </c>
      <c r="S94" s="45">
        <v>0</v>
      </c>
    </row>
    <row r="95" spans="1:19" hidden="1" outlineLevel="1" collapsed="1">
      <c r="A95" s="8">
        <v>43101</v>
      </c>
      <c r="B95" s="45">
        <v>32.751800000000003</v>
      </c>
      <c r="C95" s="45">
        <v>31.672799999999999</v>
      </c>
      <c r="D95" s="45">
        <v>33.380800000000001</v>
      </c>
      <c r="E95" s="45">
        <v>29.2971</v>
      </c>
      <c r="F95" s="45">
        <v>34.122599999999998</v>
      </c>
      <c r="G95" s="45">
        <v>38.1708</v>
      </c>
      <c r="H95" s="45">
        <v>32.923900000000003</v>
      </c>
      <c r="I95" s="45">
        <v>32.119599999999998</v>
      </c>
      <c r="J95" s="45">
        <v>33.383400000000002</v>
      </c>
      <c r="K95" s="45">
        <v>29.2971</v>
      </c>
      <c r="L95" s="45">
        <v>34.122599999999998</v>
      </c>
      <c r="M95" s="45">
        <v>38.230400000000003</v>
      </c>
      <c r="N95" s="45">
        <v>9.9542000000000002</v>
      </c>
      <c r="O95" s="45">
        <v>9.8902000000000001</v>
      </c>
      <c r="P95" s="45">
        <v>15.3</v>
      </c>
      <c r="Q95" s="45">
        <v>0</v>
      </c>
      <c r="R95" s="45">
        <v>0</v>
      </c>
      <c r="S95" s="45">
        <v>15.3</v>
      </c>
    </row>
    <row r="96" spans="1:19" hidden="1" outlineLevel="1" collapsed="1">
      <c r="A96" s="8">
        <v>43132</v>
      </c>
      <c r="B96" s="45">
        <v>36.319200000000002</v>
      </c>
      <c r="C96" s="45">
        <v>32.289299999999997</v>
      </c>
      <c r="D96" s="45">
        <v>38.378100000000003</v>
      </c>
      <c r="E96" s="45">
        <v>30.7423</v>
      </c>
      <c r="F96" s="45">
        <v>42.131300000000003</v>
      </c>
      <c r="G96" s="45">
        <v>20.885899999999999</v>
      </c>
      <c r="H96" s="45">
        <v>36.318600000000004</v>
      </c>
      <c r="I96" s="45">
        <v>32.286900000000003</v>
      </c>
      <c r="J96" s="45">
        <v>38.378100000000003</v>
      </c>
      <c r="K96" s="45">
        <v>30.7423</v>
      </c>
      <c r="L96" s="45">
        <v>42.131300000000003</v>
      </c>
      <c r="M96" s="45">
        <v>20.885899999999999</v>
      </c>
      <c r="N96" s="45">
        <v>43.735199999999999</v>
      </c>
      <c r="O96" s="45">
        <v>43.735199999999999</v>
      </c>
      <c r="P96" s="45">
        <v>0</v>
      </c>
      <c r="Q96" s="45">
        <v>0</v>
      </c>
      <c r="R96" s="45">
        <v>0</v>
      </c>
      <c r="S96" s="45">
        <v>0</v>
      </c>
    </row>
    <row r="97" spans="1:19" hidden="1" outlineLevel="1" collapsed="1">
      <c r="A97" s="8">
        <v>43160</v>
      </c>
      <c r="B97" s="45">
        <v>33.259099999999997</v>
      </c>
      <c r="C97" s="45">
        <v>31.570499999999999</v>
      </c>
      <c r="D97" s="45">
        <v>34.275100000000002</v>
      </c>
      <c r="E97" s="45">
        <v>26.5015</v>
      </c>
      <c r="F97" s="45">
        <v>37.741199999999999</v>
      </c>
      <c r="G97" s="45">
        <v>22.796399999999998</v>
      </c>
      <c r="H97" s="45">
        <v>33.259700000000002</v>
      </c>
      <c r="I97" s="45">
        <v>31.571200000000001</v>
      </c>
      <c r="J97" s="45">
        <v>34.275300000000001</v>
      </c>
      <c r="K97" s="45">
        <v>26.5015</v>
      </c>
      <c r="L97" s="45">
        <v>37.741199999999999</v>
      </c>
      <c r="M97" s="45">
        <v>22.799600000000002</v>
      </c>
      <c r="N97" s="45">
        <v>28.011099999999999</v>
      </c>
      <c r="O97" s="45">
        <v>29.036999999999999</v>
      </c>
      <c r="P97" s="45">
        <v>13</v>
      </c>
      <c r="Q97" s="45">
        <v>0</v>
      </c>
      <c r="R97" s="45">
        <v>0</v>
      </c>
      <c r="S97" s="45">
        <v>13</v>
      </c>
    </row>
    <row r="98" spans="1:19" hidden="1" outlineLevel="1" collapsed="1">
      <c r="A98" s="8">
        <v>43191</v>
      </c>
      <c r="B98" s="45">
        <v>33.7288</v>
      </c>
      <c r="C98" s="45">
        <v>31.508900000000001</v>
      </c>
      <c r="D98" s="45">
        <v>35.177300000000002</v>
      </c>
      <c r="E98" s="45">
        <v>29.7499</v>
      </c>
      <c r="F98" s="45">
        <v>37.548999999999999</v>
      </c>
      <c r="G98" s="45">
        <v>23.582899999999999</v>
      </c>
      <c r="H98" s="45">
        <v>33.727899999999998</v>
      </c>
      <c r="I98" s="45">
        <v>31.5061</v>
      </c>
      <c r="J98" s="45">
        <v>35.177300000000002</v>
      </c>
      <c r="K98" s="45">
        <v>29.7499</v>
      </c>
      <c r="L98" s="45">
        <v>37.548999999999999</v>
      </c>
      <c r="M98" s="45">
        <v>23.582899999999999</v>
      </c>
      <c r="N98" s="45">
        <v>43.7014</v>
      </c>
      <c r="O98" s="45">
        <v>43.7014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34.579799999999999</v>
      </c>
      <c r="C99" s="45">
        <v>32.290199999999999</v>
      </c>
      <c r="D99" s="45">
        <v>36.3386</v>
      </c>
      <c r="E99" s="45">
        <v>29.8765</v>
      </c>
      <c r="F99" s="45">
        <v>38.831699999999998</v>
      </c>
      <c r="G99" s="45">
        <v>24.6128</v>
      </c>
      <c r="H99" s="45">
        <v>34.583599999999997</v>
      </c>
      <c r="I99" s="45">
        <v>32.2883</v>
      </c>
      <c r="J99" s="45">
        <v>36.346600000000002</v>
      </c>
      <c r="K99" s="45">
        <v>29.903400000000001</v>
      </c>
      <c r="L99" s="45">
        <v>38.831699999999998</v>
      </c>
      <c r="M99" s="45">
        <v>24.6128</v>
      </c>
      <c r="N99" s="45">
        <v>21.843399999999999</v>
      </c>
      <c r="O99" s="45">
        <v>37.605699999999999</v>
      </c>
      <c r="P99" s="45">
        <v>5.25</v>
      </c>
      <c r="Q99" s="45">
        <v>5.25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34.243299999999998</v>
      </c>
      <c r="C100" s="45">
        <v>32.662500000000001</v>
      </c>
      <c r="D100" s="45">
        <v>35.0777</v>
      </c>
      <c r="E100" s="45">
        <v>29.0032</v>
      </c>
      <c r="F100" s="45">
        <v>37.603700000000003</v>
      </c>
      <c r="G100" s="45">
        <v>22.389900000000001</v>
      </c>
      <c r="H100" s="45">
        <v>34.242800000000003</v>
      </c>
      <c r="I100" s="45">
        <v>32.660499999999999</v>
      </c>
      <c r="J100" s="45">
        <v>35.0777</v>
      </c>
      <c r="K100" s="45">
        <v>29.0032</v>
      </c>
      <c r="L100" s="45">
        <v>37.603700000000003</v>
      </c>
      <c r="M100" s="45">
        <v>22.389900000000001</v>
      </c>
      <c r="N100" s="45">
        <v>36.8367</v>
      </c>
      <c r="O100" s="45">
        <v>36.8367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34.0794</v>
      </c>
      <c r="C101" s="45">
        <v>32.440899999999999</v>
      </c>
      <c r="D101" s="45">
        <v>35.099299999999999</v>
      </c>
      <c r="E101" s="45">
        <v>28.882300000000001</v>
      </c>
      <c r="F101" s="45">
        <v>37.9375</v>
      </c>
      <c r="G101" s="45">
        <v>22.441500000000001</v>
      </c>
      <c r="H101" s="45">
        <v>34.078400000000002</v>
      </c>
      <c r="I101" s="45">
        <v>32.437899999999999</v>
      </c>
      <c r="J101" s="45">
        <v>35.099299999999999</v>
      </c>
      <c r="K101" s="45">
        <v>28.882300000000001</v>
      </c>
      <c r="L101" s="45">
        <v>37.9375</v>
      </c>
      <c r="M101" s="45">
        <v>22.441500000000001</v>
      </c>
      <c r="N101" s="45">
        <v>48.3048</v>
      </c>
      <c r="O101" s="45">
        <v>48.3048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33.767400000000002</v>
      </c>
      <c r="C102" s="45">
        <v>32.819499999999998</v>
      </c>
      <c r="D102" s="45">
        <v>34.4129</v>
      </c>
      <c r="E102" s="45">
        <v>28.098500000000001</v>
      </c>
      <c r="F102" s="45">
        <v>37.419499999999999</v>
      </c>
      <c r="G102" s="45">
        <v>21.301300000000001</v>
      </c>
      <c r="H102" s="45">
        <v>33.766100000000002</v>
      </c>
      <c r="I102" s="45">
        <v>32.816000000000003</v>
      </c>
      <c r="J102" s="45">
        <v>34.4129</v>
      </c>
      <c r="K102" s="45">
        <v>28.098500000000001</v>
      </c>
      <c r="L102" s="45">
        <v>37.419499999999999</v>
      </c>
      <c r="M102" s="45">
        <v>21.301300000000001</v>
      </c>
      <c r="N102" s="45">
        <v>41.0974</v>
      </c>
      <c r="O102" s="45">
        <v>41.0974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33.927999999999997</v>
      </c>
      <c r="C103" s="45">
        <v>32.8489</v>
      </c>
      <c r="D103" s="45">
        <v>34.550199999999997</v>
      </c>
      <c r="E103" s="45">
        <v>28.0854</v>
      </c>
      <c r="F103" s="45">
        <v>37.436199999999999</v>
      </c>
      <c r="G103" s="45">
        <v>22.8826</v>
      </c>
      <c r="H103" s="45">
        <v>33.930700000000002</v>
      </c>
      <c r="I103" s="45">
        <v>32.847700000000003</v>
      </c>
      <c r="J103" s="45">
        <v>34.555199999999999</v>
      </c>
      <c r="K103" s="45">
        <v>28.0854</v>
      </c>
      <c r="L103" s="45">
        <v>37.443800000000003</v>
      </c>
      <c r="M103" s="45">
        <v>22.8826</v>
      </c>
      <c r="N103" s="45">
        <v>17.1175</v>
      </c>
      <c r="O103" s="45">
        <v>40.781500000000001</v>
      </c>
      <c r="P103" s="45">
        <v>4.5999999999999996</v>
      </c>
      <c r="Q103" s="45">
        <v>0</v>
      </c>
      <c r="R103" s="45">
        <v>4.5999999999999996</v>
      </c>
      <c r="S103" s="45">
        <v>0</v>
      </c>
    </row>
    <row r="104" spans="1:19" hidden="1" outlineLevel="1" collapsed="1">
      <c r="A104" s="8">
        <v>43374</v>
      </c>
      <c r="B104" s="45">
        <v>34.836399999999998</v>
      </c>
      <c r="C104" s="45">
        <v>38.302900000000001</v>
      </c>
      <c r="D104" s="45">
        <v>33.487299999999998</v>
      </c>
      <c r="E104" s="45">
        <v>32.285299999999999</v>
      </c>
      <c r="F104" s="45">
        <v>34.791499999999999</v>
      </c>
      <c r="G104" s="45">
        <v>22.604199999999999</v>
      </c>
      <c r="H104" s="45">
        <v>34.836799999999997</v>
      </c>
      <c r="I104" s="45">
        <v>38.302</v>
      </c>
      <c r="J104" s="45">
        <v>33.488300000000002</v>
      </c>
      <c r="K104" s="45">
        <v>32.285299999999999</v>
      </c>
      <c r="L104" s="45">
        <v>34.791499999999999</v>
      </c>
      <c r="M104" s="45">
        <v>22.617799999999999</v>
      </c>
      <c r="N104" s="45">
        <v>29.171700000000001</v>
      </c>
      <c r="O104" s="45">
        <v>45.866700000000002</v>
      </c>
      <c r="P104" s="45">
        <v>15.4</v>
      </c>
      <c r="Q104" s="45">
        <v>0</v>
      </c>
      <c r="R104" s="45">
        <v>0</v>
      </c>
      <c r="S104" s="45">
        <v>15.4</v>
      </c>
    </row>
    <row r="105" spans="1:19" hidden="1" outlineLevel="1" collapsed="1">
      <c r="A105" s="8">
        <v>43405</v>
      </c>
      <c r="B105" s="45">
        <v>33.71</v>
      </c>
      <c r="C105" s="45">
        <v>35.398499999999999</v>
      </c>
      <c r="D105" s="45">
        <v>33.290500000000002</v>
      </c>
      <c r="E105" s="45">
        <v>31.758400000000002</v>
      </c>
      <c r="F105" s="45">
        <v>35.313299999999998</v>
      </c>
      <c r="G105" s="45">
        <v>17.736999999999998</v>
      </c>
      <c r="H105" s="45">
        <v>33.743400000000001</v>
      </c>
      <c r="I105" s="45">
        <v>35.396000000000001</v>
      </c>
      <c r="J105" s="45">
        <v>33.3324</v>
      </c>
      <c r="K105" s="45">
        <v>31.758400000000002</v>
      </c>
      <c r="L105" s="45">
        <v>35.398499999999999</v>
      </c>
      <c r="M105" s="45">
        <v>17.736999999999998</v>
      </c>
      <c r="N105" s="45">
        <v>5.6929999999999996</v>
      </c>
      <c r="O105" s="45">
        <v>52.508400000000002</v>
      </c>
      <c r="P105" s="45">
        <v>4.5</v>
      </c>
      <c r="Q105" s="45">
        <v>0</v>
      </c>
      <c r="R105" s="45">
        <v>4.5</v>
      </c>
      <c r="S105" s="45">
        <v>0</v>
      </c>
    </row>
    <row r="106" spans="1:19" hidden="1" outlineLevel="1" collapsed="1">
      <c r="A106" s="8">
        <v>43435</v>
      </c>
      <c r="B106" s="45">
        <v>34.146900000000002</v>
      </c>
      <c r="C106" s="45">
        <v>38.024099999999997</v>
      </c>
      <c r="D106" s="45">
        <v>33.328600000000002</v>
      </c>
      <c r="E106" s="45">
        <v>30.5291</v>
      </c>
      <c r="F106" s="45">
        <v>36.528599999999997</v>
      </c>
      <c r="G106" s="45">
        <v>18.3142</v>
      </c>
      <c r="H106" s="45">
        <v>34.162999999999997</v>
      </c>
      <c r="I106" s="45">
        <v>38.014499999999998</v>
      </c>
      <c r="J106" s="45">
        <v>33.350099999999998</v>
      </c>
      <c r="K106" s="45">
        <v>30.5291</v>
      </c>
      <c r="L106" s="45">
        <v>36.563800000000001</v>
      </c>
      <c r="M106" s="45">
        <v>18.406199999999998</v>
      </c>
      <c r="N106" s="45">
        <v>13.374599999999999</v>
      </c>
      <c r="O106" s="45">
        <v>50.363</v>
      </c>
      <c r="P106" s="45">
        <v>5.5945999999999998</v>
      </c>
      <c r="Q106" s="45">
        <v>0</v>
      </c>
      <c r="R106" s="45">
        <v>4.5</v>
      </c>
      <c r="S106" s="45">
        <v>8.5</v>
      </c>
    </row>
    <row r="107" spans="1:19" hidden="1" outlineLevel="1" collapsed="1">
      <c r="A107" s="8">
        <v>43466</v>
      </c>
      <c r="B107" s="45">
        <v>36.276899999999998</v>
      </c>
      <c r="C107" s="45">
        <v>39.054400000000001</v>
      </c>
      <c r="D107" s="45">
        <v>35.673499999999997</v>
      </c>
      <c r="E107" s="45">
        <v>35.1556</v>
      </c>
      <c r="F107" s="45">
        <v>37.134900000000002</v>
      </c>
      <c r="G107" s="45">
        <v>23.48</v>
      </c>
      <c r="H107" s="45">
        <v>36.276600000000002</v>
      </c>
      <c r="I107" s="45">
        <v>39.053100000000001</v>
      </c>
      <c r="J107" s="45">
        <v>35.673499999999997</v>
      </c>
      <c r="K107" s="45">
        <v>35.1556</v>
      </c>
      <c r="L107" s="45">
        <v>37.134900000000002</v>
      </c>
      <c r="M107" s="45">
        <v>23.48</v>
      </c>
      <c r="N107" s="45">
        <v>53.178699999999999</v>
      </c>
      <c r="O107" s="45">
        <v>53.178699999999999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33.098999999999997</v>
      </c>
      <c r="C108" s="45">
        <v>38.500799999999998</v>
      </c>
      <c r="D108" s="45">
        <v>31.670200000000001</v>
      </c>
      <c r="E108" s="45">
        <v>31.649000000000001</v>
      </c>
      <c r="F108" s="45">
        <v>32.527700000000003</v>
      </c>
      <c r="G108" s="45">
        <v>17.171700000000001</v>
      </c>
      <c r="H108" s="45">
        <v>33.097000000000001</v>
      </c>
      <c r="I108" s="45">
        <v>38.494399999999999</v>
      </c>
      <c r="J108" s="45">
        <v>31.670200000000001</v>
      </c>
      <c r="K108" s="45">
        <v>31.649000000000001</v>
      </c>
      <c r="L108" s="45">
        <v>32.527700000000003</v>
      </c>
      <c r="M108" s="45">
        <v>17.171700000000001</v>
      </c>
      <c r="N108" s="45">
        <v>49.307299999999998</v>
      </c>
      <c r="O108" s="45">
        <v>49.307299999999998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31.3413</v>
      </c>
      <c r="C109" s="45">
        <v>39.369799999999998</v>
      </c>
      <c r="D109" s="45">
        <v>29.318200000000001</v>
      </c>
      <c r="E109" s="45">
        <v>25.868400000000001</v>
      </c>
      <c r="F109" s="45">
        <v>33.254399999999997</v>
      </c>
      <c r="G109" s="45">
        <v>18.638300000000001</v>
      </c>
      <c r="H109" s="45">
        <v>31.3398</v>
      </c>
      <c r="I109" s="45">
        <v>39.364600000000003</v>
      </c>
      <c r="J109" s="45">
        <v>29.318200000000001</v>
      </c>
      <c r="K109" s="45">
        <v>25.868400000000001</v>
      </c>
      <c r="L109" s="45">
        <v>33.254399999999997</v>
      </c>
      <c r="M109" s="45">
        <v>18.638300000000001</v>
      </c>
      <c r="N109" s="45">
        <v>54.316800000000001</v>
      </c>
      <c r="O109" s="45">
        <v>54.316800000000001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33.435699999999997</v>
      </c>
      <c r="C110" s="45">
        <v>39.079799999999999</v>
      </c>
      <c r="D110" s="45">
        <v>31.850200000000001</v>
      </c>
      <c r="E110" s="45">
        <v>30.9849</v>
      </c>
      <c r="F110" s="45">
        <v>32.9587</v>
      </c>
      <c r="G110" s="45">
        <v>23.8367</v>
      </c>
      <c r="H110" s="45">
        <v>33.456000000000003</v>
      </c>
      <c r="I110" s="45">
        <v>39.070700000000002</v>
      </c>
      <c r="J110" s="45">
        <v>31.878299999999999</v>
      </c>
      <c r="K110" s="45">
        <v>30.9849</v>
      </c>
      <c r="L110" s="45">
        <v>32.9587</v>
      </c>
      <c r="M110" s="45">
        <v>24.364999999999998</v>
      </c>
      <c r="N110" s="45">
        <v>15.834199999999999</v>
      </c>
      <c r="O110" s="45">
        <v>49.3065</v>
      </c>
      <c r="P110" s="45">
        <v>9</v>
      </c>
      <c r="Q110" s="45">
        <v>0</v>
      </c>
      <c r="R110" s="45">
        <v>0</v>
      </c>
      <c r="S110" s="45">
        <v>9</v>
      </c>
    </row>
    <row r="111" spans="1:19" hidden="1" outlineLevel="1" collapsed="1">
      <c r="A111" s="8">
        <v>43586</v>
      </c>
      <c r="B111" s="45">
        <v>34.913800000000002</v>
      </c>
      <c r="C111" s="45">
        <v>38.903700000000001</v>
      </c>
      <c r="D111" s="45">
        <v>33.834699999999998</v>
      </c>
      <c r="E111" s="45">
        <v>34.705300000000001</v>
      </c>
      <c r="F111" s="45">
        <v>33.535699999999999</v>
      </c>
      <c r="G111" s="45">
        <v>24.2058</v>
      </c>
      <c r="H111" s="45">
        <v>34.937199999999997</v>
      </c>
      <c r="I111" s="45">
        <v>38.902500000000003</v>
      </c>
      <c r="J111" s="45">
        <v>33.863799999999998</v>
      </c>
      <c r="K111" s="45">
        <v>34.741199999999999</v>
      </c>
      <c r="L111" s="45">
        <v>33.535699999999999</v>
      </c>
      <c r="M111" s="45">
        <v>24.4556</v>
      </c>
      <c r="N111" s="45">
        <v>6.5050999999999997</v>
      </c>
      <c r="O111" s="45">
        <v>48.973799999999997</v>
      </c>
      <c r="P111" s="45">
        <v>5.1219000000000001</v>
      </c>
      <c r="Q111" s="45">
        <v>2.8371</v>
      </c>
      <c r="R111" s="45">
        <v>0</v>
      </c>
      <c r="S111" s="45">
        <v>7.9364999999999997</v>
      </c>
    </row>
    <row r="112" spans="1:19" hidden="1" outlineLevel="1" collapsed="1">
      <c r="A112" s="8">
        <v>43617</v>
      </c>
      <c r="B112" s="45">
        <v>33.114699999999999</v>
      </c>
      <c r="C112" s="45">
        <v>40.8733</v>
      </c>
      <c r="D112" s="45">
        <v>30.112300000000001</v>
      </c>
      <c r="E112" s="45">
        <v>28.796099999999999</v>
      </c>
      <c r="F112" s="45">
        <v>31.835000000000001</v>
      </c>
      <c r="G112" s="45">
        <v>24.6496</v>
      </c>
      <c r="H112" s="45">
        <v>33.130099999999999</v>
      </c>
      <c r="I112" s="45">
        <v>40.8718</v>
      </c>
      <c r="J112" s="45">
        <v>30.131599999999999</v>
      </c>
      <c r="K112" s="45">
        <v>28.796099999999999</v>
      </c>
      <c r="L112" s="45">
        <v>31.835000000000001</v>
      </c>
      <c r="M112" s="45">
        <v>24.960699999999999</v>
      </c>
      <c r="N112" s="45">
        <v>12.8202</v>
      </c>
      <c r="O112" s="45">
        <v>52.150500000000001</v>
      </c>
      <c r="P112" s="45">
        <v>10.757</v>
      </c>
      <c r="Q112" s="45">
        <v>17.5</v>
      </c>
      <c r="R112" s="45">
        <v>0</v>
      </c>
      <c r="S112" s="45">
        <v>10.7561</v>
      </c>
    </row>
    <row r="113" spans="1:19" hidden="1" outlineLevel="1" collapsed="1">
      <c r="A113" s="8">
        <v>43647</v>
      </c>
      <c r="B113" s="45">
        <v>34.246400000000001</v>
      </c>
      <c r="C113" s="45">
        <v>41.563099999999999</v>
      </c>
      <c r="D113" s="45">
        <v>31.708100000000002</v>
      </c>
      <c r="E113" s="45">
        <v>33.772100000000002</v>
      </c>
      <c r="F113" s="45">
        <v>28.249500000000001</v>
      </c>
      <c r="G113" s="45">
        <v>23.040500000000002</v>
      </c>
      <c r="H113" s="45">
        <v>34.2562</v>
      </c>
      <c r="I113" s="45">
        <v>41.5623</v>
      </c>
      <c r="J113" s="45">
        <v>31.720400000000001</v>
      </c>
      <c r="K113" s="45">
        <v>33.772100000000002</v>
      </c>
      <c r="L113" s="45">
        <v>28.249500000000001</v>
      </c>
      <c r="M113" s="45">
        <v>23.307099999999998</v>
      </c>
      <c r="N113" s="45">
        <v>13.4359</v>
      </c>
      <c r="O113" s="45">
        <v>49.781999999999996</v>
      </c>
      <c r="P113" s="45">
        <v>11.385</v>
      </c>
      <c r="Q113" s="45">
        <v>0</v>
      </c>
      <c r="R113" s="45">
        <v>0</v>
      </c>
      <c r="S113" s="45">
        <v>11.385</v>
      </c>
    </row>
    <row r="114" spans="1:19" hidden="1" outlineLevel="1" collapsed="1">
      <c r="A114" s="8">
        <v>43678</v>
      </c>
      <c r="B114" s="45">
        <v>36.032800000000002</v>
      </c>
      <c r="C114" s="45">
        <v>41.281599999999997</v>
      </c>
      <c r="D114" s="45">
        <v>34.918300000000002</v>
      </c>
      <c r="E114" s="45">
        <v>37.1751</v>
      </c>
      <c r="F114" s="45">
        <v>27.322800000000001</v>
      </c>
      <c r="G114" s="45">
        <v>24.279399999999999</v>
      </c>
      <c r="H114" s="45">
        <v>36.0334</v>
      </c>
      <c r="I114" s="45">
        <v>41.279600000000002</v>
      </c>
      <c r="J114" s="45">
        <v>34.919600000000003</v>
      </c>
      <c r="K114" s="45">
        <v>37.1751</v>
      </c>
      <c r="L114" s="45">
        <v>27.322800000000001</v>
      </c>
      <c r="M114" s="45">
        <v>24.323699999999999</v>
      </c>
      <c r="N114" s="45">
        <v>28.828399999999998</v>
      </c>
      <c r="O114" s="45">
        <v>50.953899999999997</v>
      </c>
      <c r="P114" s="45">
        <v>10.6538</v>
      </c>
      <c r="Q114" s="45">
        <v>2.75</v>
      </c>
      <c r="R114" s="45">
        <v>0</v>
      </c>
      <c r="S114" s="45">
        <v>10.7103</v>
      </c>
    </row>
    <row r="115" spans="1:19" hidden="1" outlineLevel="1" collapsed="1">
      <c r="A115" s="8">
        <v>43709</v>
      </c>
      <c r="B115" s="45">
        <v>34.187600000000003</v>
      </c>
      <c r="C115" s="45">
        <v>42.053899999999999</v>
      </c>
      <c r="D115" s="45">
        <v>32.673900000000003</v>
      </c>
      <c r="E115" s="45">
        <v>34.973700000000001</v>
      </c>
      <c r="F115" s="45">
        <v>25.2163</v>
      </c>
      <c r="G115" s="45">
        <v>21.803100000000001</v>
      </c>
      <c r="H115" s="45">
        <v>34.187399999999997</v>
      </c>
      <c r="I115" s="45">
        <v>42.053400000000003</v>
      </c>
      <c r="J115" s="45">
        <v>32.673900000000003</v>
      </c>
      <c r="K115" s="45">
        <v>34.973700000000001</v>
      </c>
      <c r="L115" s="45">
        <v>25.2163</v>
      </c>
      <c r="M115" s="45">
        <v>21.803100000000001</v>
      </c>
      <c r="N115" s="45">
        <v>47.629199999999997</v>
      </c>
      <c r="O115" s="45">
        <v>47.629199999999997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35.648200000000003</v>
      </c>
      <c r="C116" s="45">
        <v>41.8444</v>
      </c>
      <c r="D116" s="45">
        <v>34.2851</v>
      </c>
      <c r="E116" s="45">
        <v>36.506500000000003</v>
      </c>
      <c r="F116" s="45">
        <v>27.157699999999998</v>
      </c>
      <c r="G116" s="45">
        <v>19.329999999999998</v>
      </c>
      <c r="H116" s="45">
        <v>35.65</v>
      </c>
      <c r="I116" s="45">
        <v>41.844099999999997</v>
      </c>
      <c r="J116" s="45">
        <v>34.287399999999998</v>
      </c>
      <c r="K116" s="45">
        <v>36.506500000000003</v>
      </c>
      <c r="L116" s="45">
        <v>27.157699999999998</v>
      </c>
      <c r="M116" s="45">
        <v>19.388200000000001</v>
      </c>
      <c r="N116" s="45">
        <v>13.522500000000001</v>
      </c>
      <c r="O116" s="45">
        <v>46.256599999999999</v>
      </c>
      <c r="P116" s="45">
        <v>7.9814999999999996</v>
      </c>
      <c r="Q116" s="45">
        <v>0</v>
      </c>
      <c r="R116" s="45">
        <v>0</v>
      </c>
      <c r="S116" s="45">
        <v>7.9814999999999996</v>
      </c>
    </row>
    <row r="117" spans="1:19" hidden="1" outlineLevel="1" collapsed="1">
      <c r="A117" s="8">
        <v>43770</v>
      </c>
      <c r="B117" s="45">
        <v>33.616700000000002</v>
      </c>
      <c r="C117" s="45">
        <v>41.7883</v>
      </c>
      <c r="D117" s="45">
        <v>32.000599999999999</v>
      </c>
      <c r="E117" s="45">
        <v>34.7729</v>
      </c>
      <c r="F117" s="45">
        <v>23.796500000000002</v>
      </c>
      <c r="G117" s="45">
        <v>17.5853</v>
      </c>
      <c r="H117" s="45">
        <v>33.627499999999998</v>
      </c>
      <c r="I117" s="45">
        <v>41.7883</v>
      </c>
      <c r="J117" s="45">
        <v>32.012900000000002</v>
      </c>
      <c r="K117" s="45">
        <v>34.7729</v>
      </c>
      <c r="L117" s="45">
        <v>23.796500000000002</v>
      </c>
      <c r="M117" s="45">
        <v>17.863</v>
      </c>
      <c r="N117" s="45">
        <v>11.283899999999999</v>
      </c>
      <c r="O117" s="45">
        <v>42.4255</v>
      </c>
      <c r="P117" s="45">
        <v>9.9347999999999992</v>
      </c>
      <c r="Q117" s="45">
        <v>0</v>
      </c>
      <c r="R117" s="45">
        <v>0</v>
      </c>
      <c r="S117" s="45">
        <v>9.9347999999999992</v>
      </c>
    </row>
    <row r="118" spans="1:19" hidden="1" outlineLevel="1" collapsed="1">
      <c r="A118" s="8">
        <v>43800</v>
      </c>
      <c r="B118" s="45">
        <v>33.923900000000003</v>
      </c>
      <c r="C118" s="45">
        <v>41.877800000000001</v>
      </c>
      <c r="D118" s="45">
        <v>32.413800000000002</v>
      </c>
      <c r="E118" s="45">
        <v>34.908299999999997</v>
      </c>
      <c r="F118" s="45">
        <v>24.220300000000002</v>
      </c>
      <c r="G118" s="45">
        <v>19.975000000000001</v>
      </c>
      <c r="H118" s="45">
        <v>33.933100000000003</v>
      </c>
      <c r="I118" s="45">
        <v>41.876899999999999</v>
      </c>
      <c r="J118" s="45">
        <v>32.424599999999998</v>
      </c>
      <c r="K118" s="45">
        <v>34.910600000000002</v>
      </c>
      <c r="L118" s="45">
        <v>24.220300000000002</v>
      </c>
      <c r="M118" s="45">
        <v>20.284099999999999</v>
      </c>
      <c r="N118" s="45">
        <v>12.0685</v>
      </c>
      <c r="O118" s="45">
        <v>45.253399999999999</v>
      </c>
      <c r="P118" s="45">
        <v>8.6242999999999999</v>
      </c>
      <c r="Q118" s="45">
        <v>9.5244</v>
      </c>
      <c r="R118" s="45">
        <v>0</v>
      </c>
      <c r="S118" s="45">
        <v>8.4664999999999999</v>
      </c>
    </row>
    <row r="119" spans="1:19" hidden="1" outlineLevel="1" collapsed="1">
      <c r="A119" s="8">
        <v>43831</v>
      </c>
      <c r="B119" s="45">
        <v>37.031599999999997</v>
      </c>
      <c r="C119" s="45">
        <v>42.341099999999997</v>
      </c>
      <c r="D119" s="45">
        <v>35.657600000000002</v>
      </c>
      <c r="E119" s="45">
        <v>38.330199999999998</v>
      </c>
      <c r="F119" s="45">
        <v>27.798400000000001</v>
      </c>
      <c r="G119" s="45">
        <v>20.037199999999999</v>
      </c>
      <c r="H119" s="45">
        <v>37.037100000000002</v>
      </c>
      <c r="I119" s="45">
        <v>42.342799999999997</v>
      </c>
      <c r="J119" s="45">
        <v>35.664200000000001</v>
      </c>
      <c r="K119" s="45">
        <v>38.332799999999999</v>
      </c>
      <c r="L119" s="45">
        <v>27.798400000000001</v>
      </c>
      <c r="M119" s="45">
        <v>20.175599999999999</v>
      </c>
      <c r="N119" s="45">
        <v>17.340299999999999</v>
      </c>
      <c r="O119" s="45">
        <v>37.444299999999998</v>
      </c>
      <c r="P119" s="45">
        <v>10.3843</v>
      </c>
      <c r="Q119" s="45">
        <v>7.4589999999999996</v>
      </c>
      <c r="R119" s="45">
        <v>0</v>
      </c>
      <c r="S119" s="45">
        <v>11.3171</v>
      </c>
    </row>
    <row r="120" spans="1:19" hidden="1" outlineLevel="1" collapsed="1">
      <c r="A120" s="8">
        <v>43862</v>
      </c>
      <c r="B120" s="45">
        <v>38.032800000000002</v>
      </c>
      <c r="C120" s="45">
        <v>42.066400000000002</v>
      </c>
      <c r="D120" s="45">
        <v>36.939100000000003</v>
      </c>
      <c r="E120" s="45">
        <v>39.048999999999999</v>
      </c>
      <c r="F120" s="45">
        <v>30.935300000000002</v>
      </c>
      <c r="G120" s="45">
        <v>16.619499999999999</v>
      </c>
      <c r="H120" s="45">
        <v>38.032800000000002</v>
      </c>
      <c r="I120" s="45">
        <v>42.064799999999998</v>
      </c>
      <c r="J120" s="45">
        <v>36.939700000000002</v>
      </c>
      <c r="K120" s="45">
        <v>39.049799999999998</v>
      </c>
      <c r="L120" s="45">
        <v>30.935300000000002</v>
      </c>
      <c r="M120" s="45">
        <v>16.619499999999999</v>
      </c>
      <c r="N120" s="45">
        <v>38.679400000000001</v>
      </c>
      <c r="O120" s="45">
        <v>48.918199999999999</v>
      </c>
      <c r="P120" s="45">
        <v>3.75</v>
      </c>
      <c r="Q120" s="45">
        <v>3.75</v>
      </c>
      <c r="R120" s="45">
        <v>0</v>
      </c>
      <c r="S120" s="45">
        <v>0</v>
      </c>
    </row>
    <row r="121" spans="1:19" hidden="1" outlineLevel="1" collapsed="1">
      <c r="A121" s="8">
        <v>43891</v>
      </c>
      <c r="B121" s="45">
        <v>37.813400000000001</v>
      </c>
      <c r="C121" s="45">
        <v>40.4495</v>
      </c>
      <c r="D121" s="45">
        <v>37.171399999999998</v>
      </c>
      <c r="E121" s="45">
        <v>38.709600000000002</v>
      </c>
      <c r="F121" s="45">
        <v>32.920400000000001</v>
      </c>
      <c r="G121" s="45">
        <v>14.5228</v>
      </c>
      <c r="H121" s="45">
        <v>37.813099999999999</v>
      </c>
      <c r="I121" s="45">
        <v>40.449100000000001</v>
      </c>
      <c r="J121" s="45">
        <v>37.171399999999998</v>
      </c>
      <c r="K121" s="45">
        <v>38.709600000000002</v>
      </c>
      <c r="L121" s="45">
        <v>32.920400000000001</v>
      </c>
      <c r="M121" s="45">
        <v>14.5228</v>
      </c>
      <c r="N121" s="45">
        <v>41.6554</v>
      </c>
      <c r="O121" s="45">
        <v>41.6554</v>
      </c>
      <c r="P121" s="45">
        <v>0</v>
      </c>
      <c r="Q121" s="45">
        <v>0</v>
      </c>
      <c r="R121" s="45">
        <v>0</v>
      </c>
      <c r="S121" s="45" t="s">
        <v>126</v>
      </c>
    </row>
    <row r="122" spans="1:19" hidden="1" outlineLevel="1" collapsed="1">
      <c r="A122" s="8">
        <v>43922</v>
      </c>
      <c r="B122" s="45">
        <v>38.622300000000003</v>
      </c>
      <c r="C122" s="45">
        <v>40.957900000000002</v>
      </c>
      <c r="D122" s="45">
        <v>37.976599999999998</v>
      </c>
      <c r="E122" s="45">
        <v>39.8035</v>
      </c>
      <c r="F122" s="45">
        <v>31.430299999999999</v>
      </c>
      <c r="G122" s="45">
        <v>13.742000000000001</v>
      </c>
      <c r="H122" s="45">
        <v>38.6768</v>
      </c>
      <c r="I122" s="45">
        <v>40.936300000000003</v>
      </c>
      <c r="J122" s="45">
        <v>38.052700000000002</v>
      </c>
      <c r="K122" s="45">
        <v>39.8035</v>
      </c>
      <c r="L122" s="45">
        <v>31.430299999999999</v>
      </c>
      <c r="M122" s="45">
        <v>14.404400000000001</v>
      </c>
      <c r="N122" s="45">
        <v>20.213699999999999</v>
      </c>
      <c r="O122" s="45">
        <v>46.807299999999998</v>
      </c>
      <c r="P122" s="45">
        <v>10.3459</v>
      </c>
      <c r="Q122" s="45">
        <v>0</v>
      </c>
      <c r="R122" s="45">
        <v>0</v>
      </c>
      <c r="S122" s="45">
        <v>10.3459</v>
      </c>
    </row>
    <row r="123" spans="1:19" hidden="1" outlineLevel="1" collapsed="1">
      <c r="A123" s="8">
        <v>43952</v>
      </c>
      <c r="B123" s="45">
        <v>37.595399999999998</v>
      </c>
      <c r="C123" s="45">
        <v>41.261099999999999</v>
      </c>
      <c r="D123" s="45">
        <v>36.652200000000001</v>
      </c>
      <c r="E123" s="45">
        <v>38.960700000000003</v>
      </c>
      <c r="F123" s="45">
        <v>28.815200000000001</v>
      </c>
      <c r="G123" s="45">
        <v>13.5245</v>
      </c>
      <c r="H123" s="45">
        <v>37.594999999999999</v>
      </c>
      <c r="I123" s="45">
        <v>41.241999999999997</v>
      </c>
      <c r="J123" s="45">
        <v>36.658799999999999</v>
      </c>
      <c r="K123" s="45">
        <v>38.960700000000003</v>
      </c>
      <c r="L123" s="45">
        <v>28.815200000000001</v>
      </c>
      <c r="M123" s="45">
        <v>13.6248</v>
      </c>
      <c r="N123" s="45">
        <v>38.134599999999999</v>
      </c>
      <c r="O123" s="45">
        <v>49.109699999999997</v>
      </c>
      <c r="P123" s="45">
        <v>6.6657000000000002</v>
      </c>
      <c r="Q123" s="45">
        <v>0</v>
      </c>
      <c r="R123" s="45">
        <v>0</v>
      </c>
      <c r="S123" s="45">
        <v>6.6657000000000002</v>
      </c>
    </row>
    <row r="124" spans="1:19" hidden="1" outlineLevel="1" collapsed="1">
      <c r="A124" s="8">
        <v>43983</v>
      </c>
      <c r="B124" s="45">
        <v>37.632300000000001</v>
      </c>
      <c r="C124" s="45">
        <v>41.174399999999999</v>
      </c>
      <c r="D124" s="45">
        <v>36.729599999999998</v>
      </c>
      <c r="E124" s="45">
        <v>39.347700000000003</v>
      </c>
      <c r="F124" s="45">
        <v>29.392700000000001</v>
      </c>
      <c r="G124" s="45">
        <v>12.3925</v>
      </c>
      <c r="H124" s="45">
        <v>37.638199999999998</v>
      </c>
      <c r="I124" s="45">
        <v>41.150399999999998</v>
      </c>
      <c r="J124" s="45">
        <v>36.744900000000001</v>
      </c>
      <c r="K124" s="45">
        <v>39.347700000000003</v>
      </c>
      <c r="L124" s="45">
        <v>29.392700000000001</v>
      </c>
      <c r="M124" s="45">
        <v>12.475199999999999</v>
      </c>
      <c r="N124" s="45">
        <v>31.557600000000001</v>
      </c>
      <c r="O124" s="45">
        <v>50.492400000000004</v>
      </c>
      <c r="P124" s="45">
        <v>9.5000999999999998</v>
      </c>
      <c r="Q124" s="45">
        <v>50</v>
      </c>
      <c r="R124" s="45">
        <v>0</v>
      </c>
      <c r="S124" s="45">
        <v>9.5</v>
      </c>
    </row>
    <row r="125" spans="1:19" hidden="1" outlineLevel="1" collapsed="1">
      <c r="A125" s="8">
        <v>44013</v>
      </c>
      <c r="B125" s="45">
        <v>36.689900000000002</v>
      </c>
      <c r="C125" s="45">
        <v>41.770400000000002</v>
      </c>
      <c r="D125" s="45">
        <v>35.436300000000003</v>
      </c>
      <c r="E125" s="45">
        <v>38.190300000000001</v>
      </c>
      <c r="F125" s="45">
        <v>28.683900000000001</v>
      </c>
      <c r="G125" s="45">
        <v>15.4991</v>
      </c>
      <c r="H125" s="45">
        <v>36.69</v>
      </c>
      <c r="I125" s="45">
        <v>41.719299999999997</v>
      </c>
      <c r="J125" s="45">
        <v>35.453600000000002</v>
      </c>
      <c r="K125" s="45">
        <v>38.190399999999997</v>
      </c>
      <c r="L125" s="45">
        <v>28.683900000000001</v>
      </c>
      <c r="M125" s="45">
        <v>15.7735</v>
      </c>
      <c r="N125" s="45">
        <v>36.601599999999998</v>
      </c>
      <c r="O125" s="45">
        <v>53.732300000000002</v>
      </c>
      <c r="P125" s="45">
        <v>7.6161000000000003</v>
      </c>
      <c r="Q125" s="45">
        <v>7.2290999999999999</v>
      </c>
      <c r="R125" s="45">
        <v>0</v>
      </c>
      <c r="S125" s="45">
        <v>7.6173999999999999</v>
      </c>
    </row>
    <row r="126" spans="1:19" hidden="1" outlineLevel="1" collapsed="1">
      <c r="A126" s="8">
        <v>44044</v>
      </c>
      <c r="B126" s="45">
        <v>36.401000000000003</v>
      </c>
      <c r="C126" s="45">
        <v>39.901200000000003</v>
      </c>
      <c r="D126" s="45">
        <v>35.545499999999997</v>
      </c>
      <c r="E126" s="45">
        <v>37.275100000000002</v>
      </c>
      <c r="F126" s="45">
        <v>31.152899999999999</v>
      </c>
      <c r="G126" s="45">
        <v>20.034700000000001</v>
      </c>
      <c r="H126" s="45">
        <v>36.389499999999998</v>
      </c>
      <c r="I126" s="45">
        <v>39.847499999999997</v>
      </c>
      <c r="J126" s="45">
        <v>35.548000000000002</v>
      </c>
      <c r="K126" s="45">
        <v>37.275100000000002</v>
      </c>
      <c r="L126" s="45">
        <v>31.152899999999999</v>
      </c>
      <c r="M126" s="45">
        <v>20.0886</v>
      </c>
      <c r="N126" s="45">
        <v>48.547600000000003</v>
      </c>
      <c r="O126" s="45">
        <v>51.91</v>
      </c>
      <c r="P126" s="45">
        <v>7.4744000000000002</v>
      </c>
      <c r="Q126" s="45">
        <v>0</v>
      </c>
      <c r="R126" s="45">
        <v>0</v>
      </c>
      <c r="S126" s="45">
        <v>7.4744000000000002</v>
      </c>
    </row>
    <row r="127" spans="1:19" hidden="1" outlineLevel="1" collapsed="1">
      <c r="A127" s="8">
        <v>44075</v>
      </c>
      <c r="B127" s="45">
        <v>35.926900000000003</v>
      </c>
      <c r="C127" s="45">
        <v>39.497399999999999</v>
      </c>
      <c r="D127" s="45">
        <v>34.980800000000002</v>
      </c>
      <c r="E127" s="45">
        <v>37.251899999999999</v>
      </c>
      <c r="F127" s="45">
        <v>29.072700000000001</v>
      </c>
      <c r="G127" s="45">
        <v>19.887699999999999</v>
      </c>
      <c r="H127" s="45">
        <v>35.9223</v>
      </c>
      <c r="I127" s="45">
        <v>39.481499999999997</v>
      </c>
      <c r="J127" s="45">
        <v>34.980800000000002</v>
      </c>
      <c r="K127" s="45">
        <v>37.251899999999999</v>
      </c>
      <c r="L127" s="45">
        <v>29.072700000000001</v>
      </c>
      <c r="M127" s="45">
        <v>19.887699999999999</v>
      </c>
      <c r="N127" s="45">
        <v>48.687199999999997</v>
      </c>
      <c r="O127" s="45">
        <v>48.687199999999997</v>
      </c>
      <c r="P127" s="45">
        <v>0</v>
      </c>
      <c r="Q127" s="45">
        <v>0</v>
      </c>
      <c r="R127" s="45">
        <v>0</v>
      </c>
      <c r="S127" s="45" t="s">
        <v>126</v>
      </c>
    </row>
    <row r="128" spans="1:19" hidden="1" outlineLevel="1" collapsed="1">
      <c r="A128" s="8">
        <v>44105</v>
      </c>
      <c r="B128" s="45">
        <v>36.078800000000001</v>
      </c>
      <c r="C128" s="45">
        <v>39.353999999999999</v>
      </c>
      <c r="D128" s="45">
        <v>35.228999999999999</v>
      </c>
      <c r="E128" s="45">
        <v>37.209600000000002</v>
      </c>
      <c r="F128" s="45">
        <v>30.163900000000002</v>
      </c>
      <c r="G128" s="45">
        <v>21.457699999999999</v>
      </c>
      <c r="H128" s="45">
        <v>36.065800000000003</v>
      </c>
      <c r="I128" s="45">
        <v>39.306100000000001</v>
      </c>
      <c r="J128" s="45">
        <v>35.228999999999999</v>
      </c>
      <c r="K128" s="45">
        <v>37.209600000000002</v>
      </c>
      <c r="L128" s="45">
        <v>30.163900000000002</v>
      </c>
      <c r="M128" s="45">
        <v>21.457699999999999</v>
      </c>
      <c r="N128" s="45">
        <v>49.789299999999997</v>
      </c>
      <c r="O128" s="45">
        <v>49.789299999999997</v>
      </c>
      <c r="P128" s="45">
        <v>50</v>
      </c>
      <c r="Q128" s="45">
        <v>50</v>
      </c>
      <c r="R128" s="45">
        <v>0</v>
      </c>
      <c r="S128" s="45" t="s">
        <v>126</v>
      </c>
    </row>
    <row r="129" spans="1:19" hidden="1" outlineLevel="1" collapsed="1">
      <c r="A129" s="8">
        <v>44136</v>
      </c>
      <c r="B129" s="45">
        <v>35.284700000000001</v>
      </c>
      <c r="C129" s="45">
        <v>39.390999999999998</v>
      </c>
      <c r="D129" s="45">
        <v>34.2438</v>
      </c>
      <c r="E129" s="45">
        <v>36.286900000000003</v>
      </c>
      <c r="F129" s="45">
        <v>28.911000000000001</v>
      </c>
      <c r="G129" s="45">
        <v>20.883600000000001</v>
      </c>
      <c r="H129" s="45">
        <v>35.2819</v>
      </c>
      <c r="I129" s="45">
        <v>39.350299999999997</v>
      </c>
      <c r="J129" s="45">
        <v>34.254199999999997</v>
      </c>
      <c r="K129" s="45">
        <v>36.286900000000003</v>
      </c>
      <c r="L129" s="45">
        <v>28.911000000000001</v>
      </c>
      <c r="M129" s="45">
        <v>21.150200000000002</v>
      </c>
      <c r="N129" s="45">
        <v>37.781199999999998</v>
      </c>
      <c r="O129" s="45">
        <v>49.602800000000002</v>
      </c>
      <c r="P129" s="45">
        <v>8.5047999999999995</v>
      </c>
      <c r="Q129" s="45">
        <v>0</v>
      </c>
      <c r="R129" s="45">
        <v>0</v>
      </c>
      <c r="S129" s="45">
        <v>8.5047999999999995</v>
      </c>
    </row>
    <row r="130" spans="1:19" hidden="1" outlineLevel="1" collapsed="1">
      <c r="A130" s="8">
        <v>44166</v>
      </c>
      <c r="B130" s="45">
        <v>34.405000000000001</v>
      </c>
      <c r="C130" s="45">
        <v>38.809600000000003</v>
      </c>
      <c r="D130" s="45">
        <v>33.313600000000001</v>
      </c>
      <c r="E130" s="45">
        <v>34.6631</v>
      </c>
      <c r="F130" s="45">
        <v>29.796099999999999</v>
      </c>
      <c r="G130" s="45">
        <v>21.068000000000001</v>
      </c>
      <c r="H130" s="45">
        <v>34.4114</v>
      </c>
      <c r="I130" s="45">
        <v>38.789200000000001</v>
      </c>
      <c r="J130" s="45">
        <v>33.328400000000002</v>
      </c>
      <c r="K130" s="45">
        <v>34.664299999999997</v>
      </c>
      <c r="L130" s="45">
        <v>29.796099999999999</v>
      </c>
      <c r="M130" s="45">
        <v>21.4223</v>
      </c>
      <c r="N130" s="45">
        <v>27.502400000000002</v>
      </c>
      <c r="O130" s="45">
        <v>47.539700000000003</v>
      </c>
      <c r="P130" s="45">
        <v>6.9345999999999997</v>
      </c>
      <c r="Q130" s="45">
        <v>3</v>
      </c>
      <c r="R130" s="45">
        <v>0</v>
      </c>
      <c r="S130" s="45">
        <v>7.1323999999999996</v>
      </c>
    </row>
    <row r="131" spans="1:19" hidden="1" outlineLevel="1" collapsed="1">
      <c r="A131" s="8">
        <v>44197</v>
      </c>
      <c r="B131" s="45">
        <v>35.216500000000003</v>
      </c>
      <c r="C131" s="45">
        <v>38.753700000000002</v>
      </c>
      <c r="D131" s="45">
        <v>34.3093</v>
      </c>
      <c r="E131" s="45">
        <v>35.914400000000001</v>
      </c>
      <c r="F131" s="45">
        <v>30.081600000000002</v>
      </c>
      <c r="G131" s="45">
        <v>20.438400000000001</v>
      </c>
      <c r="H131" s="45">
        <v>35.224800000000002</v>
      </c>
      <c r="I131" s="45">
        <v>38.736899999999999</v>
      </c>
      <c r="J131" s="45">
        <v>34.325200000000002</v>
      </c>
      <c r="K131" s="45">
        <v>35.917099999999998</v>
      </c>
      <c r="L131" s="45">
        <v>30.081600000000002</v>
      </c>
      <c r="M131" s="45">
        <v>20.804500000000001</v>
      </c>
      <c r="N131" s="45">
        <v>25.3734</v>
      </c>
      <c r="O131" s="45">
        <v>47.536099999999998</v>
      </c>
      <c r="P131" s="45">
        <v>6.4539999999999997</v>
      </c>
      <c r="Q131" s="45">
        <v>2.5099999999999998</v>
      </c>
      <c r="R131" s="45">
        <v>0</v>
      </c>
      <c r="S131" s="45">
        <v>6.9276999999999997</v>
      </c>
    </row>
    <row r="132" spans="1:19" hidden="1" outlineLevel="1" collapsed="1">
      <c r="A132" s="8">
        <v>44228</v>
      </c>
      <c r="B132" s="45">
        <v>35.419800000000002</v>
      </c>
      <c r="C132" s="45">
        <v>38.4786</v>
      </c>
      <c r="D132" s="45">
        <v>34.5869</v>
      </c>
      <c r="E132" s="45">
        <v>36.569699999999997</v>
      </c>
      <c r="F132" s="45">
        <v>29.815100000000001</v>
      </c>
      <c r="G132" s="45">
        <v>18.6221</v>
      </c>
      <c r="H132" s="45">
        <v>35.413200000000003</v>
      </c>
      <c r="I132" s="45">
        <v>38.446800000000003</v>
      </c>
      <c r="J132" s="45">
        <v>34.589500000000001</v>
      </c>
      <c r="K132" s="45">
        <v>36.569699999999997</v>
      </c>
      <c r="L132" s="45">
        <v>29.815100000000001</v>
      </c>
      <c r="M132" s="45">
        <v>18.664999999999999</v>
      </c>
      <c r="N132" s="45">
        <v>44.589100000000002</v>
      </c>
      <c r="O132" s="45">
        <v>49.165700000000001</v>
      </c>
      <c r="P132" s="45">
        <v>9.6449999999999996</v>
      </c>
      <c r="Q132" s="45">
        <v>0</v>
      </c>
      <c r="R132" s="45">
        <v>0</v>
      </c>
      <c r="S132" s="45">
        <v>9.6449999999999996</v>
      </c>
    </row>
    <row r="133" spans="1:19" hidden="1" outlineLevel="1" collapsed="1">
      <c r="A133" s="8">
        <v>44256</v>
      </c>
      <c r="B133" s="45">
        <v>35.273699999999998</v>
      </c>
      <c r="C133" s="45">
        <v>38.824300000000001</v>
      </c>
      <c r="D133" s="45">
        <v>34.3367</v>
      </c>
      <c r="E133" s="45">
        <v>36.334000000000003</v>
      </c>
      <c r="F133" s="45">
        <v>29.319400000000002</v>
      </c>
      <c r="G133" s="45">
        <v>16.729099999999999</v>
      </c>
      <c r="H133" s="45">
        <v>35.277999999999999</v>
      </c>
      <c r="I133" s="45">
        <v>38.791600000000003</v>
      </c>
      <c r="J133" s="45">
        <v>34.353299999999997</v>
      </c>
      <c r="K133" s="45">
        <v>36.334000000000003</v>
      </c>
      <c r="L133" s="45">
        <v>29.321999999999999</v>
      </c>
      <c r="M133" s="45">
        <v>16.9834</v>
      </c>
      <c r="N133" s="45">
        <v>31.497299999999999</v>
      </c>
      <c r="O133" s="45">
        <v>48.701999999999998</v>
      </c>
      <c r="P133" s="45">
        <v>6.1856</v>
      </c>
      <c r="Q133" s="45">
        <v>0</v>
      </c>
      <c r="R133" s="45">
        <v>12.95</v>
      </c>
      <c r="S133" s="45">
        <v>5.7770999999999999</v>
      </c>
    </row>
    <row r="134" spans="1:19" hidden="1" outlineLevel="1" collapsed="1">
      <c r="A134" s="8">
        <v>44287</v>
      </c>
      <c r="B134" s="45">
        <v>34.603999999999999</v>
      </c>
      <c r="C134" s="45">
        <v>38.060499999999998</v>
      </c>
      <c r="D134" s="45">
        <v>33.636000000000003</v>
      </c>
      <c r="E134" s="45">
        <v>35.950400000000002</v>
      </c>
      <c r="F134" s="45">
        <v>27.704899999999999</v>
      </c>
      <c r="G134" s="45">
        <v>19.045999999999999</v>
      </c>
      <c r="H134" s="45">
        <v>34.601599999999998</v>
      </c>
      <c r="I134" s="45">
        <v>38.051900000000003</v>
      </c>
      <c r="J134" s="45">
        <v>33.636200000000002</v>
      </c>
      <c r="K134" s="45">
        <v>35.950400000000002</v>
      </c>
      <c r="L134" s="45">
        <v>27.704899999999999</v>
      </c>
      <c r="M134" s="45">
        <v>19.0487</v>
      </c>
      <c r="N134" s="45">
        <v>45.558100000000003</v>
      </c>
      <c r="O134" s="45">
        <v>46.839100000000002</v>
      </c>
      <c r="P134" s="45">
        <v>11.670299999999999</v>
      </c>
      <c r="Q134" s="45">
        <v>0</v>
      </c>
      <c r="R134" s="45">
        <v>0</v>
      </c>
      <c r="S134" s="45">
        <v>11.670299999999999</v>
      </c>
    </row>
    <row r="135" spans="1:19" hidden="1" outlineLevel="1" collapsed="1">
      <c r="A135" s="8">
        <v>44317</v>
      </c>
      <c r="B135" s="45">
        <v>34.9604</v>
      </c>
      <c r="C135" s="45">
        <v>37.670699999999997</v>
      </c>
      <c r="D135" s="45">
        <v>34.223199999999999</v>
      </c>
      <c r="E135" s="45">
        <v>36.326799999999999</v>
      </c>
      <c r="F135" s="45">
        <v>29.1709</v>
      </c>
      <c r="G135" s="45">
        <v>15.030099999999999</v>
      </c>
      <c r="H135" s="45">
        <v>34.958199999999998</v>
      </c>
      <c r="I135" s="45">
        <v>37.657699999999998</v>
      </c>
      <c r="J135" s="45">
        <v>34.224800000000002</v>
      </c>
      <c r="K135" s="45">
        <v>36.328499999999998</v>
      </c>
      <c r="L135" s="45">
        <v>29.1709</v>
      </c>
      <c r="M135" s="45">
        <v>15.0352</v>
      </c>
      <c r="N135" s="45">
        <v>42.079099999999997</v>
      </c>
      <c r="O135" s="45">
        <v>48.154400000000003</v>
      </c>
      <c r="P135" s="45">
        <v>3.7713000000000001</v>
      </c>
      <c r="Q135" s="45">
        <v>2.5099999999999998</v>
      </c>
      <c r="R135" s="45">
        <v>0</v>
      </c>
      <c r="S135" s="45">
        <v>6.8811999999999998</v>
      </c>
    </row>
    <row r="136" spans="1:19" hidden="1" outlineLevel="1" collapsed="1">
      <c r="A136" s="8">
        <v>44348</v>
      </c>
      <c r="B136" s="45">
        <v>35.246600000000001</v>
      </c>
      <c r="C136" s="45">
        <v>36.3521</v>
      </c>
      <c r="D136" s="45">
        <v>34.926299999999998</v>
      </c>
      <c r="E136" s="45">
        <v>35.8127</v>
      </c>
      <c r="F136" s="45">
        <v>34.161900000000003</v>
      </c>
      <c r="G136" s="45">
        <v>16.0779</v>
      </c>
      <c r="H136" s="45">
        <v>35.241500000000002</v>
      </c>
      <c r="I136" s="45">
        <v>36.3279</v>
      </c>
      <c r="J136" s="45">
        <v>34.927300000000002</v>
      </c>
      <c r="K136" s="45">
        <v>35.8127</v>
      </c>
      <c r="L136" s="45">
        <v>34.161900000000003</v>
      </c>
      <c r="M136" s="45">
        <v>16.095600000000001</v>
      </c>
      <c r="N136" s="45">
        <v>46.720999999999997</v>
      </c>
      <c r="O136" s="45">
        <v>49.192500000000003</v>
      </c>
      <c r="P136" s="45">
        <v>1E-3</v>
      </c>
      <c r="Q136" s="45">
        <v>0</v>
      </c>
      <c r="R136" s="45">
        <v>0</v>
      </c>
      <c r="S136" s="45">
        <v>1E-3</v>
      </c>
    </row>
    <row r="137" spans="1:19" hidden="1" outlineLevel="1" collapsed="1">
      <c r="A137" s="8">
        <v>44378</v>
      </c>
      <c r="B137" s="45">
        <v>34.2836</v>
      </c>
      <c r="C137" s="45">
        <v>36.578400000000002</v>
      </c>
      <c r="D137" s="45">
        <v>33.594299999999997</v>
      </c>
      <c r="E137" s="45">
        <v>34.882899999999999</v>
      </c>
      <c r="F137" s="45">
        <v>31.029399999999999</v>
      </c>
      <c r="G137" s="45">
        <v>20.1203</v>
      </c>
      <c r="H137" s="45">
        <v>34.285600000000002</v>
      </c>
      <c r="I137" s="45">
        <v>36.567900000000002</v>
      </c>
      <c r="J137" s="45">
        <v>33.600499999999997</v>
      </c>
      <c r="K137" s="45">
        <v>34.884</v>
      </c>
      <c r="L137" s="45">
        <v>31.029399999999999</v>
      </c>
      <c r="M137" s="45">
        <v>20.222300000000001</v>
      </c>
      <c r="N137" s="45">
        <v>28.8109</v>
      </c>
      <c r="O137" s="45">
        <v>48.865099999999998</v>
      </c>
      <c r="P137" s="45">
        <v>4.9324000000000003</v>
      </c>
      <c r="Q137" s="45">
        <v>2.5099999999999998</v>
      </c>
      <c r="R137" s="45">
        <v>0</v>
      </c>
      <c r="S137" s="45">
        <v>5.2332999999999998</v>
      </c>
    </row>
    <row r="138" spans="1:19" hidden="1" outlineLevel="1" collapsed="1">
      <c r="A138" s="8">
        <v>44409</v>
      </c>
      <c r="B138" s="45">
        <v>34.320599999999999</v>
      </c>
      <c r="C138" s="45">
        <v>36.180399999999999</v>
      </c>
      <c r="D138" s="45">
        <v>33.751600000000003</v>
      </c>
      <c r="E138" s="45">
        <v>35.423299999999998</v>
      </c>
      <c r="F138" s="45">
        <v>30.2713</v>
      </c>
      <c r="G138" s="45">
        <v>18.528300000000002</v>
      </c>
      <c r="H138" s="45">
        <v>34.316899999999997</v>
      </c>
      <c r="I138" s="45">
        <v>36.155999999999999</v>
      </c>
      <c r="J138" s="45">
        <v>33.755200000000002</v>
      </c>
      <c r="K138" s="45">
        <v>35.4238</v>
      </c>
      <c r="L138" s="45">
        <v>30.2713</v>
      </c>
      <c r="M138" s="45">
        <v>18.579499999999999</v>
      </c>
      <c r="N138" s="45">
        <v>41.334800000000001</v>
      </c>
      <c r="O138" s="45">
        <v>49.1663</v>
      </c>
      <c r="P138" s="45">
        <v>5.1257999999999999</v>
      </c>
      <c r="Q138" s="45">
        <v>2.5099999999999998</v>
      </c>
      <c r="R138" s="45">
        <v>0</v>
      </c>
      <c r="S138" s="45">
        <v>5.3811</v>
      </c>
    </row>
    <row r="139" spans="1:19" hidden="1" outlineLevel="1" collapsed="1">
      <c r="A139" s="8">
        <v>44440</v>
      </c>
      <c r="B139" s="45">
        <v>34.572099999999999</v>
      </c>
      <c r="C139" s="45">
        <v>36.81</v>
      </c>
      <c r="D139" s="45">
        <v>33.898400000000002</v>
      </c>
      <c r="E139" s="45">
        <v>35.6633</v>
      </c>
      <c r="F139" s="45">
        <v>30.098600000000001</v>
      </c>
      <c r="G139" s="45">
        <v>18.226900000000001</v>
      </c>
      <c r="H139" s="45">
        <v>34.5657</v>
      </c>
      <c r="I139" s="45">
        <v>36.7866</v>
      </c>
      <c r="J139" s="45">
        <v>33.898400000000002</v>
      </c>
      <c r="K139" s="45">
        <v>35.6633</v>
      </c>
      <c r="L139" s="45">
        <v>30.098600000000001</v>
      </c>
      <c r="M139" s="45">
        <v>18.226900000000001</v>
      </c>
      <c r="N139" s="45">
        <v>49.4026</v>
      </c>
      <c r="O139" s="45">
        <v>49.4026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34.873899999999999</v>
      </c>
      <c r="C140" s="45">
        <v>36.839500000000001</v>
      </c>
      <c r="D140" s="45">
        <v>34.279200000000003</v>
      </c>
      <c r="E140" s="45">
        <v>35.792499999999997</v>
      </c>
      <c r="F140" s="45">
        <v>31.292899999999999</v>
      </c>
      <c r="G140" s="45">
        <v>19.505199999999999</v>
      </c>
      <c r="H140" s="45">
        <v>34.870100000000001</v>
      </c>
      <c r="I140" s="45">
        <v>36.823300000000003</v>
      </c>
      <c r="J140" s="45">
        <v>34.279699999999998</v>
      </c>
      <c r="K140" s="45">
        <v>35.792499999999997</v>
      </c>
      <c r="L140" s="45">
        <v>31.292899999999999</v>
      </c>
      <c r="M140" s="45">
        <v>19.512499999999999</v>
      </c>
      <c r="N140" s="45">
        <v>47.634300000000003</v>
      </c>
      <c r="O140" s="45">
        <v>49.860300000000002</v>
      </c>
      <c r="P140" s="45">
        <v>8.0770999999999997</v>
      </c>
      <c r="Q140" s="45">
        <v>0</v>
      </c>
      <c r="R140" s="45">
        <v>0</v>
      </c>
      <c r="S140" s="45">
        <v>8.0770999999999997</v>
      </c>
    </row>
    <row r="141" spans="1:19" hidden="1" outlineLevel="1" collapsed="1">
      <c r="A141" s="8">
        <v>44501</v>
      </c>
      <c r="B141" s="45">
        <v>33.038800000000002</v>
      </c>
      <c r="C141" s="45">
        <v>36.812800000000003</v>
      </c>
      <c r="D141" s="45">
        <v>32.005699999999997</v>
      </c>
      <c r="E141" s="45">
        <v>32.902299999999997</v>
      </c>
      <c r="F141" s="45">
        <v>30.493600000000001</v>
      </c>
      <c r="G141" s="45">
        <v>19.744900000000001</v>
      </c>
      <c r="H141" s="45">
        <v>33.037599999999998</v>
      </c>
      <c r="I141" s="45">
        <v>36.796700000000001</v>
      </c>
      <c r="J141" s="45">
        <v>32.009700000000002</v>
      </c>
      <c r="K141" s="45">
        <v>32.904499999999999</v>
      </c>
      <c r="L141" s="45">
        <v>30.493600000000001</v>
      </c>
      <c r="M141" s="45">
        <v>19.784800000000001</v>
      </c>
      <c r="N141" s="45">
        <v>36.002000000000002</v>
      </c>
      <c r="O141" s="45">
        <v>49.262999999999998</v>
      </c>
      <c r="P141" s="45">
        <v>5.7945000000000002</v>
      </c>
      <c r="Q141" s="45">
        <v>2.5099999999999998</v>
      </c>
      <c r="R141" s="45">
        <v>0</v>
      </c>
      <c r="S141" s="45">
        <v>7.5449999999999999</v>
      </c>
    </row>
    <row r="142" spans="1:19" hidden="1" outlineLevel="1" collapsed="1">
      <c r="A142" s="8">
        <v>44531</v>
      </c>
      <c r="B142" s="45">
        <v>32.226599999999998</v>
      </c>
      <c r="C142" s="45">
        <v>35.94</v>
      </c>
      <c r="D142" s="45">
        <v>31.2</v>
      </c>
      <c r="E142" s="45">
        <v>31.5837</v>
      </c>
      <c r="F142" s="45">
        <v>31.4099</v>
      </c>
      <c r="G142" s="45">
        <v>19.1204</v>
      </c>
      <c r="H142" s="45">
        <v>32.228299999999997</v>
      </c>
      <c r="I142" s="45">
        <v>35.929499999999997</v>
      </c>
      <c r="J142" s="45">
        <v>31.206</v>
      </c>
      <c r="K142" s="45">
        <v>31.5837</v>
      </c>
      <c r="L142" s="45">
        <v>31.4099</v>
      </c>
      <c r="M142" s="45">
        <v>19.233899999999998</v>
      </c>
      <c r="N142" s="45">
        <v>27.994800000000001</v>
      </c>
      <c r="O142" s="45">
        <v>45.92</v>
      </c>
      <c r="P142" s="45">
        <v>5.6289999999999996</v>
      </c>
      <c r="Q142" s="45">
        <v>0</v>
      </c>
      <c r="R142" s="45">
        <v>0</v>
      </c>
      <c r="S142" s="45">
        <v>5.6289999999999996</v>
      </c>
    </row>
    <row r="143" spans="1:19" hidden="1" outlineLevel="1" collapsed="1">
      <c r="A143" s="8">
        <v>44562</v>
      </c>
      <c r="B143" s="45">
        <v>33.556600000000003</v>
      </c>
      <c r="C143" s="45">
        <v>38.000100000000003</v>
      </c>
      <c r="D143" s="45">
        <v>32.410200000000003</v>
      </c>
      <c r="E143" s="45">
        <v>32.5702</v>
      </c>
      <c r="F143" s="45">
        <v>33.307299999999998</v>
      </c>
      <c r="G143" s="45">
        <v>19.623200000000001</v>
      </c>
      <c r="H143" s="45">
        <v>33.551099999999998</v>
      </c>
      <c r="I143" s="45">
        <v>37.981400000000001</v>
      </c>
      <c r="J143" s="45">
        <v>32.410200000000003</v>
      </c>
      <c r="K143" s="45">
        <v>32.5702</v>
      </c>
      <c r="L143" s="45">
        <v>33.307299999999998</v>
      </c>
      <c r="M143" s="45">
        <v>19.623200000000001</v>
      </c>
      <c r="N143" s="45">
        <v>48.254300000000001</v>
      </c>
      <c r="O143" s="45">
        <v>48.254300000000001</v>
      </c>
      <c r="P143" s="45">
        <v>0</v>
      </c>
      <c r="Q143" s="45">
        <v>0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34.556100000000001</v>
      </c>
      <c r="C144" s="45">
        <v>38.0989</v>
      </c>
      <c r="D144" s="45">
        <v>33.538800000000002</v>
      </c>
      <c r="E144" s="45">
        <v>33.640900000000002</v>
      </c>
      <c r="F144" s="45">
        <v>34.245800000000003</v>
      </c>
      <c r="G144" s="45">
        <v>18.717700000000001</v>
      </c>
      <c r="H144" s="45">
        <v>34.551299999999998</v>
      </c>
      <c r="I144" s="45">
        <v>38.080800000000004</v>
      </c>
      <c r="J144" s="45">
        <v>33.539400000000001</v>
      </c>
      <c r="K144" s="45">
        <v>33.640900000000002</v>
      </c>
      <c r="L144" s="45">
        <v>34.245800000000003</v>
      </c>
      <c r="M144" s="45">
        <v>18.726900000000001</v>
      </c>
      <c r="N144" s="45">
        <v>46.557600000000001</v>
      </c>
      <c r="O144" s="45">
        <v>48.879100000000001</v>
      </c>
      <c r="P144" s="45">
        <v>14.7529</v>
      </c>
      <c r="Q144" s="45">
        <v>0</v>
      </c>
      <c r="R144" s="45">
        <v>0</v>
      </c>
      <c r="S144" s="45">
        <v>14.7529</v>
      </c>
    </row>
    <row r="145" spans="1:19" hidden="1" outlineLevel="1" collapsed="1">
      <c r="A145" s="8">
        <v>44621</v>
      </c>
      <c r="B145" s="45">
        <v>21.7271</v>
      </c>
      <c r="C145" s="45">
        <v>36.744</v>
      </c>
      <c r="D145" s="45">
        <v>19.4282</v>
      </c>
      <c r="E145" s="45">
        <v>21.700399999999998</v>
      </c>
      <c r="F145" s="45">
        <v>16.4983</v>
      </c>
      <c r="G145" s="45">
        <v>0.34360000000000002</v>
      </c>
      <c r="H145" s="45">
        <v>21.749400000000001</v>
      </c>
      <c r="I145" s="45">
        <v>36.743400000000001</v>
      </c>
      <c r="J145" s="45">
        <v>19.4529</v>
      </c>
      <c r="K145" s="45">
        <v>21.700399999999998</v>
      </c>
      <c r="L145" s="45">
        <v>16.4983</v>
      </c>
      <c r="M145" s="45">
        <v>0.3503</v>
      </c>
      <c r="N145" s="45">
        <v>3.2589999999999999</v>
      </c>
      <c r="O145" s="45">
        <v>37.481299999999997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24.628</v>
      </c>
      <c r="C146" s="45">
        <v>37.944099999999999</v>
      </c>
      <c r="D146" s="45">
        <v>21.8353</v>
      </c>
      <c r="E146" s="45">
        <v>20.368400000000001</v>
      </c>
      <c r="F146" s="45">
        <v>38.336799999999997</v>
      </c>
      <c r="G146" s="45">
        <v>8.5191999999999997</v>
      </c>
      <c r="H146" s="45">
        <v>24.626100000000001</v>
      </c>
      <c r="I146" s="45">
        <v>37.945</v>
      </c>
      <c r="J146" s="45">
        <v>21.8354</v>
      </c>
      <c r="K146" s="45">
        <v>20.368500000000001</v>
      </c>
      <c r="L146" s="45">
        <v>38.336799999999997</v>
      </c>
      <c r="M146" s="45">
        <v>8.5191999999999997</v>
      </c>
      <c r="N146" s="45">
        <v>36.670499999999997</v>
      </c>
      <c r="O146" s="45">
        <v>36.984099999999998</v>
      </c>
      <c r="P146" s="45">
        <v>2.5099999999999998</v>
      </c>
      <c r="Q146" s="45">
        <v>2.5099999999999998</v>
      </c>
      <c r="R146" s="45">
        <v>0</v>
      </c>
      <c r="S146" s="45" t="s">
        <v>126</v>
      </c>
    </row>
    <row r="147" spans="1:19" hidden="1" outlineLevel="1" collapsed="1">
      <c r="A147" s="8">
        <v>44682</v>
      </c>
      <c r="B147" s="45">
        <v>22.534300000000002</v>
      </c>
      <c r="C147" s="45">
        <v>37.026499999999999</v>
      </c>
      <c r="D147" s="45">
        <v>19.7563</v>
      </c>
      <c r="E147" s="45">
        <v>19.996400000000001</v>
      </c>
      <c r="F147" s="45">
        <v>22.960999999999999</v>
      </c>
      <c r="G147" s="45">
        <v>9.7443000000000008</v>
      </c>
      <c r="H147" s="45">
        <v>22.5395</v>
      </c>
      <c r="I147" s="45">
        <v>37.028599999999997</v>
      </c>
      <c r="J147" s="45">
        <v>19.761500000000002</v>
      </c>
      <c r="K147" s="45">
        <v>19.996500000000001</v>
      </c>
      <c r="L147" s="45">
        <v>22.960999999999999</v>
      </c>
      <c r="M147" s="45">
        <v>9.7007999999999992</v>
      </c>
      <c r="N147" s="45">
        <v>15.317</v>
      </c>
      <c r="O147" s="45">
        <v>32.996299999999998</v>
      </c>
      <c r="P147" s="45">
        <v>13.0411</v>
      </c>
      <c r="Q147" s="45">
        <v>2.5099999999999998</v>
      </c>
      <c r="R147" s="45">
        <v>0</v>
      </c>
      <c r="S147" s="45">
        <v>13.1243</v>
      </c>
    </row>
    <row r="148" spans="1:19" hidden="1" outlineLevel="1" collapsed="1">
      <c r="A148" s="8">
        <v>44713</v>
      </c>
      <c r="B148" s="45">
        <v>23.439299999999999</v>
      </c>
      <c r="C148" s="45">
        <v>36.999000000000002</v>
      </c>
      <c r="D148" s="45">
        <v>20.5868</v>
      </c>
      <c r="E148" s="45">
        <v>19.666699999999999</v>
      </c>
      <c r="F148" s="45">
        <v>29.4389</v>
      </c>
      <c r="G148" s="45">
        <v>11.2422</v>
      </c>
      <c r="H148" s="45">
        <v>23.439599999999999</v>
      </c>
      <c r="I148" s="45">
        <v>36.997500000000002</v>
      </c>
      <c r="J148" s="45">
        <v>20.5883</v>
      </c>
      <c r="K148" s="45">
        <v>19.666599999999999</v>
      </c>
      <c r="L148" s="45">
        <v>29.4389</v>
      </c>
      <c r="M148" s="45">
        <v>11.3573</v>
      </c>
      <c r="N148" s="45">
        <v>21.5166</v>
      </c>
      <c r="O148" s="45">
        <v>40.718000000000004</v>
      </c>
      <c r="P148" s="45">
        <v>6.7663000000000002</v>
      </c>
      <c r="Q148" s="45">
        <v>52</v>
      </c>
      <c r="R148" s="45">
        <v>0</v>
      </c>
      <c r="S148" s="45">
        <v>5.4993999999999996</v>
      </c>
    </row>
    <row r="149" spans="1:19" hidden="1" outlineLevel="1" collapsed="1">
      <c r="A149" s="8">
        <v>44743</v>
      </c>
      <c r="B149" s="45">
        <v>23.831499999999998</v>
      </c>
      <c r="C149" s="45">
        <v>38.075299999999999</v>
      </c>
      <c r="D149" s="45">
        <v>20.7105</v>
      </c>
      <c r="E149" s="45">
        <v>19.336200000000002</v>
      </c>
      <c r="F149" s="45">
        <v>35.694000000000003</v>
      </c>
      <c r="G149" s="45">
        <v>25.261199999999999</v>
      </c>
      <c r="H149" s="45">
        <v>23.833300000000001</v>
      </c>
      <c r="I149" s="45">
        <v>38.073700000000002</v>
      </c>
      <c r="J149" s="45">
        <v>20.713200000000001</v>
      </c>
      <c r="K149" s="45">
        <v>19.336200000000002</v>
      </c>
      <c r="L149" s="45">
        <v>35.694000000000003</v>
      </c>
      <c r="M149" s="45">
        <v>25.869399999999999</v>
      </c>
      <c r="N149" s="45">
        <v>13.6614</v>
      </c>
      <c r="O149" s="45">
        <v>45.204999999999998</v>
      </c>
      <c r="P149" s="45">
        <v>4.3635000000000002</v>
      </c>
      <c r="Q149" s="45">
        <v>0</v>
      </c>
      <c r="R149" s="45">
        <v>0</v>
      </c>
      <c r="S149" s="45">
        <v>4.3635000000000002</v>
      </c>
    </row>
    <row r="150" spans="1:19" hidden="1" outlineLevel="1" collapsed="1">
      <c r="A150" s="8">
        <v>44774</v>
      </c>
      <c r="B150" s="45">
        <v>24.488099999999999</v>
      </c>
      <c r="C150" s="45">
        <v>37.223500000000001</v>
      </c>
      <c r="D150" s="45">
        <v>21.4145</v>
      </c>
      <c r="E150" s="45">
        <v>19.700399999999998</v>
      </c>
      <c r="F150" s="45">
        <v>36.304400000000001</v>
      </c>
      <c r="G150" s="45">
        <v>22.580400000000001</v>
      </c>
      <c r="H150" s="45">
        <v>24.4862</v>
      </c>
      <c r="I150" s="45">
        <v>37.219900000000003</v>
      </c>
      <c r="J150" s="45">
        <v>21.415600000000001</v>
      </c>
      <c r="K150" s="45">
        <v>19.7</v>
      </c>
      <c r="L150" s="45">
        <v>36.304400000000001</v>
      </c>
      <c r="M150" s="45">
        <v>22.9148</v>
      </c>
      <c r="N150" s="45">
        <v>31.720199999999998</v>
      </c>
      <c r="O150" s="45">
        <v>40.8735</v>
      </c>
      <c r="P150" s="45">
        <v>10.429500000000001</v>
      </c>
      <c r="Q150" s="45">
        <v>52</v>
      </c>
      <c r="R150" s="45">
        <v>0</v>
      </c>
      <c r="S150" s="45">
        <v>5.6962000000000002</v>
      </c>
    </row>
    <row r="151" spans="1:19" hidden="1" outlineLevel="1" collapsed="1">
      <c r="A151" s="8">
        <v>44805</v>
      </c>
      <c r="B151" s="45">
        <v>36.317500000000003</v>
      </c>
      <c r="C151" s="45">
        <v>37.024099999999997</v>
      </c>
      <c r="D151" s="45">
        <v>36.1449</v>
      </c>
      <c r="E151" s="45">
        <v>36.389600000000002</v>
      </c>
      <c r="F151" s="45">
        <v>35.654800000000002</v>
      </c>
      <c r="G151" s="45">
        <v>17.553599999999999</v>
      </c>
      <c r="H151" s="45">
        <v>36.307299999999998</v>
      </c>
      <c r="I151" s="45">
        <v>36.969299999999997</v>
      </c>
      <c r="J151" s="45">
        <v>36.1477</v>
      </c>
      <c r="K151" s="45">
        <v>36.389600000000002</v>
      </c>
      <c r="L151" s="45">
        <v>35.654800000000002</v>
      </c>
      <c r="M151" s="45">
        <v>17.657900000000001</v>
      </c>
      <c r="N151" s="45">
        <v>40.074800000000003</v>
      </c>
      <c r="O151" s="45">
        <v>41.042299999999997</v>
      </c>
      <c r="P151" s="45">
        <v>6.8559000000000001</v>
      </c>
      <c r="Q151" s="45">
        <v>0</v>
      </c>
      <c r="R151" s="45">
        <v>0</v>
      </c>
      <c r="S151" s="45">
        <v>6.8559000000000001</v>
      </c>
    </row>
    <row r="152" spans="1:19" hidden="1" outlineLevel="1" collapsed="1">
      <c r="A152" s="8">
        <v>44835</v>
      </c>
      <c r="B152" s="45">
        <v>36.131900000000002</v>
      </c>
      <c r="C152" s="45">
        <v>37.533099999999997</v>
      </c>
      <c r="D152" s="45">
        <v>35.8352</v>
      </c>
      <c r="E152" s="45">
        <v>36.049700000000001</v>
      </c>
      <c r="F152" s="45">
        <v>34.652500000000003</v>
      </c>
      <c r="G152" s="45">
        <v>20.8171</v>
      </c>
      <c r="H152" s="45">
        <v>36.1601</v>
      </c>
      <c r="I152" s="45">
        <v>37.532499999999999</v>
      </c>
      <c r="J152" s="45">
        <v>35.869900000000001</v>
      </c>
      <c r="K152" s="45">
        <v>36.049700000000001</v>
      </c>
      <c r="L152" s="45">
        <v>34.652500000000003</v>
      </c>
      <c r="M152" s="45">
        <v>25.297799999999999</v>
      </c>
      <c r="N152" s="45">
        <v>14.623200000000001</v>
      </c>
      <c r="O152" s="45">
        <v>37.750999999999998</v>
      </c>
      <c r="P152" s="45">
        <v>0.13270000000000001</v>
      </c>
      <c r="Q152" s="45">
        <v>0</v>
      </c>
      <c r="R152" s="45">
        <v>0</v>
      </c>
      <c r="S152" s="45">
        <v>0.13270000000000001</v>
      </c>
    </row>
    <row r="153" spans="1:19" hidden="1" outlineLevel="1" collapsed="1">
      <c r="A153" s="8">
        <v>44866</v>
      </c>
      <c r="B153" s="45">
        <v>35.4011</v>
      </c>
      <c r="C153" s="45">
        <v>38.104500000000002</v>
      </c>
      <c r="D153" s="45">
        <v>34.798200000000001</v>
      </c>
      <c r="E153" s="45">
        <v>35.408499999999997</v>
      </c>
      <c r="F153" s="45">
        <v>30.0364</v>
      </c>
      <c r="G153" s="45">
        <v>17.783300000000001</v>
      </c>
      <c r="H153" s="45">
        <v>35.402700000000003</v>
      </c>
      <c r="I153" s="45">
        <v>38.101399999999998</v>
      </c>
      <c r="J153" s="45">
        <v>34.801000000000002</v>
      </c>
      <c r="K153" s="45">
        <v>35.408499999999997</v>
      </c>
      <c r="L153" s="45">
        <v>30.0364</v>
      </c>
      <c r="M153" s="45">
        <v>17.982199999999999</v>
      </c>
      <c r="N153" s="45">
        <v>24.372599999999998</v>
      </c>
      <c r="O153" s="45">
        <v>46.2986</v>
      </c>
      <c r="P153" s="45">
        <v>5.4993999999999996</v>
      </c>
      <c r="Q153" s="45">
        <v>0</v>
      </c>
      <c r="R153" s="45">
        <v>0</v>
      </c>
      <c r="S153" s="45">
        <v>5.4993999999999996</v>
      </c>
    </row>
    <row r="154" spans="1:19" hidden="1" outlineLevel="1" collapsed="1">
      <c r="A154" s="8">
        <v>44896</v>
      </c>
      <c r="B154" s="45">
        <v>35.716099999999997</v>
      </c>
      <c r="C154" s="45">
        <v>37.870699999999999</v>
      </c>
      <c r="D154" s="45">
        <v>35.260300000000001</v>
      </c>
      <c r="E154" s="45">
        <v>35.672600000000003</v>
      </c>
      <c r="F154" s="45">
        <v>33.842199999999998</v>
      </c>
      <c r="G154" s="45">
        <v>12.534700000000001</v>
      </c>
      <c r="H154" s="45">
        <v>35.715699999999998</v>
      </c>
      <c r="I154" s="45">
        <v>37.869300000000003</v>
      </c>
      <c r="J154" s="45">
        <v>35.260300000000001</v>
      </c>
      <c r="K154" s="45">
        <v>35.672600000000003</v>
      </c>
      <c r="L154" s="45">
        <v>33.842199999999998</v>
      </c>
      <c r="M154" s="45">
        <v>12.534700000000001</v>
      </c>
      <c r="N154" s="45">
        <v>40.7577</v>
      </c>
      <c r="O154" s="45">
        <v>40.7577</v>
      </c>
      <c r="P154" s="45">
        <v>0</v>
      </c>
      <c r="Q154" s="45">
        <v>0</v>
      </c>
      <c r="R154" s="45">
        <v>0</v>
      </c>
      <c r="S154" s="45">
        <v>0</v>
      </c>
    </row>
    <row r="155" spans="1:19" hidden="1" outlineLevel="1" collapsed="1">
      <c r="A155" s="8">
        <v>44927</v>
      </c>
      <c r="B155" s="45">
        <v>36.424799999999998</v>
      </c>
      <c r="C155" s="45">
        <v>38.364800000000002</v>
      </c>
      <c r="D155" s="45">
        <v>36</v>
      </c>
      <c r="E155" s="45">
        <v>36.523800000000001</v>
      </c>
      <c r="F155" s="45">
        <v>33.974699999999999</v>
      </c>
      <c r="G155" s="45">
        <v>12.9138</v>
      </c>
      <c r="H155" s="45">
        <v>36.424199999999999</v>
      </c>
      <c r="I155" s="45">
        <v>38.360999999999997</v>
      </c>
      <c r="J155" s="45">
        <v>36.000399999999999</v>
      </c>
      <c r="K155" s="45">
        <v>36.5242</v>
      </c>
      <c r="L155" s="45">
        <v>33.974699999999999</v>
      </c>
      <c r="M155" s="45">
        <v>12.9138</v>
      </c>
      <c r="N155" s="45">
        <v>40.985399999999998</v>
      </c>
      <c r="O155" s="45">
        <v>44.066899999999997</v>
      </c>
      <c r="P155" s="45">
        <v>2.5099999999999998</v>
      </c>
      <c r="Q155" s="45">
        <v>2.5099999999999998</v>
      </c>
      <c r="R155" s="45">
        <v>0</v>
      </c>
      <c r="S155" s="45">
        <v>0</v>
      </c>
    </row>
    <row r="156" spans="1:19" hidden="1" outlineLevel="1" collapsed="1">
      <c r="A156" s="8">
        <v>44958</v>
      </c>
      <c r="B156" s="45">
        <v>36.362000000000002</v>
      </c>
      <c r="C156" s="45">
        <v>37.065600000000003</v>
      </c>
      <c r="D156" s="45">
        <v>36.199100000000001</v>
      </c>
      <c r="E156" s="45">
        <v>36.145699999999998</v>
      </c>
      <c r="F156" s="45">
        <v>38.691400000000002</v>
      </c>
      <c r="G156" s="45">
        <v>15.7265</v>
      </c>
      <c r="H156" s="45">
        <v>36.370199999999997</v>
      </c>
      <c r="I156" s="45">
        <v>37.060699999999997</v>
      </c>
      <c r="J156" s="45">
        <v>36.2104</v>
      </c>
      <c r="K156" s="45">
        <v>36.145699999999998</v>
      </c>
      <c r="L156" s="45">
        <v>38.691400000000002</v>
      </c>
      <c r="M156" s="45">
        <v>16.209499999999998</v>
      </c>
      <c r="N156" s="45">
        <v>17.345700000000001</v>
      </c>
      <c r="O156" s="45">
        <v>46.106200000000001</v>
      </c>
      <c r="P156" s="45">
        <v>8.6440000000000001</v>
      </c>
      <c r="Q156" s="45">
        <v>0</v>
      </c>
      <c r="R156" s="45">
        <v>0</v>
      </c>
      <c r="S156" s="45">
        <v>8.6440000000000001</v>
      </c>
    </row>
    <row r="157" spans="1:19" hidden="1" outlineLevel="1" collapsed="1">
      <c r="A157" s="8">
        <v>44986</v>
      </c>
      <c r="B157" s="45">
        <v>37.424199999999999</v>
      </c>
      <c r="C157" s="45">
        <v>38.521900000000002</v>
      </c>
      <c r="D157" s="45">
        <v>37.172899999999998</v>
      </c>
      <c r="E157" s="45">
        <v>36.938299999999998</v>
      </c>
      <c r="F157" s="45">
        <v>40.762700000000002</v>
      </c>
      <c r="G157" s="45">
        <v>25.147200000000002</v>
      </c>
      <c r="H157" s="45">
        <v>37.423299999999998</v>
      </c>
      <c r="I157" s="45">
        <v>38.517600000000002</v>
      </c>
      <c r="J157" s="45">
        <v>37.172899999999998</v>
      </c>
      <c r="K157" s="45">
        <v>36.938299999999998</v>
      </c>
      <c r="L157" s="45">
        <v>40.762700000000002</v>
      </c>
      <c r="M157" s="45">
        <v>25.147200000000002</v>
      </c>
      <c r="N157" s="45">
        <v>47.805799999999998</v>
      </c>
      <c r="O157" s="45">
        <v>47.805799999999998</v>
      </c>
      <c r="P157" s="45">
        <v>0</v>
      </c>
      <c r="Q157" s="45">
        <v>0</v>
      </c>
      <c r="R157" s="45">
        <v>0</v>
      </c>
      <c r="S157" s="45">
        <v>0</v>
      </c>
    </row>
    <row r="158" spans="1:19" hidden="1" outlineLevel="1" collapsed="1">
      <c r="A158" s="8">
        <v>45017</v>
      </c>
      <c r="B158" s="45">
        <v>36.927</v>
      </c>
      <c r="C158" s="45">
        <v>38.688600000000001</v>
      </c>
      <c r="D158" s="45">
        <v>36.526899999999998</v>
      </c>
      <c r="E158" s="45">
        <v>36.404699999999998</v>
      </c>
      <c r="F158" s="45">
        <v>39.015000000000001</v>
      </c>
      <c r="G158" s="45">
        <v>22.960699999999999</v>
      </c>
      <c r="H158" s="45">
        <v>36.926499999999997</v>
      </c>
      <c r="I158" s="45">
        <v>38.686100000000003</v>
      </c>
      <c r="J158" s="45">
        <v>36.526899999999998</v>
      </c>
      <c r="K158" s="45">
        <v>36.404699999999998</v>
      </c>
      <c r="L158" s="45">
        <v>39.015000000000001</v>
      </c>
      <c r="M158" s="45">
        <v>22.960699999999999</v>
      </c>
      <c r="N158" s="45">
        <v>47.831099999999999</v>
      </c>
      <c r="O158" s="45">
        <v>47.831099999999999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 hidden="1" outlineLevel="1" collapsed="1">
      <c r="A159" s="8">
        <v>45047</v>
      </c>
      <c r="B159" s="45">
        <v>36.648600000000002</v>
      </c>
      <c r="C159" s="45">
        <v>37.7117</v>
      </c>
      <c r="D159" s="45">
        <v>36.4452</v>
      </c>
      <c r="E159" s="45">
        <v>36.2973</v>
      </c>
      <c r="F159" s="45">
        <v>40.147399999999998</v>
      </c>
      <c r="G159" s="45">
        <v>16.254200000000001</v>
      </c>
      <c r="H159" s="45">
        <v>36.648000000000003</v>
      </c>
      <c r="I159" s="45">
        <v>37.708599999999997</v>
      </c>
      <c r="J159" s="45">
        <v>36.4452</v>
      </c>
      <c r="K159" s="45">
        <v>36.2973</v>
      </c>
      <c r="L159" s="45">
        <v>40.147399999999998</v>
      </c>
      <c r="M159" s="45">
        <v>16.254200000000001</v>
      </c>
      <c r="N159" s="45">
        <v>42.7973</v>
      </c>
      <c r="O159" s="45">
        <v>42.7973</v>
      </c>
      <c r="P159" s="45">
        <v>0</v>
      </c>
      <c r="Q159" s="45">
        <v>0</v>
      </c>
      <c r="R159" s="45">
        <v>0</v>
      </c>
      <c r="S159" s="45" t="s">
        <v>126</v>
      </c>
    </row>
    <row r="160" spans="1:19" hidden="1" outlineLevel="1" collapsed="1">
      <c r="A160" s="8">
        <v>45078</v>
      </c>
      <c r="B160" s="45">
        <v>35.571899999999999</v>
      </c>
      <c r="C160" s="45">
        <v>37.730699999999999</v>
      </c>
      <c r="D160" s="45">
        <v>35.262900000000002</v>
      </c>
      <c r="E160" s="45">
        <v>35.459600000000002</v>
      </c>
      <c r="F160" s="45">
        <v>35.6965</v>
      </c>
      <c r="G160" s="45">
        <v>15.6206</v>
      </c>
      <c r="H160" s="45">
        <v>35.818899999999999</v>
      </c>
      <c r="I160" s="45">
        <v>37.727600000000002</v>
      </c>
      <c r="J160" s="45">
        <v>35.5428</v>
      </c>
      <c r="K160" s="45">
        <v>35.771000000000001</v>
      </c>
      <c r="L160" s="45">
        <v>35.6965</v>
      </c>
      <c r="M160" s="45">
        <v>15.8284</v>
      </c>
      <c r="N160" s="45">
        <v>9.9909999999999997</v>
      </c>
      <c r="O160" s="45">
        <v>46.5944</v>
      </c>
      <c r="P160" s="45">
        <v>9.8244000000000007</v>
      </c>
      <c r="Q160" s="45">
        <v>9.9210999999999991</v>
      </c>
      <c r="R160" s="45">
        <v>0</v>
      </c>
      <c r="S160" s="45">
        <v>5</v>
      </c>
    </row>
    <row r="161" spans="1:19" hidden="1" outlineLevel="1" collapsed="1">
      <c r="A161" s="8">
        <v>45108</v>
      </c>
      <c r="B161" s="45">
        <v>36.347999999999999</v>
      </c>
      <c r="C161" s="45">
        <v>36.1372</v>
      </c>
      <c r="D161" s="45">
        <v>36.380000000000003</v>
      </c>
      <c r="E161" s="45">
        <v>36.628500000000003</v>
      </c>
      <c r="F161" s="45">
        <v>36.510300000000001</v>
      </c>
      <c r="G161" s="45">
        <v>17.1709</v>
      </c>
      <c r="H161" s="45">
        <v>36.3476</v>
      </c>
      <c r="I161" s="45">
        <v>36.134399999999999</v>
      </c>
      <c r="J161" s="45">
        <v>36.380000000000003</v>
      </c>
      <c r="K161" s="45">
        <v>36.628500000000003</v>
      </c>
      <c r="L161" s="45">
        <v>36.510300000000001</v>
      </c>
      <c r="M161" s="45">
        <v>17.1709</v>
      </c>
      <c r="N161" s="45">
        <v>41.767000000000003</v>
      </c>
      <c r="O161" s="45">
        <v>41.767000000000003</v>
      </c>
      <c r="P161" s="45">
        <v>0</v>
      </c>
      <c r="Q161" s="45">
        <v>0</v>
      </c>
      <c r="R161" s="45">
        <v>0</v>
      </c>
      <c r="S161" s="45" t="s">
        <v>126</v>
      </c>
    </row>
    <row r="162" spans="1:19" hidden="1" outlineLevel="1" collapsed="1">
      <c r="A162" s="8">
        <v>45139</v>
      </c>
      <c r="B162" s="45">
        <v>35.844299999999997</v>
      </c>
      <c r="C162" s="45">
        <v>36.826700000000002</v>
      </c>
      <c r="D162" s="45">
        <v>35.697000000000003</v>
      </c>
      <c r="E162" s="45">
        <v>36.386299999999999</v>
      </c>
      <c r="F162" s="45">
        <v>33.398899999999998</v>
      </c>
      <c r="G162" s="45">
        <v>14.063499999999999</v>
      </c>
      <c r="H162" s="45">
        <v>35.981299999999997</v>
      </c>
      <c r="I162" s="45">
        <v>36.824599999999997</v>
      </c>
      <c r="J162" s="45">
        <v>35.854199999999999</v>
      </c>
      <c r="K162" s="45">
        <v>36.575800000000001</v>
      </c>
      <c r="L162" s="45">
        <v>33.398899999999998</v>
      </c>
      <c r="M162" s="45">
        <v>14.063499999999999</v>
      </c>
      <c r="N162" s="45">
        <v>6.3468</v>
      </c>
      <c r="O162" s="45">
        <v>43.283799999999999</v>
      </c>
      <c r="P162" s="45">
        <v>6</v>
      </c>
      <c r="Q162" s="45">
        <v>6</v>
      </c>
      <c r="R162" s="45">
        <v>0</v>
      </c>
      <c r="S162" s="45" t="s">
        <v>126</v>
      </c>
    </row>
    <row r="163" spans="1:19" hidden="1" outlineLevel="1" collapsed="1">
      <c r="A163" s="8">
        <v>45170</v>
      </c>
      <c r="B163" s="45">
        <v>35.906399999999998</v>
      </c>
      <c r="C163" s="45">
        <v>37.476599999999998</v>
      </c>
      <c r="D163" s="45">
        <v>35.710099999999997</v>
      </c>
      <c r="E163" s="45">
        <v>36.534799999999997</v>
      </c>
      <c r="F163" s="45">
        <v>32.436300000000003</v>
      </c>
      <c r="G163" s="45">
        <v>18.6587</v>
      </c>
      <c r="H163" s="45">
        <v>36.151899999999998</v>
      </c>
      <c r="I163" s="45">
        <v>37.472999999999999</v>
      </c>
      <c r="J163" s="45">
        <v>35.985399999999998</v>
      </c>
      <c r="K163" s="45">
        <v>36.868200000000002</v>
      </c>
      <c r="L163" s="45">
        <v>32.436300000000003</v>
      </c>
      <c r="M163" s="45">
        <v>18.6587</v>
      </c>
      <c r="N163" s="45">
        <v>6.3620999999999999</v>
      </c>
      <c r="O163" s="45">
        <v>42.842500000000001</v>
      </c>
      <c r="P163" s="45">
        <v>6.024</v>
      </c>
      <c r="Q163" s="45">
        <v>6.024</v>
      </c>
      <c r="R163" s="45">
        <v>0</v>
      </c>
      <c r="S163" s="45" t="s">
        <v>126</v>
      </c>
    </row>
    <row r="164" spans="1:19" hidden="1" outlineLevel="1" collapsed="1">
      <c r="A164" s="8">
        <v>45200</v>
      </c>
      <c r="B164" s="45">
        <v>36.418799999999997</v>
      </c>
      <c r="C164" s="45">
        <v>36.441400000000002</v>
      </c>
      <c r="D164" s="45">
        <v>36.415700000000001</v>
      </c>
      <c r="E164" s="45">
        <v>36.723300000000002</v>
      </c>
      <c r="F164" s="45">
        <v>36.573</v>
      </c>
      <c r="G164" s="45">
        <v>26.674199999999999</v>
      </c>
      <c r="H164" s="45">
        <v>36.418100000000003</v>
      </c>
      <c r="I164" s="45">
        <v>36.435499999999998</v>
      </c>
      <c r="J164" s="45">
        <v>36.415700000000001</v>
      </c>
      <c r="K164" s="45">
        <v>36.723300000000002</v>
      </c>
      <c r="L164" s="45">
        <v>36.573</v>
      </c>
      <c r="M164" s="45">
        <v>26.674199999999999</v>
      </c>
      <c r="N164" s="45">
        <v>49.363100000000003</v>
      </c>
      <c r="O164" s="45">
        <v>49.464500000000001</v>
      </c>
      <c r="P164" s="45">
        <v>36.5</v>
      </c>
      <c r="Q164" s="45">
        <v>36.5</v>
      </c>
      <c r="R164" s="45">
        <v>0</v>
      </c>
      <c r="S164" s="45" t="s">
        <v>126</v>
      </c>
    </row>
    <row r="165" spans="1:19" hidden="1" outlineLevel="1" collapsed="1">
      <c r="A165" s="8">
        <v>45231</v>
      </c>
      <c r="B165" s="45">
        <v>34.628300000000003</v>
      </c>
      <c r="C165" s="45">
        <v>37.652000000000001</v>
      </c>
      <c r="D165" s="45">
        <v>34.300400000000003</v>
      </c>
      <c r="E165" s="45">
        <v>34.304900000000004</v>
      </c>
      <c r="F165" s="45">
        <v>35.554299999999998</v>
      </c>
      <c r="G165" s="45">
        <v>27.045000000000002</v>
      </c>
      <c r="H165" s="45">
        <v>34.743000000000002</v>
      </c>
      <c r="I165" s="45">
        <v>37.648600000000002</v>
      </c>
      <c r="J165" s="45">
        <v>34.426600000000001</v>
      </c>
      <c r="K165" s="45">
        <v>34.455500000000001</v>
      </c>
      <c r="L165" s="45">
        <v>35.554299999999998</v>
      </c>
      <c r="M165" s="45">
        <v>27.045000000000002</v>
      </c>
      <c r="N165" s="45">
        <v>6.3357000000000001</v>
      </c>
      <c r="O165" s="45">
        <v>47.929099999999998</v>
      </c>
      <c r="P165" s="45">
        <v>6.0004</v>
      </c>
      <c r="Q165" s="45">
        <v>6.0004</v>
      </c>
      <c r="R165" s="45">
        <v>0</v>
      </c>
      <c r="S165" s="45" t="s">
        <v>126</v>
      </c>
    </row>
    <row r="166" spans="1:19" hidden="1" outlineLevel="1" collapsed="1">
      <c r="A166" s="8">
        <v>45261</v>
      </c>
      <c r="B166" s="45">
        <v>34.980499999999999</v>
      </c>
      <c r="C166" s="45">
        <v>36.234999999999999</v>
      </c>
      <c r="D166" s="45">
        <v>34.832099999999997</v>
      </c>
      <c r="E166" s="45">
        <v>34.845700000000001</v>
      </c>
      <c r="F166" s="45">
        <v>35.892499999999998</v>
      </c>
      <c r="G166" s="45">
        <v>27.3367</v>
      </c>
      <c r="H166" s="45">
        <v>35.049100000000003</v>
      </c>
      <c r="I166" s="45">
        <v>36.229799999999997</v>
      </c>
      <c r="J166" s="45">
        <v>34.908900000000003</v>
      </c>
      <c r="K166" s="45">
        <v>34.939300000000003</v>
      </c>
      <c r="L166" s="45">
        <v>35.892499999999998</v>
      </c>
      <c r="M166" s="45">
        <v>27.3367</v>
      </c>
      <c r="N166" s="45">
        <v>18.528099999999998</v>
      </c>
      <c r="O166" s="45">
        <v>44.9848</v>
      </c>
      <c r="P166" s="45">
        <v>18.121200000000002</v>
      </c>
      <c r="Q166" s="45">
        <v>18.121200000000002</v>
      </c>
      <c r="R166" s="45">
        <v>0</v>
      </c>
      <c r="S166" s="45" t="s">
        <v>126</v>
      </c>
    </row>
    <row r="167" spans="1:19" hidden="1" outlineLevel="1" collapsed="1">
      <c r="A167" s="8">
        <v>45292</v>
      </c>
      <c r="B167" s="45">
        <v>35.760300000000001</v>
      </c>
      <c r="C167" s="45">
        <v>36.493099999999998</v>
      </c>
      <c r="D167" s="45">
        <v>35.665900000000001</v>
      </c>
      <c r="E167" s="45">
        <v>35.620199999999997</v>
      </c>
      <c r="F167" s="45">
        <v>37.695900000000002</v>
      </c>
      <c r="G167" s="45">
        <v>26.650500000000001</v>
      </c>
      <c r="H167" s="45">
        <v>35.832700000000003</v>
      </c>
      <c r="I167" s="45">
        <v>36.4831</v>
      </c>
      <c r="J167" s="45">
        <v>35.748699999999999</v>
      </c>
      <c r="K167" s="45">
        <v>35.7194</v>
      </c>
      <c r="L167" s="45">
        <v>37.695900000000002</v>
      </c>
      <c r="M167" s="45">
        <v>26.650500000000001</v>
      </c>
      <c r="N167" s="45">
        <v>8.1167999999999996</v>
      </c>
      <c r="O167" s="45">
        <v>44.442700000000002</v>
      </c>
      <c r="P167" s="45">
        <v>6</v>
      </c>
      <c r="Q167" s="45">
        <v>6</v>
      </c>
      <c r="R167" s="45">
        <v>0</v>
      </c>
      <c r="S167" s="45">
        <v>0</v>
      </c>
    </row>
    <row r="168" spans="1:19" hidden="1" outlineLevel="1" collapsed="1">
      <c r="A168" s="8">
        <v>45323</v>
      </c>
      <c r="B168" s="45">
        <v>35.641399999999997</v>
      </c>
      <c r="C168" s="45">
        <v>36.329700000000003</v>
      </c>
      <c r="D168" s="45">
        <v>35.557499999999997</v>
      </c>
      <c r="E168" s="45">
        <v>35.633699999999997</v>
      </c>
      <c r="F168" s="45">
        <v>36.210700000000003</v>
      </c>
      <c r="G168" s="45">
        <v>28.458100000000002</v>
      </c>
      <c r="H168" s="45">
        <v>35.839700000000001</v>
      </c>
      <c r="I168" s="45">
        <v>36.322600000000001</v>
      </c>
      <c r="J168" s="45">
        <v>35.7804</v>
      </c>
      <c r="K168" s="45">
        <v>35.904600000000002</v>
      </c>
      <c r="L168" s="45">
        <v>36.210700000000003</v>
      </c>
      <c r="M168" s="45">
        <v>28.458100000000002</v>
      </c>
      <c r="N168" s="45">
        <v>6.3480999999999996</v>
      </c>
      <c r="O168" s="45">
        <v>51.4208</v>
      </c>
      <c r="P168" s="45">
        <v>6</v>
      </c>
      <c r="Q168" s="45">
        <v>6</v>
      </c>
      <c r="R168" s="45">
        <v>0</v>
      </c>
      <c r="S168" s="45" t="s">
        <v>126</v>
      </c>
    </row>
    <row r="169" spans="1:19" hidden="1" outlineLevel="1" collapsed="1">
      <c r="A169" s="8">
        <v>45352</v>
      </c>
      <c r="B169" s="45">
        <v>35.834699999999998</v>
      </c>
      <c r="C169" s="45">
        <v>35.788600000000002</v>
      </c>
      <c r="D169" s="45">
        <v>35.839500000000001</v>
      </c>
      <c r="E169" s="45">
        <v>36.217700000000001</v>
      </c>
      <c r="F169" s="45">
        <v>35.333500000000001</v>
      </c>
      <c r="G169" s="45">
        <v>26.616199999999999</v>
      </c>
      <c r="H169" s="45">
        <v>35.833300000000001</v>
      </c>
      <c r="I169" s="45">
        <v>35.773400000000002</v>
      </c>
      <c r="J169" s="45">
        <v>35.839500000000001</v>
      </c>
      <c r="K169" s="45">
        <v>36.217700000000001</v>
      </c>
      <c r="L169" s="45">
        <v>35.333500000000001</v>
      </c>
      <c r="M169" s="45">
        <v>26.616199999999999</v>
      </c>
      <c r="N169" s="45">
        <v>46.999000000000002</v>
      </c>
      <c r="O169" s="45">
        <v>46.999000000000002</v>
      </c>
      <c r="P169" s="45">
        <v>0</v>
      </c>
      <c r="Q169" s="45">
        <v>0</v>
      </c>
      <c r="R169" s="45">
        <v>0</v>
      </c>
      <c r="S169" s="45" t="s">
        <v>126</v>
      </c>
    </row>
    <row r="170" spans="1:19" hidden="1" outlineLevel="1" collapsed="1">
      <c r="A170" s="8">
        <v>45383</v>
      </c>
      <c r="B170" s="45">
        <v>35.310899999999997</v>
      </c>
      <c r="C170" s="45">
        <v>35.193399999999997</v>
      </c>
      <c r="D170" s="45">
        <v>35.3247</v>
      </c>
      <c r="E170" s="45">
        <v>35.644599999999997</v>
      </c>
      <c r="F170" s="45">
        <v>34.861899999999999</v>
      </c>
      <c r="G170" s="45">
        <v>27.530100000000001</v>
      </c>
      <c r="H170" s="45">
        <v>35.456299999999999</v>
      </c>
      <c r="I170" s="45">
        <v>35.186399999999999</v>
      </c>
      <c r="J170" s="45">
        <v>35.488300000000002</v>
      </c>
      <c r="K170" s="45">
        <v>35.846800000000002</v>
      </c>
      <c r="L170" s="45">
        <v>34.861899999999999</v>
      </c>
      <c r="M170" s="45">
        <v>27.530100000000001</v>
      </c>
      <c r="N170" s="45">
        <v>6.6776999999999997</v>
      </c>
      <c r="O170" s="45">
        <v>43.131799999999998</v>
      </c>
      <c r="P170" s="45">
        <v>6</v>
      </c>
      <c r="Q170" s="45">
        <v>6</v>
      </c>
      <c r="R170" s="45">
        <v>0</v>
      </c>
      <c r="S170" s="45" t="s">
        <v>126</v>
      </c>
    </row>
    <row r="171" spans="1:19" hidden="1" outlineLevel="1" collapsed="1">
      <c r="A171" s="8">
        <v>45413</v>
      </c>
      <c r="B171" s="45">
        <v>35.672199999999997</v>
      </c>
      <c r="C171" s="45">
        <v>35.2057</v>
      </c>
      <c r="D171" s="45">
        <v>35.7254</v>
      </c>
      <c r="E171" s="45">
        <v>35.659199999999998</v>
      </c>
      <c r="F171" s="45">
        <v>37.080399999999997</v>
      </c>
      <c r="G171" s="45">
        <v>28.428999999999998</v>
      </c>
      <c r="H171" s="45">
        <v>35.675899999999999</v>
      </c>
      <c r="I171" s="45">
        <v>35.198399999999999</v>
      </c>
      <c r="J171" s="45">
        <v>35.7303</v>
      </c>
      <c r="K171" s="45">
        <v>35.659199999999998</v>
      </c>
      <c r="L171" s="45">
        <v>37.080399999999997</v>
      </c>
      <c r="M171" s="45">
        <v>28.590199999999999</v>
      </c>
      <c r="N171" s="45">
        <v>19.541</v>
      </c>
      <c r="O171" s="45">
        <v>44.295099999999998</v>
      </c>
      <c r="P171" s="45">
        <v>5.5011999999999999</v>
      </c>
      <c r="Q171" s="45">
        <v>52</v>
      </c>
      <c r="R171" s="45">
        <v>0</v>
      </c>
      <c r="S171" s="45">
        <v>5.5</v>
      </c>
    </row>
    <row r="172" spans="1:19" hidden="1" outlineLevel="1" collapsed="1">
      <c r="A172" s="8">
        <v>45444</v>
      </c>
      <c r="B172" s="45">
        <v>34.263300000000001</v>
      </c>
      <c r="C172" s="45">
        <v>35.300800000000002</v>
      </c>
      <c r="D172" s="45">
        <v>34.151699999999998</v>
      </c>
      <c r="E172" s="45">
        <v>34.088799999999999</v>
      </c>
      <c r="F172" s="45">
        <v>35.307600000000001</v>
      </c>
      <c r="G172" s="45">
        <v>28.197800000000001</v>
      </c>
      <c r="H172" s="45">
        <v>34.2883</v>
      </c>
      <c r="I172" s="45">
        <v>35.279200000000003</v>
      </c>
      <c r="J172" s="45">
        <v>34.181800000000003</v>
      </c>
      <c r="K172" s="45">
        <v>34.125300000000003</v>
      </c>
      <c r="L172" s="45">
        <v>35.307600000000001</v>
      </c>
      <c r="M172" s="45">
        <v>28.197800000000001</v>
      </c>
      <c r="N172" s="45">
        <v>12.289099999999999</v>
      </c>
      <c r="O172" s="45">
        <v>47.382100000000001</v>
      </c>
      <c r="P172" s="45">
        <v>6</v>
      </c>
      <c r="Q172" s="45">
        <v>6</v>
      </c>
      <c r="R172" s="45">
        <v>0</v>
      </c>
      <c r="S172" s="45">
        <v>0</v>
      </c>
    </row>
    <row r="173" spans="1:19" hidden="1" outlineLevel="1" collapsed="1">
      <c r="A173" s="8">
        <v>45474</v>
      </c>
      <c r="B173" s="45">
        <v>34.116</v>
      </c>
      <c r="C173" s="45">
        <v>35.063200000000002</v>
      </c>
      <c r="D173" s="45">
        <v>34.006500000000003</v>
      </c>
      <c r="E173" s="45">
        <v>33.747599999999998</v>
      </c>
      <c r="F173" s="45">
        <v>35.889499999999998</v>
      </c>
      <c r="G173" s="45">
        <v>30.5352</v>
      </c>
      <c r="H173" s="45">
        <v>34.283000000000001</v>
      </c>
      <c r="I173" s="45">
        <v>35.049799999999998</v>
      </c>
      <c r="J173" s="45">
        <v>34.193899999999999</v>
      </c>
      <c r="K173" s="45">
        <v>33.971800000000002</v>
      </c>
      <c r="L173" s="45">
        <v>35.889499999999998</v>
      </c>
      <c r="M173" s="45">
        <v>30.5352</v>
      </c>
      <c r="N173" s="45">
        <v>6.9531000000000001</v>
      </c>
      <c r="O173" s="45">
        <v>44.027700000000003</v>
      </c>
      <c r="P173" s="45">
        <v>5.9859999999999998</v>
      </c>
      <c r="Q173" s="45">
        <v>5.9859999999999998</v>
      </c>
      <c r="R173" s="45">
        <v>0</v>
      </c>
      <c r="S173" s="45">
        <v>0</v>
      </c>
    </row>
    <row r="174" spans="1:19" hidden="1" outlineLevel="1" collapsed="1">
      <c r="A174" s="8">
        <v>45505</v>
      </c>
      <c r="B174" s="45">
        <v>34.414700000000003</v>
      </c>
      <c r="C174" s="45">
        <v>35.077300000000001</v>
      </c>
      <c r="D174" s="45">
        <v>34.340000000000003</v>
      </c>
      <c r="E174" s="45">
        <v>34.782699999999998</v>
      </c>
      <c r="F174" s="45">
        <v>33.074100000000001</v>
      </c>
      <c r="G174" s="45">
        <v>27.0398</v>
      </c>
      <c r="H174" s="45">
        <v>34.432600000000001</v>
      </c>
      <c r="I174" s="45">
        <v>35.073999999999998</v>
      </c>
      <c r="J174" s="45">
        <v>34.360300000000002</v>
      </c>
      <c r="K174" s="45">
        <v>34.807699999999997</v>
      </c>
      <c r="L174" s="45">
        <v>33.074100000000001</v>
      </c>
      <c r="M174" s="45">
        <v>27.0398</v>
      </c>
      <c r="N174" s="45">
        <v>9.1044</v>
      </c>
      <c r="O174" s="45">
        <v>40.3566</v>
      </c>
      <c r="P174" s="45">
        <v>6</v>
      </c>
      <c r="Q174" s="45">
        <v>6</v>
      </c>
      <c r="R174" s="45">
        <v>0</v>
      </c>
      <c r="S174" s="45" t="s">
        <v>126</v>
      </c>
    </row>
    <row r="175" spans="1:19" hidden="1" outlineLevel="1" collapsed="1">
      <c r="A175" s="8">
        <v>45536</v>
      </c>
      <c r="B175" s="45">
        <v>34.334000000000003</v>
      </c>
      <c r="C175" s="45">
        <v>36.200299999999999</v>
      </c>
      <c r="D175" s="45">
        <v>34.136699999999998</v>
      </c>
      <c r="E175" s="45">
        <v>34.268599999999999</v>
      </c>
      <c r="F175" s="45">
        <v>33.923699999999997</v>
      </c>
      <c r="G175" s="45">
        <v>30.167999999999999</v>
      </c>
      <c r="H175" s="45">
        <v>34.427500000000002</v>
      </c>
      <c r="I175" s="45">
        <v>36.194899999999997</v>
      </c>
      <c r="J175" s="45">
        <v>34.240099999999998</v>
      </c>
      <c r="K175" s="45">
        <v>34.3932</v>
      </c>
      <c r="L175" s="45">
        <v>33.923699999999997</v>
      </c>
      <c r="M175" s="45">
        <v>30.167999999999999</v>
      </c>
      <c r="N175" s="45">
        <v>6.6668000000000003</v>
      </c>
      <c r="O175" s="45">
        <v>45.319800000000001</v>
      </c>
      <c r="P175" s="45">
        <v>6</v>
      </c>
      <c r="Q175" s="45">
        <v>6</v>
      </c>
      <c r="R175" s="45">
        <v>0</v>
      </c>
      <c r="S175" s="45">
        <v>0</v>
      </c>
    </row>
    <row r="176" spans="1:19" hidden="1" outlineLevel="1" collapsed="1">
      <c r="A176" s="8">
        <v>45566</v>
      </c>
      <c r="B176" s="45">
        <v>34.304600000000001</v>
      </c>
      <c r="C176" s="45">
        <v>35.491199999999999</v>
      </c>
      <c r="D176" s="45">
        <v>34.172199999999997</v>
      </c>
      <c r="E176" s="45">
        <v>34.65</v>
      </c>
      <c r="F176" s="45">
        <v>32.058300000000003</v>
      </c>
      <c r="G176" s="45">
        <v>29.528300000000002</v>
      </c>
      <c r="H176" s="45">
        <v>34.371899999999997</v>
      </c>
      <c r="I176" s="45">
        <v>35.504399999999997</v>
      </c>
      <c r="J176" s="45">
        <v>34.2453</v>
      </c>
      <c r="K176" s="45">
        <v>34.738900000000001</v>
      </c>
      <c r="L176" s="45">
        <v>32.058300000000003</v>
      </c>
      <c r="M176" s="45">
        <v>29.528300000000002</v>
      </c>
      <c r="N176" s="45">
        <v>6.2526999999999999</v>
      </c>
      <c r="O176" s="45">
        <v>20.543700000000001</v>
      </c>
      <c r="P176" s="45">
        <v>5.7027999999999999</v>
      </c>
      <c r="Q176" s="45">
        <v>5.7027999999999999</v>
      </c>
      <c r="R176" s="45">
        <v>0</v>
      </c>
      <c r="S176" s="45">
        <v>0</v>
      </c>
    </row>
    <row r="177" spans="1:19" hidden="1" outlineLevel="1" collapsed="1">
      <c r="A177" s="8">
        <v>45597</v>
      </c>
      <c r="B177" s="45">
        <v>33.837499999999999</v>
      </c>
      <c r="C177" s="45">
        <v>36.680100000000003</v>
      </c>
      <c r="D177" s="45">
        <v>33.558999999999997</v>
      </c>
      <c r="E177" s="45">
        <v>33.984400000000001</v>
      </c>
      <c r="F177" s="45">
        <v>31.7941</v>
      </c>
      <c r="G177" s="45">
        <v>28.795400000000001</v>
      </c>
      <c r="H177" s="45">
        <v>33.881900000000002</v>
      </c>
      <c r="I177" s="45">
        <v>36.671300000000002</v>
      </c>
      <c r="J177" s="45">
        <v>33.608600000000003</v>
      </c>
      <c r="K177" s="45">
        <v>34.044600000000003</v>
      </c>
      <c r="L177" s="45">
        <v>31.7941</v>
      </c>
      <c r="M177" s="45">
        <v>28.795400000000001</v>
      </c>
      <c r="N177" s="45">
        <v>8.5954999999999995</v>
      </c>
      <c r="O177" s="45">
        <v>43.029400000000003</v>
      </c>
      <c r="P177" s="45">
        <v>5.9997999999999996</v>
      </c>
      <c r="Q177" s="45">
        <v>5.9997999999999996</v>
      </c>
      <c r="R177" s="45">
        <v>0</v>
      </c>
      <c r="S177" s="45">
        <v>0</v>
      </c>
    </row>
    <row r="178" spans="1:19" collapsed="1">
      <c r="A178" s="8">
        <v>45627</v>
      </c>
      <c r="B178" s="45">
        <v>34.072200000000002</v>
      </c>
      <c r="C178" s="45">
        <v>36.649000000000001</v>
      </c>
      <c r="D178" s="45">
        <v>33.817799999999998</v>
      </c>
      <c r="E178" s="45">
        <v>33.690600000000003</v>
      </c>
      <c r="F178" s="45">
        <v>34.341200000000001</v>
      </c>
      <c r="G178" s="45">
        <v>35.915599999999998</v>
      </c>
      <c r="H178" s="45">
        <v>34.160299999999999</v>
      </c>
      <c r="I178" s="45">
        <v>36.640500000000003</v>
      </c>
      <c r="J178" s="45">
        <v>33.914700000000003</v>
      </c>
      <c r="K178" s="45">
        <v>33.805500000000002</v>
      </c>
      <c r="L178" s="45">
        <v>34.341200000000001</v>
      </c>
      <c r="M178" s="45">
        <v>35.915599999999998</v>
      </c>
      <c r="N178" s="45">
        <v>10.2796</v>
      </c>
      <c r="O178" s="45">
        <v>45.422699999999999</v>
      </c>
      <c r="P178" s="45">
        <v>9.4350000000000005</v>
      </c>
      <c r="Q178" s="45">
        <v>9.4350000000000005</v>
      </c>
      <c r="R178" s="45">
        <v>0</v>
      </c>
      <c r="S178" s="45">
        <v>0</v>
      </c>
    </row>
    <row r="179" spans="1:19">
      <c r="A179" s="8">
        <v>45658</v>
      </c>
      <c r="B179" s="45">
        <v>34.886499999999998</v>
      </c>
      <c r="C179" s="45">
        <v>35.152700000000003</v>
      </c>
      <c r="D179" s="45">
        <v>34.856900000000003</v>
      </c>
      <c r="E179" s="45">
        <v>35.088900000000002</v>
      </c>
      <c r="F179" s="45">
        <v>34.575200000000002</v>
      </c>
      <c r="G179" s="45">
        <v>28.1143</v>
      </c>
      <c r="H179" s="45">
        <v>34.998699999999999</v>
      </c>
      <c r="I179" s="45">
        <v>35.1389</v>
      </c>
      <c r="J179" s="45">
        <v>34.9831</v>
      </c>
      <c r="K179" s="45">
        <v>35.241500000000002</v>
      </c>
      <c r="L179" s="45">
        <v>34.575200000000002</v>
      </c>
      <c r="M179" s="45">
        <v>28.1143</v>
      </c>
      <c r="N179" s="45">
        <v>7.3390000000000004</v>
      </c>
      <c r="O179" s="45">
        <v>45.095500000000001</v>
      </c>
      <c r="P179" s="45">
        <v>6</v>
      </c>
      <c r="Q179" s="45">
        <v>6</v>
      </c>
      <c r="R179" s="45">
        <v>0</v>
      </c>
      <c r="S179" s="45">
        <v>0</v>
      </c>
    </row>
    <row r="180" spans="1:19">
      <c r="A180" s="8">
        <v>45689</v>
      </c>
      <c r="B180" s="45">
        <v>34.723999999999997</v>
      </c>
      <c r="C180" s="45">
        <v>34.972900000000003</v>
      </c>
      <c r="D180" s="45">
        <v>34.6967</v>
      </c>
      <c r="E180" s="45">
        <v>34.584699999999998</v>
      </c>
      <c r="F180" s="45">
        <v>36.2136</v>
      </c>
      <c r="G180" s="45">
        <v>28.255500000000001</v>
      </c>
      <c r="H180" s="45">
        <v>35.074399999999997</v>
      </c>
      <c r="I180" s="45">
        <v>34.991500000000002</v>
      </c>
      <c r="J180" s="45">
        <v>35.083599999999997</v>
      </c>
      <c r="K180" s="45">
        <v>35.047499999999999</v>
      </c>
      <c r="L180" s="45">
        <v>36.2136</v>
      </c>
      <c r="M180" s="45">
        <v>28.255500000000001</v>
      </c>
      <c r="N180" s="45">
        <v>6.1723999999999997</v>
      </c>
      <c r="O180" s="45">
        <v>21.425599999999999</v>
      </c>
      <c r="P180" s="45">
        <v>6</v>
      </c>
      <c r="Q180" s="45">
        <v>6</v>
      </c>
      <c r="R180" s="45">
        <v>0</v>
      </c>
      <c r="S180" s="45">
        <v>0</v>
      </c>
    </row>
    <row r="181" spans="1:19">
      <c r="A181" s="8">
        <v>45717</v>
      </c>
      <c r="B181" s="45">
        <v>35.129300000000001</v>
      </c>
      <c r="C181" s="45">
        <v>35.481000000000002</v>
      </c>
      <c r="D181" s="45">
        <v>35.091799999999999</v>
      </c>
      <c r="E181" s="45">
        <v>35.3446</v>
      </c>
      <c r="F181" s="45">
        <v>33.9176</v>
      </c>
      <c r="G181" s="45">
        <v>32.596200000000003</v>
      </c>
      <c r="H181" s="45">
        <v>35.296399999999998</v>
      </c>
      <c r="I181" s="45">
        <v>35.478299999999997</v>
      </c>
      <c r="J181" s="45">
        <v>35.276899999999998</v>
      </c>
      <c r="K181" s="45">
        <v>35.567500000000003</v>
      </c>
      <c r="L181" s="45">
        <v>33.9176</v>
      </c>
      <c r="M181" s="45">
        <v>32.596200000000003</v>
      </c>
      <c r="N181" s="45">
        <v>6.6077000000000004</v>
      </c>
      <c r="O181" s="45">
        <v>37.813000000000002</v>
      </c>
      <c r="P181" s="45">
        <v>6</v>
      </c>
      <c r="Q181" s="45">
        <v>6</v>
      </c>
      <c r="R181" s="45">
        <v>0</v>
      </c>
      <c r="S181" s="45">
        <v>0</v>
      </c>
    </row>
    <row r="182" spans="1:19">
      <c r="A182" s="8">
        <v>45748</v>
      </c>
      <c r="B182" s="45">
        <v>34.646900000000002</v>
      </c>
      <c r="C182" s="45">
        <v>34.546799999999998</v>
      </c>
      <c r="D182" s="45">
        <v>34.658299999999997</v>
      </c>
      <c r="E182" s="45">
        <v>35.186100000000003</v>
      </c>
      <c r="F182" s="45">
        <v>32.617199999999997</v>
      </c>
      <c r="G182" s="45">
        <v>29.065799999999999</v>
      </c>
      <c r="H182" s="45">
        <v>34.752400000000002</v>
      </c>
      <c r="I182" s="45">
        <v>34.560299999999998</v>
      </c>
      <c r="J182" s="45">
        <v>34.774299999999997</v>
      </c>
      <c r="K182" s="45">
        <v>35.325600000000001</v>
      </c>
      <c r="L182" s="45">
        <v>32.617199999999997</v>
      </c>
      <c r="M182" s="45">
        <v>29.158899999999999</v>
      </c>
      <c r="N182" s="45">
        <v>7.1380999999999997</v>
      </c>
      <c r="O182" s="45">
        <v>26.3429</v>
      </c>
      <c r="P182" s="45">
        <v>6.2573999999999996</v>
      </c>
      <c r="Q182" s="45">
        <v>6</v>
      </c>
      <c r="R182" s="45">
        <v>0</v>
      </c>
      <c r="S182" s="45">
        <v>13.58</v>
      </c>
    </row>
    <row r="183" spans="1:19">
      <c r="A183" s="8">
        <v>45778</v>
      </c>
      <c r="B183" s="45">
        <v>35.029400000000003</v>
      </c>
      <c r="C183" s="45">
        <v>35.192100000000003</v>
      </c>
      <c r="D183" s="45">
        <v>35.012300000000003</v>
      </c>
      <c r="E183" s="45">
        <v>35.316899999999997</v>
      </c>
      <c r="F183" s="45">
        <v>34.286799999999999</v>
      </c>
      <c r="G183" s="45">
        <v>28.2515</v>
      </c>
      <c r="H183" s="45">
        <v>35.201000000000001</v>
      </c>
      <c r="I183" s="45">
        <v>35.201900000000002</v>
      </c>
      <c r="J183" s="45">
        <v>35.200899999999997</v>
      </c>
      <c r="K183" s="45">
        <v>35.546599999999998</v>
      </c>
      <c r="L183" s="45">
        <v>34.286799999999999</v>
      </c>
      <c r="M183" s="45">
        <v>28.2515</v>
      </c>
      <c r="N183" s="45">
        <v>8.0837000000000003</v>
      </c>
      <c r="O183" s="45">
        <v>28.246500000000001</v>
      </c>
      <c r="P183" s="45">
        <v>7.6466000000000003</v>
      </c>
      <c r="Q183" s="45">
        <v>7.6466000000000003</v>
      </c>
      <c r="R183" s="45">
        <v>0</v>
      </c>
      <c r="S183" s="45" t="s">
        <v>126</v>
      </c>
    </row>
    <row r="184" spans="1:19">
      <c r="A184" s="8">
        <v>45809</v>
      </c>
      <c r="B184" s="45">
        <v>35.093200000000003</v>
      </c>
      <c r="C184" s="45">
        <v>37.1843</v>
      </c>
      <c r="D184" s="45">
        <v>34.896999999999998</v>
      </c>
      <c r="E184" s="45">
        <v>35.1556</v>
      </c>
      <c r="F184" s="45">
        <v>34.134999999999998</v>
      </c>
      <c r="G184" s="45">
        <v>30.329000000000001</v>
      </c>
      <c r="H184" s="45">
        <v>35.273499999999999</v>
      </c>
      <c r="I184" s="45">
        <v>37.232999999999997</v>
      </c>
      <c r="J184" s="45">
        <v>35.088799999999999</v>
      </c>
      <c r="K184" s="45">
        <v>35.389200000000002</v>
      </c>
      <c r="L184" s="45">
        <v>34.134999999999998</v>
      </c>
      <c r="M184" s="45">
        <v>30.329000000000001</v>
      </c>
      <c r="N184" s="45">
        <v>6.3265000000000002</v>
      </c>
      <c r="O184" s="45">
        <v>16.2332</v>
      </c>
      <c r="P184" s="45">
        <v>6</v>
      </c>
      <c r="Q184" s="45">
        <v>6</v>
      </c>
      <c r="R184" s="45">
        <v>0</v>
      </c>
      <c r="S184" s="45">
        <v>0</v>
      </c>
    </row>
    <row r="185" spans="1:19">
      <c r="A185" s="8">
        <v>45839</v>
      </c>
      <c r="B185" s="45">
        <v>34.639499999999998</v>
      </c>
      <c r="C185" s="45">
        <v>35.490200000000002</v>
      </c>
      <c r="D185" s="45">
        <v>34.551900000000003</v>
      </c>
      <c r="E185" s="45">
        <v>35.1678</v>
      </c>
      <c r="F185" s="45">
        <v>31.916699999999999</v>
      </c>
      <c r="G185" s="45">
        <v>29.178599999999999</v>
      </c>
      <c r="H185" s="45">
        <v>34.834099999999999</v>
      </c>
      <c r="I185" s="45">
        <v>35.498100000000001</v>
      </c>
      <c r="J185" s="45">
        <v>34.7654</v>
      </c>
      <c r="K185" s="45">
        <v>35.4253</v>
      </c>
      <c r="L185" s="45">
        <v>31.916699999999999</v>
      </c>
      <c r="M185" s="45">
        <v>29.296399999999998</v>
      </c>
      <c r="N185" s="45">
        <v>6.8910999999999998</v>
      </c>
      <c r="O185" s="45">
        <v>32.385100000000001</v>
      </c>
      <c r="P185" s="45">
        <v>5.9912000000000001</v>
      </c>
      <c r="Q185" s="45">
        <v>6</v>
      </c>
      <c r="R185" s="45">
        <v>0</v>
      </c>
      <c r="S185" s="45">
        <v>5.5</v>
      </c>
    </row>
    <row r="186" spans="1:19">
      <c r="A186" s="8">
        <v>45870</v>
      </c>
      <c r="B186" s="45">
        <v>34.540999999999997</v>
      </c>
      <c r="C186" s="45">
        <v>33.8414</v>
      </c>
      <c r="D186" s="45">
        <v>34.616</v>
      </c>
      <c r="E186" s="45">
        <v>35.175400000000003</v>
      </c>
      <c r="F186" s="45">
        <v>31.099499999999999</v>
      </c>
      <c r="G186" s="45">
        <v>35.1004</v>
      </c>
      <c r="H186" s="45">
        <v>34.79</v>
      </c>
      <c r="I186" s="45">
        <v>33.856699999999996</v>
      </c>
      <c r="J186" s="45">
        <v>34.890799999999999</v>
      </c>
      <c r="K186" s="45">
        <v>35.508499999999998</v>
      </c>
      <c r="L186" s="45">
        <v>31.099499999999999</v>
      </c>
      <c r="M186" s="45">
        <v>35.1004</v>
      </c>
      <c r="N186" s="45">
        <v>6.4576000000000002</v>
      </c>
      <c r="O186" s="45">
        <v>26.367899999999999</v>
      </c>
      <c r="P186" s="45">
        <v>6</v>
      </c>
      <c r="Q186" s="45">
        <v>6</v>
      </c>
      <c r="R186" s="45">
        <v>0</v>
      </c>
      <c r="S186" s="45">
        <v>0</v>
      </c>
    </row>
    <row r="187" spans="1:19">
      <c r="A187" s="8">
        <v>45901</v>
      </c>
      <c r="B187" s="45">
        <v>34.874899999999997</v>
      </c>
      <c r="C187" s="45">
        <v>34.047800000000002</v>
      </c>
      <c r="D187" s="45">
        <v>34.966299999999997</v>
      </c>
      <c r="E187" s="45">
        <v>35.851700000000001</v>
      </c>
      <c r="F187" s="45">
        <v>30.073899999999998</v>
      </c>
      <c r="G187" s="45">
        <v>32.919899999999998</v>
      </c>
      <c r="H187" s="45">
        <v>34.924599999999998</v>
      </c>
      <c r="I187" s="45">
        <v>34.250300000000003</v>
      </c>
      <c r="J187" s="45">
        <v>34.998600000000003</v>
      </c>
      <c r="K187" s="45">
        <v>35.881999999999998</v>
      </c>
      <c r="L187" s="45">
        <v>30.073899999999998</v>
      </c>
      <c r="M187" s="45">
        <v>33.2117</v>
      </c>
      <c r="N187" s="45">
        <v>4.9767000000000001</v>
      </c>
      <c r="O187" s="45">
        <v>4.9854000000000003</v>
      </c>
      <c r="P187" s="45">
        <v>4.9705000000000004</v>
      </c>
      <c r="Q187" s="45">
        <v>6</v>
      </c>
      <c r="R187" s="45">
        <v>0</v>
      </c>
      <c r="S187" s="45">
        <v>1.1499999999999999</v>
      </c>
    </row>
    <row r="188" spans="1:19">
      <c r="A188" s="8">
        <v>45931</v>
      </c>
      <c r="B188" s="45">
        <v>34.353999999999999</v>
      </c>
      <c r="C188" s="45">
        <v>34.637099999999997</v>
      </c>
      <c r="D188" s="45">
        <v>34.3262</v>
      </c>
      <c r="E188" s="45">
        <v>35.332000000000001</v>
      </c>
      <c r="F188" s="45">
        <v>29.117699999999999</v>
      </c>
      <c r="G188" s="45">
        <v>34.0167</v>
      </c>
      <c r="H188" s="45">
        <v>34.6248</v>
      </c>
      <c r="I188" s="45">
        <v>34.626199999999997</v>
      </c>
      <c r="J188" s="45">
        <v>34.624699999999997</v>
      </c>
      <c r="K188" s="45">
        <v>35.707900000000002</v>
      </c>
      <c r="L188" s="45">
        <v>29.130400000000002</v>
      </c>
      <c r="M188" s="45">
        <v>34.0167</v>
      </c>
      <c r="N188" s="45">
        <v>6.6505999999999998</v>
      </c>
      <c r="O188" s="45">
        <v>40.302500000000002</v>
      </c>
      <c r="P188" s="45">
        <v>6.0397999999999996</v>
      </c>
      <c r="Q188" s="45">
        <v>6</v>
      </c>
      <c r="R188" s="45">
        <v>10</v>
      </c>
      <c r="S188" s="45">
        <v>0</v>
      </c>
    </row>
    <row r="189" spans="1:19">
      <c r="A189" s="8">
        <v>45962</v>
      </c>
      <c r="B189" s="45">
        <v>33.399700000000003</v>
      </c>
      <c r="C189" s="45">
        <v>32.543700000000001</v>
      </c>
      <c r="D189" s="45">
        <v>33.485199999999999</v>
      </c>
      <c r="E189" s="45">
        <v>34.545400000000001</v>
      </c>
      <c r="F189" s="45">
        <v>27.847200000000001</v>
      </c>
      <c r="G189" s="45">
        <v>35.041699999999999</v>
      </c>
      <c r="H189" s="45">
        <v>33.453400000000002</v>
      </c>
      <c r="I189" s="45">
        <v>32.548699999999997</v>
      </c>
      <c r="J189" s="45">
        <v>33.543900000000001</v>
      </c>
      <c r="K189" s="45">
        <v>34.620100000000001</v>
      </c>
      <c r="L189" s="45">
        <v>27.847200000000001</v>
      </c>
      <c r="M189" s="45">
        <v>35.041699999999999</v>
      </c>
      <c r="N189" s="45">
        <v>7.0774999999999997</v>
      </c>
      <c r="O189" s="45">
        <v>28.021599999999999</v>
      </c>
      <c r="P189" s="45">
        <v>5.9996</v>
      </c>
      <c r="Q189" s="45">
        <v>5.9996</v>
      </c>
      <c r="R189" s="45">
        <v>0</v>
      </c>
      <c r="S189" s="45">
        <v>0</v>
      </c>
    </row>
    <row r="190" spans="1:19">
      <c r="A190" s="8">
        <v>45992</v>
      </c>
      <c r="B190" s="45">
        <v>33.699300000000001</v>
      </c>
      <c r="C190" s="45">
        <v>34.105200000000004</v>
      </c>
      <c r="D190" s="45">
        <v>33.661799999999999</v>
      </c>
      <c r="E190" s="45">
        <v>34.494300000000003</v>
      </c>
      <c r="F190" s="45">
        <v>29.567599999999999</v>
      </c>
      <c r="G190" s="45">
        <v>34.798299999999998</v>
      </c>
      <c r="H190" s="45">
        <v>33.700400000000002</v>
      </c>
      <c r="I190" s="45">
        <v>34.118099999999998</v>
      </c>
      <c r="J190" s="45">
        <v>33.661799999999999</v>
      </c>
      <c r="K190" s="45">
        <v>34.494300000000003</v>
      </c>
      <c r="L190" s="45">
        <v>29.567599999999999</v>
      </c>
      <c r="M190" s="45">
        <v>34.798299999999998</v>
      </c>
      <c r="N190" s="45">
        <v>26.292899999999999</v>
      </c>
      <c r="O190" s="45">
        <v>26.292899999999999</v>
      </c>
      <c r="P190" s="45">
        <v>0</v>
      </c>
      <c r="Q190" s="45">
        <v>0</v>
      </c>
      <c r="R190" s="45">
        <v>0</v>
      </c>
      <c r="S190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4" customWidth="1"/>
    <col min="3" max="3" width="14.33203125" style="24" customWidth="1"/>
    <col min="4" max="4" width="7.109375" style="20" customWidth="1"/>
    <col min="5" max="5" width="9" style="20" customWidth="1"/>
    <col min="6" max="10" width="7.109375" style="20" customWidth="1"/>
    <col min="11" max="11" width="9" style="20" customWidth="1"/>
    <col min="12" max="16" width="7.109375" style="20" customWidth="1"/>
    <col min="17" max="17" width="9" style="20" customWidth="1"/>
    <col min="18" max="20" width="7.109375" style="20" customWidth="1"/>
    <col min="21" max="21" width="10" style="24" customWidth="1"/>
    <col min="22" max="16384" width="9.109375" style="24"/>
  </cols>
  <sheetData>
    <row r="1" spans="1:21">
      <c r="A1" s="17" t="s">
        <v>157</v>
      </c>
    </row>
    <row r="2" spans="1:21" ht="5.25" customHeight="1"/>
    <row r="3" spans="1:21" ht="25.5" customHeight="1">
      <c r="A3" s="235" t="s">
        <v>110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</row>
    <row r="4" spans="1:21" ht="12.75" customHeight="1">
      <c r="A4" s="13" t="s">
        <v>130</v>
      </c>
    </row>
    <row r="5" spans="1:21" ht="12.75" customHeight="1">
      <c r="A5" s="26" t="s">
        <v>53</v>
      </c>
    </row>
    <row r="6" spans="1:21" s="30" customFormat="1" ht="12.75" customHeight="1">
      <c r="A6" s="256" t="s">
        <v>0</v>
      </c>
      <c r="B6" s="232" t="s">
        <v>1</v>
      </c>
      <c r="C6" s="232" t="s">
        <v>4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12" t="s">
        <v>5</v>
      </c>
    </row>
    <row r="7" spans="1:21" s="30" customForma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13"/>
    </row>
    <row r="8" spans="1:21" ht="69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4"/>
    </row>
    <row r="9" spans="1:21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11.994999999999999</v>
      </c>
      <c r="C40" s="45">
        <v>11.3588</v>
      </c>
      <c r="D40" s="45">
        <v>0</v>
      </c>
      <c r="E40" s="45">
        <v>11.3588</v>
      </c>
      <c r="F40" s="45">
        <v>0</v>
      </c>
      <c r="G40" s="45">
        <v>12</v>
      </c>
      <c r="H40" s="45">
        <v>10.8367</v>
      </c>
      <c r="I40" s="45">
        <v>11.2743</v>
      </c>
      <c r="J40" s="45">
        <v>0</v>
      </c>
      <c r="K40" s="45">
        <v>11.2743</v>
      </c>
      <c r="L40" s="45">
        <v>0</v>
      </c>
      <c r="M40" s="45">
        <v>12</v>
      </c>
      <c r="N40" s="45">
        <v>10.5251</v>
      </c>
      <c r="O40" s="45">
        <v>12</v>
      </c>
      <c r="P40" s="45">
        <v>0</v>
      </c>
      <c r="Q40" s="45">
        <v>12</v>
      </c>
      <c r="R40" s="45">
        <v>0</v>
      </c>
      <c r="S40" s="45">
        <v>0</v>
      </c>
      <c r="T40" s="45">
        <v>12</v>
      </c>
      <c r="U40" s="45">
        <v>11.995342444155506</v>
      </c>
    </row>
    <row r="41" spans="1:21" hidden="1" outlineLevel="1">
      <c r="A41" s="8">
        <v>41456</v>
      </c>
      <c r="B41" s="45">
        <v>12.1652</v>
      </c>
      <c r="C41" s="45">
        <v>13.211499999999999</v>
      </c>
      <c r="D41" s="45">
        <v>0</v>
      </c>
      <c r="E41" s="45">
        <v>13.211499999999999</v>
      </c>
      <c r="F41" s="45">
        <v>14</v>
      </c>
      <c r="G41" s="45">
        <v>12</v>
      </c>
      <c r="H41" s="45">
        <v>12</v>
      </c>
      <c r="I41" s="45">
        <v>13.2242</v>
      </c>
      <c r="J41" s="45">
        <v>0</v>
      </c>
      <c r="K41" s="45">
        <v>13.2242</v>
      </c>
      <c r="L41" s="45">
        <v>14</v>
      </c>
      <c r="M41" s="45">
        <v>12</v>
      </c>
      <c r="N41" s="45">
        <v>12</v>
      </c>
      <c r="O41" s="45">
        <v>12</v>
      </c>
      <c r="P41" s="45">
        <v>0</v>
      </c>
      <c r="Q41" s="45">
        <v>12</v>
      </c>
      <c r="R41" s="45">
        <v>0</v>
      </c>
      <c r="S41" s="45">
        <v>0</v>
      </c>
      <c r="T41" s="45">
        <v>12</v>
      </c>
      <c r="U41" s="45">
        <v>12.159704193933234</v>
      </c>
    </row>
    <row r="42" spans="1:21" hidden="1" outlineLevel="1">
      <c r="A42" s="8">
        <v>41487</v>
      </c>
      <c r="B42" s="45">
        <v>12.013299999999999</v>
      </c>
      <c r="C42" s="45">
        <v>12</v>
      </c>
      <c r="D42" s="45">
        <v>0</v>
      </c>
      <c r="E42" s="45">
        <v>12</v>
      </c>
      <c r="F42" s="45">
        <v>0</v>
      </c>
      <c r="G42" s="45">
        <v>12</v>
      </c>
      <c r="H42" s="45">
        <v>12</v>
      </c>
      <c r="I42" s="45">
        <v>12</v>
      </c>
      <c r="J42" s="45">
        <v>0</v>
      </c>
      <c r="K42" s="45">
        <v>12</v>
      </c>
      <c r="L42" s="45">
        <v>0</v>
      </c>
      <c r="M42" s="45">
        <v>12</v>
      </c>
      <c r="N42" s="45">
        <v>12</v>
      </c>
      <c r="O42" s="45">
        <v>12</v>
      </c>
      <c r="P42" s="45">
        <v>0</v>
      </c>
      <c r="Q42" s="45">
        <v>12</v>
      </c>
      <c r="R42" s="45">
        <v>0</v>
      </c>
      <c r="S42" s="45">
        <v>0</v>
      </c>
      <c r="T42" s="45">
        <v>12</v>
      </c>
      <c r="U42" s="45">
        <v>12.013289403171319</v>
      </c>
    </row>
    <row r="43" spans="1:21" hidden="1" outlineLevel="1">
      <c r="A43" s="8">
        <v>41518</v>
      </c>
      <c r="B43" s="45">
        <v>12.195499999999999</v>
      </c>
      <c r="C43" s="45">
        <v>16.772300000000001</v>
      </c>
      <c r="D43" s="45">
        <v>0</v>
      </c>
      <c r="E43" s="45">
        <v>16.772300000000001</v>
      </c>
      <c r="F43" s="45">
        <v>0</v>
      </c>
      <c r="G43" s="45">
        <v>18.8582</v>
      </c>
      <c r="H43" s="45">
        <v>12</v>
      </c>
      <c r="I43" s="45">
        <v>17.393599999999999</v>
      </c>
      <c r="J43" s="45">
        <v>0</v>
      </c>
      <c r="K43" s="45">
        <v>17.393599999999999</v>
      </c>
      <c r="L43" s="45">
        <v>0</v>
      </c>
      <c r="M43" s="45">
        <v>18.8582</v>
      </c>
      <c r="N43" s="45">
        <v>12</v>
      </c>
      <c r="O43" s="45">
        <v>12</v>
      </c>
      <c r="P43" s="45">
        <v>0</v>
      </c>
      <c r="Q43" s="45">
        <v>12</v>
      </c>
      <c r="R43" s="45">
        <v>0</v>
      </c>
      <c r="S43" s="45">
        <v>0</v>
      </c>
      <c r="T43" s="45">
        <v>12</v>
      </c>
      <c r="U43" s="45">
        <v>12.190634669358557</v>
      </c>
    </row>
    <row r="44" spans="1:21" hidden="1" outlineLevel="1">
      <c r="A44" s="8">
        <v>41548</v>
      </c>
      <c r="B44" s="45">
        <v>12.102</v>
      </c>
      <c r="C44" s="45">
        <v>12</v>
      </c>
      <c r="D44" s="45">
        <v>0</v>
      </c>
      <c r="E44" s="45">
        <v>12</v>
      </c>
      <c r="F44" s="45">
        <v>0</v>
      </c>
      <c r="G44" s="45">
        <v>12</v>
      </c>
      <c r="H44" s="45">
        <v>12</v>
      </c>
      <c r="I44" s="45">
        <v>12</v>
      </c>
      <c r="J44" s="45">
        <v>0</v>
      </c>
      <c r="K44" s="45">
        <v>12</v>
      </c>
      <c r="L44" s="45">
        <v>0</v>
      </c>
      <c r="M44" s="45">
        <v>12</v>
      </c>
      <c r="N44" s="45">
        <v>12</v>
      </c>
      <c r="O44" s="45">
        <v>12</v>
      </c>
      <c r="P44" s="45">
        <v>0</v>
      </c>
      <c r="Q44" s="45">
        <v>12</v>
      </c>
      <c r="R44" s="45">
        <v>0</v>
      </c>
      <c r="S44" s="45">
        <v>0</v>
      </c>
      <c r="T44" s="45">
        <v>12</v>
      </c>
      <c r="U44" s="45">
        <v>12.102093222918072</v>
      </c>
    </row>
    <row r="45" spans="1:21" hidden="1" outlineLevel="1">
      <c r="A45" s="8">
        <v>41579</v>
      </c>
      <c r="B45" s="45">
        <v>12.440300000000001</v>
      </c>
      <c r="C45" s="45">
        <v>14.2301</v>
      </c>
      <c r="D45" s="45">
        <v>0</v>
      </c>
      <c r="E45" s="45">
        <v>14.2301</v>
      </c>
      <c r="F45" s="45">
        <v>0</v>
      </c>
      <c r="G45" s="45">
        <v>15.549300000000001</v>
      </c>
      <c r="H45" s="45">
        <v>12</v>
      </c>
      <c r="I45" s="45">
        <v>15.090199999999999</v>
      </c>
      <c r="J45" s="45">
        <v>0</v>
      </c>
      <c r="K45" s="45">
        <v>15.090199999999999</v>
      </c>
      <c r="L45" s="45">
        <v>0</v>
      </c>
      <c r="M45" s="45">
        <v>15.564</v>
      </c>
      <c r="N45" s="45">
        <v>12</v>
      </c>
      <c r="O45" s="45">
        <v>12</v>
      </c>
      <c r="P45" s="45">
        <v>0</v>
      </c>
      <c r="Q45" s="45">
        <v>12</v>
      </c>
      <c r="R45" s="45">
        <v>0</v>
      </c>
      <c r="S45" s="45">
        <v>12</v>
      </c>
      <c r="T45" s="45">
        <v>12</v>
      </c>
      <c r="U45" s="45">
        <v>12.438592314883602</v>
      </c>
    </row>
    <row r="46" spans="1:21" hidden="1" outlineLevel="1">
      <c r="A46" s="8">
        <v>41609</v>
      </c>
      <c r="B46" s="45">
        <v>12.5824</v>
      </c>
      <c r="C46" s="45">
        <v>12</v>
      </c>
      <c r="D46" s="45">
        <v>0</v>
      </c>
      <c r="E46" s="45">
        <v>12</v>
      </c>
      <c r="F46" s="45">
        <v>0</v>
      </c>
      <c r="G46" s="45">
        <v>12</v>
      </c>
      <c r="H46" s="45">
        <v>12</v>
      </c>
      <c r="I46" s="45">
        <v>12</v>
      </c>
      <c r="J46" s="45">
        <v>0</v>
      </c>
      <c r="K46" s="45">
        <v>12</v>
      </c>
      <c r="L46" s="45">
        <v>0</v>
      </c>
      <c r="M46" s="45">
        <v>12</v>
      </c>
      <c r="N46" s="45">
        <v>12</v>
      </c>
      <c r="O46" s="45">
        <v>12</v>
      </c>
      <c r="P46" s="45">
        <v>0</v>
      </c>
      <c r="Q46" s="45">
        <v>12</v>
      </c>
      <c r="R46" s="45">
        <v>0</v>
      </c>
      <c r="S46" s="45">
        <v>12</v>
      </c>
      <c r="T46" s="45">
        <v>12</v>
      </c>
      <c r="U46" s="45">
        <v>12.583607847329288</v>
      </c>
    </row>
    <row r="47" spans="1:21" hidden="1" outlineLevel="1">
      <c r="A47" s="8">
        <v>41640</v>
      </c>
      <c r="B47" s="45">
        <v>13.259600000000001</v>
      </c>
      <c r="C47" s="45">
        <v>12</v>
      </c>
      <c r="D47" s="45">
        <v>0</v>
      </c>
      <c r="E47" s="45">
        <v>12</v>
      </c>
      <c r="F47" s="45">
        <v>0</v>
      </c>
      <c r="G47" s="45">
        <v>12</v>
      </c>
      <c r="H47" s="45">
        <v>12</v>
      </c>
      <c r="I47" s="45">
        <v>12</v>
      </c>
      <c r="J47" s="45">
        <v>0</v>
      </c>
      <c r="K47" s="45">
        <v>12</v>
      </c>
      <c r="L47" s="45">
        <v>0</v>
      </c>
      <c r="M47" s="45">
        <v>12</v>
      </c>
      <c r="N47" s="45">
        <v>12</v>
      </c>
      <c r="O47" s="45">
        <v>12</v>
      </c>
      <c r="P47" s="45">
        <v>0</v>
      </c>
      <c r="Q47" s="45">
        <v>12</v>
      </c>
      <c r="R47" s="45">
        <v>0</v>
      </c>
      <c r="S47" s="45">
        <v>12</v>
      </c>
      <c r="T47" s="45">
        <v>12</v>
      </c>
      <c r="U47" s="45">
        <v>13.260606258495764</v>
      </c>
    </row>
    <row r="48" spans="1:21" hidden="1" outlineLevel="1">
      <c r="A48" s="8">
        <v>41671</v>
      </c>
      <c r="B48" s="45">
        <v>14.2918</v>
      </c>
      <c r="C48" s="45">
        <v>10.007300000000001</v>
      </c>
      <c r="D48" s="45">
        <v>0</v>
      </c>
      <c r="E48" s="45">
        <v>10.007300000000001</v>
      </c>
      <c r="F48" s="45">
        <v>0</v>
      </c>
      <c r="G48" s="45">
        <v>12</v>
      </c>
      <c r="H48" s="45">
        <v>12</v>
      </c>
      <c r="I48" s="45">
        <v>8.9099000000000004</v>
      </c>
      <c r="J48" s="45">
        <v>0</v>
      </c>
      <c r="K48" s="45">
        <v>8.9099000000000004</v>
      </c>
      <c r="L48" s="45">
        <v>0</v>
      </c>
      <c r="M48" s="45">
        <v>12</v>
      </c>
      <c r="N48" s="45">
        <v>12</v>
      </c>
      <c r="O48" s="45">
        <v>12</v>
      </c>
      <c r="P48" s="45">
        <v>0</v>
      </c>
      <c r="Q48" s="45">
        <v>12</v>
      </c>
      <c r="R48" s="45">
        <v>0</v>
      </c>
      <c r="S48" s="45">
        <v>12</v>
      </c>
      <c r="T48" s="45">
        <v>12</v>
      </c>
      <c r="U48" s="45">
        <v>14.2970636549805</v>
      </c>
    </row>
    <row r="49" spans="1:21" hidden="1" outlineLevel="1">
      <c r="A49" s="8">
        <v>41699</v>
      </c>
      <c r="B49" s="45">
        <v>13.835900000000001</v>
      </c>
      <c r="C49" s="45">
        <v>12</v>
      </c>
      <c r="D49" s="45">
        <v>0</v>
      </c>
      <c r="E49" s="45">
        <v>12</v>
      </c>
      <c r="F49" s="45">
        <v>0</v>
      </c>
      <c r="G49" s="45">
        <v>12</v>
      </c>
      <c r="H49" s="45">
        <v>12</v>
      </c>
      <c r="I49" s="45">
        <v>12</v>
      </c>
      <c r="J49" s="45">
        <v>0</v>
      </c>
      <c r="K49" s="45">
        <v>12</v>
      </c>
      <c r="L49" s="45">
        <v>0</v>
      </c>
      <c r="M49" s="45">
        <v>12</v>
      </c>
      <c r="N49" s="45">
        <v>12</v>
      </c>
      <c r="O49" s="45">
        <v>12</v>
      </c>
      <c r="P49" s="45">
        <v>0</v>
      </c>
      <c r="Q49" s="45">
        <v>12</v>
      </c>
      <c r="R49" s="45">
        <v>0</v>
      </c>
      <c r="S49" s="45">
        <v>12</v>
      </c>
      <c r="T49" s="45">
        <v>12</v>
      </c>
      <c r="U49" s="45">
        <v>13.843047673288192</v>
      </c>
    </row>
    <row r="50" spans="1:21" hidden="1" outlineLevel="1">
      <c r="A50" s="8">
        <v>41730</v>
      </c>
      <c r="B50" s="45">
        <v>13.537100000000001</v>
      </c>
      <c r="C50" s="45">
        <v>12</v>
      </c>
      <c r="D50" s="45">
        <v>0</v>
      </c>
      <c r="E50" s="45">
        <v>12</v>
      </c>
      <c r="F50" s="45">
        <v>0</v>
      </c>
      <c r="G50" s="45">
        <v>12</v>
      </c>
      <c r="H50" s="45">
        <v>12</v>
      </c>
      <c r="I50" s="45">
        <v>12</v>
      </c>
      <c r="J50" s="45">
        <v>0</v>
      </c>
      <c r="K50" s="45">
        <v>12</v>
      </c>
      <c r="L50" s="45">
        <v>0</v>
      </c>
      <c r="M50" s="45">
        <v>12</v>
      </c>
      <c r="N50" s="45">
        <v>12</v>
      </c>
      <c r="O50" s="45">
        <v>12</v>
      </c>
      <c r="P50" s="45">
        <v>0</v>
      </c>
      <c r="Q50" s="45">
        <v>12</v>
      </c>
      <c r="R50" s="45">
        <v>0</v>
      </c>
      <c r="S50" s="45">
        <v>0</v>
      </c>
      <c r="T50" s="45">
        <v>12</v>
      </c>
      <c r="U50" s="45">
        <v>13.537922729139977</v>
      </c>
    </row>
    <row r="51" spans="1:21" hidden="1" outlineLevel="1">
      <c r="A51" s="8">
        <v>41760</v>
      </c>
      <c r="B51" s="45">
        <v>14.845499999999999</v>
      </c>
      <c r="C51" s="45">
        <v>12</v>
      </c>
      <c r="D51" s="45">
        <v>0</v>
      </c>
      <c r="E51" s="45">
        <v>12</v>
      </c>
      <c r="F51" s="45">
        <v>0</v>
      </c>
      <c r="G51" s="45">
        <v>12</v>
      </c>
      <c r="H51" s="45">
        <v>12</v>
      </c>
      <c r="I51" s="45">
        <v>12</v>
      </c>
      <c r="J51" s="45">
        <v>0</v>
      </c>
      <c r="K51" s="45">
        <v>12</v>
      </c>
      <c r="L51" s="45">
        <v>0</v>
      </c>
      <c r="M51" s="45">
        <v>12</v>
      </c>
      <c r="N51" s="45">
        <v>12</v>
      </c>
      <c r="O51" s="45">
        <v>12</v>
      </c>
      <c r="P51" s="45">
        <v>0</v>
      </c>
      <c r="Q51" s="45">
        <v>12</v>
      </c>
      <c r="R51" s="45">
        <v>0</v>
      </c>
      <c r="S51" s="45">
        <v>12</v>
      </c>
      <c r="T51" s="45">
        <v>0</v>
      </c>
      <c r="U51" s="45">
        <v>14.848498478591109</v>
      </c>
    </row>
    <row r="52" spans="1:21" hidden="1" outlineLevel="1">
      <c r="A52" s="8">
        <v>41791</v>
      </c>
      <c r="B52" s="45">
        <v>15.4259</v>
      </c>
      <c r="C52" s="45">
        <v>12</v>
      </c>
      <c r="D52" s="45">
        <v>0</v>
      </c>
      <c r="E52" s="45">
        <v>12</v>
      </c>
      <c r="F52" s="45">
        <v>0</v>
      </c>
      <c r="G52" s="45">
        <v>12</v>
      </c>
      <c r="H52" s="45">
        <v>12</v>
      </c>
      <c r="I52" s="45">
        <v>12</v>
      </c>
      <c r="J52" s="45">
        <v>0</v>
      </c>
      <c r="K52" s="45">
        <v>12</v>
      </c>
      <c r="L52" s="45">
        <v>0</v>
      </c>
      <c r="M52" s="45">
        <v>12</v>
      </c>
      <c r="N52" s="45">
        <v>12</v>
      </c>
      <c r="O52" s="45">
        <v>12</v>
      </c>
      <c r="P52" s="45">
        <v>0</v>
      </c>
      <c r="Q52" s="45">
        <v>12</v>
      </c>
      <c r="R52" s="45">
        <v>0</v>
      </c>
      <c r="S52" s="45">
        <v>12</v>
      </c>
      <c r="T52" s="45">
        <v>0</v>
      </c>
      <c r="U52" s="45">
        <v>15.430274254846925</v>
      </c>
    </row>
    <row r="53" spans="1:21" hidden="1" outlineLevel="1">
      <c r="A53" s="8">
        <v>41821</v>
      </c>
      <c r="B53" s="45">
        <v>14.5725</v>
      </c>
      <c r="C53" s="45">
        <v>12</v>
      </c>
      <c r="D53" s="45">
        <v>0</v>
      </c>
      <c r="E53" s="45">
        <v>12</v>
      </c>
      <c r="F53" s="45">
        <v>0</v>
      </c>
      <c r="G53" s="45">
        <v>12</v>
      </c>
      <c r="H53" s="45">
        <v>12</v>
      </c>
      <c r="I53" s="45">
        <v>12</v>
      </c>
      <c r="J53" s="45">
        <v>0</v>
      </c>
      <c r="K53" s="45">
        <v>12</v>
      </c>
      <c r="L53" s="45">
        <v>0</v>
      </c>
      <c r="M53" s="45">
        <v>12</v>
      </c>
      <c r="N53" s="45">
        <v>12</v>
      </c>
      <c r="O53" s="45">
        <v>12</v>
      </c>
      <c r="P53" s="45">
        <v>0</v>
      </c>
      <c r="Q53" s="45">
        <v>12</v>
      </c>
      <c r="R53" s="45">
        <v>0</v>
      </c>
      <c r="S53" s="45">
        <v>12</v>
      </c>
      <c r="T53" s="45">
        <v>0</v>
      </c>
      <c r="U53" s="45">
        <v>14.574803943179605</v>
      </c>
    </row>
    <row r="54" spans="1:21" hidden="1" outlineLevel="1">
      <c r="A54" s="8">
        <v>41852</v>
      </c>
      <c r="B54" s="45">
        <v>14.597799999999999</v>
      </c>
      <c r="C54" s="45">
        <v>12</v>
      </c>
      <c r="D54" s="45">
        <v>0</v>
      </c>
      <c r="E54" s="45">
        <v>12</v>
      </c>
      <c r="F54" s="45">
        <v>0</v>
      </c>
      <c r="G54" s="45">
        <v>12</v>
      </c>
      <c r="H54" s="45">
        <v>12</v>
      </c>
      <c r="I54" s="45">
        <v>12</v>
      </c>
      <c r="J54" s="45">
        <v>0</v>
      </c>
      <c r="K54" s="45">
        <v>12</v>
      </c>
      <c r="L54" s="45">
        <v>0</v>
      </c>
      <c r="M54" s="45">
        <v>12</v>
      </c>
      <c r="N54" s="45">
        <v>12</v>
      </c>
      <c r="O54" s="45">
        <v>12</v>
      </c>
      <c r="P54" s="45">
        <v>0</v>
      </c>
      <c r="Q54" s="45">
        <v>12</v>
      </c>
      <c r="R54" s="45">
        <v>0</v>
      </c>
      <c r="S54" s="45">
        <v>12</v>
      </c>
      <c r="T54" s="45">
        <v>0</v>
      </c>
      <c r="U54" s="45">
        <v>14.600410971186282</v>
      </c>
    </row>
    <row r="55" spans="1:21" hidden="1" outlineLevel="1">
      <c r="A55" s="8">
        <v>41883</v>
      </c>
      <c r="B55" s="45">
        <v>14.1859</v>
      </c>
      <c r="C55" s="45">
        <v>12</v>
      </c>
      <c r="D55" s="45">
        <v>0</v>
      </c>
      <c r="E55" s="45">
        <v>12</v>
      </c>
      <c r="F55" s="45">
        <v>0</v>
      </c>
      <c r="G55" s="45">
        <v>12</v>
      </c>
      <c r="H55" s="45">
        <v>12</v>
      </c>
      <c r="I55" s="45">
        <v>12</v>
      </c>
      <c r="J55" s="45">
        <v>0</v>
      </c>
      <c r="K55" s="45">
        <v>12</v>
      </c>
      <c r="L55" s="45">
        <v>0</v>
      </c>
      <c r="M55" s="45">
        <v>12</v>
      </c>
      <c r="N55" s="45">
        <v>12</v>
      </c>
      <c r="O55" s="45">
        <v>12</v>
      </c>
      <c r="P55" s="45">
        <v>0</v>
      </c>
      <c r="Q55" s="45">
        <v>12</v>
      </c>
      <c r="R55" s="45">
        <v>0</v>
      </c>
      <c r="S55" s="45">
        <v>12</v>
      </c>
      <c r="T55" s="45">
        <v>0</v>
      </c>
      <c r="U55" s="45">
        <v>14.188294004405575</v>
      </c>
    </row>
    <row r="56" spans="1:21" hidden="1" outlineLevel="1">
      <c r="A56" s="8">
        <v>41913</v>
      </c>
      <c r="B56" s="45">
        <v>13.9902</v>
      </c>
      <c r="C56" s="45">
        <v>12.701000000000001</v>
      </c>
      <c r="D56" s="45">
        <v>0</v>
      </c>
      <c r="E56" s="45">
        <v>12.701000000000001</v>
      </c>
      <c r="F56" s="45">
        <v>16.899999999999999</v>
      </c>
      <c r="G56" s="45">
        <v>12</v>
      </c>
      <c r="H56" s="45">
        <v>12</v>
      </c>
      <c r="I56" s="45">
        <v>12.7072</v>
      </c>
      <c r="J56" s="45">
        <v>0</v>
      </c>
      <c r="K56" s="45">
        <v>12.7072</v>
      </c>
      <c r="L56" s="45">
        <v>16.899999999999999</v>
      </c>
      <c r="M56" s="45">
        <v>12</v>
      </c>
      <c r="N56" s="45">
        <v>12</v>
      </c>
      <c r="O56" s="45">
        <v>12</v>
      </c>
      <c r="P56" s="45">
        <v>0</v>
      </c>
      <c r="Q56" s="45">
        <v>12</v>
      </c>
      <c r="R56" s="45">
        <v>0</v>
      </c>
      <c r="S56" s="45">
        <v>12</v>
      </c>
      <c r="T56" s="45">
        <v>0</v>
      </c>
      <c r="U56" s="45">
        <v>13.991286567440758</v>
      </c>
    </row>
    <row r="57" spans="1:21" hidden="1" outlineLevel="1">
      <c r="A57" s="8">
        <v>41944</v>
      </c>
      <c r="B57" s="45">
        <v>14.755100000000001</v>
      </c>
      <c r="C57" s="45">
        <v>12</v>
      </c>
      <c r="D57" s="45">
        <v>0</v>
      </c>
      <c r="E57" s="45">
        <v>12</v>
      </c>
      <c r="F57" s="45">
        <v>0</v>
      </c>
      <c r="G57" s="45">
        <v>12</v>
      </c>
      <c r="H57" s="45">
        <v>12</v>
      </c>
      <c r="I57" s="45">
        <v>12</v>
      </c>
      <c r="J57" s="45">
        <v>0</v>
      </c>
      <c r="K57" s="45">
        <v>12</v>
      </c>
      <c r="L57" s="45">
        <v>0</v>
      </c>
      <c r="M57" s="45">
        <v>12</v>
      </c>
      <c r="N57" s="45">
        <v>12</v>
      </c>
      <c r="O57" s="45">
        <v>12</v>
      </c>
      <c r="P57" s="45">
        <v>0</v>
      </c>
      <c r="Q57" s="45">
        <v>12</v>
      </c>
      <c r="R57" s="45">
        <v>0</v>
      </c>
      <c r="S57" s="45">
        <v>12</v>
      </c>
      <c r="T57" s="45">
        <v>0</v>
      </c>
      <c r="U57" s="45">
        <v>14.759814657600918</v>
      </c>
    </row>
    <row r="58" spans="1:21" hidden="1" outlineLevel="1">
      <c r="A58" s="8">
        <v>41974</v>
      </c>
      <c r="B58" s="45">
        <v>14.113799999999999</v>
      </c>
      <c r="C58" s="45">
        <v>12</v>
      </c>
      <c r="D58" s="45">
        <v>0</v>
      </c>
      <c r="E58" s="45">
        <v>12</v>
      </c>
      <c r="F58" s="45">
        <v>0</v>
      </c>
      <c r="G58" s="45">
        <v>12</v>
      </c>
      <c r="H58" s="45">
        <v>12</v>
      </c>
      <c r="I58" s="45">
        <v>12</v>
      </c>
      <c r="J58" s="45">
        <v>0</v>
      </c>
      <c r="K58" s="45">
        <v>12</v>
      </c>
      <c r="L58" s="45">
        <v>0</v>
      </c>
      <c r="M58" s="45">
        <v>12</v>
      </c>
      <c r="N58" s="45">
        <v>12</v>
      </c>
      <c r="O58" s="45">
        <v>12</v>
      </c>
      <c r="P58" s="45">
        <v>0</v>
      </c>
      <c r="Q58" s="45">
        <v>12</v>
      </c>
      <c r="R58" s="45">
        <v>0</v>
      </c>
      <c r="S58" s="45">
        <v>12</v>
      </c>
      <c r="T58" s="45">
        <v>0</v>
      </c>
      <c r="U58" s="45">
        <v>14.118675453476556</v>
      </c>
    </row>
    <row r="59" spans="1:21" hidden="1" outlineLevel="1">
      <c r="A59" s="8">
        <v>42005</v>
      </c>
      <c r="B59" s="45">
        <v>14.138999999999999</v>
      </c>
      <c r="C59" s="45">
        <v>12.067399999999999</v>
      </c>
      <c r="D59" s="45">
        <v>0</v>
      </c>
      <c r="E59" s="45">
        <v>12.067399999999999</v>
      </c>
      <c r="F59" s="45">
        <v>0</v>
      </c>
      <c r="G59" s="45">
        <v>12</v>
      </c>
      <c r="H59" s="45">
        <v>12.0976</v>
      </c>
      <c r="I59" s="45">
        <v>12.0709</v>
      </c>
      <c r="J59" s="45">
        <v>0</v>
      </c>
      <c r="K59" s="45">
        <v>12.0709</v>
      </c>
      <c r="L59" s="45">
        <v>0</v>
      </c>
      <c r="M59" s="45">
        <v>12</v>
      </c>
      <c r="N59" s="45">
        <v>12.0976</v>
      </c>
      <c r="O59" s="45">
        <v>12</v>
      </c>
      <c r="P59" s="45">
        <v>0</v>
      </c>
      <c r="Q59" s="45">
        <v>12</v>
      </c>
      <c r="R59" s="45">
        <v>0</v>
      </c>
      <c r="S59" s="45">
        <v>12</v>
      </c>
      <c r="T59" s="45">
        <v>0</v>
      </c>
      <c r="U59" s="45">
        <v>14.13984914657231</v>
      </c>
    </row>
    <row r="60" spans="1:21" hidden="1" outlineLevel="1">
      <c r="A60" s="8">
        <v>42036</v>
      </c>
      <c r="B60" s="45">
        <v>15.2758</v>
      </c>
      <c r="C60" s="45">
        <v>12.023400000000001</v>
      </c>
      <c r="D60" s="45">
        <v>0</v>
      </c>
      <c r="E60" s="45">
        <v>12.023400000000001</v>
      </c>
      <c r="F60" s="45">
        <v>0</v>
      </c>
      <c r="G60" s="45">
        <v>12</v>
      </c>
      <c r="H60" s="45">
        <v>12.0235</v>
      </c>
      <c r="I60" s="45">
        <v>12.0235</v>
      </c>
      <c r="J60" s="45">
        <v>0</v>
      </c>
      <c r="K60" s="45">
        <v>12.0235</v>
      </c>
      <c r="L60" s="45">
        <v>0</v>
      </c>
      <c r="M60" s="45">
        <v>12</v>
      </c>
      <c r="N60" s="45">
        <v>12.0235</v>
      </c>
      <c r="O60" s="45">
        <v>12</v>
      </c>
      <c r="P60" s="45">
        <v>0</v>
      </c>
      <c r="Q60" s="45">
        <v>12</v>
      </c>
      <c r="R60" s="45">
        <v>0</v>
      </c>
      <c r="S60" s="45">
        <v>12</v>
      </c>
      <c r="T60" s="45">
        <v>0</v>
      </c>
      <c r="U60" s="45">
        <v>15.306174859323933</v>
      </c>
    </row>
    <row r="61" spans="1:21" hidden="1" outlineLevel="1">
      <c r="A61" s="8">
        <v>42064</v>
      </c>
      <c r="B61" s="45">
        <v>17.507400000000001</v>
      </c>
      <c r="C61" s="45">
        <v>12.171200000000001</v>
      </c>
      <c r="D61" s="45">
        <v>0</v>
      </c>
      <c r="E61" s="45">
        <v>12.171200000000001</v>
      </c>
      <c r="F61" s="45">
        <v>0</v>
      </c>
      <c r="G61" s="45">
        <v>12</v>
      </c>
      <c r="H61" s="45">
        <v>12.212</v>
      </c>
      <c r="I61" s="45">
        <v>12.171200000000001</v>
      </c>
      <c r="J61" s="45">
        <v>0</v>
      </c>
      <c r="K61" s="45">
        <v>12.171200000000001</v>
      </c>
      <c r="L61" s="45">
        <v>0</v>
      </c>
      <c r="M61" s="45">
        <v>12</v>
      </c>
      <c r="N61" s="45">
        <v>12.212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17.508500658476471</v>
      </c>
    </row>
    <row r="62" spans="1:21" hidden="1" outlineLevel="1">
      <c r="A62" s="8">
        <v>42095</v>
      </c>
      <c r="B62" s="45">
        <v>18.6691</v>
      </c>
      <c r="C62" s="45">
        <v>0.83220000000000005</v>
      </c>
      <c r="D62" s="45">
        <v>0</v>
      </c>
      <c r="E62" s="45">
        <v>0.83220000000000005</v>
      </c>
      <c r="F62" s="45">
        <v>0.01</v>
      </c>
      <c r="G62" s="45">
        <v>12</v>
      </c>
      <c r="H62" s="45">
        <v>12.3514</v>
      </c>
      <c r="I62" s="45">
        <v>0.83220000000000005</v>
      </c>
      <c r="J62" s="45">
        <v>0</v>
      </c>
      <c r="K62" s="45">
        <v>0.83220000000000005</v>
      </c>
      <c r="L62" s="45">
        <v>0.01</v>
      </c>
      <c r="M62" s="45">
        <v>12</v>
      </c>
      <c r="N62" s="45">
        <v>12.3514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18.734863495418793</v>
      </c>
    </row>
    <row r="63" spans="1:21" hidden="1" outlineLevel="1">
      <c r="A63" s="8">
        <v>42125</v>
      </c>
      <c r="B63" s="45">
        <v>18.8933</v>
      </c>
      <c r="C63" s="45">
        <v>12.2257</v>
      </c>
      <c r="D63" s="45">
        <v>0</v>
      </c>
      <c r="E63" s="45">
        <v>12.2257</v>
      </c>
      <c r="F63" s="45">
        <v>0</v>
      </c>
      <c r="G63" s="45">
        <v>0</v>
      </c>
      <c r="H63" s="45">
        <v>12.2257</v>
      </c>
      <c r="I63" s="45">
        <v>12.2257</v>
      </c>
      <c r="J63" s="45">
        <v>0</v>
      </c>
      <c r="K63" s="45">
        <v>12.2257</v>
      </c>
      <c r="L63" s="45">
        <v>0</v>
      </c>
      <c r="M63" s="45">
        <v>0</v>
      </c>
      <c r="N63" s="45">
        <v>12.2257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18.894877569289687</v>
      </c>
    </row>
    <row r="64" spans="1:21" hidden="1" outlineLevel="1">
      <c r="A64" s="8">
        <v>42156</v>
      </c>
      <c r="B64" s="45">
        <v>18.215399999999999</v>
      </c>
      <c r="C64" s="45">
        <v>12.2529</v>
      </c>
      <c r="D64" s="45">
        <v>0</v>
      </c>
      <c r="E64" s="45">
        <v>12.2529</v>
      </c>
      <c r="F64" s="45">
        <v>0</v>
      </c>
      <c r="G64" s="45">
        <v>12</v>
      </c>
      <c r="H64" s="45">
        <v>12.255699999999999</v>
      </c>
      <c r="I64" s="45">
        <v>12.2529</v>
      </c>
      <c r="J64" s="45">
        <v>0</v>
      </c>
      <c r="K64" s="45">
        <v>12.2529</v>
      </c>
      <c r="L64" s="45">
        <v>0</v>
      </c>
      <c r="M64" s="45">
        <v>12</v>
      </c>
      <c r="N64" s="45">
        <v>12.255699999999999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18.21661564038164</v>
      </c>
    </row>
    <row r="65" spans="1:21" hidden="1" outlineLevel="1">
      <c r="A65" s="8">
        <v>42186</v>
      </c>
      <c r="B65" s="45">
        <v>17.201899999999998</v>
      </c>
      <c r="C65" s="45">
        <v>12.1226</v>
      </c>
      <c r="D65" s="45">
        <v>0</v>
      </c>
      <c r="E65" s="45">
        <v>12.1226</v>
      </c>
      <c r="F65" s="45">
        <v>0</v>
      </c>
      <c r="G65" s="45">
        <v>12</v>
      </c>
      <c r="H65" s="45">
        <v>12.128500000000001</v>
      </c>
      <c r="I65" s="45">
        <v>12.1226</v>
      </c>
      <c r="J65" s="45">
        <v>0</v>
      </c>
      <c r="K65" s="45">
        <v>12.1226</v>
      </c>
      <c r="L65" s="45">
        <v>0</v>
      </c>
      <c r="M65" s="45">
        <v>12</v>
      </c>
      <c r="N65" s="45">
        <v>12.128500000000001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17.202653074147765</v>
      </c>
    </row>
    <row r="66" spans="1:21" hidden="1" outlineLevel="1">
      <c r="A66" s="8">
        <v>42217</v>
      </c>
      <c r="B66" s="45">
        <v>19.665600000000001</v>
      </c>
      <c r="C66" s="45">
        <v>12.008699999999999</v>
      </c>
      <c r="D66" s="45">
        <v>0</v>
      </c>
      <c r="E66" s="45">
        <v>12.008699999999999</v>
      </c>
      <c r="F66" s="45">
        <v>0</v>
      </c>
      <c r="G66" s="45">
        <v>12</v>
      </c>
      <c r="H66" s="45">
        <v>12.008900000000001</v>
      </c>
      <c r="I66" s="45">
        <v>12.008699999999999</v>
      </c>
      <c r="J66" s="45">
        <v>0</v>
      </c>
      <c r="K66" s="45">
        <v>12.008699999999999</v>
      </c>
      <c r="L66" s="45">
        <v>0</v>
      </c>
      <c r="M66" s="45">
        <v>12</v>
      </c>
      <c r="N66" s="45">
        <v>12.008900000000001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19.667207386641611</v>
      </c>
    </row>
    <row r="67" spans="1:21" hidden="1" outlineLevel="1">
      <c r="A67" s="8">
        <v>42248</v>
      </c>
      <c r="B67" s="45">
        <v>20.379899999999999</v>
      </c>
      <c r="C67" s="45">
        <v>12</v>
      </c>
      <c r="D67" s="45">
        <v>0</v>
      </c>
      <c r="E67" s="45">
        <v>12</v>
      </c>
      <c r="F67" s="45">
        <v>0</v>
      </c>
      <c r="G67" s="45">
        <v>12</v>
      </c>
      <c r="H67" s="45">
        <v>12</v>
      </c>
      <c r="I67" s="45">
        <v>12</v>
      </c>
      <c r="J67" s="45">
        <v>0</v>
      </c>
      <c r="K67" s="45">
        <v>12</v>
      </c>
      <c r="L67" s="45">
        <v>0</v>
      </c>
      <c r="M67" s="45">
        <v>12</v>
      </c>
      <c r="N67" s="45">
        <v>12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20.381380403221101</v>
      </c>
    </row>
    <row r="68" spans="1:21" hidden="1" outlineLevel="1">
      <c r="A68" s="8">
        <v>42278</v>
      </c>
      <c r="B68" s="45">
        <v>22.102699999999999</v>
      </c>
      <c r="C68" s="45">
        <v>12.3089</v>
      </c>
      <c r="D68" s="45">
        <v>0</v>
      </c>
      <c r="E68" s="45">
        <v>12.3089</v>
      </c>
      <c r="F68" s="45">
        <v>0</v>
      </c>
      <c r="G68" s="45">
        <v>12</v>
      </c>
      <c r="H68" s="45">
        <v>12.3255</v>
      </c>
      <c r="I68" s="45">
        <v>12.3089</v>
      </c>
      <c r="J68" s="45">
        <v>0</v>
      </c>
      <c r="K68" s="45">
        <v>12.3089</v>
      </c>
      <c r="L68" s="45">
        <v>0</v>
      </c>
      <c r="M68" s="45">
        <v>12</v>
      </c>
      <c r="N68" s="45">
        <v>12.3255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22.105686780724142</v>
      </c>
    </row>
    <row r="69" spans="1:21" hidden="1" outlineLevel="1">
      <c r="A69" s="8">
        <v>42309</v>
      </c>
      <c r="B69" s="45">
        <v>19.205100000000002</v>
      </c>
      <c r="C69" s="45">
        <v>12.1808</v>
      </c>
      <c r="D69" s="45">
        <v>0</v>
      </c>
      <c r="E69" s="45">
        <v>12.1808</v>
      </c>
      <c r="F69" s="45">
        <v>0</v>
      </c>
      <c r="G69" s="45">
        <v>12</v>
      </c>
      <c r="H69" s="45">
        <v>12.1905</v>
      </c>
      <c r="I69" s="45">
        <v>12.1808</v>
      </c>
      <c r="J69" s="45">
        <v>0</v>
      </c>
      <c r="K69" s="45">
        <v>12.1808</v>
      </c>
      <c r="L69" s="45">
        <v>0</v>
      </c>
      <c r="M69" s="45">
        <v>12</v>
      </c>
      <c r="N69" s="45">
        <v>12.1905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19.206880531751018</v>
      </c>
    </row>
    <row r="70" spans="1:21" hidden="1" outlineLevel="1">
      <c r="A70" s="8">
        <v>42339</v>
      </c>
      <c r="B70" s="45">
        <v>16.6707</v>
      </c>
      <c r="C70" s="45">
        <v>13.2515</v>
      </c>
      <c r="D70" s="45">
        <v>0</v>
      </c>
      <c r="E70" s="45">
        <v>13.2515</v>
      </c>
      <c r="F70" s="45">
        <v>0</v>
      </c>
      <c r="G70" s="45">
        <v>12</v>
      </c>
      <c r="H70" s="45">
        <v>13.2873</v>
      </c>
      <c r="I70" s="45">
        <v>13.2515</v>
      </c>
      <c r="J70" s="45">
        <v>0</v>
      </c>
      <c r="K70" s="45">
        <v>13.2515</v>
      </c>
      <c r="L70" s="45">
        <v>0</v>
      </c>
      <c r="M70" s="45">
        <v>12</v>
      </c>
      <c r="N70" s="45">
        <v>13.2873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16.671038241917781</v>
      </c>
    </row>
    <row r="71" spans="1:21" hidden="1" outlineLevel="1">
      <c r="A71" s="8">
        <v>42370</v>
      </c>
      <c r="B71" s="45">
        <v>19.9314</v>
      </c>
      <c r="C71" s="45">
        <v>12.224</v>
      </c>
      <c r="D71" s="45">
        <v>0</v>
      </c>
      <c r="E71" s="45">
        <v>12.224</v>
      </c>
      <c r="F71" s="45">
        <v>0</v>
      </c>
      <c r="G71" s="45">
        <v>12</v>
      </c>
      <c r="H71" s="45">
        <v>12.2271</v>
      </c>
      <c r="I71" s="45">
        <v>12.224</v>
      </c>
      <c r="J71" s="45">
        <v>0</v>
      </c>
      <c r="K71" s="45">
        <v>12.224</v>
      </c>
      <c r="L71" s="45">
        <v>0</v>
      </c>
      <c r="M71" s="45">
        <v>12</v>
      </c>
      <c r="N71" s="45">
        <v>12.2271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19.933599999999998</v>
      </c>
    </row>
    <row r="72" spans="1:21" hidden="1" outlineLevel="1">
      <c r="A72" s="8">
        <v>42401</v>
      </c>
      <c r="B72" s="45">
        <v>17.579599999999999</v>
      </c>
      <c r="C72" s="45">
        <v>12.2135</v>
      </c>
      <c r="D72" s="45">
        <v>0</v>
      </c>
      <c r="E72" s="45">
        <v>12.2135</v>
      </c>
      <c r="F72" s="45">
        <v>0</v>
      </c>
      <c r="G72" s="45">
        <v>12</v>
      </c>
      <c r="H72" s="45">
        <v>12.220499999999999</v>
      </c>
      <c r="I72" s="45">
        <v>12.2135</v>
      </c>
      <c r="J72" s="45">
        <v>0</v>
      </c>
      <c r="K72" s="45">
        <v>12.2135</v>
      </c>
      <c r="L72" s="45">
        <v>0</v>
      </c>
      <c r="M72" s="45">
        <v>12</v>
      </c>
      <c r="N72" s="45">
        <v>12.220499999999999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17.580427368541759</v>
      </c>
    </row>
    <row r="73" spans="1:21" hidden="1" outlineLevel="1">
      <c r="A73" s="8">
        <v>42430</v>
      </c>
      <c r="B73" s="45">
        <v>15.940200000000001</v>
      </c>
      <c r="C73" s="45">
        <v>8.2143999999999995</v>
      </c>
      <c r="D73" s="45">
        <v>0</v>
      </c>
      <c r="E73" s="45">
        <v>8.2143999999999995</v>
      </c>
      <c r="F73" s="45">
        <v>0</v>
      </c>
      <c r="G73" s="45">
        <v>8.1507000000000005</v>
      </c>
      <c r="H73" s="45">
        <v>18.927499999999998</v>
      </c>
      <c r="I73" s="45">
        <v>18.173200000000001</v>
      </c>
      <c r="J73" s="45">
        <v>0</v>
      </c>
      <c r="K73" s="45">
        <v>18.173200000000001</v>
      </c>
      <c r="L73" s="45">
        <v>0</v>
      </c>
      <c r="M73" s="45">
        <v>12</v>
      </c>
      <c r="N73" s="45">
        <v>18.927499999999998</v>
      </c>
      <c r="O73" s="45">
        <v>8.1478999999999999</v>
      </c>
      <c r="P73" s="45">
        <v>0</v>
      </c>
      <c r="Q73" s="45">
        <v>8.1478999999999999</v>
      </c>
      <c r="R73" s="45">
        <v>0</v>
      </c>
      <c r="S73" s="45">
        <v>8.1478999999999999</v>
      </c>
      <c r="T73" s="45">
        <v>0</v>
      </c>
      <c r="U73" s="45">
        <v>15.953301894475258</v>
      </c>
    </row>
    <row r="74" spans="1:21" hidden="1" outlineLevel="1">
      <c r="A74" s="8">
        <v>42461</v>
      </c>
      <c r="B74" s="45">
        <v>17.360900000000001</v>
      </c>
      <c r="C74" s="45">
        <v>19</v>
      </c>
      <c r="D74" s="45">
        <v>0</v>
      </c>
      <c r="E74" s="45">
        <v>19</v>
      </c>
      <c r="F74" s="45">
        <v>0</v>
      </c>
      <c r="G74" s="45">
        <v>0</v>
      </c>
      <c r="H74" s="45">
        <v>19</v>
      </c>
      <c r="I74" s="45">
        <v>19</v>
      </c>
      <c r="J74" s="45">
        <v>0</v>
      </c>
      <c r="K74" s="45">
        <v>19</v>
      </c>
      <c r="L74" s="45">
        <v>0</v>
      </c>
      <c r="M74" s="45">
        <v>0</v>
      </c>
      <c r="N74" s="45">
        <v>19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17.360897800801709</v>
      </c>
    </row>
    <row r="75" spans="1:21" hidden="1" outlineLevel="1">
      <c r="A75" s="8">
        <v>42491</v>
      </c>
      <c r="B75" s="45">
        <v>21.940200000000001</v>
      </c>
      <c r="C75" s="45">
        <v>19</v>
      </c>
      <c r="D75" s="45">
        <v>0</v>
      </c>
      <c r="E75" s="45">
        <v>19</v>
      </c>
      <c r="F75" s="45">
        <v>0</v>
      </c>
      <c r="G75" s="45">
        <v>0</v>
      </c>
      <c r="H75" s="45">
        <v>19</v>
      </c>
      <c r="I75" s="45">
        <v>19</v>
      </c>
      <c r="J75" s="45">
        <v>0</v>
      </c>
      <c r="K75" s="45">
        <v>19</v>
      </c>
      <c r="L75" s="45">
        <v>0</v>
      </c>
      <c r="M75" s="45">
        <v>0</v>
      </c>
      <c r="N75" s="45">
        <v>19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21.940192852049702</v>
      </c>
    </row>
    <row r="76" spans="1:21" hidden="1" outlineLevel="1">
      <c r="A76" s="8">
        <v>42522</v>
      </c>
      <c r="B76" s="45">
        <v>21.603400000000001</v>
      </c>
      <c r="C76" s="45">
        <v>19</v>
      </c>
      <c r="D76" s="45">
        <v>0</v>
      </c>
      <c r="E76" s="45">
        <v>19</v>
      </c>
      <c r="F76" s="45">
        <v>0</v>
      </c>
      <c r="G76" s="45">
        <v>0</v>
      </c>
      <c r="H76" s="45">
        <v>19</v>
      </c>
      <c r="I76" s="45">
        <v>19</v>
      </c>
      <c r="J76" s="45">
        <v>0</v>
      </c>
      <c r="K76" s="45">
        <v>19</v>
      </c>
      <c r="L76" s="45">
        <v>0</v>
      </c>
      <c r="M76" s="45">
        <v>0</v>
      </c>
      <c r="N76" s="45">
        <v>19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21.603454481751729</v>
      </c>
    </row>
    <row r="77" spans="1:21" hidden="1" outlineLevel="1">
      <c r="A77" s="8">
        <v>42552</v>
      </c>
      <c r="B77" s="45">
        <v>15.498100000000001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15.498099850338434</v>
      </c>
    </row>
    <row r="78" spans="1:21" hidden="1" outlineLevel="1">
      <c r="A78" s="8">
        <v>42583</v>
      </c>
      <c r="B78" s="45">
        <v>14.944800000000001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14.94478057346087</v>
      </c>
    </row>
    <row r="79" spans="1:21" hidden="1" outlineLevel="1">
      <c r="A79" s="8">
        <v>42614</v>
      </c>
      <c r="B79" s="45">
        <v>17.792100000000001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17.792131042575221</v>
      </c>
    </row>
    <row r="80" spans="1:21" hidden="1" outlineLevel="1">
      <c r="A80" s="8">
        <v>42644</v>
      </c>
      <c r="B80" s="45">
        <v>11.3283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11.328324386915165</v>
      </c>
    </row>
    <row r="81" spans="1:21" hidden="1" outlineLevel="1">
      <c r="A81" s="8">
        <v>42675</v>
      </c>
      <c r="B81" s="45">
        <v>11.360099999999999</v>
      </c>
      <c r="C81" s="45">
        <v>24.951699999999999</v>
      </c>
      <c r="D81" s="45">
        <v>0</v>
      </c>
      <c r="E81" s="45">
        <v>24.951699999999999</v>
      </c>
      <c r="F81" s="45">
        <v>24.403700000000001</v>
      </c>
      <c r="G81" s="45">
        <v>25</v>
      </c>
      <c r="H81" s="45">
        <v>0</v>
      </c>
      <c r="I81" s="45">
        <v>24.951699999999999</v>
      </c>
      <c r="J81" s="45">
        <v>0</v>
      </c>
      <c r="K81" s="45">
        <v>24.951699999999999</v>
      </c>
      <c r="L81" s="45">
        <v>24.403700000000001</v>
      </c>
      <c r="M81" s="45">
        <v>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11.350585639283041</v>
      </c>
    </row>
    <row r="82" spans="1:21" hidden="1" outlineLevel="1">
      <c r="A82" s="8">
        <v>42705</v>
      </c>
      <c r="B82" s="45">
        <v>15.606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15.597151904967363</v>
      </c>
    </row>
    <row r="83" spans="1:21" hidden="1" outlineLevel="1">
      <c r="A83" s="8">
        <v>42736</v>
      </c>
      <c r="B83" s="45">
        <v>20.9255</v>
      </c>
      <c r="C83" s="45">
        <v>21.532299999999999</v>
      </c>
      <c r="D83" s="45">
        <v>0</v>
      </c>
      <c r="E83" s="45">
        <v>21.532299999999999</v>
      </c>
      <c r="F83" s="45">
        <v>21.532299999999999</v>
      </c>
      <c r="G83" s="45">
        <v>0</v>
      </c>
      <c r="H83" s="45">
        <v>0</v>
      </c>
      <c r="I83" s="45">
        <v>24.067399999999999</v>
      </c>
      <c r="J83" s="45">
        <v>0</v>
      </c>
      <c r="K83" s="45">
        <v>24.067399999999999</v>
      </c>
      <c r="L83" s="45">
        <v>24.067399999999999</v>
      </c>
      <c r="M83" s="45">
        <v>0</v>
      </c>
      <c r="N83" s="45">
        <v>0</v>
      </c>
      <c r="O83" s="45">
        <v>11.573499999999999</v>
      </c>
      <c r="P83" s="45">
        <v>0</v>
      </c>
      <c r="Q83" s="45">
        <v>11.573499999999999</v>
      </c>
      <c r="R83" s="45">
        <v>11.573499999999999</v>
      </c>
      <c r="S83" s="45">
        <v>0</v>
      </c>
      <c r="T83" s="45">
        <v>0</v>
      </c>
      <c r="U83" s="45">
        <v>20.9223</v>
      </c>
    </row>
    <row r="84" spans="1:21" hidden="1" outlineLevel="1">
      <c r="A84" s="8">
        <v>42767</v>
      </c>
      <c r="B84" s="45">
        <v>20.7471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20.747118893376058</v>
      </c>
    </row>
    <row r="85" spans="1:21" hidden="1" outlineLevel="1">
      <c r="A85" s="8">
        <v>42795</v>
      </c>
      <c r="B85" s="45">
        <v>19.865500000000001</v>
      </c>
      <c r="C85" s="45">
        <v>22.5014</v>
      </c>
      <c r="D85" s="45">
        <v>0</v>
      </c>
      <c r="E85" s="45">
        <v>22.5014</v>
      </c>
      <c r="F85" s="45">
        <v>0</v>
      </c>
      <c r="G85" s="45">
        <v>22.5014</v>
      </c>
      <c r="H85" s="45">
        <v>0</v>
      </c>
      <c r="I85" s="45">
        <v>22.5014</v>
      </c>
      <c r="J85" s="45">
        <v>0</v>
      </c>
      <c r="K85" s="45">
        <v>22.5014</v>
      </c>
      <c r="L85" s="45">
        <v>0</v>
      </c>
      <c r="M85" s="45">
        <v>22.5014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19.864599999999999</v>
      </c>
    </row>
    <row r="86" spans="1:21" hidden="1" outlineLevel="1">
      <c r="A86" s="8">
        <v>42826</v>
      </c>
      <c r="B86" s="45">
        <v>19.355399999999999</v>
      </c>
      <c r="C86" s="45">
        <v>21</v>
      </c>
      <c r="D86" s="45">
        <v>0</v>
      </c>
      <c r="E86" s="45">
        <v>21</v>
      </c>
      <c r="F86" s="45">
        <v>0</v>
      </c>
      <c r="G86" s="45">
        <v>21</v>
      </c>
      <c r="H86" s="45">
        <v>0</v>
      </c>
      <c r="I86" s="45">
        <v>21</v>
      </c>
      <c r="J86" s="45">
        <v>0</v>
      </c>
      <c r="K86" s="45">
        <v>21</v>
      </c>
      <c r="L86" s="45">
        <v>0</v>
      </c>
      <c r="M86" s="45">
        <v>21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19.354997334551722</v>
      </c>
    </row>
    <row r="87" spans="1:21" hidden="1" outlineLevel="1">
      <c r="A87" s="8">
        <v>42856</v>
      </c>
      <c r="B87" s="45">
        <v>18.7317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18.7317</v>
      </c>
    </row>
    <row r="88" spans="1:21" hidden="1" outlineLevel="1">
      <c r="A88" s="8">
        <v>42887</v>
      </c>
      <c r="B88" s="45">
        <v>18.787500000000001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18.787510234851474</v>
      </c>
    </row>
    <row r="89" spans="1:21" hidden="1" outlineLevel="1">
      <c r="A89" s="8">
        <v>42917</v>
      </c>
      <c r="B89" s="45">
        <v>18.8186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18.818560296862952</v>
      </c>
    </row>
    <row r="90" spans="1:21" hidden="1" outlineLevel="1">
      <c r="A90" s="8">
        <v>42948</v>
      </c>
      <c r="B90" s="45">
        <v>17.869299999999999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17.869299999999999</v>
      </c>
    </row>
    <row r="91" spans="1:21" hidden="1" outlineLevel="1">
      <c r="A91" s="8">
        <v>42979</v>
      </c>
      <c r="B91" s="45">
        <v>17.9941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17.9941</v>
      </c>
    </row>
    <row r="92" spans="1:21" hidden="1" outlineLevel="1">
      <c r="A92" s="8">
        <v>43009</v>
      </c>
      <c r="B92" s="45">
        <v>17.244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17.244</v>
      </c>
    </row>
    <row r="93" spans="1:21" hidden="1" outlineLevel="1">
      <c r="A93" s="8">
        <v>43040</v>
      </c>
      <c r="B93" s="45">
        <v>16.927600000000002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16.927619849638063</v>
      </c>
    </row>
    <row r="94" spans="1:21" hidden="1" outlineLevel="1">
      <c r="A94" s="8">
        <v>43070</v>
      </c>
      <c r="B94" s="45">
        <v>17.1142</v>
      </c>
      <c r="C94" s="45">
        <v>13.577999999999999</v>
      </c>
      <c r="D94" s="45">
        <v>0</v>
      </c>
      <c r="E94" s="45">
        <v>13.577999999999999</v>
      </c>
      <c r="F94" s="45">
        <v>0</v>
      </c>
      <c r="G94" s="45">
        <v>0</v>
      </c>
      <c r="H94" s="45">
        <v>13.577999999999999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13.577999999999999</v>
      </c>
      <c r="P94" s="45">
        <v>0</v>
      </c>
      <c r="Q94" s="45">
        <v>13.577999999999999</v>
      </c>
      <c r="R94" s="45">
        <v>0</v>
      </c>
      <c r="S94" s="45">
        <v>0</v>
      </c>
      <c r="T94" s="45">
        <v>13.577999999999999</v>
      </c>
      <c r="U94" s="45">
        <v>17.114229471247981</v>
      </c>
    </row>
    <row r="95" spans="1:21" hidden="1" outlineLevel="1">
      <c r="A95" s="8">
        <v>43101</v>
      </c>
      <c r="B95" s="45">
        <v>17.2226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17.222580203795591</v>
      </c>
    </row>
    <row r="96" spans="1:21" hidden="1" outlineLevel="1">
      <c r="A96" s="8">
        <v>43132</v>
      </c>
      <c r="B96" s="45">
        <v>17.9544</v>
      </c>
      <c r="C96" s="45">
        <v>24.100100000000001</v>
      </c>
      <c r="D96" s="45">
        <v>0</v>
      </c>
      <c r="E96" s="45">
        <v>24.100100000000001</v>
      </c>
      <c r="F96" s="45">
        <v>0</v>
      </c>
      <c r="G96" s="45">
        <v>24.100100000000001</v>
      </c>
      <c r="H96" s="45">
        <v>0</v>
      </c>
      <c r="I96" s="45">
        <v>24.100100000000001</v>
      </c>
      <c r="J96" s="45">
        <v>0</v>
      </c>
      <c r="K96" s="45">
        <v>24.100100000000001</v>
      </c>
      <c r="L96" s="45">
        <v>0</v>
      </c>
      <c r="M96" s="45">
        <v>24.100100000000001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17.954315408098413</v>
      </c>
    </row>
    <row r="97" spans="1:21" hidden="1" outlineLevel="1">
      <c r="A97" s="8">
        <v>43160</v>
      </c>
      <c r="B97" s="45">
        <v>18.072299999999998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18.07233507753801</v>
      </c>
    </row>
    <row r="98" spans="1:21" hidden="1" outlineLevel="1">
      <c r="A98" s="8">
        <v>43191</v>
      </c>
      <c r="B98" s="45">
        <v>17.629799999999999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17.629761115246737</v>
      </c>
    </row>
    <row r="99" spans="1:21" hidden="1" outlineLevel="1">
      <c r="A99" s="8">
        <v>43221</v>
      </c>
      <c r="B99" s="45">
        <v>17.5791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17.579108054703518</v>
      </c>
    </row>
    <row r="100" spans="1:21" hidden="1" outlineLevel="1">
      <c r="A100" s="8">
        <v>43252</v>
      </c>
      <c r="B100" s="45">
        <v>17.767800000000001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17.767776672049028</v>
      </c>
    </row>
    <row r="101" spans="1:21" hidden="1" outlineLevel="1">
      <c r="A101" s="8">
        <v>43282</v>
      </c>
      <c r="B101" s="45">
        <v>17.171099999999999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17.171151861685971</v>
      </c>
    </row>
    <row r="102" spans="1:21" hidden="1" outlineLevel="1">
      <c r="A102" s="8">
        <v>43313</v>
      </c>
      <c r="B102" s="45">
        <v>17.989100000000001</v>
      </c>
      <c r="C102" s="45">
        <v>9.1760000000000002</v>
      </c>
      <c r="D102" s="45">
        <v>0</v>
      </c>
      <c r="E102" s="45">
        <v>9.1760000000000002</v>
      </c>
      <c r="F102" s="45">
        <v>10.4482</v>
      </c>
      <c r="G102" s="45">
        <v>7.0012999999999996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9.1760000000000002</v>
      </c>
      <c r="P102" s="45">
        <v>0</v>
      </c>
      <c r="Q102" s="45">
        <v>9.1760000000000002</v>
      </c>
      <c r="R102" s="45">
        <v>10.4482</v>
      </c>
      <c r="S102" s="45">
        <v>7.0012999999999996</v>
      </c>
      <c r="T102" s="45">
        <v>0</v>
      </c>
      <c r="U102" s="45">
        <v>18.017579735834257</v>
      </c>
    </row>
    <row r="103" spans="1:21" hidden="1" outlineLevel="1">
      <c r="A103" s="8">
        <v>43344</v>
      </c>
      <c r="B103" s="45">
        <v>17.867699999999999</v>
      </c>
      <c r="C103" s="45">
        <v>20.225999999999999</v>
      </c>
      <c r="D103" s="45">
        <v>0</v>
      </c>
      <c r="E103" s="45">
        <v>20.225999999999999</v>
      </c>
      <c r="F103" s="45">
        <v>0</v>
      </c>
      <c r="G103" s="45">
        <v>20.225999999999999</v>
      </c>
      <c r="H103" s="45">
        <v>0</v>
      </c>
      <c r="I103" s="45">
        <v>20.225999999999999</v>
      </c>
      <c r="J103" s="45">
        <v>0</v>
      </c>
      <c r="K103" s="45">
        <v>20.225999999999999</v>
      </c>
      <c r="L103" s="45">
        <v>0</v>
      </c>
      <c r="M103" s="45">
        <v>20.225999999999999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17.865446389022647</v>
      </c>
    </row>
    <row r="104" spans="1:21" hidden="1" outlineLevel="1">
      <c r="A104" s="8">
        <v>43374</v>
      </c>
      <c r="B104" s="45">
        <v>18.347899999999999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18.347941325860585</v>
      </c>
    </row>
    <row r="105" spans="1:21" hidden="1" outlineLevel="1">
      <c r="A105" s="8">
        <v>43405</v>
      </c>
      <c r="B105" s="45">
        <v>18.5899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18.589935972964128</v>
      </c>
    </row>
    <row r="106" spans="1:21" hidden="1" outlineLevel="1">
      <c r="A106" s="8">
        <v>43435</v>
      </c>
      <c r="B106" s="45">
        <v>17.6493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17.649320352367198</v>
      </c>
    </row>
    <row r="107" spans="1:21" hidden="1" outlineLevel="1">
      <c r="A107" s="8">
        <v>43466</v>
      </c>
      <c r="B107" s="45">
        <v>18.686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18.686002968444118</v>
      </c>
    </row>
    <row r="108" spans="1:21" hidden="1" outlineLevel="1">
      <c r="A108" s="8">
        <v>43497</v>
      </c>
      <c r="B108" s="45">
        <v>18.238900000000001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18.238918342909511</v>
      </c>
    </row>
    <row r="109" spans="1:21" hidden="1" outlineLevel="1">
      <c r="A109" s="8">
        <v>43525</v>
      </c>
      <c r="B109" s="45">
        <v>17.530799999999999</v>
      </c>
      <c r="C109" s="45">
        <v>7.0282999999999998</v>
      </c>
      <c r="D109" s="45">
        <v>0</v>
      </c>
      <c r="E109" s="45">
        <v>7.0282999999999998</v>
      </c>
      <c r="F109" s="45">
        <v>0</v>
      </c>
      <c r="G109" s="45">
        <v>7.0282999999999998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7.0282999999999998</v>
      </c>
      <c r="P109" s="45">
        <v>0</v>
      </c>
      <c r="Q109" s="45">
        <v>7.0282999999999998</v>
      </c>
      <c r="R109" s="45">
        <v>0</v>
      </c>
      <c r="S109" s="45">
        <v>7.0282999999999998</v>
      </c>
      <c r="T109" s="45">
        <v>0</v>
      </c>
      <c r="U109" s="45">
        <v>17.547399684686663</v>
      </c>
    </row>
    <row r="110" spans="1:21" hidden="1" outlineLevel="1">
      <c r="A110" s="8">
        <v>43556</v>
      </c>
      <c r="B110" s="45">
        <v>17.1934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17.193370062833274</v>
      </c>
    </row>
    <row r="111" spans="1:21" hidden="1" outlineLevel="1">
      <c r="A111" s="8">
        <v>43586</v>
      </c>
      <c r="B111" s="45">
        <v>17.971499999999999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17.971469089777596</v>
      </c>
    </row>
    <row r="112" spans="1:21" hidden="1" outlineLevel="1">
      <c r="A112" s="8">
        <v>43617</v>
      </c>
      <c r="B112" s="45">
        <v>18.823899999999998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18.823857697860511</v>
      </c>
    </row>
    <row r="113" spans="1:21" hidden="1" outlineLevel="1">
      <c r="A113" s="8">
        <v>43647</v>
      </c>
      <c r="B113" s="45">
        <v>18.095600000000001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18.095659630591793</v>
      </c>
    </row>
    <row r="114" spans="1:21" hidden="1" outlineLevel="1">
      <c r="A114" s="8">
        <v>43678</v>
      </c>
      <c r="B114" s="45">
        <v>18.779399999999999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18.779386514075934</v>
      </c>
    </row>
    <row r="115" spans="1:21" hidden="1" outlineLevel="1">
      <c r="A115" s="8">
        <v>43709</v>
      </c>
      <c r="B115" s="45">
        <v>17.441500000000001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17.441419269563898</v>
      </c>
    </row>
    <row r="116" spans="1:21" hidden="1" outlineLevel="1">
      <c r="A116" s="8">
        <v>43739</v>
      </c>
      <c r="B116" s="45">
        <v>18.700299999999999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18.700220675023338</v>
      </c>
    </row>
    <row r="117" spans="1:21" hidden="1" outlineLevel="1">
      <c r="A117" s="8">
        <v>43770</v>
      </c>
      <c r="B117" s="45">
        <v>18.735700000000001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18.735775478668465</v>
      </c>
    </row>
    <row r="118" spans="1:21" hidden="1" outlineLevel="1">
      <c r="A118" s="8">
        <v>43800</v>
      </c>
      <c r="B118" s="45">
        <v>17.3842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17.384181732424789</v>
      </c>
    </row>
    <row r="119" spans="1:21" hidden="1" outlineLevel="1">
      <c r="A119" s="8">
        <v>43831</v>
      </c>
      <c r="B119" s="45">
        <v>18.697299999999998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18.697300404526363</v>
      </c>
    </row>
    <row r="120" spans="1:21" hidden="1" outlineLevel="1">
      <c r="A120" s="8">
        <v>43862</v>
      </c>
      <c r="B120" s="45">
        <v>19.264800000000001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19.264776197161712</v>
      </c>
    </row>
    <row r="121" spans="1:21" hidden="1" outlineLevel="1">
      <c r="A121" s="8">
        <v>43891</v>
      </c>
      <c r="B121" s="45">
        <v>16.930099999999999</v>
      </c>
      <c r="C121" s="45">
        <v>10.000500000000001</v>
      </c>
      <c r="D121" s="45">
        <v>0</v>
      </c>
      <c r="E121" s="45">
        <v>10.000500000000001</v>
      </c>
      <c r="F121" s="45">
        <v>0</v>
      </c>
      <c r="G121" s="45">
        <v>10.000500000000001</v>
      </c>
      <c r="H121" s="45">
        <v>0</v>
      </c>
      <c r="I121" s="45">
        <v>10.000500000000001</v>
      </c>
      <c r="J121" s="45">
        <v>0</v>
      </c>
      <c r="K121" s="45">
        <v>10.000500000000001</v>
      </c>
      <c r="L121" s="45">
        <v>0</v>
      </c>
      <c r="M121" s="45">
        <v>10.000500000000001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16.943147540783162</v>
      </c>
    </row>
    <row r="122" spans="1:21" hidden="1" outlineLevel="1">
      <c r="A122" s="8">
        <v>43922</v>
      </c>
      <c r="B122" s="45">
        <v>17.403500000000001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17.403503823435624</v>
      </c>
    </row>
    <row r="123" spans="1:21" hidden="1" outlineLevel="1">
      <c r="A123" s="8">
        <v>43952</v>
      </c>
      <c r="B123" s="45">
        <v>16.5671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16.567090807834013</v>
      </c>
    </row>
    <row r="124" spans="1:21" hidden="1" outlineLevel="1">
      <c r="A124" s="8">
        <v>43983</v>
      </c>
      <c r="B124" s="45">
        <v>15.8201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15.820059298005503</v>
      </c>
    </row>
    <row r="125" spans="1:21" hidden="1" outlineLevel="1">
      <c r="A125" s="8">
        <v>44013</v>
      </c>
      <c r="B125" s="45">
        <v>15.088900000000001</v>
      </c>
      <c r="C125" s="45">
        <v>12</v>
      </c>
      <c r="D125" s="45">
        <v>0</v>
      </c>
      <c r="E125" s="45">
        <v>12</v>
      </c>
      <c r="F125" s="45">
        <v>0</v>
      </c>
      <c r="G125" s="45">
        <v>0</v>
      </c>
      <c r="H125" s="45">
        <v>12</v>
      </c>
      <c r="I125" s="45">
        <v>12</v>
      </c>
      <c r="J125" s="45">
        <v>0</v>
      </c>
      <c r="K125" s="45">
        <v>12</v>
      </c>
      <c r="L125" s="45">
        <v>0</v>
      </c>
      <c r="M125" s="45">
        <v>0</v>
      </c>
      <c r="N125" s="45">
        <v>12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15.092345776440693</v>
      </c>
    </row>
    <row r="126" spans="1:21" hidden="1" outlineLevel="1">
      <c r="A126" s="8">
        <v>44044</v>
      </c>
      <c r="B126" s="45">
        <v>14.061400000000001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14.061462822497878</v>
      </c>
    </row>
    <row r="127" spans="1:21" hidden="1" outlineLevel="1">
      <c r="A127" s="8">
        <v>44075</v>
      </c>
      <c r="B127" s="45">
        <v>13.969900000000001</v>
      </c>
      <c r="C127" s="45">
        <v>18</v>
      </c>
      <c r="D127" s="45">
        <v>0</v>
      </c>
      <c r="E127" s="45">
        <v>18</v>
      </c>
      <c r="F127" s="45">
        <v>0</v>
      </c>
      <c r="G127" s="45">
        <v>18</v>
      </c>
      <c r="H127" s="45">
        <v>0</v>
      </c>
      <c r="I127" s="45">
        <v>18</v>
      </c>
      <c r="J127" s="45">
        <v>0</v>
      </c>
      <c r="K127" s="45">
        <v>18</v>
      </c>
      <c r="L127" s="45">
        <v>0</v>
      </c>
      <c r="M127" s="45">
        <v>18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13.963300007434764</v>
      </c>
    </row>
    <row r="128" spans="1:21" hidden="1" outlineLevel="1">
      <c r="A128" s="8">
        <v>44105</v>
      </c>
      <c r="B128" s="45">
        <v>13.0129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13.01282538126855</v>
      </c>
    </row>
    <row r="129" spans="1:21" hidden="1" outlineLevel="1">
      <c r="A129" s="8">
        <v>44136</v>
      </c>
      <c r="B129" s="45">
        <v>12.9443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12.944252375974999</v>
      </c>
    </row>
    <row r="130" spans="1:21" hidden="1" outlineLevel="1">
      <c r="A130" s="8">
        <v>44166</v>
      </c>
      <c r="B130" s="45">
        <v>12.3513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12.351267043661442</v>
      </c>
    </row>
    <row r="131" spans="1:21" hidden="1" outlineLevel="1">
      <c r="A131" s="8">
        <v>44197</v>
      </c>
      <c r="B131" s="45">
        <v>12.6561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12.656109542749668</v>
      </c>
    </row>
    <row r="132" spans="1:21" hidden="1" outlineLevel="1">
      <c r="A132" s="8">
        <v>44228</v>
      </c>
      <c r="B132" s="45">
        <v>11.577999999999999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11.577922098687997</v>
      </c>
    </row>
    <row r="133" spans="1:21" hidden="1" outlineLevel="1">
      <c r="A133" s="8">
        <v>44256</v>
      </c>
      <c r="B133" s="45">
        <v>11.893000000000001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11.892998759204453</v>
      </c>
    </row>
    <row r="134" spans="1:21" hidden="1" outlineLevel="1">
      <c r="A134" s="8">
        <v>44287</v>
      </c>
      <c r="B134" s="45">
        <v>11.989599999999999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11.989548573084541</v>
      </c>
    </row>
    <row r="135" spans="1:21" hidden="1" outlineLevel="1">
      <c r="A135" s="8">
        <v>44317</v>
      </c>
      <c r="B135" s="45">
        <v>12.236499999999999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12.236477616926637</v>
      </c>
    </row>
    <row r="136" spans="1:21" hidden="1" outlineLevel="1">
      <c r="A136" s="8">
        <v>44348</v>
      </c>
      <c r="B136" s="45">
        <v>12.063800000000001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12.063842326106075</v>
      </c>
    </row>
    <row r="137" spans="1:21" hidden="1" outlineLevel="1">
      <c r="A137" s="8">
        <v>44378</v>
      </c>
      <c r="B137" s="45">
        <v>12.17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12.169956931473878</v>
      </c>
    </row>
    <row r="138" spans="1:21" hidden="1" outlineLevel="1">
      <c r="A138" s="8">
        <v>44409</v>
      </c>
      <c r="B138" s="45">
        <v>11.435600000000001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11.435553984410824</v>
      </c>
    </row>
    <row r="139" spans="1:21" hidden="1" outlineLevel="1">
      <c r="A139" s="8">
        <v>44440</v>
      </c>
      <c r="B139" s="45">
        <v>12.161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12.161073984248873</v>
      </c>
    </row>
    <row r="140" spans="1:21" hidden="1" outlineLevel="1">
      <c r="A140" s="8">
        <v>44470</v>
      </c>
      <c r="B140" s="45">
        <v>12.0548</v>
      </c>
      <c r="C140" s="45">
        <v>14.563599999999999</v>
      </c>
      <c r="D140" s="45">
        <v>0</v>
      </c>
      <c r="E140" s="45">
        <v>14.563599999999999</v>
      </c>
      <c r="F140" s="45">
        <v>0</v>
      </c>
      <c r="G140" s="45">
        <v>14.563599999999999</v>
      </c>
      <c r="H140" s="45">
        <v>0</v>
      </c>
      <c r="I140" s="45">
        <v>14.563599999999999</v>
      </c>
      <c r="J140" s="45">
        <v>0</v>
      </c>
      <c r="K140" s="45">
        <v>14.563599999999999</v>
      </c>
      <c r="L140" s="45">
        <v>0</v>
      </c>
      <c r="M140" s="45">
        <v>14.563599999999999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12.054076065027232</v>
      </c>
    </row>
    <row r="141" spans="1:21" hidden="1" outlineLevel="1">
      <c r="A141" s="8">
        <v>44501</v>
      </c>
      <c r="B141" s="45">
        <v>12.305</v>
      </c>
      <c r="C141" s="45">
        <v>14.129200000000001</v>
      </c>
      <c r="D141" s="45">
        <v>0</v>
      </c>
      <c r="E141" s="45">
        <v>14.129200000000001</v>
      </c>
      <c r="F141" s="45">
        <v>0</v>
      </c>
      <c r="G141" s="45">
        <v>14.129200000000001</v>
      </c>
      <c r="H141" s="45">
        <v>0</v>
      </c>
      <c r="I141" s="45">
        <v>14.129200000000001</v>
      </c>
      <c r="J141" s="45">
        <v>0</v>
      </c>
      <c r="K141" s="45">
        <v>14.129200000000001</v>
      </c>
      <c r="L141" s="45">
        <v>0</v>
      </c>
      <c r="M141" s="45">
        <v>14.129200000000001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12.304706931467376</v>
      </c>
    </row>
    <row r="142" spans="1:21" hidden="1" outlineLevel="1">
      <c r="A142" s="8">
        <v>44531</v>
      </c>
      <c r="B142" s="45">
        <v>11.8622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11.862238075529616</v>
      </c>
    </row>
    <row r="143" spans="1:21" hidden="1" outlineLevel="1">
      <c r="A143" s="8">
        <v>44562</v>
      </c>
      <c r="B143" s="45">
        <v>12.1035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12.103458377019081</v>
      </c>
    </row>
    <row r="144" spans="1:21" hidden="1" outlineLevel="1">
      <c r="A144" s="8">
        <v>44593</v>
      </c>
      <c r="B144" s="45">
        <v>12.4672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12.467213192047607</v>
      </c>
    </row>
    <row r="145" spans="1:21" hidden="1" outlineLevel="1">
      <c r="A145" s="8">
        <v>44621</v>
      </c>
      <c r="B145" s="45">
        <v>13.985300000000001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13.985281564369581</v>
      </c>
    </row>
    <row r="146" spans="1:21" hidden="1" outlineLevel="1">
      <c r="A146" s="8">
        <v>44652</v>
      </c>
      <c r="B146" s="45">
        <v>13.620699999999999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13.620764668121531</v>
      </c>
    </row>
    <row r="147" spans="1:21" hidden="1" outlineLevel="1">
      <c r="A147" s="8">
        <v>44682</v>
      </c>
      <c r="B147" s="45">
        <v>13.0276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13.0276</v>
      </c>
    </row>
    <row r="148" spans="1:21" hidden="1" outlineLevel="1">
      <c r="A148" s="8">
        <v>44713</v>
      </c>
      <c r="B148" s="45">
        <v>16.041499999999999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16.041499999999999</v>
      </c>
    </row>
    <row r="149" spans="1:21" hidden="1" outlineLevel="1">
      <c r="A149" s="8">
        <v>44743</v>
      </c>
      <c r="B149" s="45">
        <v>15.9978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15.99779759631376</v>
      </c>
    </row>
    <row r="150" spans="1:21" hidden="1" outlineLevel="1">
      <c r="A150" s="8">
        <v>44774</v>
      </c>
      <c r="B150" s="45">
        <v>18.202000000000002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18.202089055625713</v>
      </c>
    </row>
    <row r="151" spans="1:21" hidden="1" outlineLevel="1">
      <c r="A151" s="8">
        <v>44805</v>
      </c>
      <c r="B151" s="45">
        <v>18.283000000000001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18.283054440483046</v>
      </c>
    </row>
    <row r="152" spans="1:21" hidden="1" outlineLevel="1">
      <c r="A152" s="8">
        <v>44835</v>
      </c>
      <c r="B152" s="45">
        <v>17.9787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17.978758329479774</v>
      </c>
    </row>
    <row r="153" spans="1:21" hidden="1" outlineLevel="1">
      <c r="A153" s="8">
        <v>44866</v>
      </c>
      <c r="B153" s="45">
        <v>19.1357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19.1357</v>
      </c>
    </row>
    <row r="154" spans="1:21" hidden="1" outlineLevel="1">
      <c r="A154" s="8">
        <v>44896</v>
      </c>
      <c r="B154" s="45">
        <v>18.420400000000001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18.420455187884894</v>
      </c>
    </row>
    <row r="155" spans="1:21" hidden="1" outlineLevel="1">
      <c r="A155" s="8">
        <v>44927</v>
      </c>
      <c r="B155" s="45">
        <v>17.495100000000001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17.495082983198081</v>
      </c>
    </row>
    <row r="156" spans="1:21" hidden="1" outlineLevel="1">
      <c r="A156" s="8">
        <v>44958</v>
      </c>
      <c r="B156" s="45">
        <v>16.697600000000001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16.697518303452494</v>
      </c>
    </row>
    <row r="157" spans="1:21" hidden="1" outlineLevel="1">
      <c r="A157" s="8">
        <v>44986</v>
      </c>
      <c r="B157" s="45">
        <v>17.506699999999999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17.506671273388605</v>
      </c>
    </row>
    <row r="158" spans="1:21" hidden="1" outlineLevel="1">
      <c r="A158" s="8">
        <v>45017</v>
      </c>
      <c r="B158" s="45">
        <v>19.553000000000001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19.55295739672745</v>
      </c>
    </row>
    <row r="159" spans="1:21" hidden="1" outlineLevel="1">
      <c r="A159" s="8">
        <v>45047</v>
      </c>
      <c r="B159" s="45">
        <v>18.117100000000001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18.117060429703187</v>
      </c>
    </row>
    <row r="160" spans="1:21" hidden="1" outlineLevel="1">
      <c r="A160" s="8">
        <v>45078</v>
      </c>
      <c r="B160" s="45">
        <v>19.065100000000001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19.065048241925357</v>
      </c>
    </row>
    <row r="161" spans="1:21" hidden="1" outlineLevel="1">
      <c r="A161" s="8">
        <v>45108</v>
      </c>
      <c r="B161" s="45">
        <v>17.730799999999999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17.790118923502842</v>
      </c>
    </row>
    <row r="162" spans="1:21" hidden="1" outlineLevel="1">
      <c r="A162" s="8">
        <v>45139</v>
      </c>
      <c r="B162" s="45">
        <v>18.3901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18.390051046029754</v>
      </c>
    </row>
    <row r="163" spans="1:21" hidden="1" outlineLevel="1">
      <c r="A163" s="8">
        <v>45170</v>
      </c>
      <c r="B163" s="45">
        <v>18.4514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18.451404529034988</v>
      </c>
    </row>
    <row r="164" spans="1:21" hidden="1" outlineLevel="1">
      <c r="A164" s="8">
        <v>45200</v>
      </c>
      <c r="B164" s="45">
        <v>18.949000000000002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18.948970607227803</v>
      </c>
    </row>
    <row r="165" spans="1:21" hidden="1" outlineLevel="1">
      <c r="A165" s="8">
        <v>45231</v>
      </c>
      <c r="B165" s="45">
        <v>18.453399999999998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18.453400031662927</v>
      </c>
    </row>
    <row r="166" spans="1:21" hidden="1" outlineLevel="1">
      <c r="A166" s="8">
        <v>45261</v>
      </c>
      <c r="B166" s="45">
        <v>17.691600000000001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17.691558075405705</v>
      </c>
    </row>
    <row r="167" spans="1:21" hidden="1" outlineLevel="1">
      <c r="A167" s="8">
        <v>45292</v>
      </c>
      <c r="B167" s="45">
        <v>19.68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19.680044695494985</v>
      </c>
    </row>
    <row r="168" spans="1:21" hidden="1" outlineLevel="1">
      <c r="A168" s="8">
        <v>45323</v>
      </c>
      <c r="B168" s="45">
        <v>17.602399999999999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17.602352539458334</v>
      </c>
    </row>
    <row r="169" spans="1:21" hidden="1" outlineLevel="1">
      <c r="A169" s="8">
        <v>45352</v>
      </c>
      <c r="B169" s="45">
        <v>17.8691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17.869084976950525</v>
      </c>
    </row>
    <row r="170" spans="1:21" hidden="1" outlineLevel="1">
      <c r="A170" s="8">
        <v>45383</v>
      </c>
      <c r="B170" s="45">
        <v>18.0928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18.092834654597784</v>
      </c>
    </row>
    <row r="171" spans="1:21" hidden="1" outlineLevel="1">
      <c r="A171" s="8">
        <v>45413</v>
      </c>
      <c r="B171" s="45">
        <v>17.135400000000001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17.135375780847344</v>
      </c>
    </row>
    <row r="172" spans="1:21" hidden="1" outlineLevel="1">
      <c r="A172" s="8">
        <v>45444</v>
      </c>
      <c r="B172" s="45">
        <v>16.761600000000001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16.761565989425915</v>
      </c>
    </row>
    <row r="173" spans="1:21" hidden="1" outlineLevel="1">
      <c r="A173" s="8">
        <v>45474</v>
      </c>
      <c r="B173" s="45">
        <v>17.561199999999999</v>
      </c>
      <c r="C173" s="45">
        <v>7.2510000000000003</v>
      </c>
      <c r="D173" s="45">
        <v>0</v>
      </c>
      <c r="E173" s="45">
        <v>7.2510000000000003</v>
      </c>
      <c r="F173" s="45">
        <v>0</v>
      </c>
      <c r="G173" s="45">
        <v>7.2510000000000003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7.2510000000000003</v>
      </c>
      <c r="P173" s="45">
        <v>0</v>
      </c>
      <c r="Q173" s="45">
        <v>7.2510000000000003</v>
      </c>
      <c r="R173" s="45">
        <v>0</v>
      </c>
      <c r="S173" s="45">
        <v>7.2510000000000003</v>
      </c>
      <c r="T173" s="45">
        <v>0</v>
      </c>
      <c r="U173" s="45">
        <v>17.571296734569437</v>
      </c>
    </row>
    <row r="174" spans="1:21" hidden="1" outlineLevel="1">
      <c r="A174" s="8">
        <v>45505</v>
      </c>
      <c r="B174" s="45">
        <v>16.008700000000001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16.008631424777381</v>
      </c>
    </row>
    <row r="175" spans="1:21" hidden="1" outlineLevel="1">
      <c r="A175" s="8">
        <v>45536</v>
      </c>
      <c r="B175" s="45">
        <v>15.0562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15.056154293460866</v>
      </c>
    </row>
    <row r="176" spans="1:21" hidden="1" outlineLevel="1">
      <c r="A176" s="8">
        <v>45566</v>
      </c>
      <c r="B176" s="45">
        <v>16.441400000000002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16.441384389785654</v>
      </c>
    </row>
    <row r="177" spans="1:21" hidden="1" outlineLevel="1">
      <c r="A177" s="8">
        <v>45597</v>
      </c>
      <c r="B177" s="45">
        <v>14.6998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14.699720071715097</v>
      </c>
    </row>
    <row r="178" spans="1:21">
      <c r="A178" s="8">
        <v>45627</v>
      </c>
      <c r="B178" s="45">
        <v>15.5542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15.554246448072963</v>
      </c>
    </row>
    <row r="179" spans="1:21">
      <c r="A179" s="8">
        <v>45658</v>
      </c>
      <c r="B179" s="45">
        <v>16.4937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16.493695900930362</v>
      </c>
    </row>
    <row r="180" spans="1:21">
      <c r="A180" s="8">
        <v>45689</v>
      </c>
      <c r="B180" s="45">
        <v>15.169499999999999</v>
      </c>
      <c r="C180" s="45">
        <v>12</v>
      </c>
      <c r="D180" s="45">
        <v>0</v>
      </c>
      <c r="E180" s="45">
        <v>12</v>
      </c>
      <c r="F180" s="45">
        <v>0</v>
      </c>
      <c r="G180" s="45">
        <v>12</v>
      </c>
      <c r="H180" s="45">
        <v>0</v>
      </c>
      <c r="I180" s="45">
        <v>12</v>
      </c>
      <c r="J180" s="45">
        <v>0</v>
      </c>
      <c r="K180" s="45">
        <v>12</v>
      </c>
      <c r="L180" s="45">
        <v>0</v>
      </c>
      <c r="M180" s="45">
        <v>12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15.17541002241121</v>
      </c>
    </row>
    <row r="181" spans="1:21">
      <c r="A181" s="8">
        <v>45717</v>
      </c>
      <c r="B181" s="45">
        <v>15.442500000000001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15.442494076581989</v>
      </c>
    </row>
    <row r="182" spans="1:21">
      <c r="A182" s="8">
        <v>45748</v>
      </c>
      <c r="B182" s="45">
        <v>16.722799999999999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16.722819804173479</v>
      </c>
    </row>
    <row r="183" spans="1:21">
      <c r="A183" s="8">
        <v>45778</v>
      </c>
      <c r="B183" s="45">
        <v>16.078700000000001</v>
      </c>
      <c r="C183" s="45">
        <v>21.161799999999999</v>
      </c>
      <c r="D183" s="45">
        <v>0</v>
      </c>
      <c r="E183" s="45">
        <v>21.161799999999999</v>
      </c>
      <c r="F183" s="45">
        <v>0</v>
      </c>
      <c r="G183" s="45">
        <v>21.161799999999999</v>
      </c>
      <c r="H183" s="45">
        <v>0</v>
      </c>
      <c r="I183" s="45">
        <v>21.161799999999999</v>
      </c>
      <c r="J183" s="45">
        <v>0</v>
      </c>
      <c r="K183" s="45">
        <v>21.161799999999999</v>
      </c>
      <c r="L183" s="45">
        <v>0</v>
      </c>
      <c r="M183" s="45">
        <v>21.161799999999999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16.074467691227074</v>
      </c>
    </row>
    <row r="184" spans="1:21">
      <c r="A184" s="8">
        <v>45809</v>
      </c>
      <c r="B184" s="45">
        <v>15.7834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15.783388520548931</v>
      </c>
    </row>
    <row r="185" spans="1:21">
      <c r="A185" s="8">
        <v>45839</v>
      </c>
      <c r="B185" s="45">
        <v>16.818999999999999</v>
      </c>
      <c r="C185" s="45">
        <v>20.721800000000002</v>
      </c>
      <c r="D185" s="45">
        <v>0</v>
      </c>
      <c r="E185" s="45">
        <v>20.721800000000002</v>
      </c>
      <c r="F185" s="45">
        <v>0</v>
      </c>
      <c r="G185" s="45">
        <v>20.721800000000002</v>
      </c>
      <c r="H185" s="45">
        <v>0</v>
      </c>
      <c r="I185" s="45">
        <v>20.721800000000002</v>
      </c>
      <c r="J185" s="45">
        <v>0</v>
      </c>
      <c r="K185" s="45">
        <v>20.721800000000002</v>
      </c>
      <c r="L185" s="45">
        <v>0</v>
      </c>
      <c r="M185" s="45">
        <v>20.721800000000002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16.817486538804484</v>
      </c>
    </row>
    <row r="186" spans="1:21">
      <c r="A186" s="8">
        <v>45870</v>
      </c>
      <c r="B186" s="45">
        <v>15.744300000000001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15.744374735539953</v>
      </c>
    </row>
    <row r="187" spans="1:21">
      <c r="A187" s="8">
        <v>45901</v>
      </c>
      <c r="B187" s="45">
        <v>15.449299999999999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15.449273661996374</v>
      </c>
    </row>
    <row r="188" spans="1:21">
      <c r="A188" s="8">
        <v>45931</v>
      </c>
      <c r="B188" s="45">
        <v>16.3157</v>
      </c>
      <c r="C188" s="45">
        <v>20.771799999999999</v>
      </c>
      <c r="D188" s="45">
        <v>0</v>
      </c>
      <c r="E188" s="45">
        <v>20.771799999999999</v>
      </c>
      <c r="F188" s="45">
        <v>0</v>
      </c>
      <c r="G188" s="45">
        <v>20.771799999999999</v>
      </c>
      <c r="H188" s="45">
        <v>0</v>
      </c>
      <c r="I188" s="45">
        <v>20.771799999999999</v>
      </c>
      <c r="J188" s="45">
        <v>0</v>
      </c>
      <c r="K188" s="45">
        <v>20.771799999999999</v>
      </c>
      <c r="L188" s="45">
        <v>0</v>
      </c>
      <c r="M188" s="45">
        <v>20.771799999999999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16.313769784960201</v>
      </c>
    </row>
    <row r="189" spans="1:21">
      <c r="A189" s="8">
        <v>45962</v>
      </c>
      <c r="B189" s="45">
        <v>15.9808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15.9808479110379</v>
      </c>
    </row>
    <row r="190" spans="1:21">
      <c r="A190" s="8">
        <v>45992</v>
      </c>
      <c r="B190" s="45">
        <v>15.192600000000001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15.192587761303063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4" bestFit="1" customWidth="1"/>
    <col min="3" max="3" width="9.44140625" style="24" customWidth="1"/>
    <col min="4" max="4" width="6.5546875" style="20" customWidth="1"/>
    <col min="5" max="5" width="7.6640625" style="20" customWidth="1"/>
    <col min="6" max="6" width="6.5546875" style="20" customWidth="1"/>
    <col min="7" max="8" width="7.6640625" style="20" customWidth="1"/>
    <col min="9" max="9" width="6.6640625" style="20" bestFit="1" customWidth="1"/>
    <col min="10" max="10" width="6.6640625" style="20" customWidth="1"/>
    <col min="11" max="11" width="7.6640625" style="20" customWidth="1"/>
    <col min="12" max="12" width="6.33203125" style="20" customWidth="1"/>
    <col min="13" max="13" width="7.6640625" style="20" customWidth="1"/>
    <col min="14" max="14" width="7" style="20" customWidth="1"/>
    <col min="15" max="15" width="6.6640625" style="20" bestFit="1" customWidth="1"/>
    <col min="16" max="16" width="6" style="20" bestFit="1" customWidth="1"/>
    <col min="17" max="17" width="7" style="20" bestFit="1" customWidth="1"/>
    <col min="18" max="18" width="6.109375" style="24" customWidth="1"/>
    <col min="19" max="19" width="7.109375" style="20" customWidth="1"/>
    <col min="20" max="20" width="7" style="20" customWidth="1"/>
    <col min="21" max="21" width="14.6640625" style="20" customWidth="1"/>
    <col min="22" max="22" width="6" style="20" bestFit="1" customWidth="1"/>
    <col min="23" max="23" width="7.109375" style="20" customWidth="1"/>
    <col min="24" max="24" width="6.109375" style="20" customWidth="1"/>
    <col min="25" max="25" width="7.33203125" style="20" customWidth="1"/>
    <col min="26" max="26" width="7.109375" style="20" customWidth="1"/>
    <col min="27" max="27" width="6.6640625" style="20" bestFit="1" customWidth="1"/>
    <col min="28" max="28" width="6.88671875" style="20" customWidth="1"/>
    <col min="29" max="29" width="8.44140625" style="20" customWidth="1"/>
    <col min="30" max="30" width="6.109375" style="20" customWidth="1"/>
    <col min="31" max="31" width="7.5546875" style="20" customWidth="1"/>
    <col min="32" max="32" width="8.44140625" style="20" customWidth="1"/>
    <col min="33" max="33" width="6.6640625" style="24" bestFit="1" customWidth="1"/>
    <col min="34" max="34" width="6" style="24" bestFit="1" customWidth="1"/>
    <col min="35" max="35" width="9.109375" style="24"/>
    <col min="36" max="36" width="5.33203125" style="24" customWidth="1"/>
    <col min="37" max="37" width="7.33203125" style="24" customWidth="1"/>
    <col min="38" max="38" width="6.88671875" style="24" customWidth="1"/>
    <col min="39" max="39" width="10.5546875" style="24" customWidth="1"/>
    <col min="40" max="16384" width="9.109375" style="24"/>
  </cols>
  <sheetData>
    <row r="1" spans="1:39">
      <c r="A1" s="17" t="s">
        <v>157</v>
      </c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3" t="s">
        <v>130</v>
      </c>
    </row>
    <row r="5" spans="1:39" ht="12.75" customHeight="1">
      <c r="A5" s="26" t="s">
        <v>53</v>
      </c>
    </row>
    <row r="6" spans="1:39" s="30" customFormat="1" ht="15.75" customHeight="1">
      <c r="A6" s="256" t="s">
        <v>0</v>
      </c>
      <c r="B6" s="232" t="s">
        <v>1</v>
      </c>
      <c r="C6" s="232" t="s">
        <v>61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32" t="s">
        <v>4</v>
      </c>
      <c r="V6" s="198" t="s">
        <v>2</v>
      </c>
      <c r="W6" s="198"/>
      <c r="X6" s="198"/>
      <c r="Y6" s="198"/>
      <c r="Z6" s="198"/>
      <c r="AA6" s="198" t="s">
        <v>3</v>
      </c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212" t="s">
        <v>60</v>
      </c>
    </row>
    <row r="7" spans="1:39" s="30" customFormat="1" ht="12.75" customHeigh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32"/>
      <c r="V7" s="252" t="s">
        <v>69</v>
      </c>
      <c r="W7" s="252" t="s">
        <v>6</v>
      </c>
      <c r="X7" s="198" t="s">
        <v>7</v>
      </c>
      <c r="Y7" s="199"/>
      <c r="Z7" s="199"/>
      <c r="AA7" s="198" t="s">
        <v>8</v>
      </c>
      <c r="AB7" s="198"/>
      <c r="AC7" s="198"/>
      <c r="AD7" s="199"/>
      <c r="AE7" s="199"/>
      <c r="AF7" s="199"/>
      <c r="AG7" s="198" t="s">
        <v>9</v>
      </c>
      <c r="AH7" s="198"/>
      <c r="AI7" s="198"/>
      <c r="AJ7" s="199"/>
      <c r="AK7" s="199"/>
      <c r="AL7" s="199"/>
      <c r="AM7" s="213"/>
    </row>
    <row r="8" spans="1:39" ht="77.25" customHeight="1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  <c r="V8" s="252"/>
      <c r="W8" s="252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14"/>
    </row>
    <row r="9" spans="1:39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5"/>
      <c r="V9" s="129"/>
      <c r="W9" s="129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31"/>
    </row>
    <row r="10" spans="1:39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28.671299999999999</v>
      </c>
      <c r="C11" s="45">
        <v>29.6889</v>
      </c>
      <c r="D11" s="45">
        <v>34.069800000000001</v>
      </c>
      <c r="E11" s="45">
        <v>18.8431</v>
      </c>
      <c r="F11" s="45">
        <v>20.288</v>
      </c>
      <c r="G11" s="45">
        <v>16.194500000000001</v>
      </c>
      <c r="H11" s="45">
        <v>18.0442</v>
      </c>
      <c r="I11" s="45">
        <v>30.373999999999999</v>
      </c>
      <c r="J11" s="45">
        <v>35.309899999999999</v>
      </c>
      <c r="K11" s="45">
        <v>18.939299999999999</v>
      </c>
      <c r="L11" s="45">
        <v>20.2912</v>
      </c>
      <c r="M11" s="45">
        <v>16.241599999999998</v>
      </c>
      <c r="N11" s="45">
        <v>20.136399999999998</v>
      </c>
      <c r="O11" s="45">
        <v>19.481200000000001</v>
      </c>
      <c r="P11" s="45">
        <v>20.008900000000001</v>
      </c>
      <c r="Q11" s="45">
        <v>13.5863</v>
      </c>
      <c r="R11" s="45">
        <v>5.0122</v>
      </c>
      <c r="S11" s="45">
        <v>10.6615</v>
      </c>
      <c r="T11" s="45">
        <v>14.2029</v>
      </c>
      <c r="U11" s="45">
        <v>14.532299999999999</v>
      </c>
      <c r="V11" s="45">
        <v>0</v>
      </c>
      <c r="W11" s="45">
        <v>14.532299999999999</v>
      </c>
      <c r="X11" s="45">
        <v>0</v>
      </c>
      <c r="Y11" s="45">
        <v>18.729800000000001</v>
      </c>
      <c r="Z11" s="45">
        <v>14.3588</v>
      </c>
      <c r="AA11" s="45">
        <v>17.6309</v>
      </c>
      <c r="AB11" s="45">
        <v>0</v>
      </c>
      <c r="AC11" s="45">
        <v>17.6309</v>
      </c>
      <c r="AD11" s="45">
        <v>0</v>
      </c>
      <c r="AE11" s="45">
        <v>18.705300000000001</v>
      </c>
      <c r="AF11" s="45">
        <v>17.565200000000001</v>
      </c>
      <c r="AG11" s="45">
        <v>8.7919</v>
      </c>
      <c r="AH11" s="45">
        <v>0</v>
      </c>
      <c r="AI11" s="45">
        <v>8.7919</v>
      </c>
      <c r="AJ11" s="45">
        <v>0</v>
      </c>
      <c r="AK11" s="45">
        <v>19.133800000000001</v>
      </c>
      <c r="AL11" s="45">
        <v>8.7242999999999995</v>
      </c>
      <c r="AM11" s="45">
        <v>19.1493</v>
      </c>
    </row>
    <row r="12" spans="1:39" hidden="1" outlineLevel="1">
      <c r="A12" s="8">
        <v>40575</v>
      </c>
      <c r="B12" s="45">
        <v>31.0273</v>
      </c>
      <c r="C12" s="45">
        <v>32.4634</v>
      </c>
      <c r="D12" s="45">
        <v>35.668300000000002</v>
      </c>
      <c r="E12" s="45">
        <v>18.512899999999998</v>
      </c>
      <c r="F12" s="45">
        <v>20.238399999999999</v>
      </c>
      <c r="G12" s="45">
        <v>17.091000000000001</v>
      </c>
      <c r="H12" s="45">
        <v>14.0107</v>
      </c>
      <c r="I12" s="45">
        <v>32.694600000000001</v>
      </c>
      <c r="J12" s="45">
        <v>35.674100000000003</v>
      </c>
      <c r="K12" s="45">
        <v>18.927</v>
      </c>
      <c r="L12" s="45">
        <v>20.238499999999998</v>
      </c>
      <c r="M12" s="45">
        <v>17.1526</v>
      </c>
      <c r="N12" s="45">
        <v>16.186499999999999</v>
      </c>
      <c r="O12" s="45">
        <v>12.0877</v>
      </c>
      <c r="P12" s="45">
        <v>20.8719</v>
      </c>
      <c r="Q12" s="45">
        <v>11.830500000000001</v>
      </c>
      <c r="R12" s="45">
        <v>7.75</v>
      </c>
      <c r="S12" s="45">
        <v>11.6654</v>
      </c>
      <c r="T12" s="45">
        <v>11.8423</v>
      </c>
      <c r="U12" s="45">
        <v>12.696199999999999</v>
      </c>
      <c r="V12" s="45">
        <v>0</v>
      </c>
      <c r="W12" s="45">
        <v>12.696199999999999</v>
      </c>
      <c r="X12" s="45">
        <v>28.2333</v>
      </c>
      <c r="Y12" s="45">
        <v>19.060700000000001</v>
      </c>
      <c r="Z12" s="45">
        <v>11.956300000000001</v>
      </c>
      <c r="AA12" s="45">
        <v>17.259799999999998</v>
      </c>
      <c r="AB12" s="45">
        <v>0</v>
      </c>
      <c r="AC12" s="45">
        <v>17.259799999999998</v>
      </c>
      <c r="AD12" s="45">
        <v>28.2333</v>
      </c>
      <c r="AE12" s="45">
        <v>19.772300000000001</v>
      </c>
      <c r="AF12" s="45">
        <v>16.517700000000001</v>
      </c>
      <c r="AG12" s="45">
        <v>3.9508999999999999</v>
      </c>
      <c r="AH12" s="45">
        <v>0</v>
      </c>
      <c r="AI12" s="45">
        <v>3.9508999999999999</v>
      </c>
      <c r="AJ12" s="45">
        <v>0</v>
      </c>
      <c r="AK12" s="45">
        <v>12.8232</v>
      </c>
      <c r="AL12" s="45">
        <v>3.8963000000000001</v>
      </c>
      <c r="AM12" s="45">
        <v>18.8477</v>
      </c>
    </row>
    <row r="13" spans="1:39" hidden="1" outlineLevel="1">
      <c r="A13" s="8">
        <v>40603</v>
      </c>
      <c r="B13" s="45">
        <v>33.786900000000003</v>
      </c>
      <c r="C13" s="45">
        <v>34.462400000000002</v>
      </c>
      <c r="D13" s="45">
        <v>35.786000000000001</v>
      </c>
      <c r="E13" s="45">
        <v>21.673999999999999</v>
      </c>
      <c r="F13" s="45">
        <v>24.554600000000001</v>
      </c>
      <c r="G13" s="45">
        <v>19.462900000000001</v>
      </c>
      <c r="H13" s="45">
        <v>17.441700000000001</v>
      </c>
      <c r="I13" s="45">
        <v>34.556699999999999</v>
      </c>
      <c r="J13" s="45">
        <v>35.861600000000003</v>
      </c>
      <c r="K13" s="45">
        <v>21.806999999999999</v>
      </c>
      <c r="L13" s="45">
        <v>24.560600000000001</v>
      </c>
      <c r="M13" s="45">
        <v>19.531700000000001</v>
      </c>
      <c r="N13" s="45">
        <v>18.281300000000002</v>
      </c>
      <c r="O13" s="45">
        <v>18.321899999999999</v>
      </c>
      <c r="P13" s="45">
        <v>20.008700000000001</v>
      </c>
      <c r="Q13" s="45">
        <v>13.4137</v>
      </c>
      <c r="R13" s="45">
        <v>7.9958999999999998</v>
      </c>
      <c r="S13" s="45">
        <v>14.9778</v>
      </c>
      <c r="T13" s="45">
        <v>12.173999999999999</v>
      </c>
      <c r="U13" s="45">
        <v>17.733000000000001</v>
      </c>
      <c r="V13" s="45">
        <v>0</v>
      </c>
      <c r="W13" s="45">
        <v>17.733000000000001</v>
      </c>
      <c r="X13" s="45">
        <v>0</v>
      </c>
      <c r="Y13" s="45">
        <v>18.394100000000002</v>
      </c>
      <c r="Z13" s="45">
        <v>17.72</v>
      </c>
      <c r="AA13" s="45">
        <v>18.631799999999998</v>
      </c>
      <c r="AB13" s="45">
        <v>0</v>
      </c>
      <c r="AC13" s="45">
        <v>18.631799999999998</v>
      </c>
      <c r="AD13" s="45">
        <v>0</v>
      </c>
      <c r="AE13" s="45">
        <v>19.557500000000001</v>
      </c>
      <c r="AF13" s="45">
        <v>18.613800000000001</v>
      </c>
      <c r="AG13" s="45">
        <v>12.6846</v>
      </c>
      <c r="AH13" s="45">
        <v>0</v>
      </c>
      <c r="AI13" s="45">
        <v>12.6846</v>
      </c>
      <c r="AJ13" s="45">
        <v>0</v>
      </c>
      <c r="AK13" s="45">
        <v>12.1991</v>
      </c>
      <c r="AL13" s="45">
        <v>12.694599999999999</v>
      </c>
      <c r="AM13" s="45">
        <v>19.418099999999999</v>
      </c>
    </row>
    <row r="14" spans="1:39" hidden="1" outlineLevel="1">
      <c r="A14" s="8">
        <v>40634</v>
      </c>
      <c r="B14" s="45">
        <v>31.451499999999999</v>
      </c>
      <c r="C14" s="45">
        <v>33.000999999999998</v>
      </c>
      <c r="D14" s="45">
        <v>35.597299999999997</v>
      </c>
      <c r="E14" s="45">
        <v>22.376000000000001</v>
      </c>
      <c r="F14" s="45">
        <v>24.0075</v>
      </c>
      <c r="G14" s="45">
        <v>21.912099999999999</v>
      </c>
      <c r="H14" s="45">
        <v>16.424700000000001</v>
      </c>
      <c r="I14" s="45">
        <v>33.094700000000003</v>
      </c>
      <c r="J14" s="45">
        <v>35.627600000000001</v>
      </c>
      <c r="K14" s="45">
        <v>22.563199999999998</v>
      </c>
      <c r="L14" s="45">
        <v>24.009599999999999</v>
      </c>
      <c r="M14" s="45">
        <v>22.023099999999999</v>
      </c>
      <c r="N14" s="45">
        <v>17.235499999999998</v>
      </c>
      <c r="O14" s="45">
        <v>14.5213</v>
      </c>
      <c r="P14" s="45">
        <v>20.145800000000001</v>
      </c>
      <c r="Q14" s="45">
        <v>11.9697</v>
      </c>
      <c r="R14" s="45">
        <v>7.7499000000000002</v>
      </c>
      <c r="S14" s="45">
        <v>12.724299999999999</v>
      </c>
      <c r="T14" s="45">
        <v>11.6241</v>
      </c>
      <c r="U14" s="45">
        <v>15.264900000000001</v>
      </c>
      <c r="V14" s="45">
        <v>0</v>
      </c>
      <c r="W14" s="45">
        <v>15.264900000000001</v>
      </c>
      <c r="X14" s="45">
        <v>19</v>
      </c>
      <c r="Y14" s="45">
        <v>20.8508</v>
      </c>
      <c r="Z14" s="45">
        <v>14.1145</v>
      </c>
      <c r="AA14" s="45">
        <v>15.710699999999999</v>
      </c>
      <c r="AB14" s="45">
        <v>0</v>
      </c>
      <c r="AC14" s="45">
        <v>15.710699999999999</v>
      </c>
      <c r="AD14" s="45">
        <v>19</v>
      </c>
      <c r="AE14" s="45">
        <v>20.909600000000001</v>
      </c>
      <c r="AF14" s="45">
        <v>14.513199999999999</v>
      </c>
      <c r="AG14" s="45">
        <v>10.974500000000001</v>
      </c>
      <c r="AH14" s="45">
        <v>0</v>
      </c>
      <c r="AI14" s="45">
        <v>10.974500000000001</v>
      </c>
      <c r="AJ14" s="45">
        <v>0</v>
      </c>
      <c r="AK14" s="45">
        <v>11.5366</v>
      </c>
      <c r="AL14" s="45">
        <v>10.9682</v>
      </c>
      <c r="AM14" s="45">
        <v>19.6557</v>
      </c>
    </row>
    <row r="15" spans="1:39" hidden="1" outlineLevel="1">
      <c r="A15" s="8">
        <v>40664</v>
      </c>
      <c r="B15" s="45">
        <v>30.019400000000001</v>
      </c>
      <c r="C15" s="45">
        <v>31.244299999999999</v>
      </c>
      <c r="D15" s="45">
        <v>35.022799999999997</v>
      </c>
      <c r="E15" s="45">
        <v>20.966100000000001</v>
      </c>
      <c r="F15" s="45">
        <v>20.517900000000001</v>
      </c>
      <c r="G15" s="45">
        <v>22.5566</v>
      </c>
      <c r="H15" s="45">
        <v>15.6113</v>
      </c>
      <c r="I15" s="45">
        <v>31.626200000000001</v>
      </c>
      <c r="J15" s="45">
        <v>35.627099999999999</v>
      </c>
      <c r="K15" s="45">
        <v>21.057400000000001</v>
      </c>
      <c r="L15" s="45">
        <v>20.517900000000001</v>
      </c>
      <c r="M15" s="45">
        <v>22.583600000000001</v>
      </c>
      <c r="N15" s="45">
        <v>16.316500000000001</v>
      </c>
      <c r="O15" s="45">
        <v>19.436299999999999</v>
      </c>
      <c r="P15" s="45">
        <v>20.136700000000001</v>
      </c>
      <c r="Q15" s="45">
        <v>12.317600000000001</v>
      </c>
      <c r="R15" s="45">
        <v>0</v>
      </c>
      <c r="S15" s="45">
        <v>14.5175</v>
      </c>
      <c r="T15" s="45">
        <v>12.034700000000001</v>
      </c>
      <c r="U15" s="45">
        <v>15.5548</v>
      </c>
      <c r="V15" s="45">
        <v>0</v>
      </c>
      <c r="W15" s="45">
        <v>15.5548</v>
      </c>
      <c r="X15" s="45">
        <v>0</v>
      </c>
      <c r="Y15" s="45">
        <v>13.1844</v>
      </c>
      <c r="Z15" s="45">
        <v>15.7697</v>
      </c>
      <c r="AA15" s="45">
        <v>17.874700000000001</v>
      </c>
      <c r="AB15" s="45">
        <v>0</v>
      </c>
      <c r="AC15" s="45">
        <v>17.874700000000001</v>
      </c>
      <c r="AD15" s="45">
        <v>0</v>
      </c>
      <c r="AE15" s="45">
        <v>17.527899999999999</v>
      </c>
      <c r="AF15" s="45">
        <v>17.904399999999999</v>
      </c>
      <c r="AG15" s="45">
        <v>6.8578999999999999</v>
      </c>
      <c r="AH15" s="45">
        <v>0</v>
      </c>
      <c r="AI15" s="45">
        <v>6.8578999999999999</v>
      </c>
      <c r="AJ15" s="45">
        <v>0</v>
      </c>
      <c r="AK15" s="45">
        <v>0.14899999999999999</v>
      </c>
      <c r="AL15" s="45">
        <v>7.5922000000000001</v>
      </c>
      <c r="AM15" s="45">
        <v>20.232299999999999</v>
      </c>
    </row>
    <row r="16" spans="1:39" hidden="1" outlineLevel="1">
      <c r="A16" s="8">
        <v>40695</v>
      </c>
      <c r="B16" s="45">
        <v>32.087499999999999</v>
      </c>
      <c r="C16" s="45">
        <v>33.459899999999998</v>
      </c>
      <c r="D16" s="45">
        <v>35.6614</v>
      </c>
      <c r="E16" s="45">
        <v>24.736799999999999</v>
      </c>
      <c r="F16" s="45">
        <v>26.470600000000001</v>
      </c>
      <c r="G16" s="45">
        <v>24.1769</v>
      </c>
      <c r="H16" s="45">
        <v>19.893000000000001</v>
      </c>
      <c r="I16" s="45">
        <v>33.537500000000001</v>
      </c>
      <c r="J16" s="45">
        <v>35.691600000000001</v>
      </c>
      <c r="K16" s="45">
        <v>24.887</v>
      </c>
      <c r="L16" s="45">
        <v>26.510400000000001</v>
      </c>
      <c r="M16" s="45">
        <v>24.222100000000001</v>
      </c>
      <c r="N16" s="45">
        <v>20.478999999999999</v>
      </c>
      <c r="O16" s="45">
        <v>16.8325</v>
      </c>
      <c r="P16" s="45">
        <v>20.363</v>
      </c>
      <c r="Q16" s="45">
        <v>15.020300000000001</v>
      </c>
      <c r="R16" s="45">
        <v>8.6869999999999994</v>
      </c>
      <c r="S16" s="45">
        <v>13.6044</v>
      </c>
      <c r="T16" s="45">
        <v>15.7475</v>
      </c>
      <c r="U16" s="45">
        <v>14.363099999999999</v>
      </c>
      <c r="V16" s="45">
        <v>0</v>
      </c>
      <c r="W16" s="45">
        <v>14.363099999999999</v>
      </c>
      <c r="X16" s="45">
        <v>0</v>
      </c>
      <c r="Y16" s="45">
        <v>14.72</v>
      </c>
      <c r="Z16" s="45">
        <v>14.2828</v>
      </c>
      <c r="AA16" s="45">
        <v>16.3</v>
      </c>
      <c r="AB16" s="45">
        <v>0</v>
      </c>
      <c r="AC16" s="45">
        <v>16.3</v>
      </c>
      <c r="AD16" s="45">
        <v>0</v>
      </c>
      <c r="AE16" s="45">
        <v>14.720700000000001</v>
      </c>
      <c r="AF16" s="45">
        <v>16.752300000000002</v>
      </c>
      <c r="AG16" s="45">
        <v>5.2915000000000001</v>
      </c>
      <c r="AH16" s="45">
        <v>0</v>
      </c>
      <c r="AI16" s="45">
        <v>5.2915000000000001</v>
      </c>
      <c r="AJ16" s="45">
        <v>0</v>
      </c>
      <c r="AK16" s="45">
        <v>10.08</v>
      </c>
      <c r="AL16" s="45">
        <v>5.2907000000000002</v>
      </c>
      <c r="AM16" s="45">
        <v>18.894300000000001</v>
      </c>
    </row>
    <row r="17" spans="1:39" hidden="1" outlineLevel="1">
      <c r="A17" s="8">
        <v>40725</v>
      </c>
      <c r="B17" s="45">
        <v>29.970099999999999</v>
      </c>
      <c r="C17" s="45">
        <v>31.458100000000002</v>
      </c>
      <c r="D17" s="45">
        <v>35.494199999999999</v>
      </c>
      <c r="E17" s="45">
        <v>22.384499999999999</v>
      </c>
      <c r="F17" s="45">
        <v>23.068000000000001</v>
      </c>
      <c r="G17" s="45">
        <v>22.890599999999999</v>
      </c>
      <c r="H17" s="45">
        <v>17.3781</v>
      </c>
      <c r="I17" s="45">
        <v>31.539000000000001</v>
      </c>
      <c r="J17" s="45">
        <v>35.525700000000001</v>
      </c>
      <c r="K17" s="45">
        <v>22.4846</v>
      </c>
      <c r="L17" s="45">
        <v>23.1067</v>
      </c>
      <c r="M17" s="45">
        <v>22.9251</v>
      </c>
      <c r="N17" s="45">
        <v>17.606200000000001</v>
      </c>
      <c r="O17" s="45">
        <v>16.1663</v>
      </c>
      <c r="P17" s="45">
        <v>20.814599999999999</v>
      </c>
      <c r="Q17" s="45">
        <v>14.3452</v>
      </c>
      <c r="R17" s="45">
        <v>11.4983</v>
      </c>
      <c r="S17" s="45">
        <v>13.2485</v>
      </c>
      <c r="T17" s="45">
        <v>14.9871</v>
      </c>
      <c r="U17" s="45">
        <v>14.6526</v>
      </c>
      <c r="V17" s="45">
        <v>0</v>
      </c>
      <c r="W17" s="45">
        <v>14.6526</v>
      </c>
      <c r="X17" s="45">
        <v>0</v>
      </c>
      <c r="Y17" s="45">
        <v>17.008900000000001</v>
      </c>
      <c r="Z17" s="45">
        <v>14.4695</v>
      </c>
      <c r="AA17" s="45">
        <v>16.811800000000002</v>
      </c>
      <c r="AB17" s="45">
        <v>0</v>
      </c>
      <c r="AC17" s="45">
        <v>16.811800000000002</v>
      </c>
      <c r="AD17" s="45">
        <v>0</v>
      </c>
      <c r="AE17" s="45">
        <v>17.694199999999999</v>
      </c>
      <c r="AF17" s="45">
        <v>16.694700000000001</v>
      </c>
      <c r="AG17" s="45">
        <v>11.554</v>
      </c>
      <c r="AH17" s="45">
        <v>0</v>
      </c>
      <c r="AI17" s="45">
        <v>11.554</v>
      </c>
      <c r="AJ17" s="45">
        <v>0</v>
      </c>
      <c r="AK17" s="45">
        <v>1.6213</v>
      </c>
      <c r="AL17" s="45">
        <v>11.6289</v>
      </c>
      <c r="AM17" s="45">
        <v>19.4056</v>
      </c>
    </row>
    <row r="18" spans="1:39" hidden="1" outlineLevel="1">
      <c r="A18" s="8">
        <v>40756</v>
      </c>
      <c r="B18" s="45">
        <v>28.508600000000001</v>
      </c>
      <c r="C18" s="45">
        <v>30.2712</v>
      </c>
      <c r="D18" s="45">
        <v>35.298200000000001</v>
      </c>
      <c r="E18" s="45">
        <v>22.023299999999999</v>
      </c>
      <c r="F18" s="45">
        <v>21.788399999999999</v>
      </c>
      <c r="G18" s="45">
        <v>22.9086</v>
      </c>
      <c r="H18" s="45">
        <v>18.830500000000001</v>
      </c>
      <c r="I18" s="45">
        <v>30.332599999999999</v>
      </c>
      <c r="J18" s="45">
        <v>35.314599999999999</v>
      </c>
      <c r="K18" s="45">
        <v>22.0976</v>
      </c>
      <c r="L18" s="45">
        <v>21.788399999999999</v>
      </c>
      <c r="M18" s="45">
        <v>22.999199999999998</v>
      </c>
      <c r="N18" s="45">
        <v>19.106999999999999</v>
      </c>
      <c r="O18" s="45">
        <v>15.021599999999999</v>
      </c>
      <c r="P18" s="45">
        <v>21.7271</v>
      </c>
      <c r="Q18" s="45">
        <v>13.481</v>
      </c>
      <c r="R18" s="45" t="s">
        <v>126</v>
      </c>
      <c r="S18" s="45">
        <v>14.5198</v>
      </c>
      <c r="T18" s="45">
        <v>12.113200000000001</v>
      </c>
      <c r="U18" s="45">
        <v>14.834899999999999</v>
      </c>
      <c r="V18" s="45">
        <v>0</v>
      </c>
      <c r="W18" s="45">
        <v>14.834899999999999</v>
      </c>
      <c r="X18" s="45">
        <v>19</v>
      </c>
      <c r="Y18" s="45">
        <v>16.6511</v>
      </c>
      <c r="Z18" s="45">
        <v>14.7362</v>
      </c>
      <c r="AA18" s="45">
        <v>15.372299999999999</v>
      </c>
      <c r="AB18" s="45">
        <v>0</v>
      </c>
      <c r="AC18" s="45">
        <v>15.372299999999999</v>
      </c>
      <c r="AD18" s="45">
        <v>19</v>
      </c>
      <c r="AE18" s="45">
        <v>16.6599</v>
      </c>
      <c r="AF18" s="45">
        <v>15.289899999999999</v>
      </c>
      <c r="AG18" s="45">
        <v>11.1137</v>
      </c>
      <c r="AH18" s="45">
        <v>0</v>
      </c>
      <c r="AI18" s="45">
        <v>11.1137</v>
      </c>
      <c r="AJ18" s="45" t="s">
        <v>126</v>
      </c>
      <c r="AK18" s="45">
        <v>11.901400000000001</v>
      </c>
      <c r="AL18" s="45">
        <v>11.113200000000001</v>
      </c>
      <c r="AM18" s="45">
        <v>19.196100000000001</v>
      </c>
    </row>
    <row r="19" spans="1:39" hidden="1" outlineLevel="1">
      <c r="A19" s="8">
        <v>40787</v>
      </c>
      <c r="B19" s="45">
        <v>23.8658</v>
      </c>
      <c r="C19" s="45">
        <v>24.628799999999998</v>
      </c>
      <c r="D19" s="45">
        <v>35.002200000000002</v>
      </c>
      <c r="E19" s="45">
        <v>17.7788</v>
      </c>
      <c r="F19" s="45">
        <v>14.687200000000001</v>
      </c>
      <c r="G19" s="45">
        <v>23.4434</v>
      </c>
      <c r="H19" s="45">
        <v>16.871300000000002</v>
      </c>
      <c r="I19" s="45">
        <v>25.242699999999999</v>
      </c>
      <c r="J19" s="45">
        <v>35.039099999999998</v>
      </c>
      <c r="K19" s="45">
        <v>18.2515</v>
      </c>
      <c r="L19" s="45">
        <v>14.684900000000001</v>
      </c>
      <c r="M19" s="45">
        <v>24.189699999999998</v>
      </c>
      <c r="N19" s="45">
        <v>19.791</v>
      </c>
      <c r="O19" s="45">
        <v>12.3606</v>
      </c>
      <c r="P19" s="45">
        <v>21.863900000000001</v>
      </c>
      <c r="Q19" s="45">
        <v>12.133100000000001</v>
      </c>
      <c r="R19" s="45">
        <v>14.754899999999999</v>
      </c>
      <c r="S19" s="45">
        <v>11.8498</v>
      </c>
      <c r="T19" s="45">
        <v>11.090400000000001</v>
      </c>
      <c r="U19" s="45">
        <v>26.135200000000001</v>
      </c>
      <c r="V19" s="45">
        <v>0</v>
      </c>
      <c r="W19" s="45">
        <v>26.135200000000001</v>
      </c>
      <c r="X19" s="45">
        <v>0</v>
      </c>
      <c r="Y19" s="45">
        <v>16.711300000000001</v>
      </c>
      <c r="Z19" s="45">
        <v>28.257400000000001</v>
      </c>
      <c r="AA19" s="45">
        <v>28.903600000000001</v>
      </c>
      <c r="AB19" s="45">
        <v>0</v>
      </c>
      <c r="AC19" s="45">
        <v>28.903600000000001</v>
      </c>
      <c r="AD19" s="45">
        <v>0</v>
      </c>
      <c r="AE19" s="45">
        <v>16.715299999999999</v>
      </c>
      <c r="AF19" s="45">
        <v>32.135300000000001</v>
      </c>
      <c r="AG19" s="45">
        <v>6.4913999999999996</v>
      </c>
      <c r="AH19" s="45">
        <v>0</v>
      </c>
      <c r="AI19" s="45">
        <v>6.4913999999999996</v>
      </c>
      <c r="AJ19" s="45">
        <v>0</v>
      </c>
      <c r="AK19" s="45">
        <v>10.352</v>
      </c>
      <c r="AL19" s="45">
        <v>6.4877000000000002</v>
      </c>
      <c r="AM19" s="45">
        <v>19.2515</v>
      </c>
    </row>
    <row r="20" spans="1:39" hidden="1" outlineLevel="1">
      <c r="A20" s="8">
        <v>40817</v>
      </c>
      <c r="B20" s="45">
        <v>25.768000000000001</v>
      </c>
      <c r="C20" s="45">
        <v>27.0473</v>
      </c>
      <c r="D20" s="45">
        <v>35.1678</v>
      </c>
      <c r="E20" s="45">
        <v>18.674900000000001</v>
      </c>
      <c r="F20" s="45">
        <v>16.2117</v>
      </c>
      <c r="G20" s="45">
        <v>23.0626</v>
      </c>
      <c r="H20" s="45">
        <v>19.511099999999999</v>
      </c>
      <c r="I20" s="45">
        <v>29.0517</v>
      </c>
      <c r="J20" s="45">
        <v>35.182899999999997</v>
      </c>
      <c r="K20" s="45">
        <v>20.972899999999999</v>
      </c>
      <c r="L20" s="45">
        <v>19.438400000000001</v>
      </c>
      <c r="M20" s="45">
        <v>23.081600000000002</v>
      </c>
      <c r="N20" s="45">
        <v>19.673400000000001</v>
      </c>
      <c r="O20" s="45">
        <v>10.5036</v>
      </c>
      <c r="P20" s="45">
        <v>21.217700000000001</v>
      </c>
      <c r="Q20" s="45">
        <v>10.4491</v>
      </c>
      <c r="R20" s="45">
        <v>10.428699999999999</v>
      </c>
      <c r="S20" s="45">
        <v>12.2538</v>
      </c>
      <c r="T20" s="45">
        <v>12.5366</v>
      </c>
      <c r="U20" s="45">
        <v>13.958500000000001</v>
      </c>
      <c r="V20" s="45">
        <v>0</v>
      </c>
      <c r="W20" s="45">
        <v>13.958500000000001</v>
      </c>
      <c r="X20" s="45">
        <v>0</v>
      </c>
      <c r="Y20" s="45">
        <v>18.0379</v>
      </c>
      <c r="Z20" s="45">
        <v>13.8201</v>
      </c>
      <c r="AA20" s="45">
        <v>16.569299999999998</v>
      </c>
      <c r="AB20" s="45">
        <v>0</v>
      </c>
      <c r="AC20" s="45">
        <v>16.569299999999998</v>
      </c>
      <c r="AD20" s="45">
        <v>0</v>
      </c>
      <c r="AE20" s="45">
        <v>18.066099999999999</v>
      </c>
      <c r="AF20" s="45">
        <v>16.458200000000001</v>
      </c>
      <c r="AG20" s="45">
        <v>11.612399999999999</v>
      </c>
      <c r="AH20" s="45">
        <v>0</v>
      </c>
      <c r="AI20" s="45">
        <v>11.612399999999999</v>
      </c>
      <c r="AJ20" s="45">
        <v>0</v>
      </c>
      <c r="AK20" s="45">
        <v>7.694</v>
      </c>
      <c r="AL20" s="45">
        <v>11.613099999999999</v>
      </c>
      <c r="AM20" s="45">
        <v>19.828099999999999</v>
      </c>
    </row>
    <row r="21" spans="1:39" hidden="1" outlineLevel="1">
      <c r="A21" s="8">
        <v>40848</v>
      </c>
      <c r="B21" s="45">
        <v>26.463999999999999</v>
      </c>
      <c r="C21" s="45">
        <v>27.891999999999999</v>
      </c>
      <c r="D21" s="45">
        <v>35.012700000000002</v>
      </c>
      <c r="E21" s="45">
        <v>20.0261</v>
      </c>
      <c r="F21" s="45">
        <v>18.9373</v>
      </c>
      <c r="G21" s="45">
        <v>22.136099999999999</v>
      </c>
      <c r="H21" s="45">
        <v>16.7654</v>
      </c>
      <c r="I21" s="45">
        <v>27.941500000000001</v>
      </c>
      <c r="J21" s="45">
        <v>35.077599999999997</v>
      </c>
      <c r="K21" s="45">
        <v>20.059000000000001</v>
      </c>
      <c r="L21" s="45">
        <v>18.9802</v>
      </c>
      <c r="M21" s="45">
        <v>22.1435</v>
      </c>
      <c r="N21" s="45">
        <v>16.8018</v>
      </c>
      <c r="O21" s="45">
        <v>16.6418</v>
      </c>
      <c r="P21" s="45">
        <v>20.347000000000001</v>
      </c>
      <c r="Q21" s="45">
        <v>12.4872</v>
      </c>
      <c r="R21" s="45">
        <v>12.473599999999999</v>
      </c>
      <c r="S21" s="45">
        <v>13.35</v>
      </c>
      <c r="T21" s="45">
        <v>12.198700000000001</v>
      </c>
      <c r="U21" s="45">
        <v>16.174399999999999</v>
      </c>
      <c r="V21" s="45">
        <v>0</v>
      </c>
      <c r="W21" s="45">
        <v>16.174399999999999</v>
      </c>
      <c r="X21" s="45">
        <v>0</v>
      </c>
      <c r="Y21" s="45">
        <v>14.941599999999999</v>
      </c>
      <c r="Z21" s="45">
        <v>16.294599999999999</v>
      </c>
      <c r="AA21" s="45">
        <v>16.226400000000002</v>
      </c>
      <c r="AB21" s="45">
        <v>0</v>
      </c>
      <c r="AC21" s="45">
        <v>16.226400000000002</v>
      </c>
      <c r="AD21" s="45">
        <v>0</v>
      </c>
      <c r="AE21" s="45">
        <v>15.0375</v>
      </c>
      <c r="AF21" s="45">
        <v>16.342700000000001</v>
      </c>
      <c r="AG21" s="45">
        <v>11.3057</v>
      </c>
      <c r="AH21" s="45">
        <v>0</v>
      </c>
      <c r="AI21" s="45">
        <v>11.3057</v>
      </c>
      <c r="AJ21" s="45">
        <v>0</v>
      </c>
      <c r="AK21" s="45">
        <v>0.1</v>
      </c>
      <c r="AL21" s="45">
        <v>11.9457</v>
      </c>
      <c r="AM21" s="45">
        <v>20.206600000000002</v>
      </c>
    </row>
    <row r="22" spans="1:39" hidden="1" outlineLevel="1">
      <c r="A22" s="8">
        <v>40878</v>
      </c>
      <c r="B22" s="45">
        <v>28.8063</v>
      </c>
      <c r="C22" s="45">
        <v>29.852799999999998</v>
      </c>
      <c r="D22" s="45">
        <v>35.2988</v>
      </c>
      <c r="E22" s="45">
        <v>21.191600000000001</v>
      </c>
      <c r="F22" s="45">
        <v>22.0306</v>
      </c>
      <c r="G22" s="45">
        <v>22.393699999999999</v>
      </c>
      <c r="H22" s="45">
        <v>15.3233</v>
      </c>
      <c r="I22" s="45">
        <v>29.9057</v>
      </c>
      <c r="J22" s="45">
        <v>35.318600000000004</v>
      </c>
      <c r="K22" s="45">
        <v>21.255500000000001</v>
      </c>
      <c r="L22" s="45">
        <v>22.0306</v>
      </c>
      <c r="M22" s="45">
        <v>22.4008</v>
      </c>
      <c r="N22" s="45">
        <v>15.505599999999999</v>
      </c>
      <c r="O22" s="45">
        <v>13.6135</v>
      </c>
      <c r="P22" s="45">
        <v>21.0671</v>
      </c>
      <c r="Q22" s="45">
        <v>10.972200000000001</v>
      </c>
      <c r="R22" s="45">
        <v>0</v>
      </c>
      <c r="S22" s="45">
        <v>12.6189</v>
      </c>
      <c r="T22" s="45">
        <v>10.881500000000001</v>
      </c>
      <c r="U22" s="45">
        <v>17.040600000000001</v>
      </c>
      <c r="V22" s="45">
        <v>0</v>
      </c>
      <c r="W22" s="45">
        <v>17.040600000000001</v>
      </c>
      <c r="X22" s="45">
        <v>14</v>
      </c>
      <c r="Y22" s="45">
        <v>22.310199999999998</v>
      </c>
      <c r="Z22" s="45">
        <v>16.895099999999999</v>
      </c>
      <c r="AA22" s="45">
        <v>17.535</v>
      </c>
      <c r="AB22" s="45">
        <v>0</v>
      </c>
      <c r="AC22" s="45">
        <v>17.535</v>
      </c>
      <c r="AD22" s="45">
        <v>0</v>
      </c>
      <c r="AE22" s="45">
        <v>22.3127</v>
      </c>
      <c r="AF22" s="45">
        <v>17.292000000000002</v>
      </c>
      <c r="AG22" s="45">
        <v>11.821999999999999</v>
      </c>
      <c r="AH22" s="45">
        <v>0</v>
      </c>
      <c r="AI22" s="45">
        <v>11.821999999999999</v>
      </c>
      <c r="AJ22" s="45">
        <v>14</v>
      </c>
      <c r="AK22" s="45">
        <v>11.04</v>
      </c>
      <c r="AL22" s="45">
        <v>10.5158</v>
      </c>
      <c r="AM22" s="45">
        <v>21.843299999999999</v>
      </c>
    </row>
    <row r="23" spans="1:39" hidden="1" outlineLevel="1">
      <c r="A23" s="8">
        <v>40909</v>
      </c>
      <c r="B23" s="45">
        <v>29.192799999999998</v>
      </c>
      <c r="C23" s="45">
        <v>31.291799999999999</v>
      </c>
      <c r="D23" s="45">
        <v>34.99</v>
      </c>
      <c r="E23" s="45">
        <v>24.343399999999999</v>
      </c>
      <c r="F23" s="45">
        <v>23.293900000000001</v>
      </c>
      <c r="G23" s="45">
        <v>25.762799999999999</v>
      </c>
      <c r="H23" s="45">
        <v>19.2471</v>
      </c>
      <c r="I23" s="45">
        <v>31.39</v>
      </c>
      <c r="J23" s="45">
        <v>35.122500000000002</v>
      </c>
      <c r="K23" s="45">
        <v>24.401900000000001</v>
      </c>
      <c r="L23" s="45">
        <v>23.3154</v>
      </c>
      <c r="M23" s="45">
        <v>25.8233</v>
      </c>
      <c r="N23" s="45">
        <v>19.439699999999998</v>
      </c>
      <c r="O23" s="45">
        <v>18.6389</v>
      </c>
      <c r="P23" s="45">
        <v>20.271799999999999</v>
      </c>
      <c r="Q23" s="45">
        <v>13.577299999999999</v>
      </c>
      <c r="R23" s="45">
        <v>12.5</v>
      </c>
      <c r="S23" s="45">
        <v>13.5205</v>
      </c>
      <c r="T23" s="45">
        <v>14.103300000000001</v>
      </c>
      <c r="U23" s="45">
        <v>12.577999999999999</v>
      </c>
      <c r="V23" s="45">
        <v>0</v>
      </c>
      <c r="W23" s="45">
        <v>12.577999999999999</v>
      </c>
      <c r="X23" s="45">
        <v>0</v>
      </c>
      <c r="Y23" s="45">
        <v>20.3889</v>
      </c>
      <c r="Z23" s="45">
        <v>12.481199999999999</v>
      </c>
      <c r="AA23" s="45">
        <v>12.8779</v>
      </c>
      <c r="AB23" s="45">
        <v>0</v>
      </c>
      <c r="AC23" s="45">
        <v>12.8779</v>
      </c>
      <c r="AD23" s="45">
        <v>0</v>
      </c>
      <c r="AE23" s="45">
        <v>20.404</v>
      </c>
      <c r="AF23" s="45">
        <v>12.7781</v>
      </c>
      <c r="AG23" s="45">
        <v>8.4185999999999996</v>
      </c>
      <c r="AH23" s="45">
        <v>0</v>
      </c>
      <c r="AI23" s="45">
        <v>8.4185999999999996</v>
      </c>
      <c r="AJ23" s="45">
        <v>0</v>
      </c>
      <c r="AK23" s="45">
        <v>12.6447</v>
      </c>
      <c r="AL23" s="45">
        <v>8.4170999999999996</v>
      </c>
      <c r="AM23" s="45">
        <v>22.819700000000001</v>
      </c>
    </row>
    <row r="24" spans="1:39" hidden="1" outlineLevel="1">
      <c r="A24" s="8">
        <v>40940</v>
      </c>
      <c r="B24" s="45">
        <v>30.006799999999998</v>
      </c>
      <c r="C24" s="45">
        <v>31.162500000000001</v>
      </c>
      <c r="D24" s="45">
        <v>34.959299999999999</v>
      </c>
      <c r="E24" s="45">
        <v>26.030999999999999</v>
      </c>
      <c r="F24" s="45">
        <v>22.279499999999999</v>
      </c>
      <c r="G24" s="45">
        <v>32.023299999999999</v>
      </c>
      <c r="H24" s="45">
        <v>22.624400000000001</v>
      </c>
      <c r="I24" s="45">
        <v>31.2104</v>
      </c>
      <c r="J24" s="45">
        <v>34.966200000000001</v>
      </c>
      <c r="K24" s="45">
        <v>26.110900000000001</v>
      </c>
      <c r="L24" s="45">
        <v>22.284800000000001</v>
      </c>
      <c r="M24" s="45">
        <v>32.077800000000003</v>
      </c>
      <c r="N24" s="45">
        <v>23.249099999999999</v>
      </c>
      <c r="O24" s="45">
        <v>17.827300000000001</v>
      </c>
      <c r="P24" s="45">
        <v>30.750800000000002</v>
      </c>
      <c r="Q24" s="45">
        <v>13.259</v>
      </c>
      <c r="R24" s="45">
        <v>4</v>
      </c>
      <c r="S24" s="45">
        <v>11.2903</v>
      </c>
      <c r="T24" s="45">
        <v>13.934799999999999</v>
      </c>
      <c r="U24" s="45">
        <v>15.984500000000001</v>
      </c>
      <c r="V24" s="45">
        <v>0</v>
      </c>
      <c r="W24" s="45">
        <v>15.984500000000001</v>
      </c>
      <c r="X24" s="45">
        <v>0</v>
      </c>
      <c r="Y24" s="45">
        <v>19.252800000000001</v>
      </c>
      <c r="Z24" s="45">
        <v>15.8642</v>
      </c>
      <c r="AA24" s="45">
        <v>16.594100000000001</v>
      </c>
      <c r="AB24" s="45">
        <v>0</v>
      </c>
      <c r="AC24" s="45">
        <v>16.594100000000001</v>
      </c>
      <c r="AD24" s="45">
        <v>0</v>
      </c>
      <c r="AE24" s="45">
        <v>19.261600000000001</v>
      </c>
      <c r="AF24" s="45">
        <v>16.486599999999999</v>
      </c>
      <c r="AG24" s="45">
        <v>9.4577000000000009</v>
      </c>
      <c r="AH24" s="45">
        <v>0</v>
      </c>
      <c r="AI24" s="45">
        <v>9.4577000000000009</v>
      </c>
      <c r="AJ24" s="45">
        <v>0</v>
      </c>
      <c r="AK24" s="45">
        <v>15.12</v>
      </c>
      <c r="AL24" s="45">
        <v>9.4527999999999999</v>
      </c>
      <c r="AM24" s="45">
        <v>22.968399999999999</v>
      </c>
    </row>
    <row r="25" spans="1:39" hidden="1" outlineLevel="1">
      <c r="A25" s="8">
        <v>40969</v>
      </c>
      <c r="B25" s="45">
        <v>30.948699999999999</v>
      </c>
      <c r="C25" s="45">
        <v>32.080100000000002</v>
      </c>
      <c r="D25" s="45">
        <v>34.851900000000001</v>
      </c>
      <c r="E25" s="45">
        <v>25.786200000000001</v>
      </c>
      <c r="F25" s="45">
        <v>26.223299999999998</v>
      </c>
      <c r="G25" s="45">
        <v>26.513400000000001</v>
      </c>
      <c r="H25" s="45">
        <v>20.162500000000001</v>
      </c>
      <c r="I25" s="45">
        <v>32.118899999999996</v>
      </c>
      <c r="J25" s="45">
        <v>34.864899999999999</v>
      </c>
      <c r="K25" s="45">
        <v>25.857099999999999</v>
      </c>
      <c r="L25" s="45">
        <v>26.223299999999998</v>
      </c>
      <c r="M25" s="45">
        <v>26.5549</v>
      </c>
      <c r="N25" s="45">
        <v>20.442799999999998</v>
      </c>
      <c r="O25" s="45">
        <v>14.8004</v>
      </c>
      <c r="P25" s="45">
        <v>21.267700000000001</v>
      </c>
      <c r="Q25" s="45">
        <v>12.0656</v>
      </c>
      <c r="R25" s="45" t="s">
        <v>126</v>
      </c>
      <c r="S25" s="45">
        <v>11.917299999999999</v>
      </c>
      <c r="T25" s="45">
        <v>12.140499999999999</v>
      </c>
      <c r="U25" s="45">
        <v>15.974299999999999</v>
      </c>
      <c r="V25" s="45">
        <v>0</v>
      </c>
      <c r="W25" s="45">
        <v>15.974299999999999</v>
      </c>
      <c r="X25" s="45">
        <v>0</v>
      </c>
      <c r="Y25" s="45">
        <v>18.293299999999999</v>
      </c>
      <c r="Z25" s="45">
        <v>15.675000000000001</v>
      </c>
      <c r="AA25" s="45">
        <v>16.092199999999998</v>
      </c>
      <c r="AB25" s="45">
        <v>0</v>
      </c>
      <c r="AC25" s="45">
        <v>16.092199999999998</v>
      </c>
      <c r="AD25" s="45">
        <v>0</v>
      </c>
      <c r="AE25" s="45">
        <v>18.397200000000002</v>
      </c>
      <c r="AF25" s="45">
        <v>15.7921</v>
      </c>
      <c r="AG25" s="45">
        <v>12.1957</v>
      </c>
      <c r="AH25" s="45">
        <v>0</v>
      </c>
      <c r="AI25" s="45">
        <v>12.1957</v>
      </c>
      <c r="AJ25" s="45" t="s">
        <v>126</v>
      </c>
      <c r="AK25" s="45">
        <v>13.835000000000001</v>
      </c>
      <c r="AL25" s="45">
        <v>12.041399999999999</v>
      </c>
      <c r="AM25" s="45">
        <v>23.088799999999999</v>
      </c>
    </row>
    <row r="26" spans="1:39" hidden="1" outlineLevel="1">
      <c r="A26" s="8">
        <v>41000</v>
      </c>
      <c r="B26" s="45">
        <v>29.783100000000001</v>
      </c>
      <c r="C26" s="45">
        <v>30.94</v>
      </c>
      <c r="D26" s="45">
        <v>34.806399999999996</v>
      </c>
      <c r="E26" s="45">
        <v>23.3948</v>
      </c>
      <c r="F26" s="45">
        <v>19.630099999999999</v>
      </c>
      <c r="G26" s="45">
        <v>27.6494</v>
      </c>
      <c r="H26" s="45">
        <v>20.248000000000001</v>
      </c>
      <c r="I26" s="45">
        <v>31.083400000000001</v>
      </c>
      <c r="J26" s="45">
        <v>34.822899999999997</v>
      </c>
      <c r="K26" s="45">
        <v>23.619900000000001</v>
      </c>
      <c r="L26" s="45">
        <v>19.630099999999999</v>
      </c>
      <c r="M26" s="45">
        <v>27.6873</v>
      </c>
      <c r="N26" s="45">
        <v>21.937999999999999</v>
      </c>
      <c r="O26" s="45">
        <v>14.5724</v>
      </c>
      <c r="P26" s="45">
        <v>20.600300000000001</v>
      </c>
      <c r="Q26" s="45">
        <v>13.9895</v>
      </c>
      <c r="R26" s="45" t="s">
        <v>126</v>
      </c>
      <c r="S26" s="45">
        <v>11.2577</v>
      </c>
      <c r="T26" s="45">
        <v>14.120100000000001</v>
      </c>
      <c r="U26" s="45">
        <v>16.592700000000001</v>
      </c>
      <c r="V26" s="45">
        <v>0</v>
      </c>
      <c r="W26" s="45">
        <v>16.592700000000001</v>
      </c>
      <c r="X26" s="45">
        <v>19</v>
      </c>
      <c r="Y26" s="45">
        <v>17.172999999999998</v>
      </c>
      <c r="Z26" s="45">
        <v>16.427499999999998</v>
      </c>
      <c r="AA26" s="45">
        <v>16.886099999999999</v>
      </c>
      <c r="AB26" s="45">
        <v>0</v>
      </c>
      <c r="AC26" s="45">
        <v>16.886099999999999</v>
      </c>
      <c r="AD26" s="45">
        <v>19</v>
      </c>
      <c r="AE26" s="45">
        <v>17.172999999999998</v>
      </c>
      <c r="AF26" s="45">
        <v>16.799299999999999</v>
      </c>
      <c r="AG26" s="45">
        <v>9.8466000000000005</v>
      </c>
      <c r="AH26" s="45">
        <v>0</v>
      </c>
      <c r="AI26" s="45">
        <v>9.8466000000000005</v>
      </c>
      <c r="AJ26" s="45" t="s">
        <v>126</v>
      </c>
      <c r="AK26" s="45">
        <v>0</v>
      </c>
      <c r="AL26" s="45">
        <v>9.8466000000000005</v>
      </c>
      <c r="AM26" s="45">
        <v>22.966200000000001</v>
      </c>
    </row>
    <row r="27" spans="1:39" hidden="1" outlineLevel="1">
      <c r="A27" s="8">
        <v>41030</v>
      </c>
      <c r="B27" s="45">
        <v>28.462700000000002</v>
      </c>
      <c r="C27" s="45">
        <v>29.4941</v>
      </c>
      <c r="D27" s="45">
        <v>32.620800000000003</v>
      </c>
      <c r="E27" s="45">
        <v>25.036300000000001</v>
      </c>
      <c r="F27" s="45">
        <v>23.400300000000001</v>
      </c>
      <c r="G27" s="45">
        <v>27.480899999999998</v>
      </c>
      <c r="H27" s="45">
        <v>21.198399999999999</v>
      </c>
      <c r="I27" s="45">
        <v>29.688500000000001</v>
      </c>
      <c r="J27" s="45">
        <v>32.631100000000004</v>
      </c>
      <c r="K27" s="45">
        <v>25.393000000000001</v>
      </c>
      <c r="L27" s="45">
        <v>23.400300000000001</v>
      </c>
      <c r="M27" s="45">
        <v>27.501799999999999</v>
      </c>
      <c r="N27" s="45">
        <v>23.508600000000001</v>
      </c>
      <c r="O27" s="45">
        <v>11.602600000000001</v>
      </c>
      <c r="P27" s="45">
        <v>23.5868</v>
      </c>
      <c r="Q27" s="45">
        <v>10.803599999999999</v>
      </c>
      <c r="R27" s="45" t="s">
        <v>126</v>
      </c>
      <c r="S27" s="45">
        <v>15.334300000000001</v>
      </c>
      <c r="T27" s="45">
        <v>10.648400000000001</v>
      </c>
      <c r="U27" s="45">
        <v>16.446000000000002</v>
      </c>
      <c r="V27" s="45">
        <v>0</v>
      </c>
      <c r="W27" s="45">
        <v>16.446000000000002</v>
      </c>
      <c r="X27" s="45">
        <v>0</v>
      </c>
      <c r="Y27" s="45">
        <v>17.548400000000001</v>
      </c>
      <c r="Z27" s="45">
        <v>16.417899999999999</v>
      </c>
      <c r="AA27" s="45">
        <v>16.585799999999999</v>
      </c>
      <c r="AB27" s="45">
        <v>0</v>
      </c>
      <c r="AC27" s="45">
        <v>16.585799999999999</v>
      </c>
      <c r="AD27" s="45">
        <v>0</v>
      </c>
      <c r="AE27" s="45">
        <v>17.553100000000001</v>
      </c>
      <c r="AF27" s="45">
        <v>16.559799999999999</v>
      </c>
      <c r="AG27" s="45">
        <v>14.0397</v>
      </c>
      <c r="AH27" s="45">
        <v>0</v>
      </c>
      <c r="AI27" s="45">
        <v>14.0397</v>
      </c>
      <c r="AJ27" s="45" t="s">
        <v>126</v>
      </c>
      <c r="AK27" s="45">
        <v>16.650300000000001</v>
      </c>
      <c r="AL27" s="45">
        <v>14.0335</v>
      </c>
      <c r="AM27" s="45">
        <v>23.105899999999998</v>
      </c>
    </row>
    <row r="28" spans="1:39" hidden="1" outlineLevel="1">
      <c r="A28" s="8">
        <v>41061</v>
      </c>
      <c r="B28" s="45">
        <v>27.890599999999999</v>
      </c>
      <c r="C28" s="45">
        <v>29.278199999999998</v>
      </c>
      <c r="D28" s="45">
        <v>32.243400000000001</v>
      </c>
      <c r="E28" s="45">
        <v>24.473600000000001</v>
      </c>
      <c r="F28" s="45">
        <v>23.377600000000001</v>
      </c>
      <c r="G28" s="45">
        <v>26.402000000000001</v>
      </c>
      <c r="H28" s="45">
        <v>20.786100000000001</v>
      </c>
      <c r="I28" s="45">
        <v>29.8125</v>
      </c>
      <c r="J28" s="45">
        <v>33.378</v>
      </c>
      <c r="K28" s="45">
        <v>24.508500000000002</v>
      </c>
      <c r="L28" s="45">
        <v>23.377600000000001</v>
      </c>
      <c r="M28" s="45">
        <v>26.4209</v>
      </c>
      <c r="N28" s="45">
        <v>20.912099999999999</v>
      </c>
      <c r="O28" s="45">
        <v>19.864799999999999</v>
      </c>
      <c r="P28" s="45">
        <v>20.009899999999998</v>
      </c>
      <c r="Q28" s="45">
        <v>13.6706</v>
      </c>
      <c r="R28" s="45" t="s">
        <v>126</v>
      </c>
      <c r="S28" s="45">
        <v>16.055800000000001</v>
      </c>
      <c r="T28" s="45">
        <v>12.7485</v>
      </c>
      <c r="U28" s="45">
        <v>14.2188</v>
      </c>
      <c r="V28" s="45">
        <v>0</v>
      </c>
      <c r="W28" s="45">
        <v>14.2188</v>
      </c>
      <c r="X28" s="45">
        <v>0</v>
      </c>
      <c r="Y28" s="45">
        <v>18.182400000000001</v>
      </c>
      <c r="Z28" s="45">
        <v>14.153499999999999</v>
      </c>
      <c r="AA28" s="45">
        <v>14.247</v>
      </c>
      <c r="AB28" s="45">
        <v>0</v>
      </c>
      <c r="AC28" s="45">
        <v>14.247</v>
      </c>
      <c r="AD28" s="45">
        <v>0</v>
      </c>
      <c r="AE28" s="45">
        <v>18.463699999999999</v>
      </c>
      <c r="AF28" s="45">
        <v>14.180400000000001</v>
      </c>
      <c r="AG28" s="45">
        <v>11.8697</v>
      </c>
      <c r="AH28" s="45">
        <v>0</v>
      </c>
      <c r="AI28" s="45">
        <v>11.8697</v>
      </c>
      <c r="AJ28" s="45" t="s">
        <v>126</v>
      </c>
      <c r="AK28" s="45">
        <v>12.96</v>
      </c>
      <c r="AL28" s="45">
        <v>11.788</v>
      </c>
      <c r="AM28" s="45">
        <v>22.661000000000001</v>
      </c>
    </row>
    <row r="29" spans="1:39" hidden="1" outlineLevel="1">
      <c r="A29" s="8">
        <v>41091</v>
      </c>
      <c r="B29" s="45">
        <v>26.703800000000001</v>
      </c>
      <c r="C29" s="45">
        <v>27.6602</v>
      </c>
      <c r="D29" s="45">
        <v>32.872500000000002</v>
      </c>
      <c r="E29" s="45">
        <v>22.3948</v>
      </c>
      <c r="F29" s="45">
        <v>24.404699999999998</v>
      </c>
      <c r="G29" s="45">
        <v>27.040099999999999</v>
      </c>
      <c r="H29" s="45">
        <v>10.2941</v>
      </c>
      <c r="I29" s="45">
        <v>27.6875</v>
      </c>
      <c r="J29" s="45">
        <v>32.905500000000004</v>
      </c>
      <c r="K29" s="45">
        <v>22.416399999999999</v>
      </c>
      <c r="L29" s="45">
        <v>24.404699999999998</v>
      </c>
      <c r="M29" s="45">
        <v>27.060199999999998</v>
      </c>
      <c r="N29" s="45">
        <v>10.2692</v>
      </c>
      <c r="O29" s="45">
        <v>17.3386</v>
      </c>
      <c r="P29" s="45">
        <v>20.418700000000001</v>
      </c>
      <c r="Q29" s="45">
        <v>14.211399999999999</v>
      </c>
      <c r="R29" s="45">
        <v>0</v>
      </c>
      <c r="S29" s="45">
        <v>16.074100000000001</v>
      </c>
      <c r="T29" s="45">
        <v>13.3698</v>
      </c>
      <c r="U29" s="45">
        <v>18.280799999999999</v>
      </c>
      <c r="V29" s="45">
        <v>0</v>
      </c>
      <c r="W29" s="45">
        <v>18.280799999999999</v>
      </c>
      <c r="X29" s="45">
        <v>16</v>
      </c>
      <c r="Y29" s="45">
        <v>19.679200000000002</v>
      </c>
      <c r="Z29" s="45">
        <v>18.209199999999999</v>
      </c>
      <c r="AA29" s="45">
        <v>18.406300000000002</v>
      </c>
      <c r="AB29" s="45">
        <v>0</v>
      </c>
      <c r="AC29" s="45">
        <v>18.406300000000002</v>
      </c>
      <c r="AD29" s="45">
        <v>16</v>
      </c>
      <c r="AE29" s="45">
        <v>19.685700000000001</v>
      </c>
      <c r="AF29" s="45">
        <v>18.3507</v>
      </c>
      <c r="AG29" s="45">
        <v>12.9641</v>
      </c>
      <c r="AH29" s="45">
        <v>0</v>
      </c>
      <c r="AI29" s="45">
        <v>12.9641</v>
      </c>
      <c r="AJ29" s="45">
        <v>0</v>
      </c>
      <c r="AK29" s="45">
        <v>15.5351</v>
      </c>
      <c r="AL29" s="45">
        <v>12.947699999999999</v>
      </c>
      <c r="AM29" s="45">
        <v>22.304300000000001</v>
      </c>
    </row>
    <row r="30" spans="1:39" hidden="1" outlineLevel="1">
      <c r="A30" s="8">
        <v>41122</v>
      </c>
      <c r="B30" s="45">
        <v>31.4939</v>
      </c>
      <c r="C30" s="45">
        <v>32.520499999999998</v>
      </c>
      <c r="D30" s="45">
        <v>34.912399999999998</v>
      </c>
      <c r="E30" s="45">
        <v>23.3735</v>
      </c>
      <c r="F30" s="45">
        <v>21.969899999999999</v>
      </c>
      <c r="G30" s="45">
        <v>24.759399999999999</v>
      </c>
      <c r="H30" s="45">
        <v>20.773099999999999</v>
      </c>
      <c r="I30" s="45">
        <v>32.5655</v>
      </c>
      <c r="J30" s="45">
        <v>34.928400000000003</v>
      </c>
      <c r="K30" s="45">
        <v>23.459099999999999</v>
      </c>
      <c r="L30" s="45">
        <v>21.969899999999999</v>
      </c>
      <c r="M30" s="45">
        <v>24.779</v>
      </c>
      <c r="N30" s="45">
        <v>21.2791</v>
      </c>
      <c r="O30" s="45">
        <v>16.0654</v>
      </c>
      <c r="P30" s="45">
        <v>20.753699999999998</v>
      </c>
      <c r="Q30" s="45">
        <v>13.7676</v>
      </c>
      <c r="R30" s="45">
        <v>0</v>
      </c>
      <c r="S30" s="45">
        <v>14.778600000000001</v>
      </c>
      <c r="T30" s="45">
        <v>13.626300000000001</v>
      </c>
      <c r="U30" s="45">
        <v>15.974299999999999</v>
      </c>
      <c r="V30" s="45">
        <v>0</v>
      </c>
      <c r="W30" s="45">
        <v>15.974299999999999</v>
      </c>
      <c r="X30" s="45">
        <v>0</v>
      </c>
      <c r="Y30" s="45">
        <v>15.732900000000001</v>
      </c>
      <c r="Z30" s="45">
        <v>15.99</v>
      </c>
      <c r="AA30" s="45">
        <v>16.066600000000001</v>
      </c>
      <c r="AB30" s="45">
        <v>0</v>
      </c>
      <c r="AC30" s="45">
        <v>16.066600000000001</v>
      </c>
      <c r="AD30" s="45">
        <v>0</v>
      </c>
      <c r="AE30" s="45">
        <v>15.732900000000001</v>
      </c>
      <c r="AF30" s="45">
        <v>16.089200000000002</v>
      </c>
      <c r="AG30" s="45">
        <v>13.487299999999999</v>
      </c>
      <c r="AH30" s="45">
        <v>0</v>
      </c>
      <c r="AI30" s="45">
        <v>13.487299999999999</v>
      </c>
      <c r="AJ30" s="45">
        <v>0</v>
      </c>
      <c r="AK30" s="45">
        <v>0</v>
      </c>
      <c r="AL30" s="45">
        <v>13.487299999999999</v>
      </c>
      <c r="AM30" s="45">
        <v>23.264800000000001</v>
      </c>
    </row>
    <row r="31" spans="1:39" hidden="1" outlineLevel="1">
      <c r="A31" s="8">
        <v>41153</v>
      </c>
      <c r="B31" s="45">
        <v>30.200700000000001</v>
      </c>
      <c r="C31" s="45">
        <v>31.392299999999999</v>
      </c>
      <c r="D31" s="45">
        <v>34.395299999999999</v>
      </c>
      <c r="E31" s="45">
        <v>24.569199999999999</v>
      </c>
      <c r="F31" s="45">
        <v>24.223700000000001</v>
      </c>
      <c r="G31" s="45">
        <v>26.006</v>
      </c>
      <c r="H31" s="45">
        <v>17.992100000000001</v>
      </c>
      <c r="I31" s="45">
        <v>31.446300000000001</v>
      </c>
      <c r="J31" s="45">
        <v>34.436700000000002</v>
      </c>
      <c r="K31" s="45">
        <v>24.635899999999999</v>
      </c>
      <c r="L31" s="45">
        <v>24.223700000000001</v>
      </c>
      <c r="M31" s="45">
        <v>26.009799999999998</v>
      </c>
      <c r="N31" s="45">
        <v>18.299299999999999</v>
      </c>
      <c r="O31" s="45">
        <v>16.616900000000001</v>
      </c>
      <c r="P31" s="45">
        <v>20.289200000000001</v>
      </c>
      <c r="Q31" s="45">
        <v>11.974500000000001</v>
      </c>
      <c r="R31" s="45">
        <v>0</v>
      </c>
      <c r="S31" s="45">
        <v>15.7011</v>
      </c>
      <c r="T31" s="45">
        <v>11.822699999999999</v>
      </c>
      <c r="U31" s="45">
        <v>15.880800000000001</v>
      </c>
      <c r="V31" s="45">
        <v>0</v>
      </c>
      <c r="W31" s="45">
        <v>15.880800000000001</v>
      </c>
      <c r="X31" s="45">
        <v>25.6785</v>
      </c>
      <c r="Y31" s="45">
        <v>20.779499999999999</v>
      </c>
      <c r="Z31" s="45">
        <v>15.0808</v>
      </c>
      <c r="AA31" s="45">
        <v>17.0198</v>
      </c>
      <c r="AB31" s="45">
        <v>0</v>
      </c>
      <c r="AC31" s="45">
        <v>17.0198</v>
      </c>
      <c r="AD31" s="45">
        <v>25.6785</v>
      </c>
      <c r="AE31" s="45">
        <v>20.779499999999999</v>
      </c>
      <c r="AF31" s="45">
        <v>16.118300000000001</v>
      </c>
      <c r="AG31" s="45">
        <v>12.123200000000001</v>
      </c>
      <c r="AH31" s="45">
        <v>0</v>
      </c>
      <c r="AI31" s="45">
        <v>12.123200000000001</v>
      </c>
      <c r="AJ31" s="45">
        <v>0</v>
      </c>
      <c r="AK31" s="45">
        <v>0</v>
      </c>
      <c r="AL31" s="45">
        <v>12.123200000000001</v>
      </c>
      <c r="AM31" s="45">
        <v>23.552199999999999</v>
      </c>
    </row>
    <row r="32" spans="1:39" hidden="1" outlineLevel="1">
      <c r="A32" s="8">
        <v>41183</v>
      </c>
      <c r="B32" s="45">
        <v>26.0273</v>
      </c>
      <c r="C32" s="45">
        <v>26.867699999999999</v>
      </c>
      <c r="D32" s="45">
        <v>34.020000000000003</v>
      </c>
      <c r="E32" s="45">
        <v>18.7638</v>
      </c>
      <c r="F32" s="45">
        <v>15.696400000000001</v>
      </c>
      <c r="G32" s="45">
        <v>24.198899999999998</v>
      </c>
      <c r="H32" s="45">
        <v>17.508500000000002</v>
      </c>
      <c r="I32" s="45">
        <v>27.0943</v>
      </c>
      <c r="J32" s="45">
        <v>34.0197</v>
      </c>
      <c r="K32" s="45">
        <v>18.944700000000001</v>
      </c>
      <c r="L32" s="45">
        <v>15.696400000000001</v>
      </c>
      <c r="M32" s="45">
        <v>24.206600000000002</v>
      </c>
      <c r="N32" s="45">
        <v>19.904299999999999</v>
      </c>
      <c r="O32" s="45">
        <v>14.140700000000001</v>
      </c>
      <c r="P32" s="45">
        <v>37.598199999999999</v>
      </c>
      <c r="Q32" s="45">
        <v>14.083</v>
      </c>
      <c r="R32" s="45" t="s">
        <v>126</v>
      </c>
      <c r="S32" s="45">
        <v>15.4284</v>
      </c>
      <c r="T32" s="45">
        <v>14.072100000000001</v>
      </c>
      <c r="U32" s="45">
        <v>18.081199999999999</v>
      </c>
      <c r="V32" s="45">
        <v>0</v>
      </c>
      <c r="W32" s="45">
        <v>18.081199999999999</v>
      </c>
      <c r="X32" s="45">
        <v>25</v>
      </c>
      <c r="Y32" s="45">
        <v>19.698</v>
      </c>
      <c r="Z32" s="45">
        <v>16.172799999999999</v>
      </c>
      <c r="AA32" s="45">
        <v>18.708500000000001</v>
      </c>
      <c r="AB32" s="45">
        <v>0</v>
      </c>
      <c r="AC32" s="45">
        <v>18.708500000000001</v>
      </c>
      <c r="AD32" s="45">
        <v>25</v>
      </c>
      <c r="AE32" s="45">
        <v>20.173300000000001</v>
      </c>
      <c r="AF32" s="45">
        <v>16.7026</v>
      </c>
      <c r="AG32" s="45">
        <v>12.707599999999999</v>
      </c>
      <c r="AH32" s="45">
        <v>0</v>
      </c>
      <c r="AI32" s="45">
        <v>12.707599999999999</v>
      </c>
      <c r="AJ32" s="45" t="s">
        <v>126</v>
      </c>
      <c r="AK32" s="45">
        <v>0.1</v>
      </c>
      <c r="AL32" s="45">
        <v>12.799799999999999</v>
      </c>
      <c r="AM32" s="45">
        <v>23.530799999999999</v>
      </c>
    </row>
    <row r="33" spans="1:39" hidden="1" outlineLevel="1">
      <c r="A33" s="8">
        <v>41214</v>
      </c>
      <c r="B33" s="45">
        <v>26.350200000000001</v>
      </c>
      <c r="C33" s="45">
        <v>26.738199999999999</v>
      </c>
      <c r="D33" s="45">
        <v>33.312600000000003</v>
      </c>
      <c r="E33" s="45">
        <v>19.845300000000002</v>
      </c>
      <c r="F33" s="45">
        <v>16.625699999999998</v>
      </c>
      <c r="G33" s="45">
        <v>24.54</v>
      </c>
      <c r="H33" s="45">
        <v>23.518599999999999</v>
      </c>
      <c r="I33" s="45">
        <v>26.749600000000001</v>
      </c>
      <c r="J33" s="45">
        <v>33.313099999999999</v>
      </c>
      <c r="K33" s="45">
        <v>19.856300000000001</v>
      </c>
      <c r="L33" s="45">
        <v>16.625699999999998</v>
      </c>
      <c r="M33" s="45">
        <v>24.54</v>
      </c>
      <c r="N33" s="45">
        <v>23.8383</v>
      </c>
      <c r="O33" s="45">
        <v>19.791499999999999</v>
      </c>
      <c r="P33" s="45">
        <v>32.7072</v>
      </c>
      <c r="Q33" s="45">
        <v>15.446400000000001</v>
      </c>
      <c r="R33" s="45" t="s">
        <v>126</v>
      </c>
      <c r="S33" s="45">
        <v>0</v>
      </c>
      <c r="T33" s="45">
        <v>15.446400000000001</v>
      </c>
      <c r="U33" s="45">
        <v>19.753699999999998</v>
      </c>
      <c r="V33" s="45">
        <v>0</v>
      </c>
      <c r="W33" s="45">
        <v>19.753699999999998</v>
      </c>
      <c r="X33" s="45">
        <v>0</v>
      </c>
      <c r="Y33" s="45">
        <v>21.2453</v>
      </c>
      <c r="Z33" s="45">
        <v>19.707799999999999</v>
      </c>
      <c r="AA33" s="45">
        <v>19.784199999999998</v>
      </c>
      <c r="AB33" s="45">
        <v>0</v>
      </c>
      <c r="AC33" s="45">
        <v>19.784199999999998</v>
      </c>
      <c r="AD33" s="45">
        <v>0</v>
      </c>
      <c r="AE33" s="45">
        <v>21.2453</v>
      </c>
      <c r="AF33" s="45">
        <v>19.738900000000001</v>
      </c>
      <c r="AG33" s="45">
        <v>13.5</v>
      </c>
      <c r="AH33" s="45">
        <v>0</v>
      </c>
      <c r="AI33" s="45">
        <v>13.5</v>
      </c>
      <c r="AJ33" s="45" t="s">
        <v>126</v>
      </c>
      <c r="AK33" s="45">
        <v>0</v>
      </c>
      <c r="AL33" s="45">
        <v>13.5</v>
      </c>
      <c r="AM33" s="45">
        <v>24.480599999999999</v>
      </c>
    </row>
    <row r="34" spans="1:39" hidden="1" outlineLevel="1">
      <c r="A34" s="8">
        <v>41244</v>
      </c>
      <c r="B34" s="45">
        <v>25.721399999999999</v>
      </c>
      <c r="C34" s="45">
        <v>25.937899999999999</v>
      </c>
      <c r="D34" s="45">
        <v>33.652000000000001</v>
      </c>
      <c r="E34" s="45">
        <v>18.066400000000002</v>
      </c>
      <c r="F34" s="45">
        <v>14.2476</v>
      </c>
      <c r="G34" s="45">
        <v>23.003599999999999</v>
      </c>
      <c r="H34" s="45">
        <v>21.530100000000001</v>
      </c>
      <c r="I34" s="45">
        <v>25.950399999999998</v>
      </c>
      <c r="J34" s="45">
        <v>33.652000000000001</v>
      </c>
      <c r="K34" s="45">
        <v>18.0822</v>
      </c>
      <c r="L34" s="45">
        <v>14.2476</v>
      </c>
      <c r="M34" s="45">
        <v>23.003599999999999</v>
      </c>
      <c r="N34" s="45">
        <v>21.9282</v>
      </c>
      <c r="O34" s="45">
        <v>6.9352999999999998</v>
      </c>
      <c r="P34" s="45">
        <v>32.860100000000003</v>
      </c>
      <c r="Q34" s="45">
        <v>5.5982000000000003</v>
      </c>
      <c r="R34" s="45" t="s">
        <v>126</v>
      </c>
      <c r="S34" s="45">
        <v>0</v>
      </c>
      <c r="T34" s="45">
        <v>5.5982000000000003</v>
      </c>
      <c r="U34" s="45">
        <v>20.423400000000001</v>
      </c>
      <c r="V34" s="45">
        <v>0</v>
      </c>
      <c r="W34" s="45">
        <v>20.423400000000001</v>
      </c>
      <c r="X34" s="45">
        <v>0</v>
      </c>
      <c r="Y34" s="45">
        <v>26.87</v>
      </c>
      <c r="Z34" s="45">
        <v>20.136199999999999</v>
      </c>
      <c r="AA34" s="45">
        <v>20.423400000000001</v>
      </c>
      <c r="AB34" s="45">
        <v>0</v>
      </c>
      <c r="AC34" s="45">
        <v>20.423400000000001</v>
      </c>
      <c r="AD34" s="45">
        <v>0</v>
      </c>
      <c r="AE34" s="45">
        <v>26.87</v>
      </c>
      <c r="AF34" s="45">
        <v>20.136199999999999</v>
      </c>
      <c r="AG34" s="45">
        <v>0</v>
      </c>
      <c r="AH34" s="45">
        <v>0</v>
      </c>
      <c r="AI34" s="45">
        <v>0</v>
      </c>
      <c r="AJ34" s="45" t="s">
        <v>126</v>
      </c>
      <c r="AK34" s="45">
        <v>0</v>
      </c>
      <c r="AL34" s="45">
        <v>0</v>
      </c>
      <c r="AM34" s="45">
        <v>24.4208</v>
      </c>
    </row>
    <row r="35" spans="1:39" hidden="1" outlineLevel="1">
      <c r="A35" s="8">
        <v>41275</v>
      </c>
      <c r="B35" s="45">
        <v>26.449300000000001</v>
      </c>
      <c r="C35" s="45">
        <v>26.873999999999999</v>
      </c>
      <c r="D35" s="45">
        <v>33.185499999999998</v>
      </c>
      <c r="E35" s="45">
        <v>19.7102</v>
      </c>
      <c r="F35" s="45">
        <v>16.185400000000001</v>
      </c>
      <c r="G35" s="45">
        <v>23.130500000000001</v>
      </c>
      <c r="H35" s="45">
        <v>28.192299999999999</v>
      </c>
      <c r="I35" s="45">
        <v>26.873899999999999</v>
      </c>
      <c r="J35" s="45">
        <v>33.185499999999998</v>
      </c>
      <c r="K35" s="45">
        <v>19.7102</v>
      </c>
      <c r="L35" s="45">
        <v>16.185400000000001</v>
      </c>
      <c r="M35" s="45">
        <v>23.130500000000001</v>
      </c>
      <c r="N35" s="45">
        <v>28.192299999999999</v>
      </c>
      <c r="O35" s="45">
        <v>33.185699999999997</v>
      </c>
      <c r="P35" s="45">
        <v>33.185699999999997</v>
      </c>
      <c r="Q35" s="45">
        <v>0</v>
      </c>
      <c r="R35" s="45">
        <v>0</v>
      </c>
      <c r="S35" s="45">
        <v>0</v>
      </c>
      <c r="T35" s="45">
        <v>0</v>
      </c>
      <c r="U35" s="45">
        <v>19.756499999999999</v>
      </c>
      <c r="V35" s="45">
        <v>0</v>
      </c>
      <c r="W35" s="45">
        <v>19.756499999999999</v>
      </c>
      <c r="X35" s="45">
        <v>0</v>
      </c>
      <c r="Y35" s="45">
        <v>13.08</v>
      </c>
      <c r="Z35" s="45">
        <v>19.773499999999999</v>
      </c>
      <c r="AA35" s="45">
        <v>20.6938</v>
      </c>
      <c r="AB35" s="45">
        <v>0</v>
      </c>
      <c r="AC35" s="45">
        <v>20.6938</v>
      </c>
      <c r="AD35" s="45">
        <v>0</v>
      </c>
      <c r="AE35" s="45">
        <v>13.08</v>
      </c>
      <c r="AF35" s="45">
        <v>20.7148</v>
      </c>
      <c r="AG35" s="45">
        <v>8</v>
      </c>
      <c r="AH35" s="45">
        <v>0</v>
      </c>
      <c r="AI35" s="45">
        <v>8</v>
      </c>
      <c r="AJ35" s="45">
        <v>0</v>
      </c>
      <c r="AK35" s="45">
        <v>0</v>
      </c>
      <c r="AL35" s="45">
        <v>8</v>
      </c>
      <c r="AM35" s="45">
        <v>24.140599999999999</v>
      </c>
    </row>
    <row r="36" spans="1:39" hidden="1" outlineLevel="1">
      <c r="A36" s="8">
        <v>41306</v>
      </c>
      <c r="B36" s="45">
        <v>26.2349</v>
      </c>
      <c r="C36" s="45">
        <v>26.7056</v>
      </c>
      <c r="D36" s="45">
        <v>32.6601</v>
      </c>
      <c r="E36" s="45">
        <v>20.6907</v>
      </c>
      <c r="F36" s="45">
        <v>16.492799999999999</v>
      </c>
      <c r="G36" s="45">
        <v>24.532</v>
      </c>
      <c r="H36" s="45">
        <v>25.971599999999999</v>
      </c>
      <c r="I36" s="45">
        <v>26.706299999999999</v>
      </c>
      <c r="J36" s="45">
        <v>32.660200000000003</v>
      </c>
      <c r="K36" s="45">
        <v>20.692</v>
      </c>
      <c r="L36" s="45">
        <v>16.492799999999999</v>
      </c>
      <c r="M36" s="45">
        <v>24.532399999999999</v>
      </c>
      <c r="N36" s="45">
        <v>26.019300000000001</v>
      </c>
      <c r="O36" s="45">
        <v>23.249500000000001</v>
      </c>
      <c r="P36" s="45">
        <v>32.357300000000002</v>
      </c>
      <c r="Q36" s="45">
        <v>14.2643</v>
      </c>
      <c r="R36" s="45" t="s">
        <v>126</v>
      </c>
      <c r="S36" s="45">
        <v>15.9711</v>
      </c>
      <c r="T36" s="45">
        <v>14.007199999999999</v>
      </c>
      <c r="U36" s="45">
        <v>18.995200000000001</v>
      </c>
      <c r="V36" s="45">
        <v>0</v>
      </c>
      <c r="W36" s="45">
        <v>18.995200000000001</v>
      </c>
      <c r="X36" s="45">
        <v>0</v>
      </c>
      <c r="Y36" s="45">
        <v>24.474399999999999</v>
      </c>
      <c r="Z36" s="45">
        <v>17.8155</v>
      </c>
      <c r="AA36" s="45">
        <v>19.0032</v>
      </c>
      <c r="AB36" s="45">
        <v>0</v>
      </c>
      <c r="AC36" s="45">
        <v>19.0032</v>
      </c>
      <c r="AD36" s="45">
        <v>0</v>
      </c>
      <c r="AE36" s="45">
        <v>24.474399999999999</v>
      </c>
      <c r="AF36" s="45">
        <v>17.823</v>
      </c>
      <c r="AG36" s="45">
        <v>13.85</v>
      </c>
      <c r="AH36" s="45">
        <v>0</v>
      </c>
      <c r="AI36" s="45">
        <v>13.85</v>
      </c>
      <c r="AJ36" s="45" t="s">
        <v>126</v>
      </c>
      <c r="AK36" s="45">
        <v>0</v>
      </c>
      <c r="AL36" s="45">
        <v>13.85</v>
      </c>
      <c r="AM36" s="45">
        <v>24.4848</v>
      </c>
    </row>
    <row r="37" spans="1:39" hidden="1" outlineLevel="1">
      <c r="A37" s="8">
        <v>41334</v>
      </c>
      <c r="B37" s="45">
        <v>30.757300000000001</v>
      </c>
      <c r="C37" s="45">
        <v>31.620999999999999</v>
      </c>
      <c r="D37" s="45">
        <v>35.025799999999997</v>
      </c>
      <c r="E37" s="45">
        <v>20.828199999999999</v>
      </c>
      <c r="F37" s="45">
        <v>16.140499999999999</v>
      </c>
      <c r="G37" s="45">
        <v>24.800999999999998</v>
      </c>
      <c r="H37" s="45">
        <v>25.601400000000002</v>
      </c>
      <c r="I37" s="45">
        <v>31.627600000000001</v>
      </c>
      <c r="J37" s="45">
        <v>35.025799999999997</v>
      </c>
      <c r="K37" s="45">
        <v>20.839400000000001</v>
      </c>
      <c r="L37" s="45">
        <v>16.140499999999999</v>
      </c>
      <c r="M37" s="45">
        <v>24.800999999999998</v>
      </c>
      <c r="N37" s="45">
        <v>25.896599999999999</v>
      </c>
      <c r="O37" s="45">
        <v>13.9819</v>
      </c>
      <c r="P37" s="45">
        <v>31.759499999999999</v>
      </c>
      <c r="Q37" s="45">
        <v>13.4261</v>
      </c>
      <c r="R37" s="45" t="s">
        <v>126</v>
      </c>
      <c r="S37" s="45">
        <v>0</v>
      </c>
      <c r="T37" s="45">
        <v>13.4261</v>
      </c>
      <c r="U37" s="45">
        <v>20.755600000000001</v>
      </c>
      <c r="V37" s="45">
        <v>0</v>
      </c>
      <c r="W37" s="45">
        <v>20.755600000000001</v>
      </c>
      <c r="X37" s="45">
        <v>0</v>
      </c>
      <c r="Y37" s="45">
        <v>22</v>
      </c>
      <c r="Z37" s="45">
        <v>20.703900000000001</v>
      </c>
      <c r="AA37" s="45">
        <v>21.307200000000002</v>
      </c>
      <c r="AB37" s="45">
        <v>0</v>
      </c>
      <c r="AC37" s="45">
        <v>21.307200000000002</v>
      </c>
      <c r="AD37" s="45">
        <v>0</v>
      </c>
      <c r="AE37" s="45">
        <v>22</v>
      </c>
      <c r="AF37" s="45">
        <v>21.275300000000001</v>
      </c>
      <c r="AG37" s="45">
        <v>15.54</v>
      </c>
      <c r="AH37" s="45">
        <v>0</v>
      </c>
      <c r="AI37" s="45">
        <v>15.54</v>
      </c>
      <c r="AJ37" s="45" t="s">
        <v>126</v>
      </c>
      <c r="AK37" s="45">
        <v>0</v>
      </c>
      <c r="AL37" s="45">
        <v>15.54</v>
      </c>
      <c r="AM37" s="45">
        <v>24.037199999999999</v>
      </c>
    </row>
    <row r="38" spans="1:39" hidden="1" outlineLevel="1">
      <c r="A38" s="8">
        <v>41365</v>
      </c>
      <c r="B38" s="45">
        <v>29.3522</v>
      </c>
      <c r="C38" s="45">
        <v>30.3155</v>
      </c>
      <c r="D38" s="45">
        <v>34.621200000000002</v>
      </c>
      <c r="E38" s="45">
        <v>22.296700000000001</v>
      </c>
      <c r="F38" s="45">
        <v>18.445699999999999</v>
      </c>
      <c r="G38" s="45">
        <v>24.565899999999999</v>
      </c>
      <c r="H38" s="45">
        <v>23.930900000000001</v>
      </c>
      <c r="I38" s="45">
        <v>30.317499999999999</v>
      </c>
      <c r="J38" s="45">
        <v>34.621200000000002</v>
      </c>
      <c r="K38" s="45">
        <v>22.3005</v>
      </c>
      <c r="L38" s="45">
        <v>18.445699999999999</v>
      </c>
      <c r="M38" s="45">
        <v>24.565899999999999</v>
      </c>
      <c r="N38" s="45">
        <v>23.988800000000001</v>
      </c>
      <c r="O38" s="45">
        <v>10.6265</v>
      </c>
      <c r="P38" s="45">
        <v>30.6357</v>
      </c>
      <c r="Q38" s="45">
        <v>7.77</v>
      </c>
      <c r="R38" s="45" t="s">
        <v>126</v>
      </c>
      <c r="S38" s="45">
        <v>0</v>
      </c>
      <c r="T38" s="45">
        <v>7.77</v>
      </c>
      <c r="U38" s="45">
        <v>18.3855</v>
      </c>
      <c r="V38" s="45">
        <v>0</v>
      </c>
      <c r="W38" s="45">
        <v>18.3855</v>
      </c>
      <c r="X38" s="45">
        <v>0</v>
      </c>
      <c r="Y38" s="45">
        <v>19.080500000000001</v>
      </c>
      <c r="Z38" s="45">
        <v>18.272300000000001</v>
      </c>
      <c r="AA38" s="45">
        <v>18.3855</v>
      </c>
      <c r="AB38" s="45">
        <v>0</v>
      </c>
      <c r="AC38" s="45">
        <v>18.3855</v>
      </c>
      <c r="AD38" s="45">
        <v>0</v>
      </c>
      <c r="AE38" s="45">
        <v>19.080500000000001</v>
      </c>
      <c r="AF38" s="45">
        <v>18.272300000000001</v>
      </c>
      <c r="AG38" s="45">
        <v>0</v>
      </c>
      <c r="AH38" s="45">
        <v>0</v>
      </c>
      <c r="AI38" s="45">
        <v>0</v>
      </c>
      <c r="AJ38" s="45" t="s">
        <v>126</v>
      </c>
      <c r="AK38" s="45">
        <v>0</v>
      </c>
      <c r="AL38" s="45">
        <v>0</v>
      </c>
      <c r="AM38" s="45">
        <v>24.164899999999999</v>
      </c>
    </row>
    <row r="39" spans="1:39" hidden="1" outlineLevel="1">
      <c r="A39" s="8">
        <v>41395</v>
      </c>
      <c r="B39" s="45">
        <v>25.9131</v>
      </c>
      <c r="C39" s="45">
        <v>26.206900000000001</v>
      </c>
      <c r="D39" s="45">
        <v>34.267499999999998</v>
      </c>
      <c r="E39" s="45">
        <v>18.4544</v>
      </c>
      <c r="F39" s="45">
        <v>13.337899999999999</v>
      </c>
      <c r="G39" s="45">
        <v>26.4039</v>
      </c>
      <c r="H39" s="45">
        <v>22.267099999999999</v>
      </c>
      <c r="I39" s="45">
        <v>26.210999999999999</v>
      </c>
      <c r="J39" s="45">
        <v>34.267699999999998</v>
      </c>
      <c r="K39" s="45">
        <v>18.457699999999999</v>
      </c>
      <c r="L39" s="45">
        <v>13.337899999999999</v>
      </c>
      <c r="M39" s="45">
        <v>26.4039</v>
      </c>
      <c r="N39" s="45">
        <v>22.435600000000001</v>
      </c>
      <c r="O39" s="45">
        <v>15.456799999999999</v>
      </c>
      <c r="P39" s="45">
        <v>31.995899999999999</v>
      </c>
      <c r="Q39" s="45">
        <v>13.464</v>
      </c>
      <c r="R39" s="45" t="s">
        <v>126</v>
      </c>
      <c r="S39" s="45">
        <v>0</v>
      </c>
      <c r="T39" s="45">
        <v>13.464</v>
      </c>
      <c r="U39" s="45">
        <v>19.675799999999999</v>
      </c>
      <c r="V39" s="45">
        <v>0</v>
      </c>
      <c r="W39" s="45">
        <v>19.675799999999999</v>
      </c>
      <c r="X39" s="45">
        <v>0</v>
      </c>
      <c r="Y39" s="45">
        <v>19.809699999999999</v>
      </c>
      <c r="Z39" s="45">
        <v>19.669899999999998</v>
      </c>
      <c r="AA39" s="45">
        <v>19.675799999999999</v>
      </c>
      <c r="AB39" s="45">
        <v>0</v>
      </c>
      <c r="AC39" s="45">
        <v>19.675799999999999</v>
      </c>
      <c r="AD39" s="45">
        <v>0</v>
      </c>
      <c r="AE39" s="45">
        <v>19.809699999999999</v>
      </c>
      <c r="AF39" s="45">
        <v>19.669899999999998</v>
      </c>
      <c r="AG39" s="45">
        <v>0</v>
      </c>
      <c r="AH39" s="45">
        <v>0</v>
      </c>
      <c r="AI39" s="45">
        <v>0</v>
      </c>
      <c r="AJ39" s="45" t="s">
        <v>126</v>
      </c>
      <c r="AK39" s="45">
        <v>0</v>
      </c>
      <c r="AL39" s="45">
        <v>0</v>
      </c>
      <c r="AM39" s="45">
        <v>24.250699999999998</v>
      </c>
    </row>
    <row r="40" spans="1:39" hidden="1" outlineLevel="1">
      <c r="A40" s="8">
        <v>41426</v>
      </c>
      <c r="B40" s="45">
        <v>27.0761</v>
      </c>
      <c r="C40" s="45">
        <v>28.111999999999998</v>
      </c>
      <c r="D40" s="45">
        <v>31.5517</v>
      </c>
      <c r="E40" s="45">
        <v>26.096599999999999</v>
      </c>
      <c r="F40" s="45">
        <v>27.5015</v>
      </c>
      <c r="G40" s="45">
        <v>26.244299999999999</v>
      </c>
      <c r="H40" s="45">
        <v>23.157299999999999</v>
      </c>
      <c r="I40" s="45">
        <v>28.122699999999998</v>
      </c>
      <c r="J40" s="45">
        <v>31.5518</v>
      </c>
      <c r="K40" s="45">
        <v>26.111499999999999</v>
      </c>
      <c r="L40" s="45">
        <v>27.5015</v>
      </c>
      <c r="M40" s="45">
        <v>26.244299999999999</v>
      </c>
      <c r="N40" s="45">
        <v>23.249500000000001</v>
      </c>
      <c r="O40" s="45">
        <v>12.495799999999999</v>
      </c>
      <c r="P40" s="45">
        <v>31.084700000000002</v>
      </c>
      <c r="Q40" s="45">
        <v>12.109299999999999</v>
      </c>
      <c r="R40" s="45">
        <v>0</v>
      </c>
      <c r="S40" s="45">
        <v>0</v>
      </c>
      <c r="T40" s="45">
        <v>12.109299999999999</v>
      </c>
      <c r="U40" s="45">
        <v>18.6751</v>
      </c>
      <c r="V40" s="45">
        <v>0</v>
      </c>
      <c r="W40" s="45">
        <v>18.6751</v>
      </c>
      <c r="X40" s="45">
        <v>0</v>
      </c>
      <c r="Y40" s="45">
        <v>20.828900000000001</v>
      </c>
      <c r="Z40" s="45">
        <v>18.589700000000001</v>
      </c>
      <c r="AA40" s="45">
        <v>18.6751</v>
      </c>
      <c r="AB40" s="45">
        <v>0</v>
      </c>
      <c r="AC40" s="45">
        <v>18.6751</v>
      </c>
      <c r="AD40" s="45">
        <v>0</v>
      </c>
      <c r="AE40" s="45">
        <v>20.828900000000001</v>
      </c>
      <c r="AF40" s="45">
        <v>18.589700000000001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24.1602</v>
      </c>
    </row>
    <row r="41" spans="1:39" hidden="1" outlineLevel="1">
      <c r="A41" s="8">
        <v>41456</v>
      </c>
      <c r="B41" s="45">
        <v>26.431899999999999</v>
      </c>
      <c r="C41" s="45">
        <v>27.7272</v>
      </c>
      <c r="D41" s="45">
        <v>31.543299999999999</v>
      </c>
      <c r="E41" s="45">
        <v>25.516100000000002</v>
      </c>
      <c r="F41" s="45">
        <v>25.56</v>
      </c>
      <c r="G41" s="45">
        <v>25.675999999999998</v>
      </c>
      <c r="H41" s="45">
        <v>24.077999999999999</v>
      </c>
      <c r="I41" s="45">
        <v>27.759</v>
      </c>
      <c r="J41" s="45">
        <v>31.541799999999999</v>
      </c>
      <c r="K41" s="45">
        <v>25.563600000000001</v>
      </c>
      <c r="L41" s="45">
        <v>25.56</v>
      </c>
      <c r="M41" s="45">
        <v>25.675999999999998</v>
      </c>
      <c r="N41" s="45">
        <v>24.608599999999999</v>
      </c>
      <c r="O41" s="45">
        <v>17.537600000000001</v>
      </c>
      <c r="P41" s="45">
        <v>32.222099999999998</v>
      </c>
      <c r="Q41" s="45">
        <v>12.645099999999999</v>
      </c>
      <c r="R41" s="45" t="s">
        <v>126</v>
      </c>
      <c r="S41" s="45">
        <v>0</v>
      </c>
      <c r="T41" s="45">
        <v>12.645099999999999</v>
      </c>
      <c r="U41" s="45">
        <v>17.810500000000001</v>
      </c>
      <c r="V41" s="45">
        <v>0</v>
      </c>
      <c r="W41" s="45">
        <v>17.810500000000001</v>
      </c>
      <c r="X41" s="45">
        <v>25.577999999999999</v>
      </c>
      <c r="Y41" s="45">
        <v>20.7697</v>
      </c>
      <c r="Z41" s="45">
        <v>15.1267</v>
      </c>
      <c r="AA41" s="45">
        <v>17.810500000000001</v>
      </c>
      <c r="AB41" s="45">
        <v>0</v>
      </c>
      <c r="AC41" s="45">
        <v>17.810500000000001</v>
      </c>
      <c r="AD41" s="45">
        <v>25.577999999999999</v>
      </c>
      <c r="AE41" s="45">
        <v>20.7697</v>
      </c>
      <c r="AF41" s="45">
        <v>15.1267</v>
      </c>
      <c r="AG41" s="45">
        <v>0</v>
      </c>
      <c r="AH41" s="45">
        <v>0</v>
      </c>
      <c r="AI41" s="45">
        <v>0</v>
      </c>
      <c r="AJ41" s="45" t="s">
        <v>126</v>
      </c>
      <c r="AK41" s="45">
        <v>0</v>
      </c>
      <c r="AL41" s="45">
        <v>0</v>
      </c>
      <c r="AM41" s="45">
        <v>24.2545</v>
      </c>
    </row>
    <row r="42" spans="1:39" hidden="1" outlineLevel="1">
      <c r="A42" s="8">
        <v>41487</v>
      </c>
      <c r="B42" s="45">
        <v>26.007200000000001</v>
      </c>
      <c r="C42" s="45">
        <v>26.7807</v>
      </c>
      <c r="D42" s="45">
        <v>30.103999999999999</v>
      </c>
      <c r="E42" s="45">
        <v>25.083600000000001</v>
      </c>
      <c r="F42" s="45">
        <v>25.9954</v>
      </c>
      <c r="G42" s="45">
        <v>25.220700000000001</v>
      </c>
      <c r="H42" s="45">
        <v>21.378799999999998</v>
      </c>
      <c r="I42" s="45">
        <v>26.82</v>
      </c>
      <c r="J42" s="45">
        <v>30.1035</v>
      </c>
      <c r="K42" s="45">
        <v>25.1373</v>
      </c>
      <c r="L42" s="45">
        <v>25.9954</v>
      </c>
      <c r="M42" s="45">
        <v>25.220700000000001</v>
      </c>
      <c r="N42" s="45">
        <v>21.847999999999999</v>
      </c>
      <c r="O42" s="45">
        <v>10.9648</v>
      </c>
      <c r="P42" s="45">
        <v>32.530799999999999</v>
      </c>
      <c r="Q42" s="45">
        <v>10.457100000000001</v>
      </c>
      <c r="R42" s="45" t="s">
        <v>126</v>
      </c>
      <c r="S42" s="45">
        <v>0</v>
      </c>
      <c r="T42" s="45">
        <v>10.457100000000001</v>
      </c>
      <c r="U42" s="45">
        <v>16.9114</v>
      </c>
      <c r="V42" s="45">
        <v>0</v>
      </c>
      <c r="W42" s="45">
        <v>16.9114</v>
      </c>
      <c r="X42" s="45">
        <v>10.6828</v>
      </c>
      <c r="Y42" s="45">
        <v>21.796199999999999</v>
      </c>
      <c r="Z42" s="45">
        <v>18.701000000000001</v>
      </c>
      <c r="AA42" s="45">
        <v>16.9114</v>
      </c>
      <c r="AB42" s="45">
        <v>0</v>
      </c>
      <c r="AC42" s="45">
        <v>16.9114</v>
      </c>
      <c r="AD42" s="45">
        <v>10.6828</v>
      </c>
      <c r="AE42" s="45">
        <v>21.796199999999999</v>
      </c>
      <c r="AF42" s="45">
        <v>18.701000000000001</v>
      </c>
      <c r="AG42" s="45">
        <v>0</v>
      </c>
      <c r="AH42" s="45">
        <v>0</v>
      </c>
      <c r="AI42" s="45">
        <v>0</v>
      </c>
      <c r="AJ42" s="45" t="s">
        <v>126</v>
      </c>
      <c r="AK42" s="45">
        <v>0</v>
      </c>
      <c r="AL42" s="45">
        <v>0</v>
      </c>
      <c r="AM42" s="45">
        <v>23.83</v>
      </c>
    </row>
    <row r="43" spans="1:39" hidden="1" outlineLevel="1">
      <c r="A43" s="8">
        <v>41518</v>
      </c>
      <c r="B43" s="45">
        <v>26.575299999999999</v>
      </c>
      <c r="C43" s="45">
        <v>27.699200000000001</v>
      </c>
      <c r="D43" s="45">
        <v>28.8841</v>
      </c>
      <c r="E43" s="45">
        <v>26.871099999999998</v>
      </c>
      <c r="F43" s="45">
        <v>25.2484</v>
      </c>
      <c r="G43" s="45">
        <v>27.9801</v>
      </c>
      <c r="H43" s="45">
        <v>21.859200000000001</v>
      </c>
      <c r="I43" s="45">
        <v>27.703199999999999</v>
      </c>
      <c r="J43" s="45">
        <v>28.881799999999998</v>
      </c>
      <c r="K43" s="45">
        <v>26.879300000000001</v>
      </c>
      <c r="L43" s="45">
        <v>25.2484</v>
      </c>
      <c r="M43" s="45">
        <v>27.9879</v>
      </c>
      <c r="N43" s="45">
        <v>21.900600000000001</v>
      </c>
      <c r="O43" s="45">
        <v>19.974599999999999</v>
      </c>
      <c r="P43" s="45">
        <v>34.3232</v>
      </c>
      <c r="Q43" s="45">
        <v>12.2364</v>
      </c>
      <c r="R43" s="45" t="s">
        <v>126</v>
      </c>
      <c r="S43" s="45">
        <v>11.765000000000001</v>
      </c>
      <c r="T43" s="45">
        <v>12.8535</v>
      </c>
      <c r="U43" s="45">
        <v>17.685099999999998</v>
      </c>
      <c r="V43" s="45">
        <v>0</v>
      </c>
      <c r="W43" s="45">
        <v>17.685099999999998</v>
      </c>
      <c r="X43" s="45">
        <v>0</v>
      </c>
      <c r="Y43" s="45">
        <v>16.523499999999999</v>
      </c>
      <c r="Z43" s="45">
        <v>17.932500000000001</v>
      </c>
      <c r="AA43" s="45">
        <v>18.052700000000002</v>
      </c>
      <c r="AB43" s="45">
        <v>0</v>
      </c>
      <c r="AC43" s="45">
        <v>18.052700000000002</v>
      </c>
      <c r="AD43" s="45">
        <v>0</v>
      </c>
      <c r="AE43" s="45">
        <v>16.523499999999999</v>
      </c>
      <c r="AF43" s="45">
        <v>18.4099</v>
      </c>
      <c r="AG43" s="45">
        <v>13</v>
      </c>
      <c r="AH43" s="45">
        <v>0</v>
      </c>
      <c r="AI43" s="45">
        <v>13</v>
      </c>
      <c r="AJ43" s="45" t="s">
        <v>126</v>
      </c>
      <c r="AK43" s="45">
        <v>0</v>
      </c>
      <c r="AL43" s="45">
        <v>13</v>
      </c>
      <c r="AM43" s="45">
        <v>23.238499999999998</v>
      </c>
    </row>
    <row r="44" spans="1:39" hidden="1" outlineLevel="1">
      <c r="A44" s="8">
        <v>41548</v>
      </c>
      <c r="B44" s="45">
        <v>26.450299999999999</v>
      </c>
      <c r="C44" s="45">
        <v>27.5503</v>
      </c>
      <c r="D44" s="45">
        <v>29.5548</v>
      </c>
      <c r="E44" s="45">
        <v>25.7334</v>
      </c>
      <c r="F44" s="45">
        <v>25.829799999999999</v>
      </c>
      <c r="G44" s="45">
        <v>26.409300000000002</v>
      </c>
      <c r="H44" s="45">
        <v>20.157399999999999</v>
      </c>
      <c r="I44" s="45">
        <v>27.5398</v>
      </c>
      <c r="J44" s="45">
        <v>29.541799999999999</v>
      </c>
      <c r="K44" s="45">
        <v>25.733499999999999</v>
      </c>
      <c r="L44" s="45">
        <v>25.829799999999999</v>
      </c>
      <c r="M44" s="45">
        <v>26.409300000000002</v>
      </c>
      <c r="N44" s="45">
        <v>20.157900000000001</v>
      </c>
      <c r="O44" s="45">
        <v>32.370899999999999</v>
      </c>
      <c r="P44" s="45">
        <v>32.398000000000003</v>
      </c>
      <c r="Q44" s="45">
        <v>13.49</v>
      </c>
      <c r="R44" s="45" t="s">
        <v>126</v>
      </c>
      <c r="S44" s="45">
        <v>0</v>
      </c>
      <c r="T44" s="45">
        <v>13.49</v>
      </c>
      <c r="U44" s="45">
        <v>19.2776</v>
      </c>
      <c r="V44" s="45">
        <v>0</v>
      </c>
      <c r="W44" s="45">
        <v>19.2776</v>
      </c>
      <c r="X44" s="45">
        <v>25.5</v>
      </c>
      <c r="Y44" s="45">
        <v>19.089099999999998</v>
      </c>
      <c r="Z44" s="45">
        <v>19.085799999999999</v>
      </c>
      <c r="AA44" s="45">
        <v>19.418099999999999</v>
      </c>
      <c r="AB44" s="45">
        <v>0</v>
      </c>
      <c r="AC44" s="45">
        <v>19.418099999999999</v>
      </c>
      <c r="AD44" s="45">
        <v>25.5</v>
      </c>
      <c r="AE44" s="45">
        <v>20.565799999999999</v>
      </c>
      <c r="AF44" s="45">
        <v>19.085799999999999</v>
      </c>
      <c r="AG44" s="45">
        <v>17</v>
      </c>
      <c r="AH44" s="45">
        <v>0</v>
      </c>
      <c r="AI44" s="45">
        <v>17</v>
      </c>
      <c r="AJ44" s="45" t="s">
        <v>126</v>
      </c>
      <c r="AK44" s="45">
        <v>17</v>
      </c>
      <c r="AL44" s="45">
        <v>0</v>
      </c>
      <c r="AM44" s="45">
        <v>23.625699999999998</v>
      </c>
    </row>
    <row r="45" spans="1:39" hidden="1" outlineLevel="1">
      <c r="A45" s="8">
        <v>41579</v>
      </c>
      <c r="B45" s="45">
        <v>26.9846</v>
      </c>
      <c r="C45" s="45">
        <v>28.122599999999998</v>
      </c>
      <c r="D45" s="45">
        <v>30.087</v>
      </c>
      <c r="E45" s="45">
        <v>26.2986</v>
      </c>
      <c r="F45" s="45">
        <v>26.535799999999998</v>
      </c>
      <c r="G45" s="45">
        <v>26.462900000000001</v>
      </c>
      <c r="H45" s="45">
        <v>22.771899999999999</v>
      </c>
      <c r="I45" s="45">
        <v>28.123000000000001</v>
      </c>
      <c r="J45" s="45">
        <v>30.0855</v>
      </c>
      <c r="K45" s="45">
        <v>26.300599999999999</v>
      </c>
      <c r="L45" s="45">
        <v>26.535799999999998</v>
      </c>
      <c r="M45" s="45">
        <v>26.462900000000001</v>
      </c>
      <c r="N45" s="45">
        <v>22.802199999999999</v>
      </c>
      <c r="O45" s="45">
        <v>25.317900000000002</v>
      </c>
      <c r="P45" s="45">
        <v>42.862699999999997</v>
      </c>
      <c r="Q45" s="45">
        <v>11.904299999999999</v>
      </c>
      <c r="R45" s="45" t="s">
        <v>126</v>
      </c>
      <c r="S45" s="45" t="s">
        <v>126</v>
      </c>
      <c r="T45" s="45">
        <v>11.904299999999999</v>
      </c>
      <c r="U45" s="45">
        <v>18.191600000000001</v>
      </c>
      <c r="V45" s="45">
        <v>0</v>
      </c>
      <c r="W45" s="45">
        <v>18.191600000000001</v>
      </c>
      <c r="X45" s="45">
        <v>25.5</v>
      </c>
      <c r="Y45" s="45">
        <v>18.491700000000002</v>
      </c>
      <c r="Z45" s="45">
        <v>18.008700000000001</v>
      </c>
      <c r="AA45" s="45">
        <v>18.352799999999998</v>
      </c>
      <c r="AB45" s="45">
        <v>0</v>
      </c>
      <c r="AC45" s="45">
        <v>18.352799999999998</v>
      </c>
      <c r="AD45" s="45">
        <v>25.5</v>
      </c>
      <c r="AE45" s="45">
        <v>18.491700000000002</v>
      </c>
      <c r="AF45" s="45">
        <v>18.182099999999998</v>
      </c>
      <c r="AG45" s="45">
        <v>11.5</v>
      </c>
      <c r="AH45" s="45">
        <v>0</v>
      </c>
      <c r="AI45" s="45">
        <v>11.5</v>
      </c>
      <c r="AJ45" s="45" t="s">
        <v>126</v>
      </c>
      <c r="AK45" s="45" t="s">
        <v>126</v>
      </c>
      <c r="AL45" s="45">
        <v>11.5</v>
      </c>
      <c r="AM45" s="45">
        <v>23.446100000000001</v>
      </c>
    </row>
    <row r="46" spans="1:39" hidden="1" outlineLevel="1">
      <c r="A46" s="8">
        <v>41609</v>
      </c>
      <c r="B46" s="45">
        <v>25.793600000000001</v>
      </c>
      <c r="C46" s="45">
        <v>26.555</v>
      </c>
      <c r="D46" s="45">
        <v>30.129300000000001</v>
      </c>
      <c r="E46" s="45">
        <v>23.153600000000001</v>
      </c>
      <c r="F46" s="45">
        <v>26.218</v>
      </c>
      <c r="G46" s="45">
        <v>23.3385</v>
      </c>
      <c r="H46" s="45">
        <v>13.9001</v>
      </c>
      <c r="I46" s="45">
        <v>26.562100000000001</v>
      </c>
      <c r="J46" s="45">
        <v>30.129100000000001</v>
      </c>
      <c r="K46" s="45">
        <v>23.1631</v>
      </c>
      <c r="L46" s="45">
        <v>26.218</v>
      </c>
      <c r="M46" s="45">
        <v>23.3535</v>
      </c>
      <c r="N46" s="45">
        <v>13.9001</v>
      </c>
      <c r="O46" s="45">
        <v>17.026499999999999</v>
      </c>
      <c r="P46" s="45">
        <v>35.956400000000002</v>
      </c>
      <c r="Q46" s="45">
        <v>16.5</v>
      </c>
      <c r="R46" s="45">
        <v>0</v>
      </c>
      <c r="S46" s="45">
        <v>16.5</v>
      </c>
      <c r="T46" s="45">
        <v>0</v>
      </c>
      <c r="U46" s="45">
        <v>16.881799999999998</v>
      </c>
      <c r="V46" s="45">
        <v>0</v>
      </c>
      <c r="W46" s="45">
        <v>16.881799999999998</v>
      </c>
      <c r="X46" s="45">
        <v>0</v>
      </c>
      <c r="Y46" s="45">
        <v>20.4391</v>
      </c>
      <c r="Z46" s="45">
        <v>16.681999999999999</v>
      </c>
      <c r="AA46" s="45">
        <v>16.892600000000002</v>
      </c>
      <c r="AB46" s="45">
        <v>0</v>
      </c>
      <c r="AC46" s="45">
        <v>16.892600000000002</v>
      </c>
      <c r="AD46" s="45">
        <v>0</v>
      </c>
      <c r="AE46" s="45">
        <v>20.4391</v>
      </c>
      <c r="AF46" s="45">
        <v>16.692900000000002</v>
      </c>
      <c r="AG46" s="45">
        <v>11.468999999999999</v>
      </c>
      <c r="AH46" s="45">
        <v>0</v>
      </c>
      <c r="AI46" s="45">
        <v>11.468999999999999</v>
      </c>
      <c r="AJ46" s="45">
        <v>0</v>
      </c>
      <c r="AK46" s="45">
        <v>0</v>
      </c>
      <c r="AL46" s="45">
        <v>11.468999999999999</v>
      </c>
      <c r="AM46" s="45">
        <v>23.435600000000001</v>
      </c>
    </row>
    <row r="47" spans="1:39" hidden="1" outlineLevel="1">
      <c r="A47" s="8">
        <v>41640</v>
      </c>
      <c r="B47" s="45">
        <v>26.772600000000001</v>
      </c>
      <c r="C47" s="45">
        <v>28.040600000000001</v>
      </c>
      <c r="D47" s="45">
        <v>30.366399999999999</v>
      </c>
      <c r="E47" s="45">
        <v>25.295100000000001</v>
      </c>
      <c r="F47" s="45">
        <v>26.626300000000001</v>
      </c>
      <c r="G47" s="45">
        <v>24.898599999999998</v>
      </c>
      <c r="H47" s="45">
        <v>23.165299999999998</v>
      </c>
      <c r="I47" s="45">
        <v>28.040500000000002</v>
      </c>
      <c r="J47" s="45">
        <v>30.366099999999999</v>
      </c>
      <c r="K47" s="45">
        <v>25.2956</v>
      </c>
      <c r="L47" s="45">
        <v>26.626300000000001</v>
      </c>
      <c r="M47" s="45">
        <v>24.898599999999998</v>
      </c>
      <c r="N47" s="45">
        <v>23.173400000000001</v>
      </c>
      <c r="O47" s="45">
        <v>28.4602</v>
      </c>
      <c r="P47" s="45">
        <v>31.902799999999999</v>
      </c>
      <c r="Q47" s="45">
        <v>16.48</v>
      </c>
      <c r="R47" s="45" t="s">
        <v>126</v>
      </c>
      <c r="S47" s="45">
        <v>0</v>
      </c>
      <c r="T47" s="45">
        <v>16.48</v>
      </c>
      <c r="U47" s="45">
        <v>19.0593</v>
      </c>
      <c r="V47" s="45">
        <v>0</v>
      </c>
      <c r="W47" s="45">
        <v>19.0593</v>
      </c>
      <c r="X47" s="45">
        <v>0</v>
      </c>
      <c r="Y47" s="45">
        <v>20.504899999999999</v>
      </c>
      <c r="Z47" s="45">
        <v>19.031500000000001</v>
      </c>
      <c r="AA47" s="45">
        <v>19.0593</v>
      </c>
      <c r="AB47" s="45">
        <v>0</v>
      </c>
      <c r="AC47" s="45">
        <v>19.0593</v>
      </c>
      <c r="AD47" s="45">
        <v>0</v>
      </c>
      <c r="AE47" s="45">
        <v>20.504899999999999</v>
      </c>
      <c r="AF47" s="45">
        <v>19.031500000000001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22.886199999999999</v>
      </c>
    </row>
    <row r="48" spans="1:39" hidden="1" outlineLevel="1">
      <c r="A48" s="8">
        <v>41671</v>
      </c>
      <c r="B48" s="45">
        <v>26.693100000000001</v>
      </c>
      <c r="C48" s="45">
        <v>27.8048</v>
      </c>
      <c r="D48" s="45">
        <v>30.149699999999999</v>
      </c>
      <c r="E48" s="45">
        <v>25.279199999999999</v>
      </c>
      <c r="F48" s="45">
        <v>27.158899999999999</v>
      </c>
      <c r="G48" s="45">
        <v>24.6663</v>
      </c>
      <c r="H48" s="45">
        <v>23.538599999999999</v>
      </c>
      <c r="I48" s="45">
        <v>27.805299999999999</v>
      </c>
      <c r="J48" s="45">
        <v>30.1496</v>
      </c>
      <c r="K48" s="45">
        <v>25.2804</v>
      </c>
      <c r="L48" s="45">
        <v>27.158899999999999</v>
      </c>
      <c r="M48" s="45">
        <v>24.6663</v>
      </c>
      <c r="N48" s="45">
        <v>23.5562</v>
      </c>
      <c r="O48" s="45">
        <v>20.527799999999999</v>
      </c>
      <c r="P48" s="45">
        <v>31.685500000000001</v>
      </c>
      <c r="Q48" s="45">
        <v>7.77</v>
      </c>
      <c r="R48" s="45" t="s">
        <v>126</v>
      </c>
      <c r="S48" s="45">
        <v>0</v>
      </c>
      <c r="T48" s="45">
        <v>7.77</v>
      </c>
      <c r="U48" s="45">
        <v>15.879099999999999</v>
      </c>
      <c r="V48" s="45">
        <v>0</v>
      </c>
      <c r="W48" s="45">
        <v>15.879099999999999</v>
      </c>
      <c r="X48" s="45">
        <v>25.5</v>
      </c>
      <c r="Y48" s="45">
        <v>17.989599999999999</v>
      </c>
      <c r="Z48" s="45">
        <v>15.041399999999999</v>
      </c>
      <c r="AA48" s="45">
        <v>15.879099999999999</v>
      </c>
      <c r="AB48" s="45">
        <v>0</v>
      </c>
      <c r="AC48" s="45">
        <v>15.879099999999999</v>
      </c>
      <c r="AD48" s="45">
        <v>25.5</v>
      </c>
      <c r="AE48" s="45">
        <v>17.989599999999999</v>
      </c>
      <c r="AF48" s="45">
        <v>15.041399999999999</v>
      </c>
      <c r="AG48" s="45">
        <v>0</v>
      </c>
      <c r="AH48" s="45">
        <v>0</v>
      </c>
      <c r="AI48" s="45">
        <v>0</v>
      </c>
      <c r="AJ48" s="45" t="s">
        <v>126</v>
      </c>
      <c r="AK48" s="45">
        <v>0</v>
      </c>
      <c r="AL48" s="45">
        <v>0</v>
      </c>
      <c r="AM48" s="45">
        <v>24.550599999999999</v>
      </c>
    </row>
    <row r="49" spans="1:39" hidden="1" outlineLevel="1">
      <c r="A49" s="8">
        <v>41699</v>
      </c>
      <c r="B49" s="45">
        <v>25.602399999999999</v>
      </c>
      <c r="C49" s="45">
        <v>26.236699999999999</v>
      </c>
      <c r="D49" s="45">
        <v>29.953499999999998</v>
      </c>
      <c r="E49" s="45">
        <v>23.340599999999998</v>
      </c>
      <c r="F49" s="45">
        <v>24.017600000000002</v>
      </c>
      <c r="G49" s="45">
        <v>22.869900000000001</v>
      </c>
      <c r="H49" s="45">
        <v>24.570699999999999</v>
      </c>
      <c r="I49" s="45">
        <v>26.246300000000002</v>
      </c>
      <c r="J49" s="45">
        <v>29.953099999999999</v>
      </c>
      <c r="K49" s="45">
        <v>23.352799999999998</v>
      </c>
      <c r="L49" s="45">
        <v>24.018000000000001</v>
      </c>
      <c r="M49" s="45">
        <v>22.869900000000001</v>
      </c>
      <c r="N49" s="45">
        <v>24.823799999999999</v>
      </c>
      <c r="O49" s="45">
        <v>17.887499999999999</v>
      </c>
      <c r="P49" s="45">
        <v>32.815100000000001</v>
      </c>
      <c r="Q49" s="45">
        <v>17.049600000000002</v>
      </c>
      <c r="R49" s="45">
        <v>17</v>
      </c>
      <c r="S49" s="45">
        <v>0</v>
      </c>
      <c r="T49" s="45">
        <v>17.05</v>
      </c>
      <c r="U49" s="45">
        <v>15.164</v>
      </c>
      <c r="V49" s="45">
        <v>0</v>
      </c>
      <c r="W49" s="45">
        <v>15.164</v>
      </c>
      <c r="X49" s="45">
        <v>10.6828</v>
      </c>
      <c r="Y49" s="45">
        <v>0</v>
      </c>
      <c r="Z49" s="45">
        <v>18.625299999999999</v>
      </c>
      <c r="AA49" s="45">
        <v>15.164</v>
      </c>
      <c r="AB49" s="45">
        <v>0</v>
      </c>
      <c r="AC49" s="45">
        <v>15.164</v>
      </c>
      <c r="AD49" s="45">
        <v>10.6828</v>
      </c>
      <c r="AE49" s="45">
        <v>0</v>
      </c>
      <c r="AF49" s="45">
        <v>18.625299999999999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24.4129</v>
      </c>
    </row>
    <row r="50" spans="1:39" hidden="1" outlineLevel="1">
      <c r="A50" s="8">
        <v>41730</v>
      </c>
      <c r="B50" s="45">
        <v>26.651199999999999</v>
      </c>
      <c r="C50" s="45">
        <v>27.5532</v>
      </c>
      <c r="D50" s="45">
        <v>30.311800000000002</v>
      </c>
      <c r="E50" s="45">
        <v>24.5549</v>
      </c>
      <c r="F50" s="45">
        <v>22.498000000000001</v>
      </c>
      <c r="G50" s="45">
        <v>25.712800000000001</v>
      </c>
      <c r="H50" s="45">
        <v>23.5687</v>
      </c>
      <c r="I50" s="45">
        <v>27.5337</v>
      </c>
      <c r="J50" s="45">
        <v>30.293700000000001</v>
      </c>
      <c r="K50" s="45">
        <v>24.5593</v>
      </c>
      <c r="L50" s="45">
        <v>22.498000000000001</v>
      </c>
      <c r="M50" s="45">
        <v>25.712800000000001</v>
      </c>
      <c r="N50" s="45">
        <v>23.631900000000002</v>
      </c>
      <c r="O50" s="45">
        <v>31.417400000000001</v>
      </c>
      <c r="P50" s="45">
        <v>32.290700000000001</v>
      </c>
      <c r="Q50" s="45">
        <v>17.581</v>
      </c>
      <c r="R50" s="45" t="s">
        <v>126</v>
      </c>
      <c r="S50" s="45">
        <v>0</v>
      </c>
      <c r="T50" s="45">
        <v>17.581</v>
      </c>
      <c r="U50" s="45">
        <v>18.079699999999999</v>
      </c>
      <c r="V50" s="45">
        <v>0</v>
      </c>
      <c r="W50" s="45">
        <v>18.079699999999999</v>
      </c>
      <c r="X50" s="45">
        <v>0</v>
      </c>
      <c r="Y50" s="45">
        <v>23.8538</v>
      </c>
      <c r="Z50" s="45">
        <v>17.645099999999999</v>
      </c>
      <c r="AA50" s="45">
        <v>18.6585</v>
      </c>
      <c r="AB50" s="45">
        <v>0</v>
      </c>
      <c r="AC50" s="45">
        <v>18.6585</v>
      </c>
      <c r="AD50" s="45">
        <v>0</v>
      </c>
      <c r="AE50" s="45">
        <v>23.8538</v>
      </c>
      <c r="AF50" s="45">
        <v>18.219100000000001</v>
      </c>
      <c r="AG50" s="45">
        <v>13</v>
      </c>
      <c r="AH50" s="45">
        <v>0</v>
      </c>
      <c r="AI50" s="45">
        <v>13</v>
      </c>
      <c r="AJ50" s="45" t="s">
        <v>126</v>
      </c>
      <c r="AK50" s="45">
        <v>0</v>
      </c>
      <c r="AL50" s="45">
        <v>13</v>
      </c>
      <c r="AM50" s="45">
        <v>24.288499999999999</v>
      </c>
    </row>
    <row r="51" spans="1:39" hidden="1" outlineLevel="1">
      <c r="A51" s="8">
        <v>41760</v>
      </c>
      <c r="B51" s="45">
        <v>26.4985</v>
      </c>
      <c r="C51" s="45">
        <v>27.013300000000001</v>
      </c>
      <c r="D51" s="45">
        <v>30.456299999999999</v>
      </c>
      <c r="E51" s="45">
        <v>23.431799999999999</v>
      </c>
      <c r="F51" s="45">
        <v>19.273</v>
      </c>
      <c r="G51" s="45">
        <v>26.764800000000001</v>
      </c>
      <c r="H51" s="45">
        <v>28.052099999999999</v>
      </c>
      <c r="I51" s="45">
        <v>27.016400000000001</v>
      </c>
      <c r="J51" s="45">
        <v>30.453199999999999</v>
      </c>
      <c r="K51" s="45">
        <v>23.439900000000002</v>
      </c>
      <c r="L51" s="45">
        <v>19.273</v>
      </c>
      <c r="M51" s="45">
        <v>26.776700000000002</v>
      </c>
      <c r="N51" s="45">
        <v>28.175000000000001</v>
      </c>
      <c r="O51" s="45">
        <v>20.183</v>
      </c>
      <c r="P51" s="45">
        <v>42.694099999999999</v>
      </c>
      <c r="Q51" s="45">
        <v>11.407500000000001</v>
      </c>
      <c r="R51" s="45" t="s">
        <v>126</v>
      </c>
      <c r="S51" s="45">
        <v>6.6680000000000001</v>
      </c>
      <c r="T51" s="45">
        <v>15.314299999999999</v>
      </c>
      <c r="U51" s="45">
        <v>18.9147</v>
      </c>
      <c r="V51" s="45">
        <v>0</v>
      </c>
      <c r="W51" s="45">
        <v>18.9147</v>
      </c>
      <c r="X51" s="45">
        <v>0</v>
      </c>
      <c r="Y51" s="45">
        <v>19.7621</v>
      </c>
      <c r="Z51" s="45">
        <v>18.8873</v>
      </c>
      <c r="AA51" s="45">
        <v>18.9147</v>
      </c>
      <c r="AB51" s="45">
        <v>0</v>
      </c>
      <c r="AC51" s="45">
        <v>18.9147</v>
      </c>
      <c r="AD51" s="45">
        <v>0</v>
      </c>
      <c r="AE51" s="45">
        <v>19.7621</v>
      </c>
      <c r="AF51" s="45">
        <v>18.8873</v>
      </c>
      <c r="AG51" s="45">
        <v>0</v>
      </c>
      <c r="AH51" s="45">
        <v>0</v>
      </c>
      <c r="AI51" s="45">
        <v>0</v>
      </c>
      <c r="AJ51" s="45" t="s">
        <v>126</v>
      </c>
      <c r="AK51" s="45">
        <v>0</v>
      </c>
      <c r="AL51" s="45">
        <v>0</v>
      </c>
      <c r="AM51" s="45">
        <v>24.600899999999999</v>
      </c>
    </row>
    <row r="52" spans="1:39" hidden="1" outlineLevel="1">
      <c r="A52" s="8">
        <v>41791</v>
      </c>
      <c r="B52" s="45">
        <v>26.545400000000001</v>
      </c>
      <c r="C52" s="45">
        <v>27.1097</v>
      </c>
      <c r="D52" s="45">
        <v>30.787400000000002</v>
      </c>
      <c r="E52" s="45">
        <v>25.359300000000001</v>
      </c>
      <c r="F52" s="45">
        <v>24.2515</v>
      </c>
      <c r="G52" s="45">
        <v>26.868600000000001</v>
      </c>
      <c r="H52" s="45">
        <v>25.919699999999999</v>
      </c>
      <c r="I52" s="45">
        <v>27.107099999999999</v>
      </c>
      <c r="J52" s="45">
        <v>30.782399999999999</v>
      </c>
      <c r="K52" s="45">
        <v>25.3643</v>
      </c>
      <c r="L52" s="45">
        <v>24.2515</v>
      </c>
      <c r="M52" s="45">
        <v>26.868600000000001</v>
      </c>
      <c r="N52" s="45">
        <v>26.094200000000001</v>
      </c>
      <c r="O52" s="45">
        <v>28.694400000000002</v>
      </c>
      <c r="P52" s="45">
        <v>31.998200000000001</v>
      </c>
      <c r="Q52" s="45">
        <v>13.49</v>
      </c>
      <c r="R52" s="45" t="s">
        <v>126</v>
      </c>
      <c r="S52" s="45" t="s">
        <v>126</v>
      </c>
      <c r="T52" s="45">
        <v>13.49</v>
      </c>
      <c r="U52" s="45">
        <v>24.300999999999998</v>
      </c>
      <c r="V52" s="45">
        <v>0</v>
      </c>
      <c r="W52" s="45">
        <v>24.300999999999998</v>
      </c>
      <c r="X52" s="45">
        <v>0</v>
      </c>
      <c r="Y52" s="45">
        <v>18.201599999999999</v>
      </c>
      <c r="Z52" s="45">
        <v>24.785399999999999</v>
      </c>
      <c r="AA52" s="45">
        <v>24.300999999999998</v>
      </c>
      <c r="AB52" s="45">
        <v>0</v>
      </c>
      <c r="AC52" s="45">
        <v>24.300999999999998</v>
      </c>
      <c r="AD52" s="45">
        <v>0</v>
      </c>
      <c r="AE52" s="45">
        <v>18.201599999999999</v>
      </c>
      <c r="AF52" s="45">
        <v>24.785399999999999</v>
      </c>
      <c r="AG52" s="45">
        <v>0</v>
      </c>
      <c r="AH52" s="45">
        <v>0</v>
      </c>
      <c r="AI52" s="45">
        <v>0</v>
      </c>
      <c r="AJ52" s="45" t="s">
        <v>126</v>
      </c>
      <c r="AK52" s="45" t="s">
        <v>126</v>
      </c>
      <c r="AL52" s="45">
        <v>0</v>
      </c>
      <c r="AM52" s="45">
        <v>24.4878</v>
      </c>
    </row>
    <row r="53" spans="1:39" hidden="1" outlineLevel="1">
      <c r="A53" s="8">
        <v>41821</v>
      </c>
      <c r="B53" s="45">
        <v>15.1541</v>
      </c>
      <c r="C53" s="45">
        <v>13.870699999999999</v>
      </c>
      <c r="D53" s="45">
        <v>31.421600000000002</v>
      </c>
      <c r="E53" s="45">
        <v>10.047599999999999</v>
      </c>
      <c r="F53" s="45">
        <v>30.657299999999999</v>
      </c>
      <c r="G53" s="45">
        <v>5.2576999999999998</v>
      </c>
      <c r="H53" s="45">
        <v>24.812999999999999</v>
      </c>
      <c r="I53" s="45">
        <v>13.872400000000001</v>
      </c>
      <c r="J53" s="45">
        <v>31.421600000000002</v>
      </c>
      <c r="K53" s="45">
        <v>10.0504</v>
      </c>
      <c r="L53" s="45">
        <v>30.657299999999999</v>
      </c>
      <c r="M53" s="45">
        <v>5.2576999999999998</v>
      </c>
      <c r="N53" s="45">
        <v>25.3339</v>
      </c>
      <c r="O53" s="45">
        <v>8.4450000000000003</v>
      </c>
      <c r="P53" s="45">
        <v>31.455400000000001</v>
      </c>
      <c r="Q53" s="45">
        <v>8.5199999999999998E-2</v>
      </c>
      <c r="R53" s="45" t="s">
        <v>126</v>
      </c>
      <c r="S53" s="45">
        <v>0</v>
      </c>
      <c r="T53" s="45">
        <v>8.5199999999999998E-2</v>
      </c>
      <c r="U53" s="45">
        <v>18.1631</v>
      </c>
      <c r="V53" s="45">
        <v>0</v>
      </c>
      <c r="W53" s="45">
        <v>18.1631</v>
      </c>
      <c r="X53" s="45">
        <v>0</v>
      </c>
      <c r="Y53" s="45">
        <v>18</v>
      </c>
      <c r="Z53" s="45">
        <v>18.672000000000001</v>
      </c>
      <c r="AA53" s="45">
        <v>18.1633</v>
      </c>
      <c r="AB53" s="45">
        <v>0</v>
      </c>
      <c r="AC53" s="45">
        <v>18.1633</v>
      </c>
      <c r="AD53" s="45">
        <v>0</v>
      </c>
      <c r="AE53" s="45">
        <v>18</v>
      </c>
      <c r="AF53" s="45">
        <v>18.672899999999998</v>
      </c>
      <c r="AG53" s="45">
        <v>14.5</v>
      </c>
      <c r="AH53" s="45">
        <v>0</v>
      </c>
      <c r="AI53" s="45">
        <v>14.5</v>
      </c>
      <c r="AJ53" s="45" t="s">
        <v>126</v>
      </c>
      <c r="AK53" s="45">
        <v>0</v>
      </c>
      <c r="AL53" s="45">
        <v>14.5</v>
      </c>
      <c r="AM53" s="45">
        <v>23.692</v>
      </c>
    </row>
    <row r="54" spans="1:39" hidden="1" outlineLevel="1">
      <c r="A54" s="8">
        <v>41852</v>
      </c>
      <c r="B54" s="45">
        <v>27.842099999999999</v>
      </c>
      <c r="C54" s="45">
        <v>29.888500000000001</v>
      </c>
      <c r="D54" s="45">
        <v>31.4422</v>
      </c>
      <c r="E54" s="45">
        <v>28.317299999999999</v>
      </c>
      <c r="F54" s="45">
        <v>27.058599999999998</v>
      </c>
      <c r="G54" s="45">
        <v>28.962199999999999</v>
      </c>
      <c r="H54" s="45">
        <v>26.545500000000001</v>
      </c>
      <c r="I54" s="45">
        <v>29.9085</v>
      </c>
      <c r="J54" s="45">
        <v>31.441600000000001</v>
      </c>
      <c r="K54" s="45">
        <v>28.354299999999999</v>
      </c>
      <c r="L54" s="45">
        <v>27.058599999999998</v>
      </c>
      <c r="M54" s="45">
        <v>28.962199999999999</v>
      </c>
      <c r="N54" s="45">
        <v>27.191600000000001</v>
      </c>
      <c r="O54" s="45">
        <v>14.771100000000001</v>
      </c>
      <c r="P54" s="45">
        <v>34.697200000000002</v>
      </c>
      <c r="Q54" s="45">
        <v>13.419499999999999</v>
      </c>
      <c r="R54" s="45" t="s">
        <v>126</v>
      </c>
      <c r="S54" s="45" t="s">
        <v>126</v>
      </c>
      <c r="T54" s="45">
        <v>13.419499999999999</v>
      </c>
      <c r="U54" s="45">
        <v>17.321000000000002</v>
      </c>
      <c r="V54" s="45">
        <v>0</v>
      </c>
      <c r="W54" s="45">
        <v>17.321000000000002</v>
      </c>
      <c r="X54" s="45">
        <v>0</v>
      </c>
      <c r="Y54" s="45">
        <v>0</v>
      </c>
      <c r="Z54" s="45">
        <v>17.321000000000002</v>
      </c>
      <c r="AA54" s="45">
        <v>17.321000000000002</v>
      </c>
      <c r="AB54" s="45">
        <v>0</v>
      </c>
      <c r="AC54" s="45">
        <v>17.321000000000002</v>
      </c>
      <c r="AD54" s="45">
        <v>0</v>
      </c>
      <c r="AE54" s="45">
        <v>0</v>
      </c>
      <c r="AF54" s="45">
        <v>17.321000000000002</v>
      </c>
      <c r="AG54" s="45">
        <v>0</v>
      </c>
      <c r="AH54" s="45">
        <v>0</v>
      </c>
      <c r="AI54" s="45">
        <v>0</v>
      </c>
      <c r="AJ54" s="45" t="s">
        <v>126</v>
      </c>
      <c r="AK54" s="45" t="s">
        <v>126</v>
      </c>
      <c r="AL54" s="45">
        <v>0</v>
      </c>
      <c r="AM54" s="45">
        <v>22.770299999999999</v>
      </c>
    </row>
    <row r="55" spans="1:39" hidden="1" outlineLevel="1">
      <c r="A55" s="8">
        <v>41883</v>
      </c>
      <c r="B55" s="45">
        <v>27.358000000000001</v>
      </c>
      <c r="C55" s="45">
        <v>30.005400000000002</v>
      </c>
      <c r="D55" s="45">
        <v>31.343299999999999</v>
      </c>
      <c r="E55" s="45">
        <v>28.8246</v>
      </c>
      <c r="F55" s="45">
        <v>29.137</v>
      </c>
      <c r="G55" s="45">
        <v>28.996700000000001</v>
      </c>
      <c r="H55" s="45">
        <v>24.700600000000001</v>
      </c>
      <c r="I55" s="45">
        <v>30.004799999999999</v>
      </c>
      <c r="J55" s="45">
        <v>31.342700000000001</v>
      </c>
      <c r="K55" s="45">
        <v>28.8246</v>
      </c>
      <c r="L55" s="45">
        <v>29.137</v>
      </c>
      <c r="M55" s="45">
        <v>28.996700000000001</v>
      </c>
      <c r="N55" s="45">
        <v>24.700600000000001</v>
      </c>
      <c r="O55" s="45">
        <v>32.404899999999998</v>
      </c>
      <c r="P55" s="45">
        <v>32.404899999999998</v>
      </c>
      <c r="Q55" s="45">
        <v>0</v>
      </c>
      <c r="R55" s="45" t="s">
        <v>126</v>
      </c>
      <c r="S55" s="45" t="s">
        <v>126</v>
      </c>
      <c r="T55" s="45">
        <v>0</v>
      </c>
      <c r="U55" s="45">
        <v>20.848600000000001</v>
      </c>
      <c r="V55" s="45">
        <v>0</v>
      </c>
      <c r="W55" s="45">
        <v>20.848600000000001</v>
      </c>
      <c r="X55" s="45">
        <v>27.407599999999999</v>
      </c>
      <c r="Y55" s="45">
        <v>20.116800000000001</v>
      </c>
      <c r="Z55" s="45">
        <v>17.949000000000002</v>
      </c>
      <c r="AA55" s="45">
        <v>22.9468</v>
      </c>
      <c r="AB55" s="45">
        <v>0</v>
      </c>
      <c r="AC55" s="45">
        <v>22.9468</v>
      </c>
      <c r="AD55" s="45">
        <v>27.407599999999999</v>
      </c>
      <c r="AE55" s="45">
        <v>20.116800000000001</v>
      </c>
      <c r="AF55" s="45">
        <v>20.898700000000002</v>
      </c>
      <c r="AG55" s="45">
        <v>1.9191</v>
      </c>
      <c r="AH55" s="45">
        <v>0</v>
      </c>
      <c r="AI55" s="45">
        <v>1.9191</v>
      </c>
      <c r="AJ55" s="45" t="s">
        <v>126</v>
      </c>
      <c r="AK55" s="45" t="s">
        <v>126</v>
      </c>
      <c r="AL55" s="45">
        <v>1.9191</v>
      </c>
      <c r="AM55" s="45">
        <v>21.816299999999998</v>
      </c>
    </row>
    <row r="56" spans="1:39" hidden="1" outlineLevel="1">
      <c r="A56" s="8">
        <v>41913</v>
      </c>
      <c r="B56" s="45">
        <v>26.6692</v>
      </c>
      <c r="C56" s="45">
        <v>29.114000000000001</v>
      </c>
      <c r="D56" s="45">
        <v>30.882999999999999</v>
      </c>
      <c r="E56" s="45">
        <v>27.472200000000001</v>
      </c>
      <c r="F56" s="45">
        <v>29.290900000000001</v>
      </c>
      <c r="G56" s="45">
        <v>26.843800000000002</v>
      </c>
      <c r="H56" s="45">
        <v>26.2455</v>
      </c>
      <c r="I56" s="45">
        <v>29.111999999999998</v>
      </c>
      <c r="J56" s="45">
        <v>30.866599999999998</v>
      </c>
      <c r="K56" s="45">
        <v>27.484500000000001</v>
      </c>
      <c r="L56" s="45">
        <v>29.290900000000001</v>
      </c>
      <c r="M56" s="45">
        <v>26.843800000000002</v>
      </c>
      <c r="N56" s="45">
        <v>26.4773</v>
      </c>
      <c r="O56" s="45">
        <v>30.784600000000001</v>
      </c>
      <c r="P56" s="45">
        <v>41.954500000000003</v>
      </c>
      <c r="Q56" s="45">
        <v>13.956099999999999</v>
      </c>
      <c r="R56" s="45" t="s">
        <v>126</v>
      </c>
      <c r="S56" s="45">
        <v>0</v>
      </c>
      <c r="T56" s="45">
        <v>13.956099999999999</v>
      </c>
      <c r="U56" s="45">
        <v>17.476199999999999</v>
      </c>
      <c r="V56" s="45">
        <v>0</v>
      </c>
      <c r="W56" s="45">
        <v>17.476199999999999</v>
      </c>
      <c r="X56" s="45">
        <v>0.01</v>
      </c>
      <c r="Y56" s="45">
        <v>14.699</v>
      </c>
      <c r="Z56" s="45">
        <v>18.1938</v>
      </c>
      <c r="AA56" s="45">
        <v>18.474399999999999</v>
      </c>
      <c r="AB56" s="45">
        <v>0</v>
      </c>
      <c r="AC56" s="45">
        <v>18.474399999999999</v>
      </c>
      <c r="AD56" s="45">
        <v>0.01</v>
      </c>
      <c r="AE56" s="45">
        <v>14.699</v>
      </c>
      <c r="AF56" s="45">
        <v>20.018899999999999</v>
      </c>
      <c r="AG56" s="45">
        <v>15.8878</v>
      </c>
      <c r="AH56" s="45">
        <v>0</v>
      </c>
      <c r="AI56" s="45">
        <v>15.8878</v>
      </c>
      <c r="AJ56" s="45" t="s">
        <v>126</v>
      </c>
      <c r="AK56" s="45">
        <v>0</v>
      </c>
      <c r="AL56" s="45">
        <v>15.8878</v>
      </c>
      <c r="AM56" s="45">
        <v>21.764700000000001</v>
      </c>
    </row>
    <row r="57" spans="1:39" hidden="1" outlineLevel="1">
      <c r="A57" s="8">
        <v>41944</v>
      </c>
      <c r="B57" s="45">
        <v>25.698</v>
      </c>
      <c r="C57" s="45">
        <v>28.084099999999999</v>
      </c>
      <c r="D57" s="45">
        <v>31.709900000000001</v>
      </c>
      <c r="E57" s="45">
        <v>25.698399999999999</v>
      </c>
      <c r="F57" s="45">
        <v>28.9039</v>
      </c>
      <c r="G57" s="45">
        <v>24.694199999999999</v>
      </c>
      <c r="H57" s="45">
        <v>20.605599999999999</v>
      </c>
      <c r="I57" s="45">
        <v>28.219899999999999</v>
      </c>
      <c r="J57" s="45">
        <v>31.651599999999998</v>
      </c>
      <c r="K57" s="45">
        <v>25.944800000000001</v>
      </c>
      <c r="L57" s="45">
        <v>28.9039</v>
      </c>
      <c r="M57" s="45">
        <v>24.694299999999998</v>
      </c>
      <c r="N57" s="45">
        <v>25.352900000000002</v>
      </c>
      <c r="O57" s="45">
        <v>13.458</v>
      </c>
      <c r="P57" s="45">
        <v>44.125900000000001</v>
      </c>
      <c r="Q57" s="45">
        <v>5.7148000000000003</v>
      </c>
      <c r="R57" s="45" t="s">
        <v>126</v>
      </c>
      <c r="S57" s="45">
        <v>12.1</v>
      </c>
      <c r="T57" s="45">
        <v>5.7134</v>
      </c>
      <c r="U57" s="45">
        <v>13.263299999999999</v>
      </c>
      <c r="V57" s="45">
        <v>0</v>
      </c>
      <c r="W57" s="45">
        <v>13.263299999999999</v>
      </c>
      <c r="X57" s="45">
        <v>0</v>
      </c>
      <c r="Y57" s="45">
        <v>18.5459</v>
      </c>
      <c r="Z57" s="45">
        <v>13.1617</v>
      </c>
      <c r="AA57" s="45">
        <v>17.246400000000001</v>
      </c>
      <c r="AB57" s="45">
        <v>0</v>
      </c>
      <c r="AC57" s="45">
        <v>17.246400000000001</v>
      </c>
      <c r="AD57" s="45">
        <v>0</v>
      </c>
      <c r="AE57" s="45">
        <v>18.5459</v>
      </c>
      <c r="AF57" s="45">
        <v>17.201799999999999</v>
      </c>
      <c r="AG57" s="45">
        <v>7.9962999999999997</v>
      </c>
      <c r="AH57" s="45">
        <v>0</v>
      </c>
      <c r="AI57" s="45">
        <v>7.9962999999999997</v>
      </c>
      <c r="AJ57" s="45" t="s">
        <v>126</v>
      </c>
      <c r="AK57" s="45">
        <v>0</v>
      </c>
      <c r="AL57" s="45">
        <v>7.9962999999999997</v>
      </c>
      <c r="AM57" s="45">
        <v>20.613199999999999</v>
      </c>
    </row>
    <row r="58" spans="1:39" hidden="1" outlineLevel="1">
      <c r="A58" s="8">
        <v>41974</v>
      </c>
      <c r="B58" s="45">
        <v>26.1569</v>
      </c>
      <c r="C58" s="45">
        <v>28.541899999999998</v>
      </c>
      <c r="D58" s="45">
        <v>31.789200000000001</v>
      </c>
      <c r="E58" s="45">
        <v>26.5259</v>
      </c>
      <c r="F58" s="45">
        <v>28.375</v>
      </c>
      <c r="G58" s="45">
        <v>25.970099999999999</v>
      </c>
      <c r="H58" s="45">
        <v>23.082999999999998</v>
      </c>
      <c r="I58" s="45">
        <v>28.564800000000002</v>
      </c>
      <c r="J58" s="45">
        <v>31.784199999999998</v>
      </c>
      <c r="K58" s="45">
        <v>26.563600000000001</v>
      </c>
      <c r="L58" s="45">
        <v>28.375</v>
      </c>
      <c r="M58" s="45">
        <v>25.970099999999999</v>
      </c>
      <c r="N58" s="45">
        <v>23.912199999999999</v>
      </c>
      <c r="O58" s="45">
        <v>12.3436</v>
      </c>
      <c r="P58" s="45">
        <v>39.546799999999998</v>
      </c>
      <c r="Q58" s="45">
        <v>6.5671999999999997</v>
      </c>
      <c r="R58" s="45" t="s">
        <v>126</v>
      </c>
      <c r="S58" s="45" t="s">
        <v>126</v>
      </c>
      <c r="T58" s="45">
        <v>6.5671999999999997</v>
      </c>
      <c r="U58" s="45">
        <v>14.904999999999999</v>
      </c>
      <c r="V58" s="45">
        <v>0</v>
      </c>
      <c r="W58" s="45">
        <v>14.904999999999999</v>
      </c>
      <c r="X58" s="45">
        <v>0</v>
      </c>
      <c r="Y58" s="45">
        <v>17.822900000000001</v>
      </c>
      <c r="Z58" s="45">
        <v>14.846299999999999</v>
      </c>
      <c r="AA58" s="45">
        <v>14.945600000000001</v>
      </c>
      <c r="AB58" s="45">
        <v>0</v>
      </c>
      <c r="AC58" s="45">
        <v>14.945600000000001</v>
      </c>
      <c r="AD58" s="45">
        <v>0</v>
      </c>
      <c r="AE58" s="45">
        <v>17.822900000000001</v>
      </c>
      <c r="AF58" s="45">
        <v>14.886900000000001</v>
      </c>
      <c r="AG58" s="45">
        <v>12.0901</v>
      </c>
      <c r="AH58" s="45">
        <v>0</v>
      </c>
      <c r="AI58" s="45">
        <v>12.0901</v>
      </c>
      <c r="AJ58" s="45" t="s">
        <v>126</v>
      </c>
      <c r="AK58" s="45" t="s">
        <v>126</v>
      </c>
      <c r="AL58" s="45">
        <v>12.0901</v>
      </c>
      <c r="AM58" s="45">
        <v>21.6142</v>
      </c>
    </row>
    <row r="59" spans="1:39" hidden="1" outlineLevel="1">
      <c r="A59" s="8">
        <v>42005</v>
      </c>
      <c r="B59" s="45">
        <v>28.175699999999999</v>
      </c>
      <c r="C59" s="45">
        <v>31.773800000000001</v>
      </c>
      <c r="D59" s="45">
        <v>31.971599999999999</v>
      </c>
      <c r="E59" s="45">
        <v>31.557400000000001</v>
      </c>
      <c r="F59" s="45">
        <v>37.163800000000002</v>
      </c>
      <c r="G59" s="45">
        <v>30.383900000000001</v>
      </c>
      <c r="H59" s="45">
        <v>24.000699999999998</v>
      </c>
      <c r="I59" s="45">
        <v>31.813500000000001</v>
      </c>
      <c r="J59" s="45">
        <v>31.970500000000001</v>
      </c>
      <c r="K59" s="45">
        <v>31.641200000000001</v>
      </c>
      <c r="L59" s="45">
        <v>37.163800000000002</v>
      </c>
      <c r="M59" s="45">
        <v>30.383900000000001</v>
      </c>
      <c r="N59" s="45">
        <v>24.7577</v>
      </c>
      <c r="O59" s="45">
        <v>14.3203</v>
      </c>
      <c r="P59" s="45">
        <v>33.440899999999999</v>
      </c>
      <c r="Q59" s="45">
        <v>10.4011</v>
      </c>
      <c r="R59" s="45" t="s">
        <v>126</v>
      </c>
      <c r="S59" s="45" t="s">
        <v>126</v>
      </c>
      <c r="T59" s="45">
        <v>10.4011</v>
      </c>
      <c r="U59" s="45">
        <v>14.350300000000001</v>
      </c>
      <c r="V59" s="45">
        <v>0</v>
      </c>
      <c r="W59" s="45">
        <v>14.350300000000001</v>
      </c>
      <c r="X59" s="45">
        <v>0</v>
      </c>
      <c r="Y59" s="45">
        <v>16.773900000000001</v>
      </c>
      <c r="Z59" s="45">
        <v>14.241</v>
      </c>
      <c r="AA59" s="45">
        <v>14.389900000000001</v>
      </c>
      <c r="AB59" s="45">
        <v>0</v>
      </c>
      <c r="AC59" s="45">
        <v>14.389900000000001</v>
      </c>
      <c r="AD59" s="45">
        <v>0</v>
      </c>
      <c r="AE59" s="45">
        <v>16.773900000000001</v>
      </c>
      <c r="AF59" s="45">
        <v>14.281700000000001</v>
      </c>
      <c r="AG59" s="45">
        <v>8.5</v>
      </c>
      <c r="AH59" s="45">
        <v>0</v>
      </c>
      <c r="AI59" s="45">
        <v>8.5</v>
      </c>
      <c r="AJ59" s="45" t="s">
        <v>126</v>
      </c>
      <c r="AK59" s="45" t="s">
        <v>126</v>
      </c>
      <c r="AL59" s="45">
        <v>8.5</v>
      </c>
      <c r="AM59" s="45">
        <v>21.314800000000002</v>
      </c>
    </row>
    <row r="60" spans="1:39" hidden="1" outlineLevel="1">
      <c r="A60" s="8">
        <v>42036</v>
      </c>
      <c r="B60" s="45">
        <v>26.9786</v>
      </c>
      <c r="C60" s="45">
        <v>29.792000000000002</v>
      </c>
      <c r="D60" s="45">
        <v>32.367699999999999</v>
      </c>
      <c r="E60" s="45">
        <v>28.007100000000001</v>
      </c>
      <c r="F60" s="45">
        <v>33.186999999999998</v>
      </c>
      <c r="G60" s="45">
        <v>27.0092</v>
      </c>
      <c r="H60" s="45">
        <v>21.502300000000002</v>
      </c>
      <c r="I60" s="45">
        <v>29.932400000000001</v>
      </c>
      <c r="J60" s="45">
        <v>32.361600000000003</v>
      </c>
      <c r="K60" s="45">
        <v>28.2288</v>
      </c>
      <c r="L60" s="45">
        <v>34.581099999999999</v>
      </c>
      <c r="M60" s="45">
        <v>27.0092</v>
      </c>
      <c r="N60" s="45">
        <v>21.502300000000002</v>
      </c>
      <c r="O60" s="45">
        <v>14.0532</v>
      </c>
      <c r="P60" s="45">
        <v>35.627200000000002</v>
      </c>
      <c r="Q60" s="45">
        <v>12.006500000000001</v>
      </c>
      <c r="R60" s="45">
        <v>12.006500000000001</v>
      </c>
      <c r="S60" s="45" t="s">
        <v>126</v>
      </c>
      <c r="T60" s="45">
        <v>0</v>
      </c>
      <c r="U60" s="45">
        <v>16.697299999999998</v>
      </c>
      <c r="V60" s="45">
        <v>0</v>
      </c>
      <c r="W60" s="45">
        <v>16.697299999999998</v>
      </c>
      <c r="X60" s="45">
        <v>0</v>
      </c>
      <c r="Y60" s="45">
        <v>17.258700000000001</v>
      </c>
      <c r="Z60" s="45">
        <v>16.6645</v>
      </c>
      <c r="AA60" s="45">
        <v>16.760100000000001</v>
      </c>
      <c r="AB60" s="45">
        <v>0</v>
      </c>
      <c r="AC60" s="45">
        <v>16.760100000000001</v>
      </c>
      <c r="AD60" s="45">
        <v>0</v>
      </c>
      <c r="AE60" s="45">
        <v>17.258700000000001</v>
      </c>
      <c r="AF60" s="45">
        <v>16.7301</v>
      </c>
      <c r="AG60" s="45">
        <v>14.3893</v>
      </c>
      <c r="AH60" s="45">
        <v>0</v>
      </c>
      <c r="AI60" s="45">
        <v>14.3893</v>
      </c>
      <c r="AJ60" s="45">
        <v>0</v>
      </c>
      <c r="AK60" s="45" t="s">
        <v>126</v>
      </c>
      <c r="AL60" s="45">
        <v>14.3893</v>
      </c>
      <c r="AM60" s="45">
        <v>24.035599999999999</v>
      </c>
    </row>
    <row r="61" spans="1:39" hidden="1" outlineLevel="1">
      <c r="A61" s="8">
        <v>42064</v>
      </c>
      <c r="B61" s="45">
        <v>28.2668</v>
      </c>
      <c r="C61" s="45">
        <v>30.524899999999999</v>
      </c>
      <c r="D61" s="45">
        <v>32.942100000000003</v>
      </c>
      <c r="E61" s="45">
        <v>29.064399999999999</v>
      </c>
      <c r="F61" s="45">
        <v>32.488199999999999</v>
      </c>
      <c r="G61" s="45">
        <v>28.923100000000002</v>
      </c>
      <c r="H61" s="45">
        <v>17.2043</v>
      </c>
      <c r="I61" s="45">
        <v>30.5383</v>
      </c>
      <c r="J61" s="45">
        <v>32.939399999999999</v>
      </c>
      <c r="K61" s="45">
        <v>29.087299999999999</v>
      </c>
      <c r="L61" s="45">
        <v>32.488199999999999</v>
      </c>
      <c r="M61" s="45">
        <v>28.950299999999999</v>
      </c>
      <c r="N61" s="45">
        <v>17.220700000000001</v>
      </c>
      <c r="O61" s="45">
        <v>21.0959</v>
      </c>
      <c r="P61" s="45">
        <v>34.956800000000001</v>
      </c>
      <c r="Q61" s="45">
        <v>13.4979</v>
      </c>
      <c r="R61" s="45" t="s">
        <v>126</v>
      </c>
      <c r="S61" s="45">
        <v>13.5</v>
      </c>
      <c r="T61" s="45">
        <v>13.49</v>
      </c>
      <c r="U61" s="45">
        <v>15.8095</v>
      </c>
      <c r="V61" s="45">
        <v>0</v>
      </c>
      <c r="W61" s="45">
        <v>15.8095</v>
      </c>
      <c r="X61" s="45">
        <v>26.002700000000001</v>
      </c>
      <c r="Y61" s="45">
        <v>17.0852</v>
      </c>
      <c r="Z61" s="45">
        <v>15.4336</v>
      </c>
      <c r="AA61" s="45">
        <v>16.3583</v>
      </c>
      <c r="AB61" s="45">
        <v>0</v>
      </c>
      <c r="AC61" s="45">
        <v>16.3583</v>
      </c>
      <c r="AD61" s="45">
        <v>26.002700000000001</v>
      </c>
      <c r="AE61" s="45">
        <v>17.0852</v>
      </c>
      <c r="AF61" s="45">
        <v>15.986000000000001</v>
      </c>
      <c r="AG61" s="45">
        <v>8.4078999999999997</v>
      </c>
      <c r="AH61" s="45">
        <v>0</v>
      </c>
      <c r="AI61" s="45">
        <v>8.4078999999999997</v>
      </c>
      <c r="AJ61" s="45" t="s">
        <v>126</v>
      </c>
      <c r="AK61" s="45">
        <v>0</v>
      </c>
      <c r="AL61" s="45">
        <v>8.4078999999999997</v>
      </c>
      <c r="AM61" s="45">
        <v>26.800899999999999</v>
      </c>
    </row>
    <row r="62" spans="1:39" hidden="1" outlineLevel="1">
      <c r="A62" s="8">
        <v>42095</v>
      </c>
      <c r="B62" s="45">
        <v>28.599699999999999</v>
      </c>
      <c r="C62" s="45">
        <v>31.694900000000001</v>
      </c>
      <c r="D62" s="45">
        <v>33.197600000000001</v>
      </c>
      <c r="E62" s="45">
        <v>30.976900000000001</v>
      </c>
      <c r="F62" s="45">
        <v>35.5107</v>
      </c>
      <c r="G62" s="45">
        <v>32.4011</v>
      </c>
      <c r="H62" s="45">
        <v>11.220800000000001</v>
      </c>
      <c r="I62" s="45">
        <v>31.703399999999998</v>
      </c>
      <c r="J62" s="45">
        <v>33.195099999999996</v>
      </c>
      <c r="K62" s="45">
        <v>30.991399999999999</v>
      </c>
      <c r="L62" s="45">
        <v>35.5107</v>
      </c>
      <c r="M62" s="45">
        <v>32.4011</v>
      </c>
      <c r="N62" s="45">
        <v>11.1442</v>
      </c>
      <c r="O62" s="45">
        <v>25.980699999999999</v>
      </c>
      <c r="P62" s="45">
        <v>34.299399999999999</v>
      </c>
      <c r="Q62" s="45">
        <v>18</v>
      </c>
      <c r="R62" s="45" t="s">
        <v>126</v>
      </c>
      <c r="S62" s="45" t="s">
        <v>126</v>
      </c>
      <c r="T62" s="45">
        <v>18</v>
      </c>
      <c r="U62" s="45">
        <v>13.8871</v>
      </c>
      <c r="V62" s="45">
        <v>0</v>
      </c>
      <c r="W62" s="45">
        <v>13.8871</v>
      </c>
      <c r="X62" s="45">
        <v>0</v>
      </c>
      <c r="Y62" s="45">
        <v>19.3873</v>
      </c>
      <c r="Z62" s="45">
        <v>13.110099999999999</v>
      </c>
      <c r="AA62" s="45">
        <v>14.6526</v>
      </c>
      <c r="AB62" s="45">
        <v>0</v>
      </c>
      <c r="AC62" s="45">
        <v>14.6526</v>
      </c>
      <c r="AD62" s="45">
        <v>0</v>
      </c>
      <c r="AE62" s="45">
        <v>19.3873</v>
      </c>
      <c r="AF62" s="45">
        <v>13.9413</v>
      </c>
      <c r="AG62" s="45">
        <v>0</v>
      </c>
      <c r="AH62" s="45">
        <v>0</v>
      </c>
      <c r="AI62" s="45">
        <v>0</v>
      </c>
      <c r="AJ62" s="45" t="s">
        <v>126</v>
      </c>
      <c r="AK62" s="45" t="s">
        <v>126</v>
      </c>
      <c r="AL62" s="45">
        <v>0</v>
      </c>
      <c r="AM62" s="45">
        <v>23.9983</v>
      </c>
    </row>
    <row r="63" spans="1:39" hidden="1" outlineLevel="1">
      <c r="A63" s="8">
        <v>42125</v>
      </c>
      <c r="B63" s="45">
        <v>30.1327</v>
      </c>
      <c r="C63" s="45">
        <v>33.213000000000001</v>
      </c>
      <c r="D63" s="45">
        <v>35.080300000000001</v>
      </c>
      <c r="E63" s="45">
        <v>32.179400000000001</v>
      </c>
      <c r="F63" s="45">
        <v>39.431100000000001</v>
      </c>
      <c r="G63" s="45">
        <v>34.149500000000003</v>
      </c>
      <c r="H63" s="45">
        <v>9.8209999999999997</v>
      </c>
      <c r="I63" s="45">
        <v>33.2254</v>
      </c>
      <c r="J63" s="45">
        <v>35.083300000000001</v>
      </c>
      <c r="K63" s="45">
        <v>32.197699999999998</v>
      </c>
      <c r="L63" s="45">
        <v>39.431100000000001</v>
      </c>
      <c r="M63" s="45">
        <v>34.149500000000003</v>
      </c>
      <c r="N63" s="45">
        <v>9.7760999999999996</v>
      </c>
      <c r="O63" s="45">
        <v>23.6541</v>
      </c>
      <c r="P63" s="45">
        <v>33.320700000000002</v>
      </c>
      <c r="Q63" s="45">
        <v>14.933999999999999</v>
      </c>
      <c r="R63" s="45" t="s">
        <v>126</v>
      </c>
      <c r="S63" s="45" t="s">
        <v>126</v>
      </c>
      <c r="T63" s="45">
        <v>14.933999999999999</v>
      </c>
      <c r="U63" s="45">
        <v>11.1395</v>
      </c>
      <c r="V63" s="45">
        <v>0</v>
      </c>
      <c r="W63" s="45">
        <v>11.1395</v>
      </c>
      <c r="X63" s="45">
        <v>0</v>
      </c>
      <c r="Y63" s="45">
        <v>17.795200000000001</v>
      </c>
      <c r="Z63" s="45">
        <v>10.67</v>
      </c>
      <c r="AA63" s="45">
        <v>11.1349</v>
      </c>
      <c r="AB63" s="45">
        <v>0</v>
      </c>
      <c r="AC63" s="45">
        <v>11.1349</v>
      </c>
      <c r="AD63" s="45">
        <v>0</v>
      </c>
      <c r="AE63" s="45">
        <v>17.795200000000001</v>
      </c>
      <c r="AF63" s="45">
        <v>10.664</v>
      </c>
      <c r="AG63" s="45">
        <v>13</v>
      </c>
      <c r="AH63" s="45">
        <v>0</v>
      </c>
      <c r="AI63" s="45">
        <v>13</v>
      </c>
      <c r="AJ63" s="45" t="s">
        <v>126</v>
      </c>
      <c r="AK63" s="45" t="s">
        <v>126</v>
      </c>
      <c r="AL63" s="45">
        <v>13</v>
      </c>
      <c r="AM63" s="45">
        <v>25.733000000000001</v>
      </c>
    </row>
    <row r="64" spans="1:39" hidden="1" outlineLevel="1">
      <c r="A64" s="8">
        <v>42156</v>
      </c>
      <c r="B64" s="45">
        <v>29.929600000000001</v>
      </c>
      <c r="C64" s="45">
        <v>31.966799999999999</v>
      </c>
      <c r="D64" s="45">
        <v>34.901600000000002</v>
      </c>
      <c r="E64" s="45">
        <v>30.369599999999998</v>
      </c>
      <c r="F64" s="45">
        <v>38.482300000000002</v>
      </c>
      <c r="G64" s="45">
        <v>31.9726</v>
      </c>
      <c r="H64" s="45">
        <v>7.3380999999999998</v>
      </c>
      <c r="I64" s="45">
        <v>31.965900000000001</v>
      </c>
      <c r="J64" s="45">
        <v>34.908900000000003</v>
      </c>
      <c r="K64" s="45">
        <v>30.369599999999998</v>
      </c>
      <c r="L64" s="45">
        <v>38.482300000000002</v>
      </c>
      <c r="M64" s="45">
        <v>31.9726</v>
      </c>
      <c r="N64" s="45">
        <v>7.3380999999999998</v>
      </c>
      <c r="O64" s="45">
        <v>32.7288</v>
      </c>
      <c r="P64" s="45">
        <v>32.7288</v>
      </c>
      <c r="Q64" s="45">
        <v>0</v>
      </c>
      <c r="R64" s="45">
        <v>0</v>
      </c>
      <c r="S64" s="45">
        <v>0</v>
      </c>
      <c r="T64" s="45">
        <v>0</v>
      </c>
      <c r="U64" s="45">
        <v>8.9075000000000006</v>
      </c>
      <c r="V64" s="45">
        <v>0</v>
      </c>
      <c r="W64" s="45">
        <v>8.9075000000000006</v>
      </c>
      <c r="X64" s="45">
        <v>0</v>
      </c>
      <c r="Y64" s="45">
        <v>17</v>
      </c>
      <c r="Z64" s="45">
        <v>8.8303999999999991</v>
      </c>
      <c r="AA64" s="45">
        <v>8.9048999999999996</v>
      </c>
      <c r="AB64" s="45">
        <v>0</v>
      </c>
      <c r="AC64" s="45">
        <v>8.9048999999999996</v>
      </c>
      <c r="AD64" s="45">
        <v>0</v>
      </c>
      <c r="AE64" s="45">
        <v>17</v>
      </c>
      <c r="AF64" s="45">
        <v>8.8277000000000001</v>
      </c>
      <c r="AG64" s="45">
        <v>11.571099999999999</v>
      </c>
      <c r="AH64" s="45">
        <v>0</v>
      </c>
      <c r="AI64" s="45">
        <v>11.571099999999999</v>
      </c>
      <c r="AJ64" s="45">
        <v>0</v>
      </c>
      <c r="AK64" s="45">
        <v>0</v>
      </c>
      <c r="AL64" s="45">
        <v>11.571099999999999</v>
      </c>
      <c r="AM64" s="45">
        <v>24.564</v>
      </c>
    </row>
    <row r="65" spans="1:39" hidden="1" outlineLevel="1">
      <c r="A65" s="8">
        <v>42186</v>
      </c>
      <c r="B65" s="45">
        <v>32.3003</v>
      </c>
      <c r="C65" s="45">
        <v>33.982999999999997</v>
      </c>
      <c r="D65" s="45">
        <v>34.8125</v>
      </c>
      <c r="E65" s="45">
        <v>33.569099999999999</v>
      </c>
      <c r="F65" s="45">
        <v>37.287100000000002</v>
      </c>
      <c r="G65" s="45">
        <v>34.891300000000001</v>
      </c>
      <c r="H65" s="45">
        <v>16.495799999999999</v>
      </c>
      <c r="I65" s="45">
        <v>33.992199999999997</v>
      </c>
      <c r="J65" s="45">
        <v>34.811599999999999</v>
      </c>
      <c r="K65" s="45">
        <v>33.583599999999997</v>
      </c>
      <c r="L65" s="45">
        <v>37.287100000000002</v>
      </c>
      <c r="M65" s="45">
        <v>34.891300000000001</v>
      </c>
      <c r="N65" s="45">
        <v>16.5076</v>
      </c>
      <c r="O65" s="45">
        <v>25.004999999999999</v>
      </c>
      <c r="P65" s="45">
        <v>35.424399999999999</v>
      </c>
      <c r="Q65" s="45">
        <v>15</v>
      </c>
      <c r="R65" s="45" t="s">
        <v>126</v>
      </c>
      <c r="S65" s="45" t="s">
        <v>126</v>
      </c>
      <c r="T65" s="45">
        <v>15</v>
      </c>
      <c r="U65" s="45">
        <v>22.626999999999999</v>
      </c>
      <c r="V65" s="45">
        <v>0</v>
      </c>
      <c r="W65" s="45">
        <v>22.626999999999999</v>
      </c>
      <c r="X65" s="45">
        <v>0</v>
      </c>
      <c r="Y65" s="45">
        <v>23.2897</v>
      </c>
      <c r="Z65" s="45">
        <v>22.557500000000001</v>
      </c>
      <c r="AA65" s="45">
        <v>24.124199999999998</v>
      </c>
      <c r="AB65" s="45">
        <v>0</v>
      </c>
      <c r="AC65" s="45">
        <v>24.124199999999998</v>
      </c>
      <c r="AD65" s="45">
        <v>0</v>
      </c>
      <c r="AE65" s="45">
        <v>23.2897</v>
      </c>
      <c r="AF65" s="45">
        <v>24.226800000000001</v>
      </c>
      <c r="AG65" s="45">
        <v>12.853899999999999</v>
      </c>
      <c r="AH65" s="45">
        <v>0</v>
      </c>
      <c r="AI65" s="45">
        <v>12.853899999999999</v>
      </c>
      <c r="AJ65" s="45" t="s">
        <v>126</v>
      </c>
      <c r="AK65" s="45" t="s">
        <v>126</v>
      </c>
      <c r="AL65" s="45">
        <v>12.853899999999999</v>
      </c>
      <c r="AM65" s="45">
        <v>28.0472</v>
      </c>
    </row>
    <row r="66" spans="1:39" hidden="1" outlineLevel="1">
      <c r="A66" s="8">
        <v>42217</v>
      </c>
      <c r="B66" s="45">
        <v>31.404800000000002</v>
      </c>
      <c r="C66" s="45">
        <v>32.418700000000001</v>
      </c>
      <c r="D66" s="45">
        <v>34.1357</v>
      </c>
      <c r="E66" s="45">
        <v>31.798999999999999</v>
      </c>
      <c r="F66" s="45">
        <v>36.988500000000002</v>
      </c>
      <c r="G66" s="45">
        <v>32.022799999999997</v>
      </c>
      <c r="H66" s="45">
        <v>13.343999999999999</v>
      </c>
      <c r="I66" s="45">
        <v>32.414400000000001</v>
      </c>
      <c r="J66" s="45">
        <v>34.122900000000001</v>
      </c>
      <c r="K66" s="45">
        <v>31.798999999999999</v>
      </c>
      <c r="L66" s="45">
        <v>36.988500000000002</v>
      </c>
      <c r="M66" s="45">
        <v>32.022799999999997</v>
      </c>
      <c r="N66" s="45">
        <v>13.343999999999999</v>
      </c>
      <c r="O66" s="45">
        <v>40.163499999999999</v>
      </c>
      <c r="P66" s="45">
        <v>40.163499999999999</v>
      </c>
      <c r="Q66" s="45">
        <v>0</v>
      </c>
      <c r="R66" s="45" t="s">
        <v>126</v>
      </c>
      <c r="S66" s="45" t="s">
        <v>126</v>
      </c>
      <c r="T66" s="45">
        <v>0</v>
      </c>
      <c r="U66" s="45">
        <v>12.3903</v>
      </c>
      <c r="V66" s="45">
        <v>0</v>
      </c>
      <c r="W66" s="45">
        <v>12.3903</v>
      </c>
      <c r="X66" s="45">
        <v>0</v>
      </c>
      <c r="Y66" s="45">
        <v>20.511199999999999</v>
      </c>
      <c r="Z66" s="45">
        <v>11.4886</v>
      </c>
      <c r="AA66" s="45">
        <v>12.693199999999999</v>
      </c>
      <c r="AB66" s="45">
        <v>0</v>
      </c>
      <c r="AC66" s="45">
        <v>12.693199999999999</v>
      </c>
      <c r="AD66" s="45">
        <v>0</v>
      </c>
      <c r="AE66" s="45">
        <v>20.511199999999999</v>
      </c>
      <c r="AF66" s="45">
        <v>11.6607</v>
      </c>
      <c r="AG66" s="45">
        <v>10.580399999999999</v>
      </c>
      <c r="AH66" s="45">
        <v>0</v>
      </c>
      <c r="AI66" s="45">
        <v>10.580399999999999</v>
      </c>
      <c r="AJ66" s="45" t="s">
        <v>126</v>
      </c>
      <c r="AK66" s="45" t="s">
        <v>126</v>
      </c>
      <c r="AL66" s="45">
        <v>10.580399999999999</v>
      </c>
      <c r="AM66" s="45">
        <v>28.571300000000001</v>
      </c>
    </row>
    <row r="67" spans="1:39" hidden="1" outlineLevel="1">
      <c r="A67" s="8">
        <v>42248</v>
      </c>
      <c r="B67" s="45">
        <v>31.278199999999998</v>
      </c>
      <c r="C67" s="45">
        <v>32.980699999999999</v>
      </c>
      <c r="D67" s="45">
        <v>33.881500000000003</v>
      </c>
      <c r="E67" s="45">
        <v>32.653199999999998</v>
      </c>
      <c r="F67" s="45">
        <v>36.538200000000003</v>
      </c>
      <c r="G67" s="45">
        <v>35.680300000000003</v>
      </c>
      <c r="H67" s="45">
        <v>11.4095</v>
      </c>
      <c r="I67" s="45">
        <v>32.990200000000002</v>
      </c>
      <c r="J67" s="45">
        <v>33.890700000000002</v>
      </c>
      <c r="K67" s="45">
        <v>32.664999999999999</v>
      </c>
      <c r="L67" s="45">
        <v>36.538200000000003</v>
      </c>
      <c r="M67" s="45">
        <v>35.680300000000003</v>
      </c>
      <c r="N67" s="45">
        <v>11.3956</v>
      </c>
      <c r="O67" s="45">
        <v>29.088899999999999</v>
      </c>
      <c r="P67" s="45">
        <v>32.635199999999998</v>
      </c>
      <c r="Q67" s="45">
        <v>14.2765</v>
      </c>
      <c r="R67" s="45" t="s">
        <v>126</v>
      </c>
      <c r="S67" s="45" t="s">
        <v>126</v>
      </c>
      <c r="T67" s="45">
        <v>14.2765</v>
      </c>
      <c r="U67" s="45">
        <v>11.6586</v>
      </c>
      <c r="V67" s="45">
        <v>0</v>
      </c>
      <c r="W67" s="45">
        <v>11.6586</v>
      </c>
      <c r="X67" s="45">
        <v>0</v>
      </c>
      <c r="Y67" s="45">
        <v>18.547699999999999</v>
      </c>
      <c r="Z67" s="45">
        <v>11.1447</v>
      </c>
      <c r="AA67" s="45">
        <v>13.217499999999999</v>
      </c>
      <c r="AB67" s="45">
        <v>0</v>
      </c>
      <c r="AC67" s="45">
        <v>13.217499999999999</v>
      </c>
      <c r="AD67" s="45">
        <v>0</v>
      </c>
      <c r="AE67" s="45">
        <v>18.547699999999999</v>
      </c>
      <c r="AF67" s="45">
        <v>12.749700000000001</v>
      </c>
      <c r="AG67" s="45">
        <v>2.0447000000000002</v>
      </c>
      <c r="AH67" s="45">
        <v>0</v>
      </c>
      <c r="AI67" s="45">
        <v>2.0447000000000002</v>
      </c>
      <c r="AJ67" s="45" t="s">
        <v>126</v>
      </c>
      <c r="AK67" s="45" t="s">
        <v>126</v>
      </c>
      <c r="AL67" s="45">
        <v>2.0447000000000002</v>
      </c>
      <c r="AM67" s="45">
        <v>27.3093</v>
      </c>
    </row>
    <row r="68" spans="1:39" hidden="1" outlineLevel="1">
      <c r="A68" s="8">
        <v>42278</v>
      </c>
      <c r="B68" s="45">
        <v>31.443000000000001</v>
      </c>
      <c r="C68" s="45">
        <v>32.9895</v>
      </c>
      <c r="D68" s="45">
        <v>34.273099999999999</v>
      </c>
      <c r="E68" s="45">
        <v>32.475499999999997</v>
      </c>
      <c r="F68" s="45">
        <v>35.853400000000001</v>
      </c>
      <c r="G68" s="45">
        <v>33.761099999999999</v>
      </c>
      <c r="H68" s="45">
        <v>10.852399999999999</v>
      </c>
      <c r="I68" s="45">
        <v>32.982399999999998</v>
      </c>
      <c r="J68" s="45">
        <v>34.254399999999997</v>
      </c>
      <c r="K68" s="45">
        <v>32.475499999999997</v>
      </c>
      <c r="L68" s="45">
        <v>35.853400000000001</v>
      </c>
      <c r="M68" s="45">
        <v>33.761099999999999</v>
      </c>
      <c r="N68" s="45">
        <v>10.852399999999999</v>
      </c>
      <c r="O68" s="45">
        <v>38.065899999999999</v>
      </c>
      <c r="P68" s="45">
        <v>38.065899999999999</v>
      </c>
      <c r="Q68" s="45">
        <v>0</v>
      </c>
      <c r="R68" s="45" t="s">
        <v>126</v>
      </c>
      <c r="S68" s="45" t="s">
        <v>126</v>
      </c>
      <c r="T68" s="45">
        <v>0</v>
      </c>
      <c r="U68" s="45">
        <v>8.5731999999999999</v>
      </c>
      <c r="V68" s="45">
        <v>0</v>
      </c>
      <c r="W68" s="45">
        <v>8.5731999999999999</v>
      </c>
      <c r="X68" s="45">
        <v>0</v>
      </c>
      <c r="Y68" s="45">
        <v>25.007200000000001</v>
      </c>
      <c r="Z68" s="45">
        <v>7.8616000000000001</v>
      </c>
      <c r="AA68" s="45">
        <v>9.4137000000000004</v>
      </c>
      <c r="AB68" s="45">
        <v>0</v>
      </c>
      <c r="AC68" s="45">
        <v>9.4137000000000004</v>
      </c>
      <c r="AD68" s="45">
        <v>0</v>
      </c>
      <c r="AE68" s="45">
        <v>25.007200000000001</v>
      </c>
      <c r="AF68" s="45">
        <v>8.6308000000000007</v>
      </c>
      <c r="AG68" s="45">
        <v>3.0396000000000001</v>
      </c>
      <c r="AH68" s="45">
        <v>0</v>
      </c>
      <c r="AI68" s="45">
        <v>3.0396000000000001</v>
      </c>
      <c r="AJ68" s="45" t="s">
        <v>126</v>
      </c>
      <c r="AK68" s="45" t="s">
        <v>126</v>
      </c>
      <c r="AL68" s="45">
        <v>3.0396000000000001</v>
      </c>
      <c r="AM68" s="45">
        <v>27.917300000000001</v>
      </c>
    </row>
    <row r="69" spans="1:39" hidden="1" outlineLevel="1">
      <c r="A69" s="8">
        <v>42309</v>
      </c>
      <c r="B69" s="45">
        <v>30.992599999999999</v>
      </c>
      <c r="C69" s="45">
        <v>33.225200000000001</v>
      </c>
      <c r="D69" s="45">
        <v>35.032699999999998</v>
      </c>
      <c r="E69" s="45">
        <v>32.704900000000002</v>
      </c>
      <c r="F69" s="45">
        <v>33.974499999999999</v>
      </c>
      <c r="G69" s="45">
        <v>34.198700000000002</v>
      </c>
      <c r="H69" s="45">
        <v>11.1652</v>
      </c>
      <c r="I69" s="45">
        <v>33.223999999999997</v>
      </c>
      <c r="J69" s="45">
        <v>35.036299999999997</v>
      </c>
      <c r="K69" s="45">
        <v>32.704900000000002</v>
      </c>
      <c r="L69" s="45">
        <v>33.974499999999999</v>
      </c>
      <c r="M69" s="45">
        <v>34.198700000000002</v>
      </c>
      <c r="N69" s="45">
        <v>11.1652</v>
      </c>
      <c r="O69" s="45">
        <v>34.314799999999998</v>
      </c>
      <c r="P69" s="45">
        <v>34.314799999999998</v>
      </c>
      <c r="Q69" s="45">
        <v>0</v>
      </c>
      <c r="R69" s="45" t="s">
        <v>126</v>
      </c>
      <c r="S69" s="45" t="s">
        <v>126</v>
      </c>
      <c r="T69" s="45">
        <v>0</v>
      </c>
      <c r="U69" s="45">
        <v>6.5747</v>
      </c>
      <c r="V69" s="45">
        <v>0</v>
      </c>
      <c r="W69" s="45">
        <v>6.5747</v>
      </c>
      <c r="X69" s="45">
        <v>0</v>
      </c>
      <c r="Y69" s="45">
        <v>25.089300000000001</v>
      </c>
      <c r="Z69" s="45">
        <v>5.0053999999999998</v>
      </c>
      <c r="AA69" s="45">
        <v>6.0774999999999997</v>
      </c>
      <c r="AB69" s="45">
        <v>0</v>
      </c>
      <c r="AC69" s="45">
        <v>6.0774999999999997</v>
      </c>
      <c r="AD69" s="45">
        <v>0</v>
      </c>
      <c r="AE69" s="45">
        <v>25.089300000000001</v>
      </c>
      <c r="AF69" s="45">
        <v>3.8986000000000001</v>
      </c>
      <c r="AG69" s="45">
        <v>8.1481999999999992</v>
      </c>
      <c r="AH69" s="45">
        <v>0</v>
      </c>
      <c r="AI69" s="45">
        <v>8.1481999999999992</v>
      </c>
      <c r="AJ69" s="45" t="s">
        <v>126</v>
      </c>
      <c r="AK69" s="45" t="s">
        <v>126</v>
      </c>
      <c r="AL69" s="45">
        <v>8.1481999999999992</v>
      </c>
      <c r="AM69" s="45">
        <v>28.5671</v>
      </c>
    </row>
    <row r="70" spans="1:39" hidden="1" outlineLevel="1">
      <c r="A70" s="8">
        <v>42339</v>
      </c>
      <c r="B70" s="45">
        <v>28.495200000000001</v>
      </c>
      <c r="C70" s="45">
        <v>32.273800000000001</v>
      </c>
      <c r="D70" s="45">
        <v>33.297899999999998</v>
      </c>
      <c r="E70" s="45">
        <v>31.9299</v>
      </c>
      <c r="F70" s="45">
        <v>33.385300000000001</v>
      </c>
      <c r="G70" s="45">
        <v>33.613799999999998</v>
      </c>
      <c r="H70" s="45">
        <v>10.2318</v>
      </c>
      <c r="I70" s="45">
        <v>32.307899999999997</v>
      </c>
      <c r="J70" s="45">
        <v>33.286099999999998</v>
      </c>
      <c r="K70" s="45">
        <v>31.979600000000001</v>
      </c>
      <c r="L70" s="45">
        <v>33.385300000000001</v>
      </c>
      <c r="M70" s="45">
        <v>33.613799999999998</v>
      </c>
      <c r="N70" s="45">
        <v>10.366300000000001</v>
      </c>
      <c r="O70" s="45">
        <v>14.3264</v>
      </c>
      <c r="P70" s="45">
        <v>39.193100000000001</v>
      </c>
      <c r="Q70" s="45">
        <v>5.4020000000000001</v>
      </c>
      <c r="R70" s="45" t="s">
        <v>126</v>
      </c>
      <c r="S70" s="45" t="s">
        <v>126</v>
      </c>
      <c r="T70" s="45">
        <v>5.4020000000000001</v>
      </c>
      <c r="U70" s="45">
        <v>0.94179999999999997</v>
      </c>
      <c r="V70" s="45">
        <v>0</v>
      </c>
      <c r="W70" s="45">
        <v>0.94179999999999997</v>
      </c>
      <c r="X70" s="45">
        <v>0</v>
      </c>
      <c r="Y70" s="45">
        <v>20</v>
      </c>
      <c r="Z70" s="45">
        <v>0.94179999999999997</v>
      </c>
      <c r="AA70" s="45">
        <v>0.77500000000000002</v>
      </c>
      <c r="AB70" s="45">
        <v>0</v>
      </c>
      <c r="AC70" s="45">
        <v>0.77500000000000002</v>
      </c>
      <c r="AD70" s="45">
        <v>0</v>
      </c>
      <c r="AE70" s="45">
        <v>20</v>
      </c>
      <c r="AF70" s="45">
        <v>0.77500000000000002</v>
      </c>
      <c r="AG70" s="45">
        <v>4.2340999999999998</v>
      </c>
      <c r="AH70" s="45">
        <v>0</v>
      </c>
      <c r="AI70" s="45">
        <v>4.2340999999999998</v>
      </c>
      <c r="AJ70" s="45" t="s">
        <v>126</v>
      </c>
      <c r="AK70" s="45" t="s">
        <v>126</v>
      </c>
      <c r="AL70" s="45">
        <v>4.2340999999999998</v>
      </c>
      <c r="AM70" s="45">
        <v>27.5809</v>
      </c>
    </row>
    <row r="71" spans="1:39" hidden="1" outlineLevel="1">
      <c r="A71" s="8">
        <v>42370</v>
      </c>
      <c r="B71" s="45">
        <v>33.355800000000002</v>
      </c>
      <c r="C71" s="45">
        <v>34.398800000000001</v>
      </c>
      <c r="D71" s="45">
        <v>32.840299999999999</v>
      </c>
      <c r="E71" s="45">
        <v>35.3399</v>
      </c>
      <c r="F71" s="45">
        <v>36.884999999999998</v>
      </c>
      <c r="G71" s="45">
        <v>35.591000000000001</v>
      </c>
      <c r="H71" s="45">
        <v>14.332599999999999</v>
      </c>
      <c r="I71" s="45">
        <v>34.408099999999997</v>
      </c>
      <c r="J71" s="45">
        <v>32.825699999999998</v>
      </c>
      <c r="K71" s="45">
        <v>35.362299999999998</v>
      </c>
      <c r="L71" s="45">
        <v>36.884999999999998</v>
      </c>
      <c r="M71" s="45">
        <v>35.591000000000001</v>
      </c>
      <c r="N71" s="45">
        <v>14.2599</v>
      </c>
      <c r="O71" s="45">
        <v>28.877600000000001</v>
      </c>
      <c r="P71" s="45">
        <v>38.720199999999998</v>
      </c>
      <c r="Q71" s="45">
        <v>16.361999999999998</v>
      </c>
      <c r="R71" s="45" t="s">
        <v>126</v>
      </c>
      <c r="S71" s="45" t="s">
        <v>126</v>
      </c>
      <c r="T71" s="45">
        <v>16.361999999999998</v>
      </c>
      <c r="U71" s="45">
        <v>20.0519</v>
      </c>
      <c r="V71" s="45">
        <v>0</v>
      </c>
      <c r="W71" s="45">
        <v>20.0519</v>
      </c>
      <c r="X71" s="45">
        <v>0</v>
      </c>
      <c r="Y71" s="45">
        <v>30.75</v>
      </c>
      <c r="Z71" s="45">
        <v>19.942799999999998</v>
      </c>
      <c r="AA71" s="45">
        <v>23.335000000000001</v>
      </c>
      <c r="AB71" s="45">
        <v>0</v>
      </c>
      <c r="AC71" s="45">
        <v>23.335000000000001</v>
      </c>
      <c r="AD71" s="45">
        <v>0</v>
      </c>
      <c r="AE71" s="45">
        <v>30.75</v>
      </c>
      <c r="AF71" s="45">
        <v>23.221900000000002</v>
      </c>
      <c r="AG71" s="45">
        <v>13.317399999999999</v>
      </c>
      <c r="AH71" s="45">
        <v>0</v>
      </c>
      <c r="AI71" s="45">
        <v>13.317399999999999</v>
      </c>
      <c r="AJ71" s="45" t="s">
        <v>126</v>
      </c>
      <c r="AK71" s="45" t="s">
        <v>126</v>
      </c>
      <c r="AL71" s="45">
        <v>13.317399999999999</v>
      </c>
      <c r="AM71" s="45">
        <v>28.226600000000001</v>
      </c>
    </row>
    <row r="72" spans="1:39" hidden="1" outlineLevel="1">
      <c r="A72" s="8">
        <v>42401</v>
      </c>
      <c r="B72" s="45">
        <v>30.936599999999999</v>
      </c>
      <c r="C72" s="45">
        <v>33.938299999999998</v>
      </c>
      <c r="D72" s="45">
        <v>32.749600000000001</v>
      </c>
      <c r="E72" s="45">
        <v>34.74</v>
      </c>
      <c r="F72" s="45">
        <v>37.376899999999999</v>
      </c>
      <c r="G72" s="45">
        <v>35.3217</v>
      </c>
      <c r="H72" s="45">
        <v>12.1008</v>
      </c>
      <c r="I72" s="45">
        <v>33.937800000000003</v>
      </c>
      <c r="J72" s="45">
        <v>32.747199999999999</v>
      </c>
      <c r="K72" s="45">
        <v>34.74</v>
      </c>
      <c r="L72" s="45">
        <v>37.376899999999999</v>
      </c>
      <c r="M72" s="45">
        <v>35.3217</v>
      </c>
      <c r="N72" s="45">
        <v>12.1008</v>
      </c>
      <c r="O72" s="45">
        <v>34.902799999999999</v>
      </c>
      <c r="P72" s="45">
        <v>34.902799999999999</v>
      </c>
      <c r="Q72" s="45">
        <v>0</v>
      </c>
      <c r="R72" s="45" t="s">
        <v>126</v>
      </c>
      <c r="S72" s="45" t="s">
        <v>126</v>
      </c>
      <c r="T72" s="45">
        <v>0</v>
      </c>
      <c r="U72" s="45">
        <v>1.8193999999999999</v>
      </c>
      <c r="V72" s="45">
        <v>0</v>
      </c>
      <c r="W72" s="45">
        <v>1.8193999999999999</v>
      </c>
      <c r="X72" s="45">
        <v>0</v>
      </c>
      <c r="Y72" s="45">
        <v>17.720600000000001</v>
      </c>
      <c r="Z72" s="45">
        <v>1.7948</v>
      </c>
      <c r="AA72" s="45">
        <v>1.8458000000000001</v>
      </c>
      <c r="AB72" s="45">
        <v>0</v>
      </c>
      <c r="AC72" s="45">
        <v>1.8458000000000001</v>
      </c>
      <c r="AD72" s="45">
        <v>0</v>
      </c>
      <c r="AE72" s="45">
        <v>17.720600000000001</v>
      </c>
      <c r="AF72" s="45">
        <v>1.8209</v>
      </c>
      <c r="AG72" s="45">
        <v>0</v>
      </c>
      <c r="AH72" s="45">
        <v>0</v>
      </c>
      <c r="AI72" s="45">
        <v>0</v>
      </c>
      <c r="AJ72" s="45" t="s">
        <v>126</v>
      </c>
      <c r="AK72" s="45" t="s">
        <v>126</v>
      </c>
      <c r="AL72" s="45">
        <v>0</v>
      </c>
      <c r="AM72" s="45">
        <v>27.0764</v>
      </c>
    </row>
    <row r="73" spans="1:39" hidden="1" outlineLevel="1">
      <c r="A73" s="8">
        <v>42430</v>
      </c>
      <c r="B73" s="45">
        <v>29.8017</v>
      </c>
      <c r="C73" s="45">
        <v>31.382000000000001</v>
      </c>
      <c r="D73" s="45">
        <v>31.9834</v>
      </c>
      <c r="E73" s="45">
        <v>31.023099999999999</v>
      </c>
      <c r="F73" s="45">
        <v>36.273800000000001</v>
      </c>
      <c r="G73" s="45">
        <v>29.968900000000001</v>
      </c>
      <c r="H73" s="45">
        <v>17.741</v>
      </c>
      <c r="I73" s="45">
        <v>31.375</v>
      </c>
      <c r="J73" s="45">
        <v>31.965599999999998</v>
      </c>
      <c r="K73" s="45">
        <v>31.023099999999999</v>
      </c>
      <c r="L73" s="45">
        <v>36.273800000000001</v>
      </c>
      <c r="M73" s="45">
        <v>29.968900000000001</v>
      </c>
      <c r="N73" s="45">
        <v>17.741</v>
      </c>
      <c r="O73" s="45">
        <v>41.280200000000001</v>
      </c>
      <c r="P73" s="45">
        <v>41.280200000000001</v>
      </c>
      <c r="Q73" s="45">
        <v>0</v>
      </c>
      <c r="R73" s="45" t="s">
        <v>126</v>
      </c>
      <c r="S73" s="45" t="s">
        <v>126</v>
      </c>
      <c r="T73" s="45">
        <v>0</v>
      </c>
      <c r="U73" s="45">
        <v>15.2081</v>
      </c>
      <c r="V73" s="45">
        <v>0</v>
      </c>
      <c r="W73" s="45">
        <v>15.2081</v>
      </c>
      <c r="X73" s="45">
        <v>0</v>
      </c>
      <c r="Y73" s="45">
        <v>17.276900000000001</v>
      </c>
      <c r="Z73" s="45">
        <v>15.097799999999999</v>
      </c>
      <c r="AA73" s="45">
        <v>17.702000000000002</v>
      </c>
      <c r="AB73" s="45">
        <v>0</v>
      </c>
      <c r="AC73" s="45">
        <v>17.702000000000002</v>
      </c>
      <c r="AD73" s="45">
        <v>0</v>
      </c>
      <c r="AE73" s="45">
        <v>17.276900000000001</v>
      </c>
      <c r="AF73" s="45">
        <v>17.729800000000001</v>
      </c>
      <c r="AG73" s="45">
        <v>3.4992999999999999</v>
      </c>
      <c r="AH73" s="45">
        <v>0</v>
      </c>
      <c r="AI73" s="45">
        <v>3.4992999999999999</v>
      </c>
      <c r="AJ73" s="45" t="s">
        <v>126</v>
      </c>
      <c r="AK73" s="45" t="s">
        <v>126</v>
      </c>
      <c r="AL73" s="45">
        <v>3.4992999999999999</v>
      </c>
      <c r="AM73" s="45">
        <v>26.806000000000001</v>
      </c>
    </row>
    <row r="74" spans="1:39" hidden="1" outlineLevel="1">
      <c r="A74" s="8">
        <v>42461</v>
      </c>
      <c r="B74" s="45">
        <v>32.1586</v>
      </c>
      <c r="C74" s="45">
        <v>33.362900000000003</v>
      </c>
      <c r="D74" s="45">
        <v>32.3673</v>
      </c>
      <c r="E74" s="45">
        <v>34.036799999999999</v>
      </c>
      <c r="F74" s="45">
        <v>38.698300000000003</v>
      </c>
      <c r="G74" s="45">
        <v>34.467300000000002</v>
      </c>
      <c r="H74" s="45">
        <v>12.785500000000001</v>
      </c>
      <c r="I74" s="45">
        <v>33.3782</v>
      </c>
      <c r="J74" s="45">
        <v>32.354799999999997</v>
      </c>
      <c r="K74" s="45">
        <v>34.070900000000002</v>
      </c>
      <c r="L74" s="45">
        <v>38.698300000000003</v>
      </c>
      <c r="M74" s="45">
        <v>34.467300000000002</v>
      </c>
      <c r="N74" s="45">
        <v>12.8308</v>
      </c>
      <c r="O74" s="45">
        <v>22.558800000000002</v>
      </c>
      <c r="P74" s="45">
        <v>41.5929</v>
      </c>
      <c r="Q74" s="45">
        <v>10.54</v>
      </c>
      <c r="R74" s="45" t="s">
        <v>126</v>
      </c>
      <c r="S74" s="45" t="s">
        <v>126</v>
      </c>
      <c r="T74" s="45">
        <v>10.54</v>
      </c>
      <c r="U74" s="45">
        <v>14.9161</v>
      </c>
      <c r="V74" s="45">
        <v>0</v>
      </c>
      <c r="W74" s="45">
        <v>14.9161</v>
      </c>
      <c r="X74" s="45">
        <v>0</v>
      </c>
      <c r="Y74" s="45">
        <v>19.552700000000002</v>
      </c>
      <c r="Z74" s="45">
        <v>14.6853</v>
      </c>
      <c r="AA74" s="45">
        <v>15.160500000000001</v>
      </c>
      <c r="AB74" s="45">
        <v>0</v>
      </c>
      <c r="AC74" s="45">
        <v>15.160500000000001</v>
      </c>
      <c r="AD74" s="45">
        <v>0</v>
      </c>
      <c r="AE74" s="45">
        <v>19.552700000000002</v>
      </c>
      <c r="AF74" s="45">
        <v>14.9232</v>
      </c>
      <c r="AG74" s="45">
        <v>11.9</v>
      </c>
      <c r="AH74" s="45">
        <v>0</v>
      </c>
      <c r="AI74" s="45">
        <v>11.9</v>
      </c>
      <c r="AJ74" s="45" t="s">
        <v>126</v>
      </c>
      <c r="AK74" s="45" t="s">
        <v>126</v>
      </c>
      <c r="AL74" s="45">
        <v>11.9</v>
      </c>
      <c r="AM74" s="45">
        <v>27.212800000000001</v>
      </c>
    </row>
    <row r="75" spans="1:39" hidden="1" outlineLevel="1">
      <c r="A75" s="8">
        <v>42491</v>
      </c>
      <c r="B75" s="45">
        <v>34.914900000000003</v>
      </c>
      <c r="C75" s="45">
        <v>36.167099999999998</v>
      </c>
      <c r="D75" s="45">
        <v>31.995999999999999</v>
      </c>
      <c r="E75" s="45">
        <v>39.0852</v>
      </c>
      <c r="F75" s="45">
        <v>47.492400000000004</v>
      </c>
      <c r="G75" s="45">
        <v>36.562399999999997</v>
      </c>
      <c r="H75" s="45">
        <v>16.465299999999999</v>
      </c>
      <c r="I75" s="45">
        <v>36.1661</v>
      </c>
      <c r="J75" s="45">
        <v>31.9895</v>
      </c>
      <c r="K75" s="45">
        <v>39.0852</v>
      </c>
      <c r="L75" s="45">
        <v>47.492400000000004</v>
      </c>
      <c r="M75" s="45">
        <v>36.562399999999997</v>
      </c>
      <c r="N75" s="45">
        <v>16.465299999999999</v>
      </c>
      <c r="O75" s="45">
        <v>38.844000000000001</v>
      </c>
      <c r="P75" s="45">
        <v>38.844000000000001</v>
      </c>
      <c r="Q75" s="45">
        <v>0</v>
      </c>
      <c r="R75" s="45" t="s">
        <v>126</v>
      </c>
      <c r="S75" s="45">
        <v>0</v>
      </c>
      <c r="T75" s="45" t="s">
        <v>126</v>
      </c>
      <c r="U75" s="45">
        <v>19.534800000000001</v>
      </c>
      <c r="V75" s="45">
        <v>0</v>
      </c>
      <c r="W75" s="45">
        <v>19.534800000000001</v>
      </c>
      <c r="X75" s="45">
        <v>0</v>
      </c>
      <c r="Y75" s="45">
        <v>21.49</v>
      </c>
      <c r="Z75" s="45">
        <v>19.419799999999999</v>
      </c>
      <c r="AA75" s="45">
        <v>19.534800000000001</v>
      </c>
      <c r="AB75" s="45">
        <v>0</v>
      </c>
      <c r="AC75" s="45">
        <v>19.534800000000001</v>
      </c>
      <c r="AD75" s="45">
        <v>0</v>
      </c>
      <c r="AE75" s="45">
        <v>21.49</v>
      </c>
      <c r="AF75" s="45">
        <v>19.419799999999999</v>
      </c>
      <c r="AG75" s="45">
        <v>0</v>
      </c>
      <c r="AH75" s="45">
        <v>0</v>
      </c>
      <c r="AI75" s="45">
        <v>0</v>
      </c>
      <c r="AJ75" s="45" t="s">
        <v>126</v>
      </c>
      <c r="AK75" s="45">
        <v>0</v>
      </c>
      <c r="AL75" s="45" t="s">
        <v>126</v>
      </c>
      <c r="AM75" s="45">
        <v>27.6112</v>
      </c>
    </row>
    <row r="76" spans="1:39" hidden="1" outlineLevel="1">
      <c r="A76" s="8">
        <v>42522</v>
      </c>
      <c r="B76" s="45">
        <v>35.3367</v>
      </c>
      <c r="C76" s="45">
        <v>37.155900000000003</v>
      </c>
      <c r="D76" s="45">
        <v>32.6175</v>
      </c>
      <c r="E76" s="45">
        <v>39.278700000000001</v>
      </c>
      <c r="F76" s="45">
        <v>46.225200000000001</v>
      </c>
      <c r="G76" s="45">
        <v>37.535800000000002</v>
      </c>
      <c r="H76" s="45">
        <v>23.527999999999999</v>
      </c>
      <c r="I76" s="45">
        <v>37.156100000000002</v>
      </c>
      <c r="J76" s="45">
        <v>32.612200000000001</v>
      </c>
      <c r="K76" s="45">
        <v>39.278700000000001</v>
      </c>
      <c r="L76" s="45">
        <v>46.225200000000001</v>
      </c>
      <c r="M76" s="45">
        <v>37.535800000000002</v>
      </c>
      <c r="N76" s="45">
        <v>23.527999999999999</v>
      </c>
      <c r="O76" s="45">
        <v>36.740099999999998</v>
      </c>
      <c r="P76" s="45">
        <v>36.740099999999998</v>
      </c>
      <c r="Q76" s="45" t="s">
        <v>126</v>
      </c>
      <c r="R76" s="45" t="s">
        <v>126</v>
      </c>
      <c r="S76" s="45" t="s">
        <v>126</v>
      </c>
      <c r="T76" s="45" t="s">
        <v>126</v>
      </c>
      <c r="U76" s="45">
        <v>11.9915</v>
      </c>
      <c r="V76" s="45">
        <v>0</v>
      </c>
      <c r="W76" s="45">
        <v>11.9915</v>
      </c>
      <c r="X76" s="45">
        <v>0</v>
      </c>
      <c r="Y76" s="45">
        <v>19.4008</v>
      </c>
      <c r="Z76" s="45">
        <v>9.9448000000000008</v>
      </c>
      <c r="AA76" s="45">
        <v>11.9915</v>
      </c>
      <c r="AB76" s="45">
        <v>0</v>
      </c>
      <c r="AC76" s="45">
        <v>11.9915</v>
      </c>
      <c r="AD76" s="45">
        <v>0</v>
      </c>
      <c r="AE76" s="45">
        <v>19.4008</v>
      </c>
      <c r="AF76" s="45">
        <v>9.9448000000000008</v>
      </c>
      <c r="AG76" s="45">
        <v>0</v>
      </c>
      <c r="AH76" s="45">
        <v>0</v>
      </c>
      <c r="AI76" s="45" t="s">
        <v>126</v>
      </c>
      <c r="AJ76" s="45" t="s">
        <v>126</v>
      </c>
      <c r="AK76" s="45" t="s">
        <v>126</v>
      </c>
      <c r="AL76" s="45" t="s">
        <v>126</v>
      </c>
      <c r="AM76" s="45">
        <v>26.362500000000001</v>
      </c>
    </row>
    <row r="77" spans="1:39" hidden="1" outlineLevel="1">
      <c r="A77" s="8">
        <v>42552</v>
      </c>
      <c r="B77" s="45">
        <v>35.061999999999998</v>
      </c>
      <c r="C77" s="45">
        <v>36.896700000000003</v>
      </c>
      <c r="D77" s="45">
        <v>32.979199999999999</v>
      </c>
      <c r="E77" s="45">
        <v>38.508800000000001</v>
      </c>
      <c r="F77" s="45">
        <v>42.013599999999997</v>
      </c>
      <c r="G77" s="45">
        <v>38.46</v>
      </c>
      <c r="H77" s="45">
        <v>20.932500000000001</v>
      </c>
      <c r="I77" s="45">
        <v>36.896900000000002</v>
      </c>
      <c r="J77" s="45">
        <v>32.974800000000002</v>
      </c>
      <c r="K77" s="45">
        <v>38.508800000000001</v>
      </c>
      <c r="L77" s="45">
        <v>42.013599999999997</v>
      </c>
      <c r="M77" s="45">
        <v>38.46</v>
      </c>
      <c r="N77" s="45">
        <v>20.932500000000001</v>
      </c>
      <c r="O77" s="45">
        <v>36.347499999999997</v>
      </c>
      <c r="P77" s="45">
        <v>36.347499999999997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12.705299999999999</v>
      </c>
      <c r="V77" s="45">
        <v>0</v>
      </c>
      <c r="W77" s="45">
        <v>12.705299999999999</v>
      </c>
      <c r="X77" s="45">
        <v>0</v>
      </c>
      <c r="Y77" s="45">
        <v>25.998100000000001</v>
      </c>
      <c r="Z77" s="45">
        <v>11.103199999999999</v>
      </c>
      <c r="AA77" s="45">
        <v>12.705299999999999</v>
      </c>
      <c r="AB77" s="45">
        <v>0</v>
      </c>
      <c r="AC77" s="45">
        <v>12.705299999999999</v>
      </c>
      <c r="AD77" s="45">
        <v>0</v>
      </c>
      <c r="AE77" s="45">
        <v>25.998100000000001</v>
      </c>
      <c r="AF77" s="45">
        <v>11.103199999999999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26.236699999999999</v>
      </c>
    </row>
    <row r="78" spans="1:39" hidden="1" outlineLevel="1">
      <c r="A78" s="8">
        <v>42583</v>
      </c>
      <c r="B78" s="45">
        <v>34.211100000000002</v>
      </c>
      <c r="C78" s="45">
        <v>35.953099999999999</v>
      </c>
      <c r="D78" s="45">
        <v>31.930800000000001</v>
      </c>
      <c r="E78" s="45">
        <v>38.993099999999998</v>
      </c>
      <c r="F78" s="45">
        <v>42.189900000000002</v>
      </c>
      <c r="G78" s="45">
        <v>39.327500000000001</v>
      </c>
      <c r="H78" s="45">
        <v>22.648199999999999</v>
      </c>
      <c r="I78" s="45">
        <v>35.950800000000001</v>
      </c>
      <c r="J78" s="45">
        <v>31.921299999999999</v>
      </c>
      <c r="K78" s="45">
        <v>38.993099999999998</v>
      </c>
      <c r="L78" s="45">
        <v>42.189900000000002</v>
      </c>
      <c r="M78" s="45">
        <v>39.327500000000001</v>
      </c>
      <c r="N78" s="45">
        <v>22.648199999999999</v>
      </c>
      <c r="O78" s="45">
        <v>41.143799999999999</v>
      </c>
      <c r="P78" s="45">
        <v>41.143799999999999</v>
      </c>
      <c r="Q78" s="45">
        <v>0</v>
      </c>
      <c r="R78" s="45" t="s">
        <v>126</v>
      </c>
      <c r="S78" s="45" t="s">
        <v>126</v>
      </c>
      <c r="T78" s="45">
        <v>0</v>
      </c>
      <c r="U78" s="45">
        <v>8.5191999999999997</v>
      </c>
      <c r="V78" s="45">
        <v>0</v>
      </c>
      <c r="W78" s="45">
        <v>8.5191999999999997</v>
      </c>
      <c r="X78" s="45">
        <v>0</v>
      </c>
      <c r="Y78" s="45">
        <v>0</v>
      </c>
      <c r="Z78" s="45">
        <v>8.5191999999999997</v>
      </c>
      <c r="AA78" s="45">
        <v>8.2224000000000004</v>
      </c>
      <c r="AB78" s="45">
        <v>0</v>
      </c>
      <c r="AC78" s="45">
        <v>8.2224000000000004</v>
      </c>
      <c r="AD78" s="45">
        <v>0</v>
      </c>
      <c r="AE78" s="45">
        <v>0</v>
      </c>
      <c r="AF78" s="45">
        <v>8.2224000000000004</v>
      </c>
      <c r="AG78" s="45">
        <v>11.0657</v>
      </c>
      <c r="AH78" s="45">
        <v>0</v>
      </c>
      <c r="AI78" s="45">
        <v>11.0657</v>
      </c>
      <c r="AJ78" s="45" t="s">
        <v>126</v>
      </c>
      <c r="AK78" s="45" t="s">
        <v>126</v>
      </c>
      <c r="AL78" s="45">
        <v>11.0657</v>
      </c>
      <c r="AM78" s="45">
        <v>26.448699999999999</v>
      </c>
    </row>
    <row r="79" spans="1:39" hidden="1" outlineLevel="1">
      <c r="A79" s="8">
        <v>42614</v>
      </c>
      <c r="B79" s="45">
        <v>32.8446</v>
      </c>
      <c r="C79" s="45">
        <v>33.711100000000002</v>
      </c>
      <c r="D79" s="45">
        <v>31.1751</v>
      </c>
      <c r="E79" s="45">
        <v>36.941499999999998</v>
      </c>
      <c r="F79" s="45">
        <v>39.624400000000001</v>
      </c>
      <c r="G79" s="45">
        <v>37.133800000000001</v>
      </c>
      <c r="H79" s="45">
        <v>23.409199999999998</v>
      </c>
      <c r="I79" s="45">
        <v>33.6586</v>
      </c>
      <c r="J79" s="45">
        <v>31.066299999999998</v>
      </c>
      <c r="K79" s="45">
        <v>36.941499999999998</v>
      </c>
      <c r="L79" s="45">
        <v>39.624400000000001</v>
      </c>
      <c r="M79" s="45">
        <v>37.133800000000001</v>
      </c>
      <c r="N79" s="45">
        <v>23.409199999999998</v>
      </c>
      <c r="O79" s="45">
        <v>49.611899999999999</v>
      </c>
      <c r="P79" s="45">
        <v>49.611899999999999</v>
      </c>
      <c r="Q79" s="45" t="s">
        <v>126</v>
      </c>
      <c r="R79" s="45" t="s">
        <v>126</v>
      </c>
      <c r="S79" s="45" t="s">
        <v>126</v>
      </c>
      <c r="T79" s="45" t="s">
        <v>126</v>
      </c>
      <c r="U79" s="45">
        <v>7.3955000000000002</v>
      </c>
      <c r="V79" s="45">
        <v>0</v>
      </c>
      <c r="W79" s="45">
        <v>7.3955000000000002</v>
      </c>
      <c r="X79" s="45">
        <v>0</v>
      </c>
      <c r="Y79" s="45">
        <v>9.0200000000000002E-2</v>
      </c>
      <c r="Z79" s="45">
        <v>7.5242000000000004</v>
      </c>
      <c r="AA79" s="45">
        <v>7.3955000000000002</v>
      </c>
      <c r="AB79" s="45">
        <v>0</v>
      </c>
      <c r="AC79" s="45">
        <v>7.3955000000000002</v>
      </c>
      <c r="AD79" s="45">
        <v>0</v>
      </c>
      <c r="AE79" s="45">
        <v>9.0200000000000002E-2</v>
      </c>
      <c r="AF79" s="45">
        <v>7.5242000000000004</v>
      </c>
      <c r="AG79" s="45">
        <v>0</v>
      </c>
      <c r="AH79" s="45">
        <v>0</v>
      </c>
      <c r="AI79" s="45" t="s">
        <v>126</v>
      </c>
      <c r="AJ79" s="45" t="s">
        <v>126</v>
      </c>
      <c r="AK79" s="45" t="s">
        <v>126</v>
      </c>
      <c r="AL79" s="45" t="s">
        <v>126</v>
      </c>
      <c r="AM79" s="45">
        <v>26.593699999999998</v>
      </c>
    </row>
    <row r="80" spans="1:39" hidden="1" outlineLevel="1">
      <c r="A80" s="8">
        <v>42644</v>
      </c>
      <c r="B80" s="45">
        <v>33.023800000000001</v>
      </c>
      <c r="C80" s="45">
        <v>33.6571</v>
      </c>
      <c r="D80" s="45">
        <v>31.3291</v>
      </c>
      <c r="E80" s="45">
        <v>36.806600000000003</v>
      </c>
      <c r="F80" s="45">
        <v>37.873100000000001</v>
      </c>
      <c r="G80" s="45">
        <v>37.1477</v>
      </c>
      <c r="H80" s="45">
        <v>25.066299999999998</v>
      </c>
      <c r="I80" s="45">
        <v>33.652799999999999</v>
      </c>
      <c r="J80" s="45">
        <v>31.32</v>
      </c>
      <c r="K80" s="45">
        <v>36.806600000000003</v>
      </c>
      <c r="L80" s="45">
        <v>37.873100000000001</v>
      </c>
      <c r="M80" s="45">
        <v>37.1477</v>
      </c>
      <c r="N80" s="45">
        <v>25.066299999999998</v>
      </c>
      <c r="O80" s="45">
        <v>44.557499999999997</v>
      </c>
      <c r="P80" s="45">
        <v>44.557499999999997</v>
      </c>
      <c r="Q80" s="45">
        <v>0</v>
      </c>
      <c r="R80" s="45" t="s">
        <v>126</v>
      </c>
      <c r="S80" s="45" t="s">
        <v>126</v>
      </c>
      <c r="T80" s="45">
        <v>0</v>
      </c>
      <c r="U80" s="45">
        <v>19.224499999999999</v>
      </c>
      <c r="V80" s="45">
        <v>0</v>
      </c>
      <c r="W80" s="45">
        <v>19.224499999999999</v>
      </c>
      <c r="X80" s="45">
        <v>0</v>
      </c>
      <c r="Y80" s="45">
        <v>23.1553</v>
      </c>
      <c r="Z80" s="45">
        <v>19.13</v>
      </c>
      <c r="AA80" s="45">
        <v>20.114899999999999</v>
      </c>
      <c r="AB80" s="45">
        <v>0</v>
      </c>
      <c r="AC80" s="45">
        <v>20.114899999999999</v>
      </c>
      <c r="AD80" s="45">
        <v>0</v>
      </c>
      <c r="AE80" s="45">
        <v>23.1553</v>
      </c>
      <c r="AF80" s="45">
        <v>20.032699999999998</v>
      </c>
      <c r="AG80" s="45">
        <v>11.9</v>
      </c>
      <c r="AH80" s="45">
        <v>0</v>
      </c>
      <c r="AI80" s="45">
        <v>11.9</v>
      </c>
      <c r="AJ80" s="45" t="s">
        <v>126</v>
      </c>
      <c r="AK80" s="45" t="s">
        <v>126</v>
      </c>
      <c r="AL80" s="45">
        <v>11.9</v>
      </c>
      <c r="AM80" s="45">
        <v>26.805800000000001</v>
      </c>
    </row>
    <row r="81" spans="1:39" hidden="1" outlineLevel="1">
      <c r="A81" s="8">
        <v>42675</v>
      </c>
      <c r="B81" s="45">
        <v>33.416699999999999</v>
      </c>
      <c r="C81" s="45">
        <v>34.280500000000004</v>
      </c>
      <c r="D81" s="45">
        <v>31.4026</v>
      </c>
      <c r="E81" s="45">
        <v>37.409399999999998</v>
      </c>
      <c r="F81" s="45">
        <v>40.521500000000003</v>
      </c>
      <c r="G81" s="45">
        <v>38.085500000000003</v>
      </c>
      <c r="H81" s="45">
        <v>19.773700000000002</v>
      </c>
      <c r="I81" s="45">
        <v>34.279299999999999</v>
      </c>
      <c r="J81" s="45">
        <v>31.3996</v>
      </c>
      <c r="K81" s="45">
        <v>37.409399999999998</v>
      </c>
      <c r="L81" s="45">
        <v>40.521500000000003</v>
      </c>
      <c r="M81" s="45">
        <v>38.085500000000003</v>
      </c>
      <c r="N81" s="45">
        <v>19.773700000000002</v>
      </c>
      <c r="O81" s="45">
        <v>45.038600000000002</v>
      </c>
      <c r="P81" s="45">
        <v>45.038600000000002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18.557400000000001</v>
      </c>
      <c r="V81" s="45">
        <v>0</v>
      </c>
      <c r="W81" s="45">
        <v>18.557400000000001</v>
      </c>
      <c r="X81" s="45">
        <v>0</v>
      </c>
      <c r="Y81" s="45">
        <v>17.985299999999999</v>
      </c>
      <c r="Z81" s="45">
        <v>18.583300000000001</v>
      </c>
      <c r="AA81" s="45">
        <v>18.557400000000001</v>
      </c>
      <c r="AB81" s="45">
        <v>0</v>
      </c>
      <c r="AC81" s="45">
        <v>18.557400000000001</v>
      </c>
      <c r="AD81" s="45">
        <v>0</v>
      </c>
      <c r="AE81" s="45">
        <v>17.985299999999999</v>
      </c>
      <c r="AF81" s="45">
        <v>18.583300000000001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25.6769</v>
      </c>
    </row>
    <row r="82" spans="1:39" hidden="1" outlineLevel="1">
      <c r="A82" s="8">
        <v>42705</v>
      </c>
      <c r="B82" s="45">
        <v>32.052599999999998</v>
      </c>
      <c r="C82" s="45">
        <v>33.783799999999999</v>
      </c>
      <c r="D82" s="45">
        <v>31.7866</v>
      </c>
      <c r="E82" s="45">
        <v>35.751899999999999</v>
      </c>
      <c r="F82" s="45">
        <v>33.747700000000002</v>
      </c>
      <c r="G82" s="45">
        <v>36.9679</v>
      </c>
      <c r="H82" s="45">
        <v>22.958300000000001</v>
      </c>
      <c r="I82" s="45">
        <v>33.7742</v>
      </c>
      <c r="J82" s="45">
        <v>31.7623</v>
      </c>
      <c r="K82" s="45">
        <v>35.751899999999999</v>
      </c>
      <c r="L82" s="45">
        <v>33.747700000000002</v>
      </c>
      <c r="M82" s="45">
        <v>36.9679</v>
      </c>
      <c r="N82" s="45">
        <v>22.958300000000001</v>
      </c>
      <c r="O82" s="45">
        <v>41.808300000000003</v>
      </c>
      <c r="P82" s="45">
        <v>41.808300000000003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16.078499999999998</v>
      </c>
      <c r="V82" s="45">
        <v>0</v>
      </c>
      <c r="W82" s="45">
        <v>16.078499999999998</v>
      </c>
      <c r="X82" s="45">
        <v>0</v>
      </c>
      <c r="Y82" s="45">
        <v>15.952</v>
      </c>
      <c r="Z82" s="45">
        <v>16.095400000000001</v>
      </c>
      <c r="AA82" s="45">
        <v>16.078499999999998</v>
      </c>
      <c r="AB82" s="45">
        <v>0</v>
      </c>
      <c r="AC82" s="45">
        <v>16.078499999999998</v>
      </c>
      <c r="AD82" s="45">
        <v>0</v>
      </c>
      <c r="AE82" s="45">
        <v>15.952</v>
      </c>
      <c r="AF82" s="45">
        <v>16.095400000000001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23.011600000000001</v>
      </c>
    </row>
    <row r="83" spans="1:39" hidden="1" outlineLevel="1">
      <c r="A83" s="8">
        <v>42736</v>
      </c>
      <c r="B83" s="45">
        <v>32.568300000000001</v>
      </c>
      <c r="C83" s="45">
        <v>34.148499999999999</v>
      </c>
      <c r="D83" s="45">
        <v>32.8474</v>
      </c>
      <c r="E83" s="45">
        <v>35.005400000000002</v>
      </c>
      <c r="F83" s="45">
        <v>34.773600000000002</v>
      </c>
      <c r="G83" s="45">
        <v>35.336799999999997</v>
      </c>
      <c r="H83" s="45">
        <v>27.7241</v>
      </c>
      <c r="I83" s="45">
        <v>34.1477</v>
      </c>
      <c r="J83" s="45">
        <v>32.844700000000003</v>
      </c>
      <c r="K83" s="45">
        <v>35.005400000000002</v>
      </c>
      <c r="L83" s="45">
        <v>34.773600000000002</v>
      </c>
      <c r="M83" s="45">
        <v>35.336799999999997</v>
      </c>
      <c r="N83" s="45">
        <v>27.7241</v>
      </c>
      <c r="O83" s="45">
        <v>38.893500000000003</v>
      </c>
      <c r="P83" s="45">
        <v>38.893500000000003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6.8624000000000001</v>
      </c>
      <c r="V83" s="45">
        <v>0</v>
      </c>
      <c r="W83" s="45">
        <v>6.8624000000000001</v>
      </c>
      <c r="X83" s="45">
        <v>0</v>
      </c>
      <c r="Y83" s="45">
        <v>0</v>
      </c>
      <c r="Z83" s="45">
        <v>6.8624000000000001</v>
      </c>
      <c r="AA83" s="45">
        <v>6.8624000000000001</v>
      </c>
      <c r="AB83" s="45">
        <v>0</v>
      </c>
      <c r="AC83" s="45">
        <v>6.8624000000000001</v>
      </c>
      <c r="AD83" s="45">
        <v>0</v>
      </c>
      <c r="AE83" s="45">
        <v>0</v>
      </c>
      <c r="AF83" s="45">
        <v>6.8624000000000001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23.924700000000001</v>
      </c>
    </row>
    <row r="84" spans="1:39" hidden="1" outlineLevel="1">
      <c r="A84" s="8">
        <v>42767</v>
      </c>
      <c r="B84" s="45">
        <v>31.935700000000001</v>
      </c>
      <c r="C84" s="45">
        <v>33.181199999999997</v>
      </c>
      <c r="D84" s="45">
        <v>31.072900000000001</v>
      </c>
      <c r="E84" s="45">
        <v>36.981999999999999</v>
      </c>
      <c r="F84" s="45">
        <v>38.389299999999999</v>
      </c>
      <c r="G84" s="45">
        <v>37.361899999999999</v>
      </c>
      <c r="H84" s="45">
        <v>25.553100000000001</v>
      </c>
      <c r="I84" s="45">
        <v>33.181100000000001</v>
      </c>
      <c r="J84" s="45">
        <v>31.072500000000002</v>
      </c>
      <c r="K84" s="45">
        <v>36.981999999999999</v>
      </c>
      <c r="L84" s="45">
        <v>38.389299999999999</v>
      </c>
      <c r="M84" s="45">
        <v>37.361899999999999</v>
      </c>
      <c r="N84" s="45">
        <v>25.553100000000001</v>
      </c>
      <c r="O84" s="45">
        <v>33.994</v>
      </c>
      <c r="P84" s="45">
        <v>33.994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6.6444999999999999</v>
      </c>
      <c r="V84" s="45">
        <v>0</v>
      </c>
      <c r="W84" s="45">
        <v>6.6444999999999999</v>
      </c>
      <c r="X84" s="45">
        <v>0</v>
      </c>
      <c r="Y84" s="45">
        <v>24.6586</v>
      </c>
      <c r="Z84" s="45">
        <v>6.4435000000000002</v>
      </c>
      <c r="AA84" s="45">
        <v>6.6444999999999999</v>
      </c>
      <c r="AB84" s="45">
        <v>0</v>
      </c>
      <c r="AC84" s="45">
        <v>6.6444999999999999</v>
      </c>
      <c r="AD84" s="45">
        <v>0</v>
      </c>
      <c r="AE84" s="45">
        <v>24.6586</v>
      </c>
      <c r="AF84" s="45">
        <v>6.4435000000000002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23.4968</v>
      </c>
    </row>
    <row r="85" spans="1:39" hidden="1" outlineLevel="1">
      <c r="A85" s="8">
        <v>42795</v>
      </c>
      <c r="B85" s="45">
        <v>31.494599999999998</v>
      </c>
      <c r="C85" s="45">
        <v>32.519199999999998</v>
      </c>
      <c r="D85" s="45">
        <v>31.279299999999999</v>
      </c>
      <c r="E85" s="45">
        <v>34.291400000000003</v>
      </c>
      <c r="F85" s="45">
        <v>35.3476</v>
      </c>
      <c r="G85" s="45">
        <v>34.348500000000001</v>
      </c>
      <c r="H85" s="45">
        <v>28.826499999999999</v>
      </c>
      <c r="I85" s="45">
        <v>32.5184</v>
      </c>
      <c r="J85" s="45">
        <v>31.2775</v>
      </c>
      <c r="K85" s="45">
        <v>34.291400000000003</v>
      </c>
      <c r="L85" s="45">
        <v>35.3476</v>
      </c>
      <c r="M85" s="45">
        <v>34.348500000000001</v>
      </c>
      <c r="N85" s="45">
        <v>28.826499999999999</v>
      </c>
      <c r="O85" s="45">
        <v>37.800899999999999</v>
      </c>
      <c r="P85" s="45">
        <v>37.800899999999999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12.0291</v>
      </c>
      <c r="V85" s="45">
        <v>0</v>
      </c>
      <c r="W85" s="45">
        <v>12.0291</v>
      </c>
      <c r="X85" s="45">
        <v>0</v>
      </c>
      <c r="Y85" s="45">
        <v>10.459199999999999</v>
      </c>
      <c r="Z85" s="45">
        <v>12.0937</v>
      </c>
      <c r="AA85" s="45">
        <v>12.0291</v>
      </c>
      <c r="AB85" s="45">
        <v>0</v>
      </c>
      <c r="AC85" s="45">
        <v>12.0291</v>
      </c>
      <c r="AD85" s="45">
        <v>0</v>
      </c>
      <c r="AE85" s="45">
        <v>10.459199999999999</v>
      </c>
      <c r="AF85" s="45">
        <v>12.0937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23.863099999999999</v>
      </c>
    </row>
    <row r="86" spans="1:39" hidden="1" outlineLevel="1">
      <c r="A86" s="8">
        <v>42826</v>
      </c>
      <c r="B86" s="45">
        <v>33.095700000000001</v>
      </c>
      <c r="C86" s="45">
        <v>34.853200000000001</v>
      </c>
      <c r="D86" s="45">
        <v>33.706699999999998</v>
      </c>
      <c r="E86" s="45">
        <v>35.416600000000003</v>
      </c>
      <c r="F86" s="45">
        <v>36.229100000000003</v>
      </c>
      <c r="G86" s="45">
        <v>35.732399999999998</v>
      </c>
      <c r="H86" s="45">
        <v>27.1204</v>
      </c>
      <c r="I86" s="45">
        <v>34.851599999999998</v>
      </c>
      <c r="J86" s="45">
        <v>33.700800000000001</v>
      </c>
      <c r="K86" s="45">
        <v>35.416600000000003</v>
      </c>
      <c r="L86" s="45">
        <v>36.229100000000003</v>
      </c>
      <c r="M86" s="45">
        <v>35.732399999999998</v>
      </c>
      <c r="N86" s="45">
        <v>27.1204</v>
      </c>
      <c r="O86" s="45">
        <v>39.697800000000001</v>
      </c>
      <c r="P86" s="45">
        <v>39.697800000000001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14.1204</v>
      </c>
      <c r="V86" s="45">
        <v>0</v>
      </c>
      <c r="W86" s="45">
        <v>14.1204</v>
      </c>
      <c r="X86" s="45">
        <v>0</v>
      </c>
      <c r="Y86" s="45">
        <v>14.542999999999999</v>
      </c>
      <c r="Z86" s="45">
        <v>14.007099999999999</v>
      </c>
      <c r="AA86" s="45">
        <v>14.1204</v>
      </c>
      <c r="AB86" s="45">
        <v>0</v>
      </c>
      <c r="AC86" s="45">
        <v>14.1204</v>
      </c>
      <c r="AD86" s="45">
        <v>0</v>
      </c>
      <c r="AE86" s="45">
        <v>14.542999999999999</v>
      </c>
      <c r="AF86" s="45">
        <v>14.007099999999999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23.649000000000001</v>
      </c>
    </row>
    <row r="87" spans="1:39" hidden="1" outlineLevel="1">
      <c r="A87" s="8">
        <v>42856</v>
      </c>
      <c r="B87" s="45">
        <v>32.606200000000001</v>
      </c>
      <c r="C87" s="45">
        <v>34.159599999999998</v>
      </c>
      <c r="D87" s="45">
        <v>32.805</v>
      </c>
      <c r="E87" s="45">
        <v>35.131900000000002</v>
      </c>
      <c r="F87" s="45">
        <v>34.755800000000001</v>
      </c>
      <c r="G87" s="45">
        <v>35.214300000000001</v>
      </c>
      <c r="H87" s="45">
        <v>35.458500000000001</v>
      </c>
      <c r="I87" s="45">
        <v>34.157299999999999</v>
      </c>
      <c r="J87" s="45">
        <v>32.7986</v>
      </c>
      <c r="K87" s="45">
        <v>35.131900000000002</v>
      </c>
      <c r="L87" s="45">
        <v>34.755800000000001</v>
      </c>
      <c r="M87" s="45">
        <v>35.214300000000001</v>
      </c>
      <c r="N87" s="45">
        <v>35.458500000000001</v>
      </c>
      <c r="O87" s="45">
        <v>42.410499999999999</v>
      </c>
      <c r="P87" s="45">
        <v>42.410499999999999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18.5594</v>
      </c>
      <c r="V87" s="45">
        <v>0</v>
      </c>
      <c r="W87" s="45">
        <v>18.5594</v>
      </c>
      <c r="X87" s="45">
        <v>0</v>
      </c>
      <c r="Y87" s="45">
        <v>20.194099999999999</v>
      </c>
      <c r="Z87" s="45">
        <v>18.008299999999998</v>
      </c>
      <c r="AA87" s="45">
        <v>18.5594</v>
      </c>
      <c r="AB87" s="45">
        <v>0</v>
      </c>
      <c r="AC87" s="45">
        <v>18.5594</v>
      </c>
      <c r="AD87" s="45">
        <v>0</v>
      </c>
      <c r="AE87" s="45">
        <v>20.194099999999999</v>
      </c>
      <c r="AF87" s="45">
        <v>18.008299999999998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22.682400000000001</v>
      </c>
    </row>
    <row r="88" spans="1:39" hidden="1" outlineLevel="1">
      <c r="A88" s="8">
        <v>42887</v>
      </c>
      <c r="B88" s="45">
        <v>31.431899999999999</v>
      </c>
      <c r="C88" s="45">
        <v>33.061500000000002</v>
      </c>
      <c r="D88" s="45">
        <v>32.674900000000001</v>
      </c>
      <c r="E88" s="45">
        <v>33.310299999999998</v>
      </c>
      <c r="F88" s="45">
        <v>33.136499999999998</v>
      </c>
      <c r="G88" s="45">
        <v>33.170099999999998</v>
      </c>
      <c r="H88" s="45">
        <v>35.633099999999999</v>
      </c>
      <c r="I88" s="45">
        <v>33.060400000000001</v>
      </c>
      <c r="J88" s="45">
        <v>32.6721</v>
      </c>
      <c r="K88" s="45">
        <v>33.310299999999998</v>
      </c>
      <c r="L88" s="45">
        <v>33.136499999999998</v>
      </c>
      <c r="M88" s="45">
        <v>33.170099999999998</v>
      </c>
      <c r="N88" s="45">
        <v>35.633099999999999</v>
      </c>
      <c r="O88" s="45">
        <v>39.8977</v>
      </c>
      <c r="P88" s="45">
        <v>39.8977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11.49</v>
      </c>
      <c r="V88" s="45">
        <v>0</v>
      </c>
      <c r="W88" s="45">
        <v>11.49</v>
      </c>
      <c r="X88" s="45">
        <v>0</v>
      </c>
      <c r="Y88" s="45">
        <v>17.7057</v>
      </c>
      <c r="Z88" s="45">
        <v>11.160399999999999</v>
      </c>
      <c r="AA88" s="45">
        <v>11.49</v>
      </c>
      <c r="AB88" s="45">
        <v>0</v>
      </c>
      <c r="AC88" s="45">
        <v>11.49</v>
      </c>
      <c r="AD88" s="45">
        <v>0</v>
      </c>
      <c r="AE88" s="45">
        <v>17.7057</v>
      </c>
      <c r="AF88" s="45">
        <v>11.160399999999999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22.031700000000001</v>
      </c>
    </row>
    <row r="89" spans="1:39" hidden="1" outlineLevel="1">
      <c r="A89" s="8">
        <v>42917</v>
      </c>
      <c r="B89" s="45">
        <v>30.939299999999999</v>
      </c>
      <c r="C89" s="45">
        <v>32.610900000000001</v>
      </c>
      <c r="D89" s="45">
        <v>33.5167</v>
      </c>
      <c r="E89" s="45">
        <v>32.119300000000003</v>
      </c>
      <c r="F89" s="45">
        <v>25.238299999999999</v>
      </c>
      <c r="G89" s="45">
        <v>34.379100000000001</v>
      </c>
      <c r="H89" s="45">
        <v>36.669499999999999</v>
      </c>
      <c r="I89" s="45">
        <v>32.607399999999998</v>
      </c>
      <c r="J89" s="45">
        <v>33.508099999999999</v>
      </c>
      <c r="K89" s="45">
        <v>32.119300000000003</v>
      </c>
      <c r="L89" s="45">
        <v>25.238299999999999</v>
      </c>
      <c r="M89" s="45">
        <v>34.379100000000001</v>
      </c>
      <c r="N89" s="45">
        <v>36.669499999999999</v>
      </c>
      <c r="O89" s="45">
        <v>40.110100000000003</v>
      </c>
      <c r="P89" s="45">
        <v>40.110100000000003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5.4054000000000002</v>
      </c>
      <c r="V89" s="45">
        <v>0</v>
      </c>
      <c r="W89" s="45">
        <v>5.4054000000000002</v>
      </c>
      <c r="X89" s="45">
        <v>0</v>
      </c>
      <c r="Y89" s="45">
        <v>4.8613</v>
      </c>
      <c r="Z89" s="45">
        <v>8.7197999999999993</v>
      </c>
      <c r="AA89" s="45">
        <v>5.4054000000000002</v>
      </c>
      <c r="AB89" s="45">
        <v>0</v>
      </c>
      <c r="AC89" s="45">
        <v>5.4054000000000002</v>
      </c>
      <c r="AD89" s="45">
        <v>0</v>
      </c>
      <c r="AE89" s="45">
        <v>4.8613</v>
      </c>
      <c r="AF89" s="45">
        <v>8.7197999999999993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22.156199999999998</v>
      </c>
    </row>
    <row r="90" spans="1:39" hidden="1" outlineLevel="1">
      <c r="A90" s="8">
        <v>42948</v>
      </c>
      <c r="B90" s="45">
        <v>30.311399999999999</v>
      </c>
      <c r="C90" s="45">
        <v>31.680700000000002</v>
      </c>
      <c r="D90" s="45">
        <v>33.049599999999998</v>
      </c>
      <c r="E90" s="45">
        <v>30.849499999999999</v>
      </c>
      <c r="F90" s="45">
        <v>21.540700000000001</v>
      </c>
      <c r="G90" s="45">
        <v>35.185899999999997</v>
      </c>
      <c r="H90" s="45">
        <v>36.856999999999999</v>
      </c>
      <c r="I90" s="45">
        <v>31.678799999999999</v>
      </c>
      <c r="J90" s="45">
        <v>33.045499999999997</v>
      </c>
      <c r="K90" s="45">
        <v>30.849499999999999</v>
      </c>
      <c r="L90" s="45">
        <v>21.540700000000001</v>
      </c>
      <c r="M90" s="45">
        <v>35.185899999999997</v>
      </c>
      <c r="N90" s="45">
        <v>36.856999999999999</v>
      </c>
      <c r="O90" s="45">
        <v>39.250700000000002</v>
      </c>
      <c r="P90" s="45">
        <v>39.250700000000002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16.716999999999999</v>
      </c>
      <c r="V90" s="45">
        <v>0</v>
      </c>
      <c r="W90" s="45">
        <v>16.716999999999999</v>
      </c>
      <c r="X90" s="45">
        <v>0</v>
      </c>
      <c r="Y90" s="45">
        <v>16.9008</v>
      </c>
      <c r="Z90" s="45">
        <v>16.697099999999999</v>
      </c>
      <c r="AA90" s="45">
        <v>16.716999999999999</v>
      </c>
      <c r="AB90" s="45">
        <v>0</v>
      </c>
      <c r="AC90" s="45">
        <v>16.716999999999999</v>
      </c>
      <c r="AD90" s="45">
        <v>0</v>
      </c>
      <c r="AE90" s="45">
        <v>16.9008</v>
      </c>
      <c r="AF90" s="45">
        <v>16.697099999999999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21.7331</v>
      </c>
    </row>
    <row r="91" spans="1:39" hidden="1" outlineLevel="1">
      <c r="A91" s="8">
        <v>42979</v>
      </c>
      <c r="B91" s="45">
        <v>30.659300000000002</v>
      </c>
      <c r="C91" s="45">
        <v>32.011000000000003</v>
      </c>
      <c r="D91" s="45">
        <v>34.159300000000002</v>
      </c>
      <c r="E91" s="45">
        <v>31.142600000000002</v>
      </c>
      <c r="F91" s="45">
        <v>26.970400000000001</v>
      </c>
      <c r="G91" s="45">
        <v>33.223799999999997</v>
      </c>
      <c r="H91" s="45">
        <v>39.362499999999997</v>
      </c>
      <c r="I91" s="45">
        <v>32.010599999999997</v>
      </c>
      <c r="J91" s="45">
        <v>34.158299999999997</v>
      </c>
      <c r="K91" s="45">
        <v>31.142600000000002</v>
      </c>
      <c r="L91" s="45">
        <v>26.970400000000001</v>
      </c>
      <c r="M91" s="45">
        <v>33.223799999999997</v>
      </c>
      <c r="N91" s="45">
        <v>39.362499999999997</v>
      </c>
      <c r="O91" s="45">
        <v>37.183399999999999</v>
      </c>
      <c r="P91" s="45">
        <v>37.183399999999999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14.5252</v>
      </c>
      <c r="V91" s="45">
        <v>0</v>
      </c>
      <c r="W91" s="45">
        <v>14.5252</v>
      </c>
      <c r="X91" s="45">
        <v>0</v>
      </c>
      <c r="Y91" s="45">
        <v>17.899999999999999</v>
      </c>
      <c r="Z91" s="45">
        <v>13.117900000000001</v>
      </c>
      <c r="AA91" s="45">
        <v>14.5252</v>
      </c>
      <c r="AB91" s="45">
        <v>0</v>
      </c>
      <c r="AC91" s="45">
        <v>14.5252</v>
      </c>
      <c r="AD91" s="45">
        <v>0</v>
      </c>
      <c r="AE91" s="45">
        <v>17.899999999999999</v>
      </c>
      <c r="AF91" s="45">
        <v>13.117900000000001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21.5609</v>
      </c>
    </row>
    <row r="92" spans="1:39" hidden="1" outlineLevel="1">
      <c r="A92" s="8">
        <v>43009</v>
      </c>
      <c r="B92" s="45">
        <v>30.982299999999999</v>
      </c>
      <c r="C92" s="45">
        <v>32.073300000000003</v>
      </c>
      <c r="D92" s="45">
        <v>36.240900000000003</v>
      </c>
      <c r="E92" s="45">
        <v>30.8108</v>
      </c>
      <c r="F92" s="45">
        <v>25.702300000000001</v>
      </c>
      <c r="G92" s="45">
        <v>33.7883</v>
      </c>
      <c r="H92" s="45">
        <v>38.063899999999997</v>
      </c>
      <c r="I92" s="45">
        <v>32.072400000000002</v>
      </c>
      <c r="J92" s="45">
        <v>36.239899999999999</v>
      </c>
      <c r="K92" s="45">
        <v>30.8108</v>
      </c>
      <c r="L92" s="45">
        <v>25.702300000000001</v>
      </c>
      <c r="M92" s="45">
        <v>33.7883</v>
      </c>
      <c r="N92" s="45">
        <v>38.063899999999997</v>
      </c>
      <c r="O92" s="45">
        <v>37.691200000000002</v>
      </c>
      <c r="P92" s="45">
        <v>37.691200000000002</v>
      </c>
      <c r="Q92" s="45" t="s">
        <v>126</v>
      </c>
      <c r="R92" s="45" t="s">
        <v>126</v>
      </c>
      <c r="S92" s="45" t="s">
        <v>126</v>
      </c>
      <c r="T92" s="45" t="s">
        <v>126</v>
      </c>
      <c r="U92" s="45">
        <v>13.1515</v>
      </c>
      <c r="V92" s="45">
        <v>0</v>
      </c>
      <c r="W92" s="45">
        <v>13.1515</v>
      </c>
      <c r="X92" s="45">
        <v>1.1971000000000001</v>
      </c>
      <c r="Y92" s="45">
        <v>19.03</v>
      </c>
      <c r="Z92" s="45">
        <v>13.6088</v>
      </c>
      <c r="AA92" s="45">
        <v>13.1515</v>
      </c>
      <c r="AB92" s="45">
        <v>0</v>
      </c>
      <c r="AC92" s="45">
        <v>13.1515</v>
      </c>
      <c r="AD92" s="45">
        <v>1.1971000000000001</v>
      </c>
      <c r="AE92" s="45">
        <v>19.03</v>
      </c>
      <c r="AF92" s="45">
        <v>13.6088</v>
      </c>
      <c r="AG92" s="45">
        <v>0</v>
      </c>
      <c r="AH92" s="45">
        <v>0</v>
      </c>
      <c r="AI92" s="45" t="s">
        <v>126</v>
      </c>
      <c r="AJ92" s="45" t="s">
        <v>126</v>
      </c>
      <c r="AK92" s="45" t="s">
        <v>126</v>
      </c>
      <c r="AL92" s="45" t="s">
        <v>126</v>
      </c>
      <c r="AM92" s="45">
        <v>22.281700000000001</v>
      </c>
    </row>
    <row r="93" spans="1:39" hidden="1" outlineLevel="1">
      <c r="A93" s="8">
        <v>43040</v>
      </c>
      <c r="B93" s="45">
        <v>30.815200000000001</v>
      </c>
      <c r="C93" s="45">
        <v>31.922599999999999</v>
      </c>
      <c r="D93" s="45">
        <v>34.400199999999998</v>
      </c>
      <c r="E93" s="45">
        <v>30.8596</v>
      </c>
      <c r="F93" s="45">
        <v>26.3569</v>
      </c>
      <c r="G93" s="45">
        <v>33.1267</v>
      </c>
      <c r="H93" s="45">
        <v>35.935000000000002</v>
      </c>
      <c r="I93" s="45">
        <v>31.916399999999999</v>
      </c>
      <c r="J93" s="45">
        <v>34.383000000000003</v>
      </c>
      <c r="K93" s="45">
        <v>30.8596</v>
      </c>
      <c r="L93" s="45">
        <v>26.3569</v>
      </c>
      <c r="M93" s="45">
        <v>33.1267</v>
      </c>
      <c r="N93" s="45">
        <v>35.935000000000002</v>
      </c>
      <c r="O93" s="45">
        <v>46.934899999999999</v>
      </c>
      <c r="P93" s="45">
        <v>46.934899999999999</v>
      </c>
      <c r="Q93" s="45">
        <v>0</v>
      </c>
      <c r="R93" s="45" t="s">
        <v>126</v>
      </c>
      <c r="S93" s="45" t="s">
        <v>126</v>
      </c>
      <c r="T93" s="45">
        <v>0</v>
      </c>
      <c r="U93" s="45">
        <v>15.576599999999999</v>
      </c>
      <c r="V93" s="45">
        <v>0</v>
      </c>
      <c r="W93" s="45">
        <v>15.576599999999999</v>
      </c>
      <c r="X93" s="45">
        <v>3.0908000000000002</v>
      </c>
      <c r="Y93" s="45">
        <v>20.994199999999999</v>
      </c>
      <c r="Z93" s="45">
        <v>17.009</v>
      </c>
      <c r="AA93" s="45">
        <v>16.250499999999999</v>
      </c>
      <c r="AB93" s="45">
        <v>0</v>
      </c>
      <c r="AC93" s="45">
        <v>16.250499999999999</v>
      </c>
      <c r="AD93" s="45">
        <v>3.0908000000000002</v>
      </c>
      <c r="AE93" s="45">
        <v>20.994199999999999</v>
      </c>
      <c r="AF93" s="45">
        <v>18.430599999999998</v>
      </c>
      <c r="AG93" s="45">
        <v>9</v>
      </c>
      <c r="AH93" s="45">
        <v>0</v>
      </c>
      <c r="AI93" s="45">
        <v>9</v>
      </c>
      <c r="AJ93" s="45" t="s">
        <v>126</v>
      </c>
      <c r="AK93" s="45" t="s">
        <v>126</v>
      </c>
      <c r="AL93" s="45">
        <v>9</v>
      </c>
      <c r="AM93" s="45">
        <v>21.832799999999999</v>
      </c>
    </row>
    <row r="94" spans="1:39" hidden="1" outlineLevel="1">
      <c r="A94" s="8">
        <v>43070</v>
      </c>
      <c r="B94" s="45">
        <v>35.635300000000001</v>
      </c>
      <c r="C94" s="45">
        <v>38.723700000000001</v>
      </c>
      <c r="D94" s="45">
        <v>35.786200000000001</v>
      </c>
      <c r="E94" s="45">
        <v>39.772799999999997</v>
      </c>
      <c r="F94" s="45">
        <v>44.959699999999998</v>
      </c>
      <c r="G94" s="45">
        <v>38.179400000000001</v>
      </c>
      <c r="H94" s="45">
        <v>37.9101</v>
      </c>
      <c r="I94" s="45">
        <v>38.723999999999997</v>
      </c>
      <c r="J94" s="45">
        <v>35.785699999999999</v>
      </c>
      <c r="K94" s="45">
        <v>39.772799999999997</v>
      </c>
      <c r="L94" s="45">
        <v>44.959699999999998</v>
      </c>
      <c r="M94" s="45">
        <v>38.179400000000001</v>
      </c>
      <c r="N94" s="45">
        <v>37.9101</v>
      </c>
      <c r="O94" s="45">
        <v>36.532800000000002</v>
      </c>
      <c r="P94" s="45">
        <v>36.532800000000002</v>
      </c>
      <c r="Q94" s="45">
        <v>0</v>
      </c>
      <c r="R94" s="45" t="s">
        <v>126</v>
      </c>
      <c r="S94" s="45">
        <v>0</v>
      </c>
      <c r="T94" s="45" t="s">
        <v>126</v>
      </c>
      <c r="U94" s="45">
        <v>11.297800000000001</v>
      </c>
      <c r="V94" s="45">
        <v>0</v>
      </c>
      <c r="W94" s="45">
        <v>11.297800000000001</v>
      </c>
      <c r="X94" s="45">
        <v>2.6244000000000001</v>
      </c>
      <c r="Y94" s="45">
        <v>20</v>
      </c>
      <c r="Z94" s="45">
        <v>18.7851</v>
      </c>
      <c r="AA94" s="45">
        <v>11.297800000000001</v>
      </c>
      <c r="AB94" s="45">
        <v>0</v>
      </c>
      <c r="AC94" s="45">
        <v>11.297800000000001</v>
      </c>
      <c r="AD94" s="45">
        <v>2.6244000000000001</v>
      </c>
      <c r="AE94" s="45">
        <v>20</v>
      </c>
      <c r="AF94" s="45">
        <v>18.7851</v>
      </c>
      <c r="AG94" s="45">
        <v>0</v>
      </c>
      <c r="AH94" s="45">
        <v>0</v>
      </c>
      <c r="AI94" s="45">
        <v>0</v>
      </c>
      <c r="AJ94" s="45" t="s">
        <v>126</v>
      </c>
      <c r="AK94" s="45">
        <v>0</v>
      </c>
      <c r="AL94" s="45" t="s">
        <v>126</v>
      </c>
      <c r="AM94" s="45">
        <v>20.028400000000001</v>
      </c>
    </row>
    <row r="95" spans="1:39" hidden="1" outlineLevel="1">
      <c r="A95" s="8">
        <v>43101</v>
      </c>
      <c r="B95" s="45">
        <v>32.751800000000003</v>
      </c>
      <c r="C95" s="45">
        <v>34.572000000000003</v>
      </c>
      <c r="D95" s="45">
        <v>34.074399999999997</v>
      </c>
      <c r="E95" s="45">
        <v>34.838500000000003</v>
      </c>
      <c r="F95" s="45">
        <v>33.706299999999999</v>
      </c>
      <c r="G95" s="45">
        <v>34.591099999999997</v>
      </c>
      <c r="H95" s="45">
        <v>41.847799999999999</v>
      </c>
      <c r="I95" s="45">
        <v>34.783700000000003</v>
      </c>
      <c r="J95" s="45">
        <v>34.678699999999999</v>
      </c>
      <c r="K95" s="45">
        <v>34.838500000000003</v>
      </c>
      <c r="L95" s="45">
        <v>33.706299999999999</v>
      </c>
      <c r="M95" s="45">
        <v>34.591099999999997</v>
      </c>
      <c r="N95" s="45">
        <v>41.847799999999999</v>
      </c>
      <c r="O95" s="45">
        <v>9.8901000000000003</v>
      </c>
      <c r="P95" s="45">
        <v>9.8901000000000003</v>
      </c>
      <c r="Q95" s="45">
        <v>0</v>
      </c>
      <c r="R95" s="45" t="s">
        <v>126</v>
      </c>
      <c r="S95" s="45" t="s">
        <v>126</v>
      </c>
      <c r="T95" s="45">
        <v>0</v>
      </c>
      <c r="U95" s="45">
        <v>15.984999999999999</v>
      </c>
      <c r="V95" s="45">
        <v>0</v>
      </c>
      <c r="W95" s="45">
        <v>15.984999999999999</v>
      </c>
      <c r="X95" s="45">
        <v>0</v>
      </c>
      <c r="Y95" s="45">
        <v>20.514099999999999</v>
      </c>
      <c r="Z95" s="45">
        <v>14.1945</v>
      </c>
      <c r="AA95" s="45">
        <v>15.9947</v>
      </c>
      <c r="AB95" s="45">
        <v>0</v>
      </c>
      <c r="AC95" s="45">
        <v>15.9947</v>
      </c>
      <c r="AD95" s="45">
        <v>0</v>
      </c>
      <c r="AE95" s="45">
        <v>20.514099999999999</v>
      </c>
      <c r="AF95" s="45">
        <v>14.1724</v>
      </c>
      <c r="AG95" s="45">
        <v>15.3</v>
      </c>
      <c r="AH95" s="45">
        <v>0</v>
      </c>
      <c r="AI95" s="45">
        <v>15.3</v>
      </c>
      <c r="AJ95" s="45" t="s">
        <v>126</v>
      </c>
      <c r="AK95" s="45" t="s">
        <v>126</v>
      </c>
      <c r="AL95" s="45">
        <v>15.3</v>
      </c>
      <c r="AM95" s="45">
        <v>20.734300000000001</v>
      </c>
    </row>
    <row r="96" spans="1:39" hidden="1" outlineLevel="1">
      <c r="A96" s="8">
        <v>43132</v>
      </c>
      <c r="B96" s="45">
        <v>36.319200000000002</v>
      </c>
      <c r="C96" s="45">
        <v>38.817799999999998</v>
      </c>
      <c r="D96" s="45">
        <v>36.133600000000001</v>
      </c>
      <c r="E96" s="45">
        <v>39.9452</v>
      </c>
      <c r="F96" s="45">
        <v>32.965499999999999</v>
      </c>
      <c r="G96" s="45">
        <v>42.912599999999998</v>
      </c>
      <c r="H96" s="45">
        <v>21.9694</v>
      </c>
      <c r="I96" s="45">
        <v>38.817399999999999</v>
      </c>
      <c r="J96" s="45">
        <v>36.131399999999999</v>
      </c>
      <c r="K96" s="45">
        <v>39.9452</v>
      </c>
      <c r="L96" s="45">
        <v>32.965499999999999</v>
      </c>
      <c r="M96" s="45">
        <v>42.912599999999998</v>
      </c>
      <c r="N96" s="45">
        <v>21.9694</v>
      </c>
      <c r="O96" s="45">
        <v>44.203400000000002</v>
      </c>
      <c r="P96" s="45">
        <v>44.203400000000002</v>
      </c>
      <c r="Q96" s="45" t="s">
        <v>126</v>
      </c>
      <c r="R96" s="45" t="s">
        <v>126</v>
      </c>
      <c r="S96" s="45" t="s">
        <v>126</v>
      </c>
      <c r="T96" s="45" t="s">
        <v>126</v>
      </c>
      <c r="U96" s="45">
        <v>15.475099999999999</v>
      </c>
      <c r="V96" s="45">
        <v>0</v>
      </c>
      <c r="W96" s="45">
        <v>15.475099999999999</v>
      </c>
      <c r="X96" s="45">
        <v>0</v>
      </c>
      <c r="Y96" s="45">
        <v>17.507000000000001</v>
      </c>
      <c r="Z96" s="45">
        <v>17.039000000000001</v>
      </c>
      <c r="AA96" s="45">
        <v>15.475099999999999</v>
      </c>
      <c r="AB96" s="45">
        <v>0</v>
      </c>
      <c r="AC96" s="45">
        <v>15.475099999999999</v>
      </c>
      <c r="AD96" s="45">
        <v>0</v>
      </c>
      <c r="AE96" s="45">
        <v>17.507000000000001</v>
      </c>
      <c r="AF96" s="45">
        <v>17.039000000000001</v>
      </c>
      <c r="AG96" s="45">
        <v>0</v>
      </c>
      <c r="AH96" s="45">
        <v>0</v>
      </c>
      <c r="AI96" s="45" t="s">
        <v>126</v>
      </c>
      <c r="AJ96" s="45" t="s">
        <v>126</v>
      </c>
      <c r="AK96" s="45" t="s">
        <v>126</v>
      </c>
      <c r="AL96" s="45" t="s">
        <v>126</v>
      </c>
      <c r="AM96" s="45">
        <v>21.361699999999999</v>
      </c>
    </row>
    <row r="97" spans="1:39" hidden="1" outlineLevel="1">
      <c r="A97" s="8">
        <v>43160</v>
      </c>
      <c r="B97" s="45">
        <v>33.259099999999997</v>
      </c>
      <c r="C97" s="45">
        <v>36.060099999999998</v>
      </c>
      <c r="D97" s="45">
        <v>35.718899999999998</v>
      </c>
      <c r="E97" s="45">
        <v>36.232999999999997</v>
      </c>
      <c r="F97" s="45">
        <v>29.474499999999999</v>
      </c>
      <c r="G97" s="45">
        <v>38.480899999999998</v>
      </c>
      <c r="H97" s="45">
        <v>24.847999999999999</v>
      </c>
      <c r="I97" s="45">
        <v>36.059899999999999</v>
      </c>
      <c r="J97" s="45">
        <v>35.718000000000004</v>
      </c>
      <c r="K97" s="45">
        <v>36.232999999999997</v>
      </c>
      <c r="L97" s="45">
        <v>29.474499999999999</v>
      </c>
      <c r="M97" s="45">
        <v>38.480899999999998</v>
      </c>
      <c r="N97" s="45">
        <v>24.847999999999999</v>
      </c>
      <c r="O97" s="45">
        <v>40.794600000000003</v>
      </c>
      <c r="P97" s="45">
        <v>40.794600000000003</v>
      </c>
      <c r="Q97" s="45">
        <v>0</v>
      </c>
      <c r="R97" s="45" t="s">
        <v>126</v>
      </c>
      <c r="S97" s="45" t="s">
        <v>126</v>
      </c>
      <c r="T97" s="45">
        <v>0</v>
      </c>
      <c r="U97" s="45">
        <v>18.6236</v>
      </c>
      <c r="V97" s="45">
        <v>0</v>
      </c>
      <c r="W97" s="45">
        <v>18.6236</v>
      </c>
      <c r="X97" s="45">
        <v>0</v>
      </c>
      <c r="Y97" s="45">
        <v>20.550999999999998</v>
      </c>
      <c r="Z97" s="45">
        <v>18.309699999999999</v>
      </c>
      <c r="AA97" s="45">
        <v>18.628499999999999</v>
      </c>
      <c r="AB97" s="45">
        <v>0</v>
      </c>
      <c r="AC97" s="45">
        <v>18.628499999999999</v>
      </c>
      <c r="AD97" s="45">
        <v>0</v>
      </c>
      <c r="AE97" s="45">
        <v>20.550999999999998</v>
      </c>
      <c r="AF97" s="45">
        <v>18.315100000000001</v>
      </c>
      <c r="AG97" s="45">
        <v>13</v>
      </c>
      <c r="AH97" s="45">
        <v>0</v>
      </c>
      <c r="AI97" s="45">
        <v>13</v>
      </c>
      <c r="AJ97" s="45" t="s">
        <v>126</v>
      </c>
      <c r="AK97" s="45" t="s">
        <v>126</v>
      </c>
      <c r="AL97" s="45">
        <v>13</v>
      </c>
      <c r="AM97" s="45">
        <v>20.255299999999998</v>
      </c>
    </row>
    <row r="98" spans="1:39" hidden="1" outlineLevel="1">
      <c r="A98" s="8">
        <v>43191</v>
      </c>
      <c r="B98" s="45">
        <v>33.7288</v>
      </c>
      <c r="C98" s="45">
        <v>36.640599999999999</v>
      </c>
      <c r="D98" s="45">
        <v>35.839700000000001</v>
      </c>
      <c r="E98" s="45">
        <v>37.069400000000002</v>
      </c>
      <c r="F98" s="45">
        <v>32.4574</v>
      </c>
      <c r="G98" s="45">
        <v>38.704099999999997</v>
      </c>
      <c r="H98" s="45">
        <v>26.428999999999998</v>
      </c>
      <c r="I98" s="45">
        <v>36.639800000000001</v>
      </c>
      <c r="J98" s="45">
        <v>35.837299999999999</v>
      </c>
      <c r="K98" s="45">
        <v>37.069400000000002</v>
      </c>
      <c r="L98" s="45">
        <v>32.4574</v>
      </c>
      <c r="M98" s="45">
        <v>38.704099999999997</v>
      </c>
      <c r="N98" s="45">
        <v>26.428999999999998</v>
      </c>
      <c r="O98" s="45">
        <v>43.7014</v>
      </c>
      <c r="P98" s="45">
        <v>43.7014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16.680399999999999</v>
      </c>
      <c r="V98" s="45">
        <v>0</v>
      </c>
      <c r="W98" s="45">
        <v>16.680399999999999</v>
      </c>
      <c r="X98" s="45">
        <v>0</v>
      </c>
      <c r="Y98" s="45">
        <v>18</v>
      </c>
      <c r="Z98" s="45">
        <v>17.241700000000002</v>
      </c>
      <c r="AA98" s="45">
        <v>16.680399999999999</v>
      </c>
      <c r="AB98" s="45">
        <v>0</v>
      </c>
      <c r="AC98" s="45">
        <v>16.680399999999999</v>
      </c>
      <c r="AD98" s="45">
        <v>0</v>
      </c>
      <c r="AE98" s="45">
        <v>18</v>
      </c>
      <c r="AF98" s="45">
        <v>17.241700000000002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20.365600000000001</v>
      </c>
    </row>
    <row r="99" spans="1:39" hidden="1" outlineLevel="1">
      <c r="A99" s="8">
        <v>43221</v>
      </c>
      <c r="B99" s="45">
        <v>34.579799999999999</v>
      </c>
      <c r="C99" s="45">
        <v>36.571399999999997</v>
      </c>
      <c r="D99" s="45">
        <v>35.069200000000002</v>
      </c>
      <c r="E99" s="45">
        <v>37.579000000000001</v>
      </c>
      <c r="F99" s="45">
        <v>32.238799999999998</v>
      </c>
      <c r="G99" s="45">
        <v>39.328899999999997</v>
      </c>
      <c r="H99" s="45">
        <v>26.531500000000001</v>
      </c>
      <c r="I99" s="45">
        <v>36.571199999999997</v>
      </c>
      <c r="J99" s="45">
        <v>35.068100000000001</v>
      </c>
      <c r="K99" s="45">
        <v>37.579000000000001</v>
      </c>
      <c r="L99" s="45">
        <v>32.238799999999998</v>
      </c>
      <c r="M99" s="45">
        <v>39.328899999999997</v>
      </c>
      <c r="N99" s="45">
        <v>26.531500000000001</v>
      </c>
      <c r="O99" s="45">
        <v>37.605699999999999</v>
      </c>
      <c r="P99" s="45">
        <v>37.605699999999999</v>
      </c>
      <c r="Q99" s="45">
        <v>0</v>
      </c>
      <c r="R99" s="45">
        <v>0</v>
      </c>
      <c r="S99" s="45" t="s">
        <v>126</v>
      </c>
      <c r="T99" s="45" t="s">
        <v>126</v>
      </c>
      <c r="U99" s="45">
        <v>17.267900000000001</v>
      </c>
      <c r="V99" s="45">
        <v>0</v>
      </c>
      <c r="W99" s="45">
        <v>17.267900000000001</v>
      </c>
      <c r="X99" s="45">
        <v>19.319199999999999</v>
      </c>
      <c r="Y99" s="45">
        <v>18.601099999999999</v>
      </c>
      <c r="Z99" s="45">
        <v>16.5777</v>
      </c>
      <c r="AA99" s="45">
        <v>17.267900000000001</v>
      </c>
      <c r="AB99" s="45">
        <v>0</v>
      </c>
      <c r="AC99" s="45">
        <v>17.267900000000001</v>
      </c>
      <c r="AD99" s="45">
        <v>19.319199999999999</v>
      </c>
      <c r="AE99" s="45">
        <v>18.601099999999999</v>
      </c>
      <c r="AF99" s="45">
        <v>16.5777</v>
      </c>
      <c r="AG99" s="45">
        <v>0</v>
      </c>
      <c r="AH99" s="45">
        <v>0</v>
      </c>
      <c r="AI99" s="45">
        <v>0</v>
      </c>
      <c r="AJ99" s="45">
        <v>0</v>
      </c>
      <c r="AK99" s="45" t="s">
        <v>126</v>
      </c>
      <c r="AL99" s="45" t="s">
        <v>126</v>
      </c>
      <c r="AM99" s="45">
        <v>21.084399999999999</v>
      </c>
    </row>
    <row r="100" spans="1:39" hidden="1" outlineLevel="1">
      <c r="A100" s="8">
        <v>43252</v>
      </c>
      <c r="B100" s="45">
        <v>34.243299999999998</v>
      </c>
      <c r="C100" s="45">
        <v>36.4604</v>
      </c>
      <c r="D100" s="45">
        <v>36.527999999999999</v>
      </c>
      <c r="E100" s="45">
        <v>36.432099999999998</v>
      </c>
      <c r="F100" s="45">
        <v>31.0853</v>
      </c>
      <c r="G100" s="45">
        <v>38.342399999999998</v>
      </c>
      <c r="H100" s="45">
        <v>24.350100000000001</v>
      </c>
      <c r="I100" s="45">
        <v>36.460299999999997</v>
      </c>
      <c r="J100" s="45">
        <v>36.527799999999999</v>
      </c>
      <c r="K100" s="45">
        <v>36.432099999999998</v>
      </c>
      <c r="L100" s="45">
        <v>31.0853</v>
      </c>
      <c r="M100" s="45">
        <v>38.342399999999998</v>
      </c>
      <c r="N100" s="45">
        <v>24.350100000000001</v>
      </c>
      <c r="O100" s="45">
        <v>36.8367</v>
      </c>
      <c r="P100" s="45">
        <v>36.8367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12.5541</v>
      </c>
      <c r="V100" s="45">
        <v>0</v>
      </c>
      <c r="W100" s="45">
        <v>12.5541</v>
      </c>
      <c r="X100" s="45">
        <v>1.4080999999999999</v>
      </c>
      <c r="Y100" s="45">
        <v>20.279199999999999</v>
      </c>
      <c r="Z100" s="45">
        <v>17.0943</v>
      </c>
      <c r="AA100" s="45">
        <v>12.5541</v>
      </c>
      <c r="AB100" s="45">
        <v>0</v>
      </c>
      <c r="AC100" s="45">
        <v>12.5541</v>
      </c>
      <c r="AD100" s="45">
        <v>1.4080999999999999</v>
      </c>
      <c r="AE100" s="45">
        <v>20.279199999999999</v>
      </c>
      <c r="AF100" s="45">
        <v>17.0943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22.1861</v>
      </c>
    </row>
    <row r="101" spans="1:39" hidden="1" outlineLevel="1">
      <c r="A101" s="8">
        <v>43282</v>
      </c>
      <c r="B101" s="45">
        <v>34.0794</v>
      </c>
      <c r="C101" s="45">
        <v>36.179000000000002</v>
      </c>
      <c r="D101" s="45">
        <v>36.096899999999998</v>
      </c>
      <c r="E101" s="45">
        <v>36.2194</v>
      </c>
      <c r="F101" s="45">
        <v>30.140499999999999</v>
      </c>
      <c r="G101" s="45">
        <v>38.631799999999998</v>
      </c>
      <c r="H101" s="45">
        <v>24.4009</v>
      </c>
      <c r="I101" s="45">
        <v>36.177999999999997</v>
      </c>
      <c r="J101" s="45">
        <v>36.093800000000002</v>
      </c>
      <c r="K101" s="45">
        <v>36.2194</v>
      </c>
      <c r="L101" s="45">
        <v>30.140499999999999</v>
      </c>
      <c r="M101" s="45">
        <v>38.631799999999998</v>
      </c>
      <c r="N101" s="45">
        <v>24.4009</v>
      </c>
      <c r="O101" s="45">
        <v>48.3048</v>
      </c>
      <c r="P101" s="45">
        <v>48.3048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12.5722</v>
      </c>
      <c r="V101" s="45">
        <v>0</v>
      </c>
      <c r="W101" s="45">
        <v>12.5722</v>
      </c>
      <c r="X101" s="45">
        <v>0</v>
      </c>
      <c r="Y101" s="45">
        <v>18.969799999999999</v>
      </c>
      <c r="Z101" s="45">
        <v>16.247499999999999</v>
      </c>
      <c r="AA101" s="45">
        <v>12.5722</v>
      </c>
      <c r="AB101" s="45">
        <v>0</v>
      </c>
      <c r="AC101" s="45">
        <v>12.5722</v>
      </c>
      <c r="AD101" s="45">
        <v>0</v>
      </c>
      <c r="AE101" s="45">
        <v>18.969799999999999</v>
      </c>
      <c r="AF101" s="45">
        <v>16.247499999999999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22.467600000000001</v>
      </c>
    </row>
    <row r="102" spans="1:39" hidden="1" outlineLevel="1">
      <c r="A102" s="8">
        <v>43313</v>
      </c>
      <c r="B102" s="45">
        <v>33.767400000000002</v>
      </c>
      <c r="C102" s="45">
        <v>35.289000000000001</v>
      </c>
      <c r="D102" s="45">
        <v>35.222700000000003</v>
      </c>
      <c r="E102" s="45">
        <v>35.326999999999998</v>
      </c>
      <c r="F102" s="45">
        <v>29.018000000000001</v>
      </c>
      <c r="G102" s="45">
        <v>37.8461</v>
      </c>
      <c r="H102" s="45">
        <v>23.149699999999999</v>
      </c>
      <c r="I102" s="45">
        <v>35.2879</v>
      </c>
      <c r="J102" s="45">
        <v>35.219499999999996</v>
      </c>
      <c r="K102" s="45">
        <v>35.326999999999998</v>
      </c>
      <c r="L102" s="45">
        <v>29.018000000000001</v>
      </c>
      <c r="M102" s="45">
        <v>37.8461</v>
      </c>
      <c r="N102" s="45">
        <v>23.149699999999999</v>
      </c>
      <c r="O102" s="45">
        <v>41.0974</v>
      </c>
      <c r="P102" s="45">
        <v>41.0974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16.8749</v>
      </c>
      <c r="V102" s="45">
        <v>0</v>
      </c>
      <c r="W102" s="45">
        <v>16.8749</v>
      </c>
      <c r="X102" s="45">
        <v>0</v>
      </c>
      <c r="Y102" s="45">
        <v>18.3156</v>
      </c>
      <c r="Z102" s="45">
        <v>16.677</v>
      </c>
      <c r="AA102" s="45">
        <v>16.8749</v>
      </c>
      <c r="AB102" s="45">
        <v>0</v>
      </c>
      <c r="AC102" s="45">
        <v>16.8749</v>
      </c>
      <c r="AD102" s="45">
        <v>0</v>
      </c>
      <c r="AE102" s="45">
        <v>18.3156</v>
      </c>
      <c r="AF102" s="45">
        <v>16.677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24.1783</v>
      </c>
    </row>
    <row r="103" spans="1:39" hidden="1" outlineLevel="1">
      <c r="A103" s="8">
        <v>43344</v>
      </c>
      <c r="B103" s="45">
        <v>33.927999999999997</v>
      </c>
      <c r="C103" s="45">
        <v>35.965600000000002</v>
      </c>
      <c r="D103" s="45">
        <v>36.405700000000003</v>
      </c>
      <c r="E103" s="45">
        <v>35.7699</v>
      </c>
      <c r="F103" s="45">
        <v>29.353999999999999</v>
      </c>
      <c r="G103" s="45">
        <v>38.049100000000003</v>
      </c>
      <c r="H103" s="45">
        <v>26.1995</v>
      </c>
      <c r="I103" s="45">
        <v>35.965299999999999</v>
      </c>
      <c r="J103" s="45">
        <v>36.404800000000002</v>
      </c>
      <c r="K103" s="45">
        <v>35.7699</v>
      </c>
      <c r="L103" s="45">
        <v>29.353999999999999</v>
      </c>
      <c r="M103" s="45">
        <v>38.049100000000003</v>
      </c>
      <c r="N103" s="45">
        <v>26.1995</v>
      </c>
      <c r="O103" s="45">
        <v>40.781500000000001</v>
      </c>
      <c r="P103" s="45">
        <v>40.781500000000001</v>
      </c>
      <c r="Q103" s="45">
        <v>0</v>
      </c>
      <c r="R103" s="45" t="s">
        <v>126</v>
      </c>
      <c r="S103" s="45">
        <v>0</v>
      </c>
      <c r="T103" s="45" t="s">
        <v>126</v>
      </c>
      <c r="U103" s="45">
        <v>18.511299999999999</v>
      </c>
      <c r="V103" s="45">
        <v>0</v>
      </c>
      <c r="W103" s="45">
        <v>18.511299999999999</v>
      </c>
      <c r="X103" s="45">
        <v>0</v>
      </c>
      <c r="Y103" s="45">
        <v>19.896699999999999</v>
      </c>
      <c r="Z103" s="45">
        <v>18.113600000000002</v>
      </c>
      <c r="AA103" s="45">
        <v>18.511299999999999</v>
      </c>
      <c r="AB103" s="45">
        <v>0</v>
      </c>
      <c r="AC103" s="45">
        <v>18.511299999999999</v>
      </c>
      <c r="AD103" s="45">
        <v>0</v>
      </c>
      <c r="AE103" s="45">
        <v>19.896699999999999</v>
      </c>
      <c r="AF103" s="45">
        <v>18.113600000000002</v>
      </c>
      <c r="AG103" s="45">
        <v>0</v>
      </c>
      <c r="AH103" s="45">
        <v>0</v>
      </c>
      <c r="AI103" s="45">
        <v>0</v>
      </c>
      <c r="AJ103" s="45" t="s">
        <v>126</v>
      </c>
      <c r="AK103" s="45">
        <v>0</v>
      </c>
      <c r="AL103" s="45" t="s">
        <v>126</v>
      </c>
      <c r="AM103" s="45">
        <v>23.8384</v>
      </c>
    </row>
    <row r="104" spans="1:39" hidden="1" outlineLevel="1">
      <c r="A104" s="8">
        <v>43374</v>
      </c>
      <c r="B104" s="45">
        <v>34.836399999999998</v>
      </c>
      <c r="C104" s="45">
        <v>36.623199999999997</v>
      </c>
      <c r="D104" s="45">
        <v>44.603200000000001</v>
      </c>
      <c r="E104" s="45">
        <v>34.362499999999997</v>
      </c>
      <c r="F104" s="45">
        <v>33.551600000000001</v>
      </c>
      <c r="G104" s="45">
        <v>35.094299999999997</v>
      </c>
      <c r="H104" s="45">
        <v>25.9984</v>
      </c>
      <c r="I104" s="45">
        <v>36.623800000000003</v>
      </c>
      <c r="J104" s="45">
        <v>44.603000000000002</v>
      </c>
      <c r="K104" s="45">
        <v>34.363599999999998</v>
      </c>
      <c r="L104" s="45">
        <v>33.551600000000001</v>
      </c>
      <c r="M104" s="45">
        <v>35.094299999999997</v>
      </c>
      <c r="N104" s="45">
        <v>26.033799999999999</v>
      </c>
      <c r="O104" s="45">
        <v>29.168900000000001</v>
      </c>
      <c r="P104" s="45">
        <v>45.874600000000001</v>
      </c>
      <c r="Q104" s="45">
        <v>15.4</v>
      </c>
      <c r="R104" s="45" t="s">
        <v>126</v>
      </c>
      <c r="S104" s="45" t="s">
        <v>126</v>
      </c>
      <c r="T104" s="45">
        <v>15.4</v>
      </c>
      <c r="U104" s="45">
        <v>15.4039</v>
      </c>
      <c r="V104" s="45">
        <v>0</v>
      </c>
      <c r="W104" s="45">
        <v>15.4039</v>
      </c>
      <c r="X104" s="45">
        <v>0</v>
      </c>
      <c r="Y104" s="45">
        <v>15.695600000000001</v>
      </c>
      <c r="Z104" s="45">
        <v>18.1707</v>
      </c>
      <c r="AA104" s="45">
        <v>15.4039</v>
      </c>
      <c r="AB104" s="45">
        <v>0</v>
      </c>
      <c r="AC104" s="45">
        <v>15.4039</v>
      </c>
      <c r="AD104" s="45">
        <v>0</v>
      </c>
      <c r="AE104" s="45">
        <v>15.695600000000001</v>
      </c>
      <c r="AF104" s="45">
        <v>18.1707</v>
      </c>
      <c r="AG104" s="45">
        <v>0</v>
      </c>
      <c r="AH104" s="45">
        <v>0</v>
      </c>
      <c r="AI104" s="45">
        <v>0</v>
      </c>
      <c r="AJ104" s="45" t="s">
        <v>126</v>
      </c>
      <c r="AK104" s="45" t="s">
        <v>126</v>
      </c>
      <c r="AL104" s="45">
        <v>0</v>
      </c>
      <c r="AM104" s="45">
        <v>24.435700000000001</v>
      </c>
    </row>
    <row r="105" spans="1:39" hidden="1" outlineLevel="1">
      <c r="A105" s="8">
        <v>43405</v>
      </c>
      <c r="B105" s="45">
        <v>33.71</v>
      </c>
      <c r="C105" s="45">
        <v>35.619999999999997</v>
      </c>
      <c r="D105" s="45">
        <v>45.771500000000003</v>
      </c>
      <c r="E105" s="45">
        <v>34.202199999999998</v>
      </c>
      <c r="F105" s="45">
        <v>32.838200000000001</v>
      </c>
      <c r="G105" s="45">
        <v>35.83</v>
      </c>
      <c r="H105" s="45">
        <v>18.068000000000001</v>
      </c>
      <c r="I105" s="45">
        <v>35.619399999999999</v>
      </c>
      <c r="J105" s="45">
        <v>45.769500000000001</v>
      </c>
      <c r="K105" s="45">
        <v>34.202199999999998</v>
      </c>
      <c r="L105" s="45">
        <v>32.838200000000001</v>
      </c>
      <c r="M105" s="45">
        <v>35.83</v>
      </c>
      <c r="N105" s="45">
        <v>18.068000000000001</v>
      </c>
      <c r="O105" s="45">
        <v>52.892200000000003</v>
      </c>
      <c r="P105" s="45">
        <v>52.892200000000003</v>
      </c>
      <c r="Q105" s="45">
        <v>0</v>
      </c>
      <c r="R105" s="45" t="s">
        <v>126</v>
      </c>
      <c r="S105" s="45">
        <v>0</v>
      </c>
      <c r="T105" s="45" t="s">
        <v>126</v>
      </c>
      <c r="U105" s="45">
        <v>16.064699999999998</v>
      </c>
      <c r="V105" s="45">
        <v>0</v>
      </c>
      <c r="W105" s="45">
        <v>16.064699999999998</v>
      </c>
      <c r="X105" s="45">
        <v>0</v>
      </c>
      <c r="Y105" s="45">
        <v>15.120699999999999</v>
      </c>
      <c r="Z105" s="45">
        <v>17.100899999999999</v>
      </c>
      <c r="AA105" s="45">
        <v>16.064699999999998</v>
      </c>
      <c r="AB105" s="45">
        <v>0</v>
      </c>
      <c r="AC105" s="45">
        <v>16.064699999999998</v>
      </c>
      <c r="AD105" s="45">
        <v>0</v>
      </c>
      <c r="AE105" s="45">
        <v>15.120699999999999</v>
      </c>
      <c r="AF105" s="45">
        <v>17.100899999999999</v>
      </c>
      <c r="AG105" s="45">
        <v>0</v>
      </c>
      <c r="AH105" s="45">
        <v>0</v>
      </c>
      <c r="AI105" s="45">
        <v>0</v>
      </c>
      <c r="AJ105" s="45" t="s">
        <v>126</v>
      </c>
      <c r="AK105" s="45">
        <v>0</v>
      </c>
      <c r="AL105" s="45" t="s">
        <v>126</v>
      </c>
      <c r="AM105" s="45">
        <v>23.111899999999999</v>
      </c>
    </row>
    <row r="106" spans="1:39" hidden="1" outlineLevel="1">
      <c r="A106" s="8">
        <v>43435</v>
      </c>
      <c r="B106" s="45">
        <v>34.146900000000002</v>
      </c>
      <c r="C106" s="45">
        <v>36.192999999999998</v>
      </c>
      <c r="D106" s="45">
        <v>45.229300000000002</v>
      </c>
      <c r="E106" s="45">
        <v>34.888800000000003</v>
      </c>
      <c r="F106" s="45">
        <v>32.692500000000003</v>
      </c>
      <c r="G106" s="45">
        <v>37.134999999999998</v>
      </c>
      <c r="H106" s="45">
        <v>18.151</v>
      </c>
      <c r="I106" s="45">
        <v>36.1965</v>
      </c>
      <c r="J106" s="45">
        <v>45.222700000000003</v>
      </c>
      <c r="K106" s="45">
        <v>34.895099999999999</v>
      </c>
      <c r="L106" s="45">
        <v>32.692500000000003</v>
      </c>
      <c r="M106" s="45">
        <v>37.134999999999998</v>
      </c>
      <c r="N106" s="45">
        <v>18.295000000000002</v>
      </c>
      <c r="O106" s="45">
        <v>26.6935</v>
      </c>
      <c r="P106" s="45">
        <v>50.363</v>
      </c>
      <c r="Q106" s="45">
        <v>8.5</v>
      </c>
      <c r="R106" s="45" t="s">
        <v>126</v>
      </c>
      <c r="S106" s="45">
        <v>0</v>
      </c>
      <c r="T106" s="45">
        <v>8.5</v>
      </c>
      <c r="U106" s="45">
        <v>17.6478</v>
      </c>
      <c r="V106" s="45">
        <v>0</v>
      </c>
      <c r="W106" s="45">
        <v>17.6478</v>
      </c>
      <c r="X106" s="45">
        <v>0</v>
      </c>
      <c r="Y106" s="45">
        <v>18.750499999999999</v>
      </c>
      <c r="Z106" s="45">
        <v>18.5944</v>
      </c>
      <c r="AA106" s="45">
        <v>17.6478</v>
      </c>
      <c r="AB106" s="45">
        <v>0</v>
      </c>
      <c r="AC106" s="45">
        <v>17.6478</v>
      </c>
      <c r="AD106" s="45">
        <v>0</v>
      </c>
      <c r="AE106" s="45">
        <v>18.750499999999999</v>
      </c>
      <c r="AF106" s="45">
        <v>18.5944</v>
      </c>
      <c r="AG106" s="45">
        <v>0</v>
      </c>
      <c r="AH106" s="45">
        <v>0</v>
      </c>
      <c r="AI106" s="45">
        <v>0</v>
      </c>
      <c r="AJ106" s="45" t="s">
        <v>126</v>
      </c>
      <c r="AK106" s="45">
        <v>0</v>
      </c>
      <c r="AL106" s="45">
        <v>0</v>
      </c>
      <c r="AM106" s="45">
        <v>23.6282</v>
      </c>
    </row>
    <row r="107" spans="1:39" hidden="1" outlineLevel="1">
      <c r="A107" s="8">
        <v>43466</v>
      </c>
      <c r="B107" s="45">
        <v>36.276899999999998</v>
      </c>
      <c r="C107" s="45">
        <v>37.997799999999998</v>
      </c>
      <c r="D107" s="45">
        <v>45.703000000000003</v>
      </c>
      <c r="E107" s="45">
        <v>36.849699999999999</v>
      </c>
      <c r="F107" s="45">
        <v>36.187199999999997</v>
      </c>
      <c r="G107" s="45">
        <v>37.802599999999998</v>
      </c>
      <c r="H107" s="45">
        <v>30.035799999999998</v>
      </c>
      <c r="I107" s="45">
        <v>37.997500000000002</v>
      </c>
      <c r="J107" s="45">
        <v>45.701799999999999</v>
      </c>
      <c r="K107" s="45">
        <v>36.849699999999999</v>
      </c>
      <c r="L107" s="45">
        <v>36.187199999999997</v>
      </c>
      <c r="M107" s="45">
        <v>37.802599999999998</v>
      </c>
      <c r="N107" s="45">
        <v>30.035799999999998</v>
      </c>
      <c r="O107" s="45">
        <v>53.394199999999998</v>
      </c>
      <c r="P107" s="45">
        <v>53.394199999999998</v>
      </c>
      <c r="Q107" s="45" t="s">
        <v>126</v>
      </c>
      <c r="R107" s="45" t="s">
        <v>126</v>
      </c>
      <c r="S107" s="45" t="s">
        <v>126</v>
      </c>
      <c r="T107" s="45" t="s">
        <v>126</v>
      </c>
      <c r="U107" s="45">
        <v>14.515700000000001</v>
      </c>
      <c r="V107" s="45">
        <v>0</v>
      </c>
      <c r="W107" s="45">
        <v>14.515700000000001</v>
      </c>
      <c r="X107" s="45">
        <v>0</v>
      </c>
      <c r="Y107" s="45">
        <v>19.5593</v>
      </c>
      <c r="Z107" s="45">
        <v>13.7559</v>
      </c>
      <c r="AA107" s="45">
        <v>14.515700000000001</v>
      </c>
      <c r="AB107" s="45">
        <v>0</v>
      </c>
      <c r="AC107" s="45">
        <v>14.515700000000001</v>
      </c>
      <c r="AD107" s="45">
        <v>0</v>
      </c>
      <c r="AE107" s="45">
        <v>19.5593</v>
      </c>
      <c r="AF107" s="45">
        <v>13.7559</v>
      </c>
      <c r="AG107" s="45">
        <v>0</v>
      </c>
      <c r="AH107" s="45">
        <v>0</v>
      </c>
      <c r="AI107" s="45" t="s">
        <v>126</v>
      </c>
      <c r="AJ107" s="45" t="s">
        <v>126</v>
      </c>
      <c r="AK107" s="45" t="s">
        <v>126</v>
      </c>
      <c r="AL107" s="45" t="s">
        <v>126</v>
      </c>
      <c r="AM107" s="45">
        <v>25.516200000000001</v>
      </c>
    </row>
    <row r="108" spans="1:39" hidden="1" outlineLevel="1">
      <c r="A108" s="8">
        <v>43497</v>
      </c>
      <c r="B108" s="45">
        <v>33.098999999999997</v>
      </c>
      <c r="C108" s="45">
        <v>35.003100000000003</v>
      </c>
      <c r="D108" s="45">
        <v>45.897500000000001</v>
      </c>
      <c r="E108" s="45">
        <v>33.0501</v>
      </c>
      <c r="F108" s="45">
        <v>33.552599999999998</v>
      </c>
      <c r="G108" s="45">
        <v>33.377099999999999</v>
      </c>
      <c r="H108" s="45">
        <v>16.8491</v>
      </c>
      <c r="I108" s="45">
        <v>35.000999999999998</v>
      </c>
      <c r="J108" s="45">
        <v>45.894199999999998</v>
      </c>
      <c r="K108" s="45">
        <v>33.0501</v>
      </c>
      <c r="L108" s="45">
        <v>33.552599999999998</v>
      </c>
      <c r="M108" s="45">
        <v>33.377099999999999</v>
      </c>
      <c r="N108" s="45">
        <v>16.8491</v>
      </c>
      <c r="O108" s="45">
        <v>49.307299999999998</v>
      </c>
      <c r="P108" s="45">
        <v>49.307299999999998</v>
      </c>
      <c r="Q108" s="45" t="s">
        <v>126</v>
      </c>
      <c r="R108" s="45" t="s">
        <v>126</v>
      </c>
      <c r="S108" s="45" t="s">
        <v>126</v>
      </c>
      <c r="T108" s="45" t="s">
        <v>126</v>
      </c>
      <c r="U108" s="45">
        <v>15.6305</v>
      </c>
      <c r="V108" s="45">
        <v>0</v>
      </c>
      <c r="W108" s="45">
        <v>15.6305</v>
      </c>
      <c r="X108" s="45">
        <v>0</v>
      </c>
      <c r="Y108" s="45">
        <v>19.989999999999998</v>
      </c>
      <c r="Z108" s="45">
        <v>18.031600000000001</v>
      </c>
      <c r="AA108" s="45">
        <v>15.6305</v>
      </c>
      <c r="AB108" s="45">
        <v>0</v>
      </c>
      <c r="AC108" s="45">
        <v>15.6305</v>
      </c>
      <c r="AD108" s="45">
        <v>0</v>
      </c>
      <c r="AE108" s="45">
        <v>19.989999999999998</v>
      </c>
      <c r="AF108" s="45">
        <v>18.031600000000001</v>
      </c>
      <c r="AG108" s="45">
        <v>0</v>
      </c>
      <c r="AH108" s="45">
        <v>0</v>
      </c>
      <c r="AI108" s="45" t="s">
        <v>126</v>
      </c>
      <c r="AJ108" s="45" t="s">
        <v>126</v>
      </c>
      <c r="AK108" s="45" t="s">
        <v>126</v>
      </c>
      <c r="AL108" s="45" t="s">
        <v>126</v>
      </c>
      <c r="AM108" s="45">
        <v>24.481300000000001</v>
      </c>
    </row>
    <row r="109" spans="1:39" hidden="1" outlineLevel="1">
      <c r="A109" s="8">
        <v>43525</v>
      </c>
      <c r="B109" s="45">
        <v>31.3413</v>
      </c>
      <c r="C109" s="45">
        <v>32.178199999999997</v>
      </c>
      <c r="D109" s="45">
        <v>45.656799999999997</v>
      </c>
      <c r="E109" s="45">
        <v>29.840800000000002</v>
      </c>
      <c r="F109" s="45">
        <v>26.2332</v>
      </c>
      <c r="G109" s="45">
        <v>33.532699999999998</v>
      </c>
      <c r="H109" s="45">
        <v>19.327300000000001</v>
      </c>
      <c r="I109" s="45">
        <v>32.176499999999997</v>
      </c>
      <c r="J109" s="45">
        <v>45.652200000000001</v>
      </c>
      <c r="K109" s="45">
        <v>29.840800000000002</v>
      </c>
      <c r="L109" s="45">
        <v>26.2332</v>
      </c>
      <c r="M109" s="45">
        <v>33.532699999999998</v>
      </c>
      <c r="N109" s="45">
        <v>19.327300000000001</v>
      </c>
      <c r="O109" s="45">
        <v>54.316800000000001</v>
      </c>
      <c r="P109" s="45">
        <v>54.316800000000001</v>
      </c>
      <c r="Q109" s="45" t="s">
        <v>126</v>
      </c>
      <c r="R109" s="45" t="s">
        <v>126</v>
      </c>
      <c r="S109" s="45" t="s">
        <v>126</v>
      </c>
      <c r="T109" s="45" t="s">
        <v>126</v>
      </c>
      <c r="U109" s="45">
        <v>17.696200000000001</v>
      </c>
      <c r="V109" s="45">
        <v>0</v>
      </c>
      <c r="W109" s="45">
        <v>17.696200000000001</v>
      </c>
      <c r="X109" s="45">
        <v>0</v>
      </c>
      <c r="Y109" s="45">
        <v>17.270099999999999</v>
      </c>
      <c r="Z109" s="45">
        <v>17.772200000000002</v>
      </c>
      <c r="AA109" s="45">
        <v>17.696200000000001</v>
      </c>
      <c r="AB109" s="45">
        <v>0</v>
      </c>
      <c r="AC109" s="45">
        <v>17.696200000000001</v>
      </c>
      <c r="AD109" s="45">
        <v>0</v>
      </c>
      <c r="AE109" s="45">
        <v>17.270099999999999</v>
      </c>
      <c r="AF109" s="45">
        <v>17.772200000000002</v>
      </c>
      <c r="AG109" s="45">
        <v>0</v>
      </c>
      <c r="AH109" s="45">
        <v>0</v>
      </c>
      <c r="AI109" s="45" t="s">
        <v>126</v>
      </c>
      <c r="AJ109" s="45" t="s">
        <v>126</v>
      </c>
      <c r="AK109" s="45" t="s">
        <v>126</v>
      </c>
      <c r="AL109" s="45" t="s">
        <v>126</v>
      </c>
      <c r="AM109" s="45">
        <v>26.514900000000001</v>
      </c>
    </row>
    <row r="110" spans="1:39" hidden="1" outlineLevel="1">
      <c r="A110" s="8">
        <v>43556</v>
      </c>
      <c r="B110" s="45">
        <v>33.435699999999997</v>
      </c>
      <c r="C110" s="45">
        <v>34.932200000000002</v>
      </c>
      <c r="D110" s="45">
        <v>45.438600000000001</v>
      </c>
      <c r="E110" s="45">
        <v>32.892400000000002</v>
      </c>
      <c r="F110" s="45">
        <v>31.790800000000001</v>
      </c>
      <c r="G110" s="45">
        <v>33.9497</v>
      </c>
      <c r="H110" s="45">
        <v>26.8748</v>
      </c>
      <c r="I110" s="45">
        <v>34.928899999999999</v>
      </c>
      <c r="J110" s="45">
        <v>45.433100000000003</v>
      </c>
      <c r="K110" s="45">
        <v>32.892400000000002</v>
      </c>
      <c r="L110" s="45">
        <v>31.790800000000001</v>
      </c>
      <c r="M110" s="45">
        <v>33.9497</v>
      </c>
      <c r="N110" s="45">
        <v>26.8748</v>
      </c>
      <c r="O110" s="45">
        <v>49.3065</v>
      </c>
      <c r="P110" s="45">
        <v>49.3065</v>
      </c>
      <c r="Q110" s="45">
        <v>0</v>
      </c>
      <c r="R110" s="45" t="s">
        <v>126</v>
      </c>
      <c r="S110" s="45" t="s">
        <v>126</v>
      </c>
      <c r="T110" s="45">
        <v>0</v>
      </c>
      <c r="U110" s="45">
        <v>17.359000000000002</v>
      </c>
      <c r="V110" s="45">
        <v>0</v>
      </c>
      <c r="W110" s="45">
        <v>17.359000000000002</v>
      </c>
      <c r="X110" s="45">
        <v>0</v>
      </c>
      <c r="Y110" s="45">
        <v>18.2118</v>
      </c>
      <c r="Z110" s="45">
        <v>17.372</v>
      </c>
      <c r="AA110" s="45">
        <v>18.130800000000001</v>
      </c>
      <c r="AB110" s="45">
        <v>0</v>
      </c>
      <c r="AC110" s="45">
        <v>18.130800000000001</v>
      </c>
      <c r="AD110" s="45">
        <v>0</v>
      </c>
      <c r="AE110" s="45">
        <v>18.2118</v>
      </c>
      <c r="AF110" s="45">
        <v>18.381</v>
      </c>
      <c r="AG110" s="45">
        <v>9</v>
      </c>
      <c r="AH110" s="45">
        <v>0</v>
      </c>
      <c r="AI110" s="45">
        <v>9</v>
      </c>
      <c r="AJ110" s="45" t="s">
        <v>126</v>
      </c>
      <c r="AK110" s="45" t="s">
        <v>126</v>
      </c>
      <c r="AL110" s="45">
        <v>9</v>
      </c>
      <c r="AM110" s="45">
        <v>25.572299999999998</v>
      </c>
    </row>
    <row r="111" spans="1:39" hidden="1" outlineLevel="1">
      <c r="A111" s="8">
        <v>43586</v>
      </c>
      <c r="B111" s="45">
        <v>34.913800000000002</v>
      </c>
      <c r="C111" s="45">
        <v>36.360799999999998</v>
      </c>
      <c r="D111" s="45">
        <v>45.589300000000001</v>
      </c>
      <c r="E111" s="45">
        <v>34.689399999999999</v>
      </c>
      <c r="F111" s="45">
        <v>35.788699999999999</v>
      </c>
      <c r="G111" s="45">
        <v>33.877699999999997</v>
      </c>
      <c r="H111" s="45">
        <v>27.7133</v>
      </c>
      <c r="I111" s="45">
        <v>36.360399999999998</v>
      </c>
      <c r="J111" s="45">
        <v>45.5886</v>
      </c>
      <c r="K111" s="45">
        <v>34.689399999999999</v>
      </c>
      <c r="L111" s="45">
        <v>35.788699999999999</v>
      </c>
      <c r="M111" s="45">
        <v>33.877699999999997</v>
      </c>
      <c r="N111" s="45">
        <v>27.7133</v>
      </c>
      <c r="O111" s="45">
        <v>48.973799999999997</v>
      </c>
      <c r="P111" s="45">
        <v>48.973799999999997</v>
      </c>
      <c r="Q111" s="45">
        <v>0</v>
      </c>
      <c r="R111" s="45">
        <v>0</v>
      </c>
      <c r="S111" s="45" t="s">
        <v>126</v>
      </c>
      <c r="T111" s="45">
        <v>0</v>
      </c>
      <c r="U111" s="45">
        <v>17.696899999999999</v>
      </c>
      <c r="V111" s="45">
        <v>0</v>
      </c>
      <c r="W111" s="45">
        <v>17.696899999999999</v>
      </c>
      <c r="X111" s="45">
        <v>1.121</v>
      </c>
      <c r="Y111" s="45">
        <v>18.831399999999999</v>
      </c>
      <c r="Z111" s="45">
        <v>17.773499999999999</v>
      </c>
      <c r="AA111" s="45">
        <v>18.071400000000001</v>
      </c>
      <c r="AB111" s="45">
        <v>0</v>
      </c>
      <c r="AC111" s="45">
        <v>18.071400000000001</v>
      </c>
      <c r="AD111" s="45">
        <v>1.121</v>
      </c>
      <c r="AE111" s="45">
        <v>18.831399999999999</v>
      </c>
      <c r="AF111" s="45">
        <v>18.213899999999999</v>
      </c>
      <c r="AG111" s="45">
        <v>7.9364999999999997</v>
      </c>
      <c r="AH111" s="45">
        <v>0</v>
      </c>
      <c r="AI111" s="45">
        <v>7.9364999999999997</v>
      </c>
      <c r="AJ111" s="45">
        <v>0</v>
      </c>
      <c r="AK111" s="45" t="s">
        <v>126</v>
      </c>
      <c r="AL111" s="45">
        <v>7.9364999999999997</v>
      </c>
      <c r="AM111" s="45">
        <v>25.550899999999999</v>
      </c>
    </row>
    <row r="112" spans="1:39" hidden="1" outlineLevel="1">
      <c r="A112" s="8">
        <v>43617</v>
      </c>
      <c r="B112" s="45">
        <v>33.114699999999999</v>
      </c>
      <c r="C112" s="45">
        <v>34.188800000000001</v>
      </c>
      <c r="D112" s="45">
        <v>45.640900000000002</v>
      </c>
      <c r="E112" s="45">
        <v>30.724799999999998</v>
      </c>
      <c r="F112" s="45">
        <v>29.411300000000001</v>
      </c>
      <c r="G112" s="45">
        <v>32.039700000000003</v>
      </c>
      <c r="H112" s="45">
        <v>28.397600000000001</v>
      </c>
      <c r="I112" s="45">
        <v>34.188000000000002</v>
      </c>
      <c r="J112" s="45">
        <v>45.639699999999998</v>
      </c>
      <c r="K112" s="45">
        <v>30.724799999999998</v>
      </c>
      <c r="L112" s="45">
        <v>29.411300000000001</v>
      </c>
      <c r="M112" s="45">
        <v>32.039700000000003</v>
      </c>
      <c r="N112" s="45">
        <v>28.397600000000001</v>
      </c>
      <c r="O112" s="45">
        <v>52.122399999999999</v>
      </c>
      <c r="P112" s="45">
        <v>52.210099999999997</v>
      </c>
      <c r="Q112" s="45">
        <v>17.5</v>
      </c>
      <c r="R112" s="45">
        <v>17.5</v>
      </c>
      <c r="S112" s="45" t="s">
        <v>126</v>
      </c>
      <c r="T112" s="45">
        <v>0</v>
      </c>
      <c r="U112" s="45">
        <v>17.921099999999999</v>
      </c>
      <c r="V112" s="45">
        <v>0</v>
      </c>
      <c r="W112" s="45">
        <v>17.921099999999999</v>
      </c>
      <c r="X112" s="45">
        <v>13.286</v>
      </c>
      <c r="Y112" s="45">
        <v>18.535399999999999</v>
      </c>
      <c r="Z112" s="45">
        <v>18.410799999999998</v>
      </c>
      <c r="AA112" s="45">
        <v>18.2745</v>
      </c>
      <c r="AB112" s="45">
        <v>0</v>
      </c>
      <c r="AC112" s="45">
        <v>18.2745</v>
      </c>
      <c r="AD112" s="45">
        <v>13.286</v>
      </c>
      <c r="AE112" s="45">
        <v>18.535399999999999</v>
      </c>
      <c r="AF112" s="45">
        <v>18.885200000000001</v>
      </c>
      <c r="AG112" s="45">
        <v>10.7561</v>
      </c>
      <c r="AH112" s="45">
        <v>0</v>
      </c>
      <c r="AI112" s="45">
        <v>10.7561</v>
      </c>
      <c r="AJ112" s="45">
        <v>0</v>
      </c>
      <c r="AK112" s="45" t="s">
        <v>126</v>
      </c>
      <c r="AL112" s="45">
        <v>10.7561</v>
      </c>
      <c r="AM112" s="45">
        <v>26.389800000000001</v>
      </c>
    </row>
    <row r="113" spans="1:39" hidden="1" outlineLevel="1">
      <c r="A113" s="8">
        <v>43647</v>
      </c>
      <c r="B113" s="45">
        <v>34.246400000000001</v>
      </c>
      <c r="C113" s="45">
        <v>35.171100000000003</v>
      </c>
      <c r="D113" s="45">
        <v>45.8155</v>
      </c>
      <c r="E113" s="45">
        <v>32.194099999999999</v>
      </c>
      <c r="F113" s="45">
        <v>34.205300000000001</v>
      </c>
      <c r="G113" s="45">
        <v>28.486799999999999</v>
      </c>
      <c r="H113" s="45">
        <v>25.162800000000001</v>
      </c>
      <c r="I113" s="45">
        <v>35.170699999999997</v>
      </c>
      <c r="J113" s="45">
        <v>45.814999999999998</v>
      </c>
      <c r="K113" s="45">
        <v>32.194099999999999</v>
      </c>
      <c r="L113" s="45">
        <v>34.205300000000001</v>
      </c>
      <c r="M113" s="45">
        <v>28.486799999999999</v>
      </c>
      <c r="N113" s="45">
        <v>25.162800000000001</v>
      </c>
      <c r="O113" s="45">
        <v>49.781999999999996</v>
      </c>
      <c r="P113" s="45">
        <v>49.781999999999996</v>
      </c>
      <c r="Q113" s="45">
        <v>0</v>
      </c>
      <c r="R113" s="45" t="s">
        <v>126</v>
      </c>
      <c r="S113" s="45" t="s">
        <v>126</v>
      </c>
      <c r="T113" s="45">
        <v>0</v>
      </c>
      <c r="U113" s="45">
        <v>15.3436</v>
      </c>
      <c r="V113" s="45">
        <v>0</v>
      </c>
      <c r="W113" s="45">
        <v>15.3436</v>
      </c>
      <c r="X113" s="45">
        <v>0</v>
      </c>
      <c r="Y113" s="45">
        <v>14.293900000000001</v>
      </c>
      <c r="Z113" s="45">
        <v>17.286899999999999</v>
      </c>
      <c r="AA113" s="45">
        <v>15.5928</v>
      </c>
      <c r="AB113" s="45">
        <v>0</v>
      </c>
      <c r="AC113" s="45">
        <v>15.5928</v>
      </c>
      <c r="AD113" s="45">
        <v>0</v>
      </c>
      <c r="AE113" s="45">
        <v>14.293900000000001</v>
      </c>
      <c r="AF113" s="45">
        <v>17.821000000000002</v>
      </c>
      <c r="AG113" s="45">
        <v>11.385</v>
      </c>
      <c r="AH113" s="45">
        <v>0</v>
      </c>
      <c r="AI113" s="45">
        <v>11.385</v>
      </c>
      <c r="AJ113" s="45" t="s">
        <v>126</v>
      </c>
      <c r="AK113" s="45" t="s">
        <v>126</v>
      </c>
      <c r="AL113" s="45">
        <v>11.385</v>
      </c>
      <c r="AM113" s="45">
        <v>25.8687</v>
      </c>
    </row>
    <row r="114" spans="1:39" hidden="1" outlineLevel="1">
      <c r="A114" s="8">
        <v>43678</v>
      </c>
      <c r="B114" s="45">
        <v>36.032800000000002</v>
      </c>
      <c r="C114" s="45">
        <v>36.872900000000001</v>
      </c>
      <c r="D114" s="45">
        <v>45.613399999999999</v>
      </c>
      <c r="E114" s="45">
        <v>35.412199999999999</v>
      </c>
      <c r="F114" s="45">
        <v>37.572499999999998</v>
      </c>
      <c r="G114" s="45">
        <v>27.606100000000001</v>
      </c>
      <c r="H114" s="45">
        <v>26.6905</v>
      </c>
      <c r="I114" s="45">
        <v>36.872399999999999</v>
      </c>
      <c r="J114" s="45">
        <v>45.611899999999999</v>
      </c>
      <c r="K114" s="45">
        <v>35.412199999999999</v>
      </c>
      <c r="L114" s="45">
        <v>37.572499999999998</v>
      </c>
      <c r="M114" s="45">
        <v>27.606100000000001</v>
      </c>
      <c r="N114" s="45">
        <v>26.6905</v>
      </c>
      <c r="O114" s="45">
        <v>50.953899999999997</v>
      </c>
      <c r="P114" s="45">
        <v>50.953899999999997</v>
      </c>
      <c r="Q114" s="45">
        <v>0</v>
      </c>
      <c r="R114" s="45">
        <v>0</v>
      </c>
      <c r="S114" s="45" t="s">
        <v>126</v>
      </c>
      <c r="T114" s="45">
        <v>0</v>
      </c>
      <c r="U114" s="45">
        <v>17.1113</v>
      </c>
      <c r="V114" s="45">
        <v>0</v>
      </c>
      <c r="W114" s="45">
        <v>17.1113</v>
      </c>
      <c r="X114" s="45">
        <v>0</v>
      </c>
      <c r="Y114" s="45">
        <v>8.7936999999999994</v>
      </c>
      <c r="Z114" s="45">
        <v>18.6157</v>
      </c>
      <c r="AA114" s="45">
        <v>17.1709</v>
      </c>
      <c r="AB114" s="45">
        <v>0</v>
      </c>
      <c r="AC114" s="45">
        <v>17.1709</v>
      </c>
      <c r="AD114" s="45">
        <v>0</v>
      </c>
      <c r="AE114" s="45">
        <v>8.7936999999999994</v>
      </c>
      <c r="AF114" s="45">
        <v>18.7027</v>
      </c>
      <c r="AG114" s="45">
        <v>10.7103</v>
      </c>
      <c r="AH114" s="45">
        <v>0</v>
      </c>
      <c r="AI114" s="45">
        <v>10.7103</v>
      </c>
      <c r="AJ114" s="45">
        <v>0</v>
      </c>
      <c r="AK114" s="45" t="s">
        <v>126</v>
      </c>
      <c r="AL114" s="45">
        <v>10.7103</v>
      </c>
      <c r="AM114" s="45">
        <v>25.558499999999999</v>
      </c>
    </row>
    <row r="115" spans="1:39" hidden="1" outlineLevel="1">
      <c r="A115" s="8">
        <v>43709</v>
      </c>
      <c r="B115" s="45">
        <v>34.187600000000003</v>
      </c>
      <c r="C115" s="45">
        <v>35.019599999999997</v>
      </c>
      <c r="D115" s="45">
        <v>45.655500000000004</v>
      </c>
      <c r="E115" s="45">
        <v>33.313600000000001</v>
      </c>
      <c r="F115" s="45">
        <v>35.475200000000001</v>
      </c>
      <c r="G115" s="45">
        <v>25.521999999999998</v>
      </c>
      <c r="H115" s="45">
        <v>23.396999999999998</v>
      </c>
      <c r="I115" s="45">
        <v>35.019399999999997</v>
      </c>
      <c r="J115" s="45">
        <v>45.655299999999997</v>
      </c>
      <c r="K115" s="45">
        <v>33.313600000000001</v>
      </c>
      <c r="L115" s="45">
        <v>35.475200000000001</v>
      </c>
      <c r="M115" s="45">
        <v>25.521999999999998</v>
      </c>
      <c r="N115" s="45">
        <v>23.396999999999998</v>
      </c>
      <c r="O115" s="45">
        <v>47.629199999999997</v>
      </c>
      <c r="P115" s="45">
        <v>47.629199999999997</v>
      </c>
      <c r="Q115" s="45" t="s">
        <v>126</v>
      </c>
      <c r="R115" s="45" t="s">
        <v>126</v>
      </c>
      <c r="S115" s="45" t="s">
        <v>126</v>
      </c>
      <c r="T115" s="45" t="s">
        <v>126</v>
      </c>
      <c r="U115" s="45">
        <v>15.4374</v>
      </c>
      <c r="V115" s="45">
        <v>0</v>
      </c>
      <c r="W115" s="45">
        <v>15.4374</v>
      </c>
      <c r="X115" s="45">
        <v>0</v>
      </c>
      <c r="Y115" s="45">
        <v>15.136100000000001</v>
      </c>
      <c r="Z115" s="45">
        <v>17.0639</v>
      </c>
      <c r="AA115" s="45">
        <v>15.4374</v>
      </c>
      <c r="AB115" s="45">
        <v>0</v>
      </c>
      <c r="AC115" s="45">
        <v>15.4374</v>
      </c>
      <c r="AD115" s="45">
        <v>0</v>
      </c>
      <c r="AE115" s="45">
        <v>15.136100000000001</v>
      </c>
      <c r="AF115" s="45">
        <v>17.0639</v>
      </c>
      <c r="AG115" s="45">
        <v>0</v>
      </c>
      <c r="AH115" s="45">
        <v>0</v>
      </c>
      <c r="AI115" s="45" t="s">
        <v>126</v>
      </c>
      <c r="AJ115" s="45" t="s">
        <v>126</v>
      </c>
      <c r="AK115" s="45" t="s">
        <v>126</v>
      </c>
      <c r="AL115" s="45" t="s">
        <v>126</v>
      </c>
      <c r="AM115" s="45">
        <v>24.757100000000001</v>
      </c>
    </row>
    <row r="116" spans="1:39" hidden="1" outlineLevel="1">
      <c r="A116" s="8">
        <v>43739</v>
      </c>
      <c r="B116" s="45">
        <v>35.648200000000003</v>
      </c>
      <c r="C116" s="45">
        <v>36.241500000000002</v>
      </c>
      <c r="D116" s="45">
        <v>45.638100000000001</v>
      </c>
      <c r="E116" s="45">
        <v>34.580199999999998</v>
      </c>
      <c r="F116" s="45">
        <v>36.7502</v>
      </c>
      <c r="G116" s="45">
        <v>27.1873</v>
      </c>
      <c r="H116" s="45">
        <v>19.54</v>
      </c>
      <c r="I116" s="45">
        <v>36.241399999999999</v>
      </c>
      <c r="J116" s="45">
        <v>45.637999999999998</v>
      </c>
      <c r="K116" s="45">
        <v>34.580199999999998</v>
      </c>
      <c r="L116" s="45">
        <v>36.7502</v>
      </c>
      <c r="M116" s="45">
        <v>27.1873</v>
      </c>
      <c r="N116" s="45">
        <v>19.54</v>
      </c>
      <c r="O116" s="45">
        <v>46.256599999999999</v>
      </c>
      <c r="P116" s="45">
        <v>46.256599999999999</v>
      </c>
      <c r="Q116" s="45">
        <v>0</v>
      </c>
      <c r="R116" s="45" t="s">
        <v>126</v>
      </c>
      <c r="S116" s="45" t="s">
        <v>126</v>
      </c>
      <c r="T116" s="45">
        <v>0</v>
      </c>
      <c r="U116" s="45">
        <v>17.373200000000001</v>
      </c>
      <c r="V116" s="45">
        <v>0</v>
      </c>
      <c r="W116" s="45">
        <v>17.373200000000001</v>
      </c>
      <c r="X116" s="45">
        <v>0</v>
      </c>
      <c r="Y116" s="45">
        <v>16.307200000000002</v>
      </c>
      <c r="Z116" s="45">
        <v>18.6221</v>
      </c>
      <c r="AA116" s="45">
        <v>17.561599999999999</v>
      </c>
      <c r="AB116" s="45">
        <v>0</v>
      </c>
      <c r="AC116" s="45">
        <v>17.561599999999999</v>
      </c>
      <c r="AD116" s="45">
        <v>0</v>
      </c>
      <c r="AE116" s="45">
        <v>16.307200000000002</v>
      </c>
      <c r="AF116" s="45">
        <v>18.864899999999999</v>
      </c>
      <c r="AG116" s="45">
        <v>7.9814999999999996</v>
      </c>
      <c r="AH116" s="45">
        <v>0</v>
      </c>
      <c r="AI116" s="45">
        <v>7.9814999999999996</v>
      </c>
      <c r="AJ116" s="45" t="s">
        <v>126</v>
      </c>
      <c r="AK116" s="45" t="s">
        <v>126</v>
      </c>
      <c r="AL116" s="45">
        <v>7.9814999999999996</v>
      </c>
      <c r="AM116" s="45">
        <v>26.6724</v>
      </c>
    </row>
    <row r="117" spans="1:39" hidden="1" outlineLevel="1">
      <c r="A117" s="8">
        <v>43770</v>
      </c>
      <c r="B117" s="45">
        <v>33.616700000000002</v>
      </c>
      <c r="C117" s="45">
        <v>34.194200000000002</v>
      </c>
      <c r="D117" s="45">
        <v>45.228499999999997</v>
      </c>
      <c r="E117" s="45">
        <v>32.392800000000001</v>
      </c>
      <c r="F117" s="45">
        <v>35.015599999999999</v>
      </c>
      <c r="G117" s="45">
        <v>23.805800000000001</v>
      </c>
      <c r="H117" s="45">
        <v>17.9071</v>
      </c>
      <c r="I117" s="45">
        <v>34.194000000000003</v>
      </c>
      <c r="J117" s="45">
        <v>45.228999999999999</v>
      </c>
      <c r="K117" s="45">
        <v>32.392800000000001</v>
      </c>
      <c r="L117" s="45">
        <v>35.015599999999999</v>
      </c>
      <c r="M117" s="45">
        <v>23.805800000000001</v>
      </c>
      <c r="N117" s="45">
        <v>17.9071</v>
      </c>
      <c r="O117" s="45">
        <v>42.4255</v>
      </c>
      <c r="P117" s="45">
        <v>42.4255</v>
      </c>
      <c r="Q117" s="45">
        <v>0</v>
      </c>
      <c r="R117" s="45" t="s">
        <v>126</v>
      </c>
      <c r="S117" s="45" t="s">
        <v>126</v>
      </c>
      <c r="T117" s="45">
        <v>0</v>
      </c>
      <c r="U117" s="45">
        <v>18.664000000000001</v>
      </c>
      <c r="V117" s="45">
        <v>0</v>
      </c>
      <c r="W117" s="45">
        <v>18.664000000000001</v>
      </c>
      <c r="X117" s="45">
        <v>0</v>
      </c>
      <c r="Y117" s="45">
        <v>19.944800000000001</v>
      </c>
      <c r="Z117" s="45">
        <v>16.857399999999998</v>
      </c>
      <c r="AA117" s="45">
        <v>19.086600000000001</v>
      </c>
      <c r="AB117" s="45">
        <v>0</v>
      </c>
      <c r="AC117" s="45">
        <v>19.086600000000001</v>
      </c>
      <c r="AD117" s="45">
        <v>0</v>
      </c>
      <c r="AE117" s="45">
        <v>19.944800000000001</v>
      </c>
      <c r="AF117" s="45">
        <v>17.750299999999999</v>
      </c>
      <c r="AG117" s="45">
        <v>9.9347999999999992</v>
      </c>
      <c r="AH117" s="45">
        <v>0</v>
      </c>
      <c r="AI117" s="45">
        <v>9.9347999999999992</v>
      </c>
      <c r="AJ117" s="45" t="s">
        <v>126</v>
      </c>
      <c r="AK117" s="45" t="s">
        <v>126</v>
      </c>
      <c r="AL117" s="45">
        <v>9.9347999999999992</v>
      </c>
      <c r="AM117" s="45">
        <v>26.3901</v>
      </c>
    </row>
    <row r="118" spans="1:39" hidden="1" outlineLevel="1">
      <c r="A118" s="8">
        <v>43800</v>
      </c>
      <c r="B118" s="45">
        <v>33.923900000000003</v>
      </c>
      <c r="C118" s="45">
        <v>34.534500000000001</v>
      </c>
      <c r="D118" s="45">
        <v>45.2258</v>
      </c>
      <c r="E118" s="45">
        <v>32.837499999999999</v>
      </c>
      <c r="F118" s="45">
        <v>35.183900000000001</v>
      </c>
      <c r="G118" s="45">
        <v>24.3431</v>
      </c>
      <c r="H118" s="45">
        <v>20.802499999999998</v>
      </c>
      <c r="I118" s="45">
        <v>34.535600000000002</v>
      </c>
      <c r="J118" s="45">
        <v>45.225700000000003</v>
      </c>
      <c r="K118" s="45">
        <v>32.839100000000002</v>
      </c>
      <c r="L118" s="45">
        <v>35.183900000000001</v>
      </c>
      <c r="M118" s="45">
        <v>24.3431</v>
      </c>
      <c r="N118" s="45">
        <v>20.875299999999999</v>
      </c>
      <c r="O118" s="45">
        <v>23.907699999999998</v>
      </c>
      <c r="P118" s="45">
        <v>45.253399999999999</v>
      </c>
      <c r="Q118" s="45">
        <v>8.5</v>
      </c>
      <c r="R118" s="45">
        <v>0</v>
      </c>
      <c r="S118" s="45" t="s">
        <v>126</v>
      </c>
      <c r="T118" s="45">
        <v>8.5</v>
      </c>
      <c r="U118" s="45">
        <v>17.1706</v>
      </c>
      <c r="V118" s="45">
        <v>0</v>
      </c>
      <c r="W118" s="45">
        <v>17.1706</v>
      </c>
      <c r="X118" s="45">
        <v>0</v>
      </c>
      <c r="Y118" s="45">
        <v>16.048400000000001</v>
      </c>
      <c r="Z118" s="45">
        <v>17.465599999999998</v>
      </c>
      <c r="AA118" s="45">
        <v>17.8203</v>
      </c>
      <c r="AB118" s="45">
        <v>0</v>
      </c>
      <c r="AC118" s="45">
        <v>17.8203</v>
      </c>
      <c r="AD118" s="45">
        <v>0</v>
      </c>
      <c r="AE118" s="45">
        <v>16.048400000000001</v>
      </c>
      <c r="AF118" s="45">
        <v>18.3309</v>
      </c>
      <c r="AG118" s="45">
        <v>8.4596</v>
      </c>
      <c r="AH118" s="45">
        <v>0</v>
      </c>
      <c r="AI118" s="45">
        <v>8.4596</v>
      </c>
      <c r="AJ118" s="45">
        <v>0</v>
      </c>
      <c r="AK118" s="45" t="s">
        <v>126</v>
      </c>
      <c r="AL118" s="45">
        <v>8.4596</v>
      </c>
      <c r="AM118" s="45">
        <v>25.096800000000002</v>
      </c>
    </row>
    <row r="119" spans="1:39" hidden="1" outlineLevel="1">
      <c r="A119" s="8">
        <v>43831</v>
      </c>
      <c r="B119" s="45">
        <v>37.031599999999997</v>
      </c>
      <c r="C119" s="45">
        <v>37.880299999999998</v>
      </c>
      <c r="D119" s="45">
        <v>45.316400000000002</v>
      </c>
      <c r="E119" s="45">
        <v>36.228200000000001</v>
      </c>
      <c r="F119" s="45">
        <v>38.828600000000002</v>
      </c>
      <c r="G119" s="45">
        <v>28.1096</v>
      </c>
      <c r="H119" s="45">
        <v>20.606000000000002</v>
      </c>
      <c r="I119" s="45">
        <v>37.880400000000002</v>
      </c>
      <c r="J119" s="45">
        <v>45.319699999999997</v>
      </c>
      <c r="K119" s="45">
        <v>36.228200000000001</v>
      </c>
      <c r="L119" s="45">
        <v>38.828600000000002</v>
      </c>
      <c r="M119" s="45">
        <v>28.1096</v>
      </c>
      <c r="N119" s="45">
        <v>20.606000000000002</v>
      </c>
      <c r="O119" s="45">
        <v>37.444299999999998</v>
      </c>
      <c r="P119" s="45">
        <v>37.444299999999998</v>
      </c>
      <c r="Q119" s="45">
        <v>0</v>
      </c>
      <c r="R119" s="45">
        <v>0</v>
      </c>
      <c r="S119" s="45" t="s">
        <v>126</v>
      </c>
      <c r="T119" s="45">
        <v>0</v>
      </c>
      <c r="U119" s="45">
        <v>17.4557</v>
      </c>
      <c r="V119" s="45">
        <v>0</v>
      </c>
      <c r="W119" s="45">
        <v>17.4557</v>
      </c>
      <c r="X119" s="45">
        <v>2.5211000000000001</v>
      </c>
      <c r="Y119" s="45">
        <v>15.6328</v>
      </c>
      <c r="Z119" s="45">
        <v>17.996400000000001</v>
      </c>
      <c r="AA119" s="45">
        <v>17.918800000000001</v>
      </c>
      <c r="AB119" s="45">
        <v>0</v>
      </c>
      <c r="AC119" s="45">
        <v>17.918800000000001</v>
      </c>
      <c r="AD119" s="45">
        <v>0</v>
      </c>
      <c r="AE119" s="45">
        <v>15.6328</v>
      </c>
      <c r="AF119" s="45">
        <v>18.5122</v>
      </c>
      <c r="AG119" s="45">
        <v>10.8809</v>
      </c>
      <c r="AH119" s="45">
        <v>0</v>
      </c>
      <c r="AI119" s="45">
        <v>10.8809</v>
      </c>
      <c r="AJ119" s="45">
        <v>6</v>
      </c>
      <c r="AK119" s="45" t="s">
        <v>126</v>
      </c>
      <c r="AL119" s="45">
        <v>11.3171</v>
      </c>
      <c r="AM119" s="45">
        <v>25.196400000000001</v>
      </c>
    </row>
    <row r="120" spans="1:39" hidden="1" outlineLevel="1">
      <c r="A120" s="8">
        <v>43862</v>
      </c>
      <c r="B120" s="45">
        <v>38.032800000000002</v>
      </c>
      <c r="C120" s="45">
        <v>39.047400000000003</v>
      </c>
      <c r="D120" s="45">
        <v>45.335700000000003</v>
      </c>
      <c r="E120" s="45">
        <v>37.5991</v>
      </c>
      <c r="F120" s="45">
        <v>39.645899999999997</v>
      </c>
      <c r="G120" s="45">
        <v>31.339500000000001</v>
      </c>
      <c r="H120" s="45">
        <v>16.286000000000001</v>
      </c>
      <c r="I120" s="45">
        <v>39.046900000000001</v>
      </c>
      <c r="J120" s="45">
        <v>45.334699999999998</v>
      </c>
      <c r="K120" s="45">
        <v>37.5991</v>
      </c>
      <c r="L120" s="45">
        <v>39.645899999999997</v>
      </c>
      <c r="M120" s="45">
        <v>31.339500000000001</v>
      </c>
      <c r="N120" s="45">
        <v>16.286000000000001</v>
      </c>
      <c r="O120" s="45">
        <v>48.918199999999999</v>
      </c>
      <c r="P120" s="45">
        <v>48.918199999999999</v>
      </c>
      <c r="Q120" s="45">
        <v>0</v>
      </c>
      <c r="R120" s="45">
        <v>0</v>
      </c>
      <c r="S120" s="45" t="s">
        <v>126</v>
      </c>
      <c r="T120" s="45" t="s">
        <v>126</v>
      </c>
      <c r="U120" s="45">
        <v>17.676100000000002</v>
      </c>
      <c r="V120" s="45">
        <v>0</v>
      </c>
      <c r="W120" s="45">
        <v>17.676100000000002</v>
      </c>
      <c r="X120" s="45">
        <v>0</v>
      </c>
      <c r="Y120" s="45">
        <v>20.9</v>
      </c>
      <c r="Z120" s="45">
        <v>17.674600000000002</v>
      </c>
      <c r="AA120" s="45">
        <v>17.676100000000002</v>
      </c>
      <c r="AB120" s="45">
        <v>0</v>
      </c>
      <c r="AC120" s="45">
        <v>17.676100000000002</v>
      </c>
      <c r="AD120" s="45">
        <v>0</v>
      </c>
      <c r="AE120" s="45">
        <v>20.9</v>
      </c>
      <c r="AF120" s="45">
        <v>17.674600000000002</v>
      </c>
      <c r="AG120" s="45">
        <v>0</v>
      </c>
      <c r="AH120" s="45">
        <v>0</v>
      </c>
      <c r="AI120" s="45">
        <v>0</v>
      </c>
      <c r="AJ120" s="45">
        <v>0</v>
      </c>
      <c r="AK120" s="45" t="s">
        <v>126</v>
      </c>
      <c r="AL120" s="45" t="s">
        <v>126</v>
      </c>
      <c r="AM120" s="45">
        <v>24.834499999999998</v>
      </c>
    </row>
    <row r="121" spans="1:39" hidden="1" outlineLevel="1">
      <c r="A121" s="8">
        <v>43891</v>
      </c>
      <c r="B121" s="45">
        <v>37.813400000000001</v>
      </c>
      <c r="C121" s="45">
        <v>39.386299999999999</v>
      </c>
      <c r="D121" s="45">
        <v>44.101599999999998</v>
      </c>
      <c r="E121" s="45">
        <v>38.407299999999999</v>
      </c>
      <c r="F121" s="45">
        <v>39.861499999999999</v>
      </c>
      <c r="G121" s="45">
        <v>33.952199999999998</v>
      </c>
      <c r="H121" s="45">
        <v>14.3187</v>
      </c>
      <c r="I121" s="45">
        <v>39.386200000000002</v>
      </c>
      <c r="J121" s="45">
        <v>44.102600000000002</v>
      </c>
      <c r="K121" s="45">
        <v>38.407299999999999</v>
      </c>
      <c r="L121" s="45">
        <v>39.861499999999999</v>
      </c>
      <c r="M121" s="45">
        <v>33.952199999999998</v>
      </c>
      <c r="N121" s="45">
        <v>14.3187</v>
      </c>
      <c r="O121" s="45">
        <v>41.6554</v>
      </c>
      <c r="P121" s="45">
        <v>41.6554</v>
      </c>
      <c r="Q121" s="45" t="s">
        <v>126</v>
      </c>
      <c r="R121" s="45" t="s">
        <v>126</v>
      </c>
      <c r="S121" s="45" t="s">
        <v>126</v>
      </c>
      <c r="T121" s="45" t="s">
        <v>126</v>
      </c>
      <c r="U121" s="45">
        <v>15.623900000000001</v>
      </c>
      <c r="V121" s="45">
        <v>0</v>
      </c>
      <c r="W121" s="45">
        <v>15.623900000000001</v>
      </c>
      <c r="X121" s="45">
        <v>0</v>
      </c>
      <c r="Y121" s="45">
        <v>18.517900000000001</v>
      </c>
      <c r="Z121" s="45">
        <v>15.1416</v>
      </c>
      <c r="AA121" s="45">
        <v>15.623900000000001</v>
      </c>
      <c r="AB121" s="45">
        <v>0</v>
      </c>
      <c r="AC121" s="45">
        <v>15.623900000000001</v>
      </c>
      <c r="AD121" s="45">
        <v>0</v>
      </c>
      <c r="AE121" s="45">
        <v>18.517900000000001</v>
      </c>
      <c r="AF121" s="45">
        <v>15.1416</v>
      </c>
      <c r="AG121" s="45">
        <v>0</v>
      </c>
      <c r="AH121" s="45">
        <v>0</v>
      </c>
      <c r="AI121" s="45" t="s">
        <v>126</v>
      </c>
      <c r="AJ121" s="45" t="s">
        <v>126</v>
      </c>
      <c r="AK121" s="45" t="s">
        <v>126</v>
      </c>
      <c r="AL121" s="45" t="s">
        <v>126</v>
      </c>
      <c r="AM121" s="45">
        <v>22.451599999999999</v>
      </c>
    </row>
    <row r="122" spans="1:39" hidden="1" outlineLevel="1">
      <c r="A122" s="8">
        <v>43922</v>
      </c>
      <c r="B122" s="45">
        <v>38.622300000000003</v>
      </c>
      <c r="C122" s="45">
        <v>39.6663</v>
      </c>
      <c r="D122" s="45">
        <v>44.293199999999999</v>
      </c>
      <c r="E122" s="45">
        <v>38.582799999999999</v>
      </c>
      <c r="F122" s="45">
        <v>40.0152</v>
      </c>
      <c r="G122" s="45">
        <v>32.451799999999999</v>
      </c>
      <c r="H122" s="45">
        <v>14.376899999999999</v>
      </c>
      <c r="I122" s="45">
        <v>39.660200000000003</v>
      </c>
      <c r="J122" s="45">
        <v>44.281799999999997</v>
      </c>
      <c r="K122" s="45">
        <v>38.582799999999999</v>
      </c>
      <c r="L122" s="45">
        <v>40.0152</v>
      </c>
      <c r="M122" s="45">
        <v>32.451799999999999</v>
      </c>
      <c r="N122" s="45">
        <v>14.376899999999999</v>
      </c>
      <c r="O122" s="45">
        <v>46.807299999999998</v>
      </c>
      <c r="P122" s="45">
        <v>46.807299999999998</v>
      </c>
      <c r="Q122" s="45">
        <v>0</v>
      </c>
      <c r="R122" s="45" t="s">
        <v>126</v>
      </c>
      <c r="S122" s="45" t="s">
        <v>126</v>
      </c>
      <c r="T122" s="45">
        <v>0</v>
      </c>
      <c r="U122" s="45">
        <v>12.9376</v>
      </c>
      <c r="V122" s="45">
        <v>0</v>
      </c>
      <c r="W122" s="45">
        <v>12.9376</v>
      </c>
      <c r="X122" s="45">
        <v>0</v>
      </c>
      <c r="Y122" s="45">
        <v>14.528600000000001</v>
      </c>
      <c r="Z122" s="45">
        <v>12.5404</v>
      </c>
      <c r="AA122" s="45">
        <v>14.511100000000001</v>
      </c>
      <c r="AB122" s="45">
        <v>0</v>
      </c>
      <c r="AC122" s="45">
        <v>14.511100000000001</v>
      </c>
      <c r="AD122" s="45">
        <v>0</v>
      </c>
      <c r="AE122" s="45">
        <v>14.528600000000001</v>
      </c>
      <c r="AF122" s="45">
        <v>14.502800000000001</v>
      </c>
      <c r="AG122" s="45">
        <v>10.3459</v>
      </c>
      <c r="AH122" s="45">
        <v>0</v>
      </c>
      <c r="AI122" s="45">
        <v>10.3459</v>
      </c>
      <c r="AJ122" s="45" t="s">
        <v>126</v>
      </c>
      <c r="AK122" s="45" t="s">
        <v>126</v>
      </c>
      <c r="AL122" s="45">
        <v>10.3459</v>
      </c>
      <c r="AM122" s="45">
        <v>25.109000000000002</v>
      </c>
    </row>
    <row r="123" spans="1:39" hidden="1" outlineLevel="1">
      <c r="A123" s="8">
        <v>43952</v>
      </c>
      <c r="B123" s="45">
        <v>37.595399999999998</v>
      </c>
      <c r="C123" s="45">
        <v>38.809199999999997</v>
      </c>
      <c r="D123" s="45">
        <v>44.477699999999999</v>
      </c>
      <c r="E123" s="45">
        <v>37.535699999999999</v>
      </c>
      <c r="F123" s="45">
        <v>39.8125</v>
      </c>
      <c r="G123" s="45">
        <v>29.183199999999999</v>
      </c>
      <c r="H123" s="45">
        <v>13.120900000000001</v>
      </c>
      <c r="I123" s="45">
        <v>38.803699999999999</v>
      </c>
      <c r="J123" s="45">
        <v>44.464300000000001</v>
      </c>
      <c r="K123" s="45">
        <v>37.535699999999999</v>
      </c>
      <c r="L123" s="45">
        <v>39.8125</v>
      </c>
      <c r="M123" s="45">
        <v>29.183199999999999</v>
      </c>
      <c r="N123" s="45">
        <v>13.120900000000001</v>
      </c>
      <c r="O123" s="45">
        <v>49.109699999999997</v>
      </c>
      <c r="P123" s="45">
        <v>49.109699999999997</v>
      </c>
      <c r="Q123" s="45">
        <v>0</v>
      </c>
      <c r="R123" s="45" t="s">
        <v>126</v>
      </c>
      <c r="S123" s="45" t="s">
        <v>126</v>
      </c>
      <c r="T123" s="45">
        <v>0</v>
      </c>
      <c r="U123" s="45">
        <v>15.654999999999999</v>
      </c>
      <c r="V123" s="45">
        <v>0</v>
      </c>
      <c r="W123" s="45">
        <v>15.654999999999999</v>
      </c>
      <c r="X123" s="45">
        <v>0</v>
      </c>
      <c r="Y123" s="45">
        <v>16.0441</v>
      </c>
      <c r="Z123" s="45">
        <v>15.635400000000001</v>
      </c>
      <c r="AA123" s="45">
        <v>16.092300000000002</v>
      </c>
      <c r="AB123" s="45">
        <v>0</v>
      </c>
      <c r="AC123" s="45">
        <v>16.092300000000002</v>
      </c>
      <c r="AD123" s="45">
        <v>0</v>
      </c>
      <c r="AE123" s="45">
        <v>16.0441</v>
      </c>
      <c r="AF123" s="45">
        <v>16.094799999999999</v>
      </c>
      <c r="AG123" s="45">
        <v>6.6657000000000002</v>
      </c>
      <c r="AH123" s="45">
        <v>0</v>
      </c>
      <c r="AI123" s="45">
        <v>6.6657000000000002</v>
      </c>
      <c r="AJ123" s="45" t="s">
        <v>126</v>
      </c>
      <c r="AK123" s="45" t="s">
        <v>126</v>
      </c>
      <c r="AL123" s="45">
        <v>6.6657000000000002</v>
      </c>
      <c r="AM123" s="45">
        <v>21.938600000000001</v>
      </c>
    </row>
    <row r="124" spans="1:39" hidden="1" outlineLevel="1">
      <c r="A124" s="8">
        <v>43983</v>
      </c>
      <c r="B124" s="45">
        <v>37.632300000000001</v>
      </c>
      <c r="C124" s="45">
        <v>38.576099999999997</v>
      </c>
      <c r="D124" s="45">
        <v>44.333500000000001</v>
      </c>
      <c r="E124" s="45">
        <v>37.2958</v>
      </c>
      <c r="F124" s="45">
        <v>39.636099999999999</v>
      </c>
      <c r="G124" s="45">
        <v>29.860299999999999</v>
      </c>
      <c r="H124" s="45">
        <v>10.848100000000001</v>
      </c>
      <c r="I124" s="45">
        <v>38.569499999999998</v>
      </c>
      <c r="J124" s="45">
        <v>44.314799999999998</v>
      </c>
      <c r="K124" s="45">
        <v>37.2958</v>
      </c>
      <c r="L124" s="45">
        <v>39.636099999999999</v>
      </c>
      <c r="M124" s="45">
        <v>29.860299999999999</v>
      </c>
      <c r="N124" s="45">
        <v>10.848100000000001</v>
      </c>
      <c r="O124" s="45">
        <v>50.492400000000004</v>
      </c>
      <c r="P124" s="45">
        <v>50.492400000000004</v>
      </c>
      <c r="Q124" s="45">
        <v>50</v>
      </c>
      <c r="R124" s="45">
        <v>50</v>
      </c>
      <c r="S124" s="45" t="s">
        <v>126</v>
      </c>
      <c r="T124" s="45">
        <v>0</v>
      </c>
      <c r="U124" s="45">
        <v>14.638299999999999</v>
      </c>
      <c r="V124" s="45">
        <v>0</v>
      </c>
      <c r="W124" s="45">
        <v>14.638299999999999</v>
      </c>
      <c r="X124" s="45">
        <v>0</v>
      </c>
      <c r="Y124" s="45">
        <v>15.004799999999999</v>
      </c>
      <c r="Z124" s="45">
        <v>14.6075</v>
      </c>
      <c r="AA124" s="45">
        <v>14.98</v>
      </c>
      <c r="AB124" s="45">
        <v>0</v>
      </c>
      <c r="AC124" s="45">
        <v>14.98</v>
      </c>
      <c r="AD124" s="45">
        <v>0</v>
      </c>
      <c r="AE124" s="45">
        <v>15.004799999999999</v>
      </c>
      <c r="AF124" s="45">
        <v>14.9778</v>
      </c>
      <c r="AG124" s="45">
        <v>9.5</v>
      </c>
      <c r="AH124" s="45">
        <v>0</v>
      </c>
      <c r="AI124" s="45">
        <v>9.5</v>
      </c>
      <c r="AJ124" s="45">
        <v>0</v>
      </c>
      <c r="AK124" s="45" t="s">
        <v>126</v>
      </c>
      <c r="AL124" s="45">
        <v>9.5</v>
      </c>
      <c r="AM124" s="45">
        <v>22.674099999999999</v>
      </c>
    </row>
    <row r="125" spans="1:39" hidden="1" outlineLevel="1">
      <c r="A125" s="8">
        <v>44013</v>
      </c>
      <c r="B125" s="45">
        <v>36.689900000000002</v>
      </c>
      <c r="C125" s="45">
        <v>38.203800000000001</v>
      </c>
      <c r="D125" s="45">
        <v>44.247900000000001</v>
      </c>
      <c r="E125" s="45">
        <v>36.8018</v>
      </c>
      <c r="F125" s="45">
        <v>39.159700000000001</v>
      </c>
      <c r="G125" s="45">
        <v>29.9968</v>
      </c>
      <c r="H125" s="45">
        <v>16.626899999999999</v>
      </c>
      <c r="I125" s="45">
        <v>38.189599999999999</v>
      </c>
      <c r="J125" s="45">
        <v>44.201599999999999</v>
      </c>
      <c r="K125" s="45">
        <v>36.8018</v>
      </c>
      <c r="L125" s="45">
        <v>39.159700000000001</v>
      </c>
      <c r="M125" s="45">
        <v>29.9968</v>
      </c>
      <c r="N125" s="45">
        <v>16.626899999999999</v>
      </c>
      <c r="O125" s="45">
        <v>53.7318</v>
      </c>
      <c r="P125" s="45">
        <v>53.732300000000002</v>
      </c>
      <c r="Q125" s="45">
        <v>50</v>
      </c>
      <c r="R125" s="45">
        <v>50</v>
      </c>
      <c r="S125" s="45" t="s">
        <v>126</v>
      </c>
      <c r="T125" s="45">
        <v>0</v>
      </c>
      <c r="U125" s="45">
        <v>11.7095</v>
      </c>
      <c r="V125" s="45">
        <v>0</v>
      </c>
      <c r="W125" s="45">
        <v>11.7095</v>
      </c>
      <c r="X125" s="45">
        <v>0</v>
      </c>
      <c r="Y125" s="45">
        <v>14.758900000000001</v>
      </c>
      <c r="Z125" s="45">
        <v>13.7469</v>
      </c>
      <c r="AA125" s="45">
        <v>12.0213</v>
      </c>
      <c r="AB125" s="45">
        <v>0</v>
      </c>
      <c r="AC125" s="45">
        <v>12.0213</v>
      </c>
      <c r="AD125" s="45">
        <v>0</v>
      </c>
      <c r="AE125" s="45">
        <v>14.758900000000001</v>
      </c>
      <c r="AF125" s="45">
        <v>14.327</v>
      </c>
      <c r="AG125" s="45">
        <v>7.6173999999999999</v>
      </c>
      <c r="AH125" s="45">
        <v>0</v>
      </c>
      <c r="AI125" s="45">
        <v>7.6173999999999999</v>
      </c>
      <c r="AJ125" s="45">
        <v>0</v>
      </c>
      <c r="AK125" s="45" t="s">
        <v>126</v>
      </c>
      <c r="AL125" s="45">
        <v>7.6173999999999999</v>
      </c>
      <c r="AM125" s="45">
        <v>19.947900000000001</v>
      </c>
    </row>
    <row r="126" spans="1:39" hidden="1" outlineLevel="1">
      <c r="A126" s="8">
        <v>44044</v>
      </c>
      <c r="B126" s="45">
        <v>36.401000000000003</v>
      </c>
      <c r="C126" s="45">
        <v>37.901800000000001</v>
      </c>
      <c r="D126" s="45">
        <v>43.4908</v>
      </c>
      <c r="E126" s="45">
        <v>36.6997</v>
      </c>
      <c r="F126" s="45">
        <v>38.244700000000002</v>
      </c>
      <c r="G126" s="45">
        <v>32.151600000000002</v>
      </c>
      <c r="H126" s="45">
        <v>23.430599999999998</v>
      </c>
      <c r="I126" s="45">
        <v>37.888500000000001</v>
      </c>
      <c r="J126" s="45">
        <v>43.445399999999999</v>
      </c>
      <c r="K126" s="45">
        <v>36.6997</v>
      </c>
      <c r="L126" s="45">
        <v>38.244700000000002</v>
      </c>
      <c r="M126" s="45">
        <v>32.151600000000002</v>
      </c>
      <c r="N126" s="45">
        <v>23.430599999999998</v>
      </c>
      <c r="O126" s="45">
        <v>51.91</v>
      </c>
      <c r="P126" s="45">
        <v>51.91</v>
      </c>
      <c r="Q126" s="45">
        <v>0</v>
      </c>
      <c r="R126" s="45" t="s">
        <v>126</v>
      </c>
      <c r="S126" s="45" t="s">
        <v>126</v>
      </c>
      <c r="T126" s="45">
        <v>0</v>
      </c>
      <c r="U126" s="45">
        <v>12.3378</v>
      </c>
      <c r="V126" s="45">
        <v>0</v>
      </c>
      <c r="W126" s="45">
        <v>12.3378</v>
      </c>
      <c r="X126" s="45">
        <v>0</v>
      </c>
      <c r="Y126" s="45">
        <v>11.673</v>
      </c>
      <c r="Z126" s="45">
        <v>13.0458</v>
      </c>
      <c r="AA126" s="45">
        <v>12.391299999999999</v>
      </c>
      <c r="AB126" s="45">
        <v>0</v>
      </c>
      <c r="AC126" s="45">
        <v>12.391299999999999</v>
      </c>
      <c r="AD126" s="45">
        <v>0</v>
      </c>
      <c r="AE126" s="45">
        <v>11.673</v>
      </c>
      <c r="AF126" s="45">
        <v>13.1195</v>
      </c>
      <c r="AG126" s="45">
        <v>7.4744000000000002</v>
      </c>
      <c r="AH126" s="45">
        <v>0</v>
      </c>
      <c r="AI126" s="45">
        <v>7.4744000000000002</v>
      </c>
      <c r="AJ126" s="45" t="s">
        <v>126</v>
      </c>
      <c r="AK126" s="45" t="s">
        <v>126</v>
      </c>
      <c r="AL126" s="45">
        <v>7.4744000000000002</v>
      </c>
      <c r="AM126" s="45">
        <v>19.7941</v>
      </c>
    </row>
    <row r="127" spans="1:39" hidden="1" outlineLevel="1">
      <c r="A127" s="8">
        <v>44075</v>
      </c>
      <c r="B127" s="45">
        <v>35.926900000000003</v>
      </c>
      <c r="C127" s="45">
        <v>37.191400000000002</v>
      </c>
      <c r="D127" s="45">
        <v>43.15</v>
      </c>
      <c r="E127" s="45">
        <v>35.8354</v>
      </c>
      <c r="F127" s="45">
        <v>37.9664</v>
      </c>
      <c r="G127" s="45">
        <v>29.5426</v>
      </c>
      <c r="H127" s="45">
        <v>23.9041</v>
      </c>
      <c r="I127" s="45">
        <v>37.186999999999998</v>
      </c>
      <c r="J127" s="45">
        <v>43.138399999999997</v>
      </c>
      <c r="K127" s="45">
        <v>35.8354</v>
      </c>
      <c r="L127" s="45">
        <v>37.9664</v>
      </c>
      <c r="M127" s="45">
        <v>29.5426</v>
      </c>
      <c r="N127" s="45">
        <v>23.9041</v>
      </c>
      <c r="O127" s="45">
        <v>48.687199999999997</v>
      </c>
      <c r="P127" s="45">
        <v>48.687199999999997</v>
      </c>
      <c r="Q127" s="45" t="s">
        <v>126</v>
      </c>
      <c r="R127" s="45" t="s">
        <v>126</v>
      </c>
      <c r="S127" s="45" t="s">
        <v>126</v>
      </c>
      <c r="T127" s="45" t="s">
        <v>126</v>
      </c>
      <c r="U127" s="45">
        <v>13.1495</v>
      </c>
      <c r="V127" s="45">
        <v>0</v>
      </c>
      <c r="W127" s="45">
        <v>13.1495</v>
      </c>
      <c r="X127" s="45">
        <v>13.3055</v>
      </c>
      <c r="Y127" s="45">
        <v>13.201000000000001</v>
      </c>
      <c r="Z127" s="45">
        <v>13.141299999999999</v>
      </c>
      <c r="AA127" s="45">
        <v>13.1495</v>
      </c>
      <c r="AB127" s="45">
        <v>0</v>
      </c>
      <c r="AC127" s="45">
        <v>13.1495</v>
      </c>
      <c r="AD127" s="45">
        <v>13.3055</v>
      </c>
      <c r="AE127" s="45">
        <v>13.201000000000001</v>
      </c>
      <c r="AF127" s="45">
        <v>13.141299999999999</v>
      </c>
      <c r="AG127" s="45">
        <v>0</v>
      </c>
      <c r="AH127" s="45">
        <v>0</v>
      </c>
      <c r="AI127" s="45" t="s">
        <v>126</v>
      </c>
      <c r="AJ127" s="45" t="s">
        <v>126</v>
      </c>
      <c r="AK127" s="45" t="s">
        <v>126</v>
      </c>
      <c r="AL127" s="45" t="s">
        <v>126</v>
      </c>
      <c r="AM127" s="45">
        <v>20.072800000000001</v>
      </c>
    </row>
    <row r="128" spans="1:39" hidden="1" outlineLevel="1">
      <c r="A128" s="8">
        <v>44105</v>
      </c>
      <c r="B128" s="45">
        <v>36.078800000000001</v>
      </c>
      <c r="C128" s="45">
        <v>37.336500000000001</v>
      </c>
      <c r="D128" s="45">
        <v>43.124400000000001</v>
      </c>
      <c r="E128" s="45">
        <v>36.060400000000001</v>
      </c>
      <c r="F128" s="45">
        <v>37.856200000000001</v>
      </c>
      <c r="G128" s="45">
        <v>30.766200000000001</v>
      </c>
      <c r="H128" s="45">
        <v>26.100200000000001</v>
      </c>
      <c r="I128" s="45">
        <v>37.323900000000002</v>
      </c>
      <c r="J128" s="45">
        <v>43.086799999999997</v>
      </c>
      <c r="K128" s="45">
        <v>36.060400000000001</v>
      </c>
      <c r="L128" s="45">
        <v>37.856200000000001</v>
      </c>
      <c r="M128" s="45">
        <v>30.766200000000001</v>
      </c>
      <c r="N128" s="45">
        <v>26.100200000000001</v>
      </c>
      <c r="O128" s="45">
        <v>49.789299999999997</v>
      </c>
      <c r="P128" s="45">
        <v>49.789299999999997</v>
      </c>
      <c r="Q128" s="45">
        <v>50</v>
      </c>
      <c r="R128" s="45">
        <v>50</v>
      </c>
      <c r="S128" s="45" t="s">
        <v>126</v>
      </c>
      <c r="T128" s="45" t="s">
        <v>126</v>
      </c>
      <c r="U128" s="45">
        <v>12.799300000000001</v>
      </c>
      <c r="V128" s="45">
        <v>0</v>
      </c>
      <c r="W128" s="45">
        <v>12.799300000000001</v>
      </c>
      <c r="X128" s="45">
        <v>0</v>
      </c>
      <c r="Y128" s="45">
        <v>13.826700000000001</v>
      </c>
      <c r="Z128" s="45">
        <v>12.677199999999999</v>
      </c>
      <c r="AA128" s="45">
        <v>12.799300000000001</v>
      </c>
      <c r="AB128" s="45">
        <v>0</v>
      </c>
      <c r="AC128" s="45">
        <v>12.799300000000001</v>
      </c>
      <c r="AD128" s="45">
        <v>0</v>
      </c>
      <c r="AE128" s="45">
        <v>13.826700000000001</v>
      </c>
      <c r="AF128" s="45">
        <v>12.677199999999999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126</v>
      </c>
      <c r="AL128" s="45" t="s">
        <v>126</v>
      </c>
      <c r="AM128" s="45">
        <v>20.3492</v>
      </c>
    </row>
    <row r="129" spans="1:39" hidden="1" outlineLevel="1">
      <c r="A129" s="8">
        <v>44136</v>
      </c>
      <c r="B129" s="45">
        <v>35.284700000000001</v>
      </c>
      <c r="C129" s="45">
        <v>36.473999999999997</v>
      </c>
      <c r="D129" s="45">
        <v>42.697400000000002</v>
      </c>
      <c r="E129" s="45">
        <v>35.109299999999998</v>
      </c>
      <c r="F129" s="45">
        <v>37.0869</v>
      </c>
      <c r="G129" s="45">
        <v>29.439699999999998</v>
      </c>
      <c r="H129" s="45">
        <v>24.397400000000001</v>
      </c>
      <c r="I129" s="45">
        <v>36.462600000000002</v>
      </c>
      <c r="J129" s="45">
        <v>42.664000000000001</v>
      </c>
      <c r="K129" s="45">
        <v>35.109299999999998</v>
      </c>
      <c r="L129" s="45">
        <v>37.0869</v>
      </c>
      <c r="M129" s="45">
        <v>29.439699999999998</v>
      </c>
      <c r="N129" s="45">
        <v>24.397400000000001</v>
      </c>
      <c r="O129" s="45">
        <v>49.602800000000002</v>
      </c>
      <c r="P129" s="45">
        <v>49.602800000000002</v>
      </c>
      <c r="Q129" s="45">
        <v>0</v>
      </c>
      <c r="R129" s="45" t="s">
        <v>126</v>
      </c>
      <c r="S129" s="45" t="s">
        <v>126</v>
      </c>
      <c r="T129" s="45">
        <v>0</v>
      </c>
      <c r="U129" s="45">
        <v>11.7476</v>
      </c>
      <c r="V129" s="45">
        <v>0</v>
      </c>
      <c r="W129" s="45">
        <v>11.7476</v>
      </c>
      <c r="X129" s="45">
        <v>0</v>
      </c>
      <c r="Y129" s="45">
        <v>11.065899999999999</v>
      </c>
      <c r="Z129" s="45">
        <v>12.498100000000001</v>
      </c>
      <c r="AA129" s="45">
        <v>11.927300000000001</v>
      </c>
      <c r="AB129" s="45">
        <v>0</v>
      </c>
      <c r="AC129" s="45">
        <v>11.927300000000001</v>
      </c>
      <c r="AD129" s="45">
        <v>0</v>
      </c>
      <c r="AE129" s="45">
        <v>11.065899999999999</v>
      </c>
      <c r="AF129" s="45">
        <v>12.805099999999999</v>
      </c>
      <c r="AG129" s="45">
        <v>8.5047999999999995</v>
      </c>
      <c r="AH129" s="45">
        <v>0</v>
      </c>
      <c r="AI129" s="45">
        <v>8.5047999999999995</v>
      </c>
      <c r="AJ129" s="45" t="s">
        <v>126</v>
      </c>
      <c r="AK129" s="45" t="s">
        <v>126</v>
      </c>
      <c r="AL129" s="45">
        <v>8.5047999999999995</v>
      </c>
      <c r="AM129" s="45">
        <v>20.6525</v>
      </c>
    </row>
    <row r="130" spans="1:39" hidden="1" outlineLevel="1">
      <c r="A130" s="8">
        <v>44166</v>
      </c>
      <c r="B130" s="45">
        <v>34.405000000000001</v>
      </c>
      <c r="C130" s="45">
        <v>35.657400000000003</v>
      </c>
      <c r="D130" s="45">
        <v>42.1205</v>
      </c>
      <c r="E130" s="45">
        <v>34.265799999999999</v>
      </c>
      <c r="F130" s="45">
        <v>35.4208</v>
      </c>
      <c r="G130" s="45">
        <v>30.549600000000002</v>
      </c>
      <c r="H130" s="45">
        <v>27.093499999999999</v>
      </c>
      <c r="I130" s="45">
        <v>35.651400000000002</v>
      </c>
      <c r="J130" s="45">
        <v>42.1051</v>
      </c>
      <c r="K130" s="45">
        <v>34.265799999999999</v>
      </c>
      <c r="L130" s="45">
        <v>35.4208</v>
      </c>
      <c r="M130" s="45">
        <v>30.549600000000002</v>
      </c>
      <c r="N130" s="45">
        <v>27.093499999999999</v>
      </c>
      <c r="O130" s="45">
        <v>47.539700000000003</v>
      </c>
      <c r="P130" s="45">
        <v>47.539700000000003</v>
      </c>
      <c r="Q130" s="45">
        <v>0</v>
      </c>
      <c r="R130" s="45">
        <v>0</v>
      </c>
      <c r="S130" s="45" t="s">
        <v>126</v>
      </c>
      <c r="T130" s="45">
        <v>0</v>
      </c>
      <c r="U130" s="45">
        <v>11.8987</v>
      </c>
      <c r="V130" s="45">
        <v>0</v>
      </c>
      <c r="W130" s="45">
        <v>11.8987</v>
      </c>
      <c r="X130" s="45">
        <v>0</v>
      </c>
      <c r="Y130" s="45">
        <v>13.679</v>
      </c>
      <c r="Z130" s="45">
        <v>11.9262</v>
      </c>
      <c r="AA130" s="45">
        <v>12.196099999999999</v>
      </c>
      <c r="AB130" s="45">
        <v>0</v>
      </c>
      <c r="AC130" s="45">
        <v>12.196099999999999</v>
      </c>
      <c r="AD130" s="45">
        <v>0</v>
      </c>
      <c r="AE130" s="45">
        <v>13.679</v>
      </c>
      <c r="AF130" s="45">
        <v>12.245200000000001</v>
      </c>
      <c r="AG130" s="45">
        <v>7.1323999999999996</v>
      </c>
      <c r="AH130" s="45">
        <v>0</v>
      </c>
      <c r="AI130" s="45">
        <v>7.1323999999999996</v>
      </c>
      <c r="AJ130" s="45">
        <v>0</v>
      </c>
      <c r="AK130" s="45" t="s">
        <v>126</v>
      </c>
      <c r="AL130" s="45">
        <v>7.1323999999999996</v>
      </c>
      <c r="AM130" s="45">
        <v>19.2697</v>
      </c>
    </row>
    <row r="131" spans="1:39" hidden="1" outlineLevel="1">
      <c r="A131" s="8">
        <v>44197</v>
      </c>
      <c r="B131" s="45">
        <v>35.216500000000003</v>
      </c>
      <c r="C131" s="45">
        <v>36.612499999999997</v>
      </c>
      <c r="D131" s="45">
        <v>41.935400000000001</v>
      </c>
      <c r="E131" s="45">
        <v>35.420400000000001</v>
      </c>
      <c r="F131" s="45">
        <v>36.762500000000003</v>
      </c>
      <c r="G131" s="45">
        <v>31.364000000000001</v>
      </c>
      <c r="H131" s="45">
        <v>24.3185</v>
      </c>
      <c r="I131" s="45">
        <v>36.610599999999998</v>
      </c>
      <c r="J131" s="45">
        <v>41.922499999999999</v>
      </c>
      <c r="K131" s="45">
        <v>35.423499999999997</v>
      </c>
      <c r="L131" s="45">
        <v>36.762500000000003</v>
      </c>
      <c r="M131" s="45">
        <v>31.364000000000001</v>
      </c>
      <c r="N131" s="45">
        <v>24.447399999999998</v>
      </c>
      <c r="O131" s="45">
        <v>40.400799999999997</v>
      </c>
      <c r="P131" s="45">
        <v>47.536099999999998</v>
      </c>
      <c r="Q131" s="45">
        <v>8.5</v>
      </c>
      <c r="R131" s="45">
        <v>0</v>
      </c>
      <c r="S131" s="45" t="s">
        <v>126</v>
      </c>
      <c r="T131" s="45">
        <v>8.5</v>
      </c>
      <c r="U131" s="45">
        <v>11.5457</v>
      </c>
      <c r="V131" s="45">
        <v>0</v>
      </c>
      <c r="W131" s="45">
        <v>11.5457</v>
      </c>
      <c r="X131" s="45">
        <v>14.5</v>
      </c>
      <c r="Y131" s="45">
        <v>11.796799999999999</v>
      </c>
      <c r="Z131" s="45">
        <v>11.470700000000001</v>
      </c>
      <c r="AA131" s="45">
        <v>11.897600000000001</v>
      </c>
      <c r="AB131" s="45">
        <v>0</v>
      </c>
      <c r="AC131" s="45">
        <v>11.897600000000001</v>
      </c>
      <c r="AD131" s="45">
        <v>14.5</v>
      </c>
      <c r="AE131" s="45">
        <v>11.796799999999999</v>
      </c>
      <c r="AF131" s="45">
        <v>11.837199999999999</v>
      </c>
      <c r="AG131" s="45">
        <v>6.5</v>
      </c>
      <c r="AH131" s="45">
        <v>0</v>
      </c>
      <c r="AI131" s="45">
        <v>6.5</v>
      </c>
      <c r="AJ131" s="45">
        <v>0</v>
      </c>
      <c r="AK131" s="45" t="s">
        <v>126</v>
      </c>
      <c r="AL131" s="45">
        <v>6.5</v>
      </c>
      <c r="AM131" s="45">
        <v>19.306899999999999</v>
      </c>
    </row>
    <row r="132" spans="1:39" hidden="1" outlineLevel="1">
      <c r="A132" s="8">
        <v>44228</v>
      </c>
      <c r="B132" s="45">
        <v>35.419800000000002</v>
      </c>
      <c r="C132" s="45">
        <v>36.8611</v>
      </c>
      <c r="D132" s="45">
        <v>42.023899999999998</v>
      </c>
      <c r="E132" s="45">
        <v>35.652200000000001</v>
      </c>
      <c r="F132" s="45">
        <v>36.833500000000001</v>
      </c>
      <c r="G132" s="45">
        <v>32.329300000000003</v>
      </c>
      <c r="H132" s="45">
        <v>21.771599999999999</v>
      </c>
      <c r="I132" s="45">
        <v>36.852499999999999</v>
      </c>
      <c r="J132" s="45">
        <v>41.997799999999998</v>
      </c>
      <c r="K132" s="45">
        <v>35.652200000000001</v>
      </c>
      <c r="L132" s="45">
        <v>36.833500000000001</v>
      </c>
      <c r="M132" s="45">
        <v>32.329300000000003</v>
      </c>
      <c r="N132" s="45">
        <v>21.771599999999999</v>
      </c>
      <c r="O132" s="45">
        <v>49.165700000000001</v>
      </c>
      <c r="P132" s="45">
        <v>49.165700000000001</v>
      </c>
      <c r="Q132" s="45">
        <v>0</v>
      </c>
      <c r="R132" s="45" t="s">
        <v>126</v>
      </c>
      <c r="S132" s="45" t="s">
        <v>126</v>
      </c>
      <c r="T132" s="45">
        <v>0</v>
      </c>
      <c r="U132" s="45">
        <v>12.8063</v>
      </c>
      <c r="V132" s="45">
        <v>0</v>
      </c>
      <c r="W132" s="45">
        <v>12.8063</v>
      </c>
      <c r="X132" s="45">
        <v>0</v>
      </c>
      <c r="Y132" s="45">
        <v>11.7471</v>
      </c>
      <c r="Z132" s="45">
        <v>12.93</v>
      </c>
      <c r="AA132" s="45">
        <v>12.8446</v>
      </c>
      <c r="AB132" s="45">
        <v>0</v>
      </c>
      <c r="AC132" s="45">
        <v>12.8446</v>
      </c>
      <c r="AD132" s="45">
        <v>0</v>
      </c>
      <c r="AE132" s="45">
        <v>11.7471</v>
      </c>
      <c r="AF132" s="45">
        <v>12.974500000000001</v>
      </c>
      <c r="AG132" s="45">
        <v>9.6449999999999996</v>
      </c>
      <c r="AH132" s="45">
        <v>0</v>
      </c>
      <c r="AI132" s="45">
        <v>9.6449999999999996</v>
      </c>
      <c r="AJ132" s="45" t="s">
        <v>126</v>
      </c>
      <c r="AK132" s="45" t="s">
        <v>126</v>
      </c>
      <c r="AL132" s="45">
        <v>9.6449999999999996</v>
      </c>
      <c r="AM132" s="45">
        <v>19.1556</v>
      </c>
    </row>
    <row r="133" spans="1:39" hidden="1" outlineLevel="1">
      <c r="A133" s="8">
        <v>44256</v>
      </c>
      <c r="B133" s="45">
        <v>35.273699999999998</v>
      </c>
      <c r="C133" s="45">
        <v>36.594299999999997</v>
      </c>
      <c r="D133" s="45">
        <v>41.948999999999998</v>
      </c>
      <c r="E133" s="45">
        <v>35.349400000000003</v>
      </c>
      <c r="F133" s="45">
        <v>36.7804</v>
      </c>
      <c r="G133" s="45">
        <v>31.064800000000002</v>
      </c>
      <c r="H133" s="45">
        <v>19.6434</v>
      </c>
      <c r="I133" s="45">
        <v>36.585299999999997</v>
      </c>
      <c r="J133" s="45">
        <v>41.9223</v>
      </c>
      <c r="K133" s="45">
        <v>35.349400000000003</v>
      </c>
      <c r="L133" s="45">
        <v>36.7804</v>
      </c>
      <c r="M133" s="45">
        <v>31.064800000000002</v>
      </c>
      <c r="N133" s="45">
        <v>19.6434</v>
      </c>
      <c r="O133" s="45">
        <v>48.701999999999998</v>
      </c>
      <c r="P133" s="45">
        <v>48.701999999999998</v>
      </c>
      <c r="Q133" s="45">
        <v>0</v>
      </c>
      <c r="R133" s="45" t="s">
        <v>126</v>
      </c>
      <c r="S133" s="45">
        <v>0</v>
      </c>
      <c r="T133" s="45">
        <v>0</v>
      </c>
      <c r="U133" s="45">
        <v>11.616899999999999</v>
      </c>
      <c r="V133" s="45">
        <v>0</v>
      </c>
      <c r="W133" s="45">
        <v>11.616899999999999</v>
      </c>
      <c r="X133" s="45">
        <v>0</v>
      </c>
      <c r="Y133" s="45">
        <v>14.1038</v>
      </c>
      <c r="Z133" s="45">
        <v>11.341900000000001</v>
      </c>
      <c r="AA133" s="45">
        <v>11.958299999999999</v>
      </c>
      <c r="AB133" s="45">
        <v>0</v>
      </c>
      <c r="AC133" s="45">
        <v>11.958299999999999</v>
      </c>
      <c r="AD133" s="45">
        <v>0</v>
      </c>
      <c r="AE133" s="45">
        <v>14.134600000000001</v>
      </c>
      <c r="AF133" s="45">
        <v>11.7264</v>
      </c>
      <c r="AG133" s="45">
        <v>6.1856</v>
      </c>
      <c r="AH133" s="45">
        <v>0</v>
      </c>
      <c r="AI133" s="45">
        <v>6.1856</v>
      </c>
      <c r="AJ133" s="45" t="s">
        <v>126</v>
      </c>
      <c r="AK133" s="45">
        <v>12.95</v>
      </c>
      <c r="AL133" s="45">
        <v>5.7770999999999999</v>
      </c>
      <c r="AM133" s="45">
        <v>19.5595</v>
      </c>
    </row>
    <row r="134" spans="1:39" hidden="1" outlineLevel="1">
      <c r="A134" s="8">
        <v>44287</v>
      </c>
      <c r="B134" s="45">
        <v>34.603999999999999</v>
      </c>
      <c r="C134" s="45">
        <v>36.132399999999997</v>
      </c>
      <c r="D134" s="45">
        <v>42.635800000000003</v>
      </c>
      <c r="E134" s="45">
        <v>34.613700000000001</v>
      </c>
      <c r="F134" s="45">
        <v>36.517299999999999</v>
      </c>
      <c r="G134" s="45">
        <v>28.782900000000001</v>
      </c>
      <c r="H134" s="45">
        <v>22.907499999999999</v>
      </c>
      <c r="I134" s="45">
        <v>36.129899999999999</v>
      </c>
      <c r="J134" s="45">
        <v>42.630600000000001</v>
      </c>
      <c r="K134" s="45">
        <v>34.613700000000001</v>
      </c>
      <c r="L134" s="45">
        <v>36.517299999999999</v>
      </c>
      <c r="M134" s="45">
        <v>28.782900000000001</v>
      </c>
      <c r="N134" s="45">
        <v>22.907499999999999</v>
      </c>
      <c r="O134" s="45">
        <v>46.839100000000002</v>
      </c>
      <c r="P134" s="45">
        <v>46.839100000000002</v>
      </c>
      <c r="Q134" s="45">
        <v>0</v>
      </c>
      <c r="R134" s="45" t="s">
        <v>126</v>
      </c>
      <c r="S134" s="45" t="s">
        <v>126</v>
      </c>
      <c r="T134" s="45">
        <v>0</v>
      </c>
      <c r="U134" s="45">
        <v>11.875299999999999</v>
      </c>
      <c r="V134" s="45">
        <v>0</v>
      </c>
      <c r="W134" s="45">
        <v>11.875299999999999</v>
      </c>
      <c r="X134" s="45">
        <v>0</v>
      </c>
      <c r="Y134" s="45">
        <v>11.3299</v>
      </c>
      <c r="Z134" s="45">
        <v>11.9161</v>
      </c>
      <c r="AA134" s="45">
        <v>11.875500000000001</v>
      </c>
      <c r="AB134" s="45">
        <v>0</v>
      </c>
      <c r="AC134" s="45">
        <v>11.875500000000001</v>
      </c>
      <c r="AD134" s="45">
        <v>0</v>
      </c>
      <c r="AE134" s="45">
        <v>11.3299</v>
      </c>
      <c r="AF134" s="45">
        <v>11.916399999999999</v>
      </c>
      <c r="AG134" s="45">
        <v>11.670299999999999</v>
      </c>
      <c r="AH134" s="45">
        <v>0</v>
      </c>
      <c r="AI134" s="45">
        <v>11.670299999999999</v>
      </c>
      <c r="AJ134" s="45" t="s">
        <v>126</v>
      </c>
      <c r="AK134" s="45" t="s">
        <v>126</v>
      </c>
      <c r="AL134" s="45">
        <v>11.670299999999999</v>
      </c>
      <c r="AM134" s="45">
        <v>18.9923</v>
      </c>
    </row>
    <row r="135" spans="1:39" hidden="1" outlineLevel="1">
      <c r="A135" s="8">
        <v>44317</v>
      </c>
      <c r="B135" s="45">
        <v>34.9604</v>
      </c>
      <c r="C135" s="45">
        <v>36.329500000000003</v>
      </c>
      <c r="D135" s="45">
        <v>42.826500000000003</v>
      </c>
      <c r="E135" s="45">
        <v>34.908999999999999</v>
      </c>
      <c r="F135" s="45">
        <v>36.690399999999997</v>
      </c>
      <c r="G135" s="45">
        <v>29.963000000000001</v>
      </c>
      <c r="H135" s="45">
        <v>16.462</v>
      </c>
      <c r="I135" s="45">
        <v>36.326099999999997</v>
      </c>
      <c r="J135" s="45">
        <v>42.817900000000002</v>
      </c>
      <c r="K135" s="45">
        <v>34.908999999999999</v>
      </c>
      <c r="L135" s="45">
        <v>36.690399999999997</v>
      </c>
      <c r="M135" s="45">
        <v>29.963000000000001</v>
      </c>
      <c r="N135" s="45">
        <v>16.462</v>
      </c>
      <c r="O135" s="45">
        <v>48.154400000000003</v>
      </c>
      <c r="P135" s="45">
        <v>48.154400000000003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12.1036</v>
      </c>
      <c r="V135" s="45">
        <v>0</v>
      </c>
      <c r="W135" s="45">
        <v>12.1036</v>
      </c>
      <c r="X135" s="45">
        <v>0</v>
      </c>
      <c r="Y135" s="45">
        <v>11.633599999999999</v>
      </c>
      <c r="Z135" s="45">
        <v>12.146699999999999</v>
      </c>
      <c r="AA135" s="45">
        <v>12.1127</v>
      </c>
      <c r="AB135" s="45">
        <v>0</v>
      </c>
      <c r="AC135" s="45">
        <v>12.1127</v>
      </c>
      <c r="AD135" s="45">
        <v>0</v>
      </c>
      <c r="AE135" s="45">
        <v>11.633599999999999</v>
      </c>
      <c r="AF135" s="45">
        <v>12.156599999999999</v>
      </c>
      <c r="AG135" s="45">
        <v>6.8811999999999998</v>
      </c>
      <c r="AH135" s="45">
        <v>0</v>
      </c>
      <c r="AI135" s="45">
        <v>6.8811999999999998</v>
      </c>
      <c r="AJ135" s="45">
        <v>0</v>
      </c>
      <c r="AK135" s="45" t="s">
        <v>126</v>
      </c>
      <c r="AL135" s="45">
        <v>6.8811999999999998</v>
      </c>
      <c r="AM135" s="45">
        <v>19.1173</v>
      </c>
    </row>
    <row r="136" spans="1:39" hidden="1" outlineLevel="1">
      <c r="A136" s="8">
        <v>44348</v>
      </c>
      <c r="B136" s="45">
        <v>35.246600000000001</v>
      </c>
      <c r="C136" s="45">
        <v>36.917499999999997</v>
      </c>
      <c r="D136" s="45">
        <v>41.325899999999997</v>
      </c>
      <c r="E136" s="45">
        <v>35.874099999999999</v>
      </c>
      <c r="F136" s="45">
        <v>36.2363</v>
      </c>
      <c r="G136" s="45">
        <v>36.099299999999999</v>
      </c>
      <c r="H136" s="45">
        <v>18.157499999999999</v>
      </c>
      <c r="I136" s="45">
        <v>36.911799999999999</v>
      </c>
      <c r="J136" s="45">
        <v>41.306899999999999</v>
      </c>
      <c r="K136" s="45">
        <v>35.874099999999999</v>
      </c>
      <c r="L136" s="45">
        <v>36.2363</v>
      </c>
      <c r="M136" s="45">
        <v>36.099299999999999</v>
      </c>
      <c r="N136" s="45">
        <v>18.157499999999999</v>
      </c>
      <c r="O136" s="45">
        <v>49.192500000000003</v>
      </c>
      <c r="P136" s="45">
        <v>49.192500000000003</v>
      </c>
      <c r="Q136" s="45">
        <v>0</v>
      </c>
      <c r="R136" s="45" t="s">
        <v>126</v>
      </c>
      <c r="S136" s="45" t="s">
        <v>126</v>
      </c>
      <c r="T136" s="45">
        <v>0</v>
      </c>
      <c r="U136" s="45">
        <v>11.730399999999999</v>
      </c>
      <c r="V136" s="45">
        <v>0</v>
      </c>
      <c r="W136" s="45">
        <v>11.730399999999999</v>
      </c>
      <c r="X136" s="45">
        <v>0</v>
      </c>
      <c r="Y136" s="45">
        <v>11.0252</v>
      </c>
      <c r="Z136" s="45">
        <v>11.8292</v>
      </c>
      <c r="AA136" s="45">
        <v>11.764900000000001</v>
      </c>
      <c r="AB136" s="45">
        <v>0</v>
      </c>
      <c r="AC136" s="45">
        <v>11.764900000000001</v>
      </c>
      <c r="AD136" s="45">
        <v>0</v>
      </c>
      <c r="AE136" s="45">
        <v>11.0252</v>
      </c>
      <c r="AF136" s="45">
        <v>11.8689</v>
      </c>
      <c r="AG136" s="45">
        <v>1E-3</v>
      </c>
      <c r="AH136" s="45">
        <v>0</v>
      </c>
      <c r="AI136" s="45">
        <v>1E-3</v>
      </c>
      <c r="AJ136" s="45" t="s">
        <v>126</v>
      </c>
      <c r="AK136" s="45" t="s">
        <v>126</v>
      </c>
      <c r="AL136" s="45">
        <v>1E-3</v>
      </c>
      <c r="AM136" s="45">
        <v>18.327500000000001</v>
      </c>
    </row>
    <row r="137" spans="1:39" hidden="1" outlineLevel="1">
      <c r="A137" s="8">
        <v>44378</v>
      </c>
      <c r="B137" s="45">
        <v>34.2836</v>
      </c>
      <c r="C137" s="45">
        <v>36.1875</v>
      </c>
      <c r="D137" s="45">
        <v>41.271700000000003</v>
      </c>
      <c r="E137" s="45">
        <v>34.903199999999998</v>
      </c>
      <c r="F137" s="45">
        <v>35.898200000000003</v>
      </c>
      <c r="G137" s="45">
        <v>32.174399999999999</v>
      </c>
      <c r="H137" s="45">
        <v>26.336400000000001</v>
      </c>
      <c r="I137" s="45">
        <v>36.184699999999999</v>
      </c>
      <c r="J137" s="45">
        <v>41.263500000000001</v>
      </c>
      <c r="K137" s="45">
        <v>34.903199999999998</v>
      </c>
      <c r="L137" s="45">
        <v>35.898200000000003</v>
      </c>
      <c r="M137" s="45">
        <v>32.174399999999999</v>
      </c>
      <c r="N137" s="45">
        <v>26.336400000000001</v>
      </c>
      <c r="O137" s="45">
        <v>48.865099999999998</v>
      </c>
      <c r="P137" s="45">
        <v>48.865099999999998</v>
      </c>
      <c r="Q137" s="45">
        <v>0</v>
      </c>
      <c r="R137" s="45">
        <v>0</v>
      </c>
      <c r="S137" s="45" t="s">
        <v>126</v>
      </c>
      <c r="T137" s="45">
        <v>0</v>
      </c>
      <c r="U137" s="45">
        <v>11.486499999999999</v>
      </c>
      <c r="V137" s="45">
        <v>0</v>
      </c>
      <c r="W137" s="45">
        <v>11.486499999999999</v>
      </c>
      <c r="X137" s="45">
        <v>0</v>
      </c>
      <c r="Y137" s="45">
        <v>10.914999999999999</v>
      </c>
      <c r="Z137" s="45">
        <v>11.530200000000001</v>
      </c>
      <c r="AA137" s="45">
        <v>11.582100000000001</v>
      </c>
      <c r="AB137" s="45">
        <v>0</v>
      </c>
      <c r="AC137" s="45">
        <v>11.582100000000001</v>
      </c>
      <c r="AD137" s="45">
        <v>0</v>
      </c>
      <c r="AE137" s="45">
        <v>10.914999999999999</v>
      </c>
      <c r="AF137" s="45">
        <v>11.633900000000001</v>
      </c>
      <c r="AG137" s="45">
        <v>5.2332999999999998</v>
      </c>
      <c r="AH137" s="45">
        <v>0</v>
      </c>
      <c r="AI137" s="45">
        <v>5.2332999999999998</v>
      </c>
      <c r="AJ137" s="45">
        <v>0</v>
      </c>
      <c r="AK137" s="45" t="s">
        <v>126</v>
      </c>
      <c r="AL137" s="45">
        <v>5.2332999999999998</v>
      </c>
      <c r="AM137" s="45">
        <v>17.667200000000001</v>
      </c>
    </row>
    <row r="138" spans="1:39" hidden="1" outlineLevel="1">
      <c r="A138" s="8">
        <v>44409</v>
      </c>
      <c r="B138" s="45">
        <v>34.320599999999999</v>
      </c>
      <c r="C138" s="45">
        <v>35.8855</v>
      </c>
      <c r="D138" s="45">
        <v>41.131900000000002</v>
      </c>
      <c r="E138" s="45">
        <v>34.572899999999997</v>
      </c>
      <c r="F138" s="45">
        <v>35.820399999999999</v>
      </c>
      <c r="G138" s="45">
        <v>31.447399999999998</v>
      </c>
      <c r="H138" s="45">
        <v>21.563400000000001</v>
      </c>
      <c r="I138" s="45">
        <v>35.879100000000001</v>
      </c>
      <c r="J138" s="45">
        <v>41.1126</v>
      </c>
      <c r="K138" s="45">
        <v>34.572899999999997</v>
      </c>
      <c r="L138" s="45">
        <v>35.820399999999999</v>
      </c>
      <c r="M138" s="45">
        <v>31.447399999999998</v>
      </c>
      <c r="N138" s="45">
        <v>21.563400000000001</v>
      </c>
      <c r="O138" s="45">
        <v>49.1663</v>
      </c>
      <c r="P138" s="45">
        <v>49.1663</v>
      </c>
      <c r="Q138" s="45">
        <v>0</v>
      </c>
      <c r="R138" s="45">
        <v>0</v>
      </c>
      <c r="S138" s="45" t="s">
        <v>126</v>
      </c>
      <c r="T138" s="45">
        <v>0</v>
      </c>
      <c r="U138" s="45">
        <v>11.8931</v>
      </c>
      <c r="V138" s="45">
        <v>0</v>
      </c>
      <c r="W138" s="45">
        <v>11.8931</v>
      </c>
      <c r="X138" s="45">
        <v>0</v>
      </c>
      <c r="Y138" s="45">
        <v>10.312799999999999</v>
      </c>
      <c r="Z138" s="45">
        <v>12.0951</v>
      </c>
      <c r="AA138" s="45">
        <v>11.963699999999999</v>
      </c>
      <c r="AB138" s="45">
        <v>0</v>
      </c>
      <c r="AC138" s="45">
        <v>11.963699999999999</v>
      </c>
      <c r="AD138" s="45">
        <v>0</v>
      </c>
      <c r="AE138" s="45">
        <v>10.312799999999999</v>
      </c>
      <c r="AF138" s="45">
        <v>12.177300000000001</v>
      </c>
      <c r="AG138" s="45">
        <v>5.3811</v>
      </c>
      <c r="AH138" s="45">
        <v>0</v>
      </c>
      <c r="AI138" s="45">
        <v>5.3811</v>
      </c>
      <c r="AJ138" s="45">
        <v>0</v>
      </c>
      <c r="AK138" s="45" t="s">
        <v>126</v>
      </c>
      <c r="AL138" s="45">
        <v>5.3811</v>
      </c>
      <c r="AM138" s="45">
        <v>18.181699999999999</v>
      </c>
    </row>
    <row r="139" spans="1:39" hidden="1" outlineLevel="1">
      <c r="A139" s="8">
        <v>44440</v>
      </c>
      <c r="B139" s="45">
        <v>34.572099999999999</v>
      </c>
      <c r="C139" s="45">
        <v>36.172699999999999</v>
      </c>
      <c r="D139" s="45">
        <v>41.807699999999997</v>
      </c>
      <c r="E139" s="45">
        <v>34.784199999999998</v>
      </c>
      <c r="F139" s="45">
        <v>36.064100000000003</v>
      </c>
      <c r="G139" s="45">
        <v>31.349299999999999</v>
      </c>
      <c r="H139" s="45">
        <v>22.193899999999999</v>
      </c>
      <c r="I139" s="45">
        <v>36.166499999999999</v>
      </c>
      <c r="J139" s="45">
        <v>41.7896</v>
      </c>
      <c r="K139" s="45">
        <v>34.784199999999998</v>
      </c>
      <c r="L139" s="45">
        <v>36.064100000000003</v>
      </c>
      <c r="M139" s="45">
        <v>31.349299999999999</v>
      </c>
      <c r="N139" s="45">
        <v>22.193899999999999</v>
      </c>
      <c r="O139" s="45">
        <v>49.4026</v>
      </c>
      <c r="P139" s="45">
        <v>49.4026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11.936299999999999</v>
      </c>
      <c r="V139" s="45">
        <v>0</v>
      </c>
      <c r="W139" s="45">
        <v>11.936299999999999</v>
      </c>
      <c r="X139" s="45">
        <v>0</v>
      </c>
      <c r="Y139" s="45">
        <v>11.2743</v>
      </c>
      <c r="Z139" s="45">
        <v>12.0839</v>
      </c>
      <c r="AA139" s="45">
        <v>11.936299999999999</v>
      </c>
      <c r="AB139" s="45">
        <v>0</v>
      </c>
      <c r="AC139" s="45">
        <v>11.936299999999999</v>
      </c>
      <c r="AD139" s="45">
        <v>0</v>
      </c>
      <c r="AE139" s="45">
        <v>11.2743</v>
      </c>
      <c r="AF139" s="45">
        <v>12.0839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18.534700000000001</v>
      </c>
    </row>
    <row r="140" spans="1:39" hidden="1" outlineLevel="1">
      <c r="A140" s="8">
        <v>44470</v>
      </c>
      <c r="B140" s="45">
        <v>34.873899999999999</v>
      </c>
      <c r="C140" s="45">
        <v>36.340899999999998</v>
      </c>
      <c r="D140" s="45">
        <v>41.768500000000003</v>
      </c>
      <c r="E140" s="45">
        <v>35.007199999999997</v>
      </c>
      <c r="F140" s="45">
        <v>36.0274</v>
      </c>
      <c r="G140" s="45">
        <v>32.449300000000001</v>
      </c>
      <c r="H140" s="45">
        <v>23.569900000000001</v>
      </c>
      <c r="I140" s="45">
        <v>36.336599999999997</v>
      </c>
      <c r="J140" s="45">
        <v>41.755699999999997</v>
      </c>
      <c r="K140" s="45">
        <v>35.007199999999997</v>
      </c>
      <c r="L140" s="45">
        <v>36.0274</v>
      </c>
      <c r="M140" s="45">
        <v>32.449300000000001</v>
      </c>
      <c r="N140" s="45">
        <v>23.569900000000001</v>
      </c>
      <c r="O140" s="45">
        <v>49.860300000000002</v>
      </c>
      <c r="P140" s="45">
        <v>49.860300000000002</v>
      </c>
      <c r="Q140" s="45">
        <v>0</v>
      </c>
      <c r="R140" s="45" t="s">
        <v>126</v>
      </c>
      <c r="S140" s="45" t="s">
        <v>126</v>
      </c>
      <c r="T140" s="45">
        <v>0</v>
      </c>
      <c r="U140" s="45">
        <v>12.0952</v>
      </c>
      <c r="V140" s="45">
        <v>0</v>
      </c>
      <c r="W140" s="45">
        <v>12.0952</v>
      </c>
      <c r="X140" s="45">
        <v>0</v>
      </c>
      <c r="Y140" s="45">
        <v>14.7967</v>
      </c>
      <c r="Z140" s="45">
        <v>11.735099999999999</v>
      </c>
      <c r="AA140" s="45">
        <v>12.101599999999999</v>
      </c>
      <c r="AB140" s="45">
        <v>0</v>
      </c>
      <c r="AC140" s="45">
        <v>12.101599999999999</v>
      </c>
      <c r="AD140" s="45">
        <v>0</v>
      </c>
      <c r="AE140" s="45">
        <v>14.7967</v>
      </c>
      <c r="AF140" s="45">
        <v>11.741899999999999</v>
      </c>
      <c r="AG140" s="45">
        <v>8.0770999999999997</v>
      </c>
      <c r="AH140" s="45">
        <v>0</v>
      </c>
      <c r="AI140" s="45">
        <v>8.0770999999999997</v>
      </c>
      <c r="AJ140" s="45" t="s">
        <v>126</v>
      </c>
      <c r="AK140" s="45" t="s">
        <v>126</v>
      </c>
      <c r="AL140" s="45">
        <v>8.0770999999999997</v>
      </c>
      <c r="AM140" s="45">
        <v>19.337299999999999</v>
      </c>
    </row>
    <row r="141" spans="1:39" hidden="1" outlineLevel="1">
      <c r="A141" s="8">
        <v>44501</v>
      </c>
      <c r="B141" s="45">
        <v>33.038800000000002</v>
      </c>
      <c r="C141" s="45">
        <v>34.316200000000002</v>
      </c>
      <c r="D141" s="45">
        <v>41.6783</v>
      </c>
      <c r="E141" s="45">
        <v>32.679699999999997</v>
      </c>
      <c r="F141" s="45">
        <v>33.264499999999998</v>
      </c>
      <c r="G141" s="45">
        <v>31.4085</v>
      </c>
      <c r="H141" s="45">
        <v>23.306100000000001</v>
      </c>
      <c r="I141" s="45">
        <v>34.311599999999999</v>
      </c>
      <c r="J141" s="45">
        <v>41.665700000000001</v>
      </c>
      <c r="K141" s="45">
        <v>32.679699999999997</v>
      </c>
      <c r="L141" s="45">
        <v>33.264499999999998</v>
      </c>
      <c r="M141" s="45">
        <v>31.4085</v>
      </c>
      <c r="N141" s="45">
        <v>23.306100000000001</v>
      </c>
      <c r="O141" s="45">
        <v>49.262999999999998</v>
      </c>
      <c r="P141" s="45">
        <v>49.262999999999998</v>
      </c>
      <c r="Q141" s="45">
        <v>0</v>
      </c>
      <c r="R141" s="45">
        <v>0</v>
      </c>
      <c r="S141" s="45" t="s">
        <v>126</v>
      </c>
      <c r="T141" s="45">
        <v>0</v>
      </c>
      <c r="U141" s="45">
        <v>11.9726</v>
      </c>
      <c r="V141" s="45">
        <v>0</v>
      </c>
      <c r="W141" s="45">
        <v>11.9726</v>
      </c>
      <c r="X141" s="45">
        <v>0</v>
      </c>
      <c r="Y141" s="45">
        <v>13.428900000000001</v>
      </c>
      <c r="Z141" s="45">
        <v>11.8911</v>
      </c>
      <c r="AA141" s="45">
        <v>12.0169</v>
      </c>
      <c r="AB141" s="45">
        <v>0</v>
      </c>
      <c r="AC141" s="45">
        <v>12.0169</v>
      </c>
      <c r="AD141" s="45">
        <v>0</v>
      </c>
      <c r="AE141" s="45">
        <v>13.428900000000001</v>
      </c>
      <c r="AF141" s="45">
        <v>11.936999999999999</v>
      </c>
      <c r="AG141" s="45">
        <v>7.5449999999999999</v>
      </c>
      <c r="AH141" s="45">
        <v>0</v>
      </c>
      <c r="AI141" s="45">
        <v>7.5449999999999999</v>
      </c>
      <c r="AJ141" s="45">
        <v>0</v>
      </c>
      <c r="AK141" s="45" t="s">
        <v>126</v>
      </c>
      <c r="AL141" s="45">
        <v>7.5449999999999999</v>
      </c>
      <c r="AM141" s="45">
        <v>18.924499999999998</v>
      </c>
    </row>
    <row r="142" spans="1:39" hidden="1" outlineLevel="1">
      <c r="A142" s="8">
        <v>44531</v>
      </c>
      <c r="B142" s="45">
        <v>32.226599999999998</v>
      </c>
      <c r="C142" s="45">
        <v>33.930599999999998</v>
      </c>
      <c r="D142" s="45">
        <v>41.438499999999998</v>
      </c>
      <c r="E142" s="45">
        <v>32.255299999999998</v>
      </c>
      <c r="F142" s="45">
        <v>32.185699999999997</v>
      </c>
      <c r="G142" s="45">
        <v>33.546599999999998</v>
      </c>
      <c r="H142" s="45">
        <v>22.0291</v>
      </c>
      <c r="I142" s="45">
        <v>33.927599999999998</v>
      </c>
      <c r="J142" s="45">
        <v>41.432299999999998</v>
      </c>
      <c r="K142" s="45">
        <v>32.255299999999998</v>
      </c>
      <c r="L142" s="45">
        <v>32.185699999999997</v>
      </c>
      <c r="M142" s="45">
        <v>33.546599999999998</v>
      </c>
      <c r="N142" s="45">
        <v>22.0291</v>
      </c>
      <c r="O142" s="45">
        <v>45.92</v>
      </c>
      <c r="P142" s="45">
        <v>45.92</v>
      </c>
      <c r="Q142" s="45">
        <v>0</v>
      </c>
      <c r="R142" s="45" t="s">
        <v>126</v>
      </c>
      <c r="S142" s="45" t="s">
        <v>126</v>
      </c>
      <c r="T142" s="45">
        <v>0</v>
      </c>
      <c r="U142" s="45">
        <v>12.3491</v>
      </c>
      <c r="V142" s="45">
        <v>0</v>
      </c>
      <c r="W142" s="45">
        <v>12.3491</v>
      </c>
      <c r="X142" s="45">
        <v>0</v>
      </c>
      <c r="Y142" s="45">
        <v>13.2742</v>
      </c>
      <c r="Z142" s="45">
        <v>12.263400000000001</v>
      </c>
      <c r="AA142" s="45">
        <v>12.517799999999999</v>
      </c>
      <c r="AB142" s="45">
        <v>0</v>
      </c>
      <c r="AC142" s="45">
        <v>12.517799999999999</v>
      </c>
      <c r="AD142" s="45">
        <v>0</v>
      </c>
      <c r="AE142" s="45">
        <v>13.2742</v>
      </c>
      <c r="AF142" s="45">
        <v>12.454599999999999</v>
      </c>
      <c r="AG142" s="45">
        <v>5.6289999999999996</v>
      </c>
      <c r="AH142" s="45">
        <v>0</v>
      </c>
      <c r="AI142" s="45">
        <v>5.6289999999999996</v>
      </c>
      <c r="AJ142" s="45" t="s">
        <v>126</v>
      </c>
      <c r="AK142" s="45" t="s">
        <v>126</v>
      </c>
      <c r="AL142" s="45">
        <v>5.6289999999999996</v>
      </c>
      <c r="AM142" s="45">
        <v>17.270299999999999</v>
      </c>
    </row>
    <row r="143" spans="1:39" hidden="1" outlineLevel="1">
      <c r="A143" s="8">
        <v>44562</v>
      </c>
      <c r="B143" s="45">
        <v>33.556600000000003</v>
      </c>
      <c r="C143" s="45">
        <v>34.9754</v>
      </c>
      <c r="D143" s="45">
        <v>41.7014</v>
      </c>
      <c r="E143" s="45">
        <v>33.456899999999997</v>
      </c>
      <c r="F143" s="45">
        <v>33.229700000000001</v>
      </c>
      <c r="G143" s="45">
        <v>35.273299999999999</v>
      </c>
      <c r="H143" s="45">
        <v>23.066800000000001</v>
      </c>
      <c r="I143" s="45">
        <v>34.97</v>
      </c>
      <c r="J143" s="45">
        <v>41.686999999999998</v>
      </c>
      <c r="K143" s="45">
        <v>33.456899999999997</v>
      </c>
      <c r="L143" s="45">
        <v>33.229700000000001</v>
      </c>
      <c r="M143" s="45">
        <v>35.273299999999999</v>
      </c>
      <c r="N143" s="45">
        <v>23.066800000000001</v>
      </c>
      <c r="O143" s="45">
        <v>48.254300000000001</v>
      </c>
      <c r="P143" s="45">
        <v>48.254300000000001</v>
      </c>
      <c r="Q143" s="45" t="s">
        <v>126</v>
      </c>
      <c r="R143" s="45" t="s">
        <v>126</v>
      </c>
      <c r="S143" s="45" t="s">
        <v>126</v>
      </c>
      <c r="T143" s="45" t="s">
        <v>126</v>
      </c>
      <c r="U143" s="45">
        <v>12.185</v>
      </c>
      <c r="V143" s="45">
        <v>0</v>
      </c>
      <c r="W143" s="45">
        <v>12.185</v>
      </c>
      <c r="X143" s="45">
        <v>0</v>
      </c>
      <c r="Y143" s="45">
        <v>12.5573</v>
      </c>
      <c r="Z143" s="45">
        <v>12.1424</v>
      </c>
      <c r="AA143" s="45">
        <v>12.185</v>
      </c>
      <c r="AB143" s="45">
        <v>0</v>
      </c>
      <c r="AC143" s="45">
        <v>12.185</v>
      </c>
      <c r="AD143" s="45">
        <v>0</v>
      </c>
      <c r="AE143" s="45">
        <v>12.5573</v>
      </c>
      <c r="AF143" s="45">
        <v>12.1424</v>
      </c>
      <c r="AG143" s="45">
        <v>0</v>
      </c>
      <c r="AH143" s="45">
        <v>0</v>
      </c>
      <c r="AI143" s="45" t="s">
        <v>126</v>
      </c>
      <c r="AJ143" s="45" t="s">
        <v>126</v>
      </c>
      <c r="AK143" s="45" t="s">
        <v>126</v>
      </c>
      <c r="AL143" s="45" t="s">
        <v>126</v>
      </c>
      <c r="AM143" s="45">
        <v>17.894100000000002</v>
      </c>
    </row>
    <row r="144" spans="1:39" hidden="1" outlineLevel="1">
      <c r="A144" s="8">
        <v>44593</v>
      </c>
      <c r="B144" s="45">
        <v>34.556100000000001</v>
      </c>
      <c r="C144" s="45">
        <v>35.807000000000002</v>
      </c>
      <c r="D144" s="45">
        <v>41.582700000000003</v>
      </c>
      <c r="E144" s="45">
        <v>34.3613</v>
      </c>
      <c r="F144" s="45">
        <v>33.973500000000001</v>
      </c>
      <c r="G144" s="45">
        <v>36.511400000000002</v>
      </c>
      <c r="H144" s="45">
        <v>23.202300000000001</v>
      </c>
      <c r="I144" s="45">
        <v>35.801699999999997</v>
      </c>
      <c r="J144" s="45">
        <v>41.567999999999998</v>
      </c>
      <c r="K144" s="45">
        <v>34.3613</v>
      </c>
      <c r="L144" s="45">
        <v>33.973500000000001</v>
      </c>
      <c r="M144" s="45">
        <v>36.511400000000002</v>
      </c>
      <c r="N144" s="45">
        <v>23.202300000000001</v>
      </c>
      <c r="O144" s="45">
        <v>48.879100000000001</v>
      </c>
      <c r="P144" s="45">
        <v>48.879100000000001</v>
      </c>
      <c r="Q144" s="45">
        <v>0</v>
      </c>
      <c r="R144" s="45" t="s">
        <v>126</v>
      </c>
      <c r="S144" s="45" t="s">
        <v>126</v>
      </c>
      <c r="T144" s="45">
        <v>0</v>
      </c>
      <c r="U144" s="45">
        <v>12.4902</v>
      </c>
      <c r="V144" s="45">
        <v>0</v>
      </c>
      <c r="W144" s="45">
        <v>12.4902</v>
      </c>
      <c r="X144" s="45">
        <v>0</v>
      </c>
      <c r="Y144" s="45">
        <v>13.047499999999999</v>
      </c>
      <c r="Z144" s="45">
        <v>12.4404</v>
      </c>
      <c r="AA144" s="45">
        <v>12.4786</v>
      </c>
      <c r="AB144" s="45">
        <v>0</v>
      </c>
      <c r="AC144" s="45">
        <v>12.4786</v>
      </c>
      <c r="AD144" s="45">
        <v>0</v>
      </c>
      <c r="AE144" s="45">
        <v>13.047499999999999</v>
      </c>
      <c r="AF144" s="45">
        <v>12.4275</v>
      </c>
      <c r="AG144" s="45">
        <v>14.7529</v>
      </c>
      <c r="AH144" s="45">
        <v>0</v>
      </c>
      <c r="AI144" s="45">
        <v>14.7529</v>
      </c>
      <c r="AJ144" s="45" t="s">
        <v>126</v>
      </c>
      <c r="AK144" s="45" t="s">
        <v>126</v>
      </c>
      <c r="AL144" s="45">
        <v>14.7529</v>
      </c>
      <c r="AM144" s="45">
        <v>18.616299999999999</v>
      </c>
    </row>
    <row r="145" spans="1:39" hidden="1" outlineLevel="1">
      <c r="A145" s="8">
        <v>44621</v>
      </c>
      <c r="B145" s="45">
        <v>21.7271</v>
      </c>
      <c r="C145" s="45">
        <v>22.306799999999999</v>
      </c>
      <c r="D145" s="45">
        <v>38.204099999999997</v>
      </c>
      <c r="E145" s="45">
        <v>20.0458</v>
      </c>
      <c r="F145" s="45">
        <v>21.7242</v>
      </c>
      <c r="G145" s="45">
        <v>16.537500000000001</v>
      </c>
      <c r="H145" s="45">
        <v>0.13519999999999999</v>
      </c>
      <c r="I145" s="45">
        <v>22.305199999999999</v>
      </c>
      <c r="J145" s="45">
        <v>38.204700000000003</v>
      </c>
      <c r="K145" s="45">
        <v>20.0458</v>
      </c>
      <c r="L145" s="45">
        <v>21.7242</v>
      </c>
      <c r="M145" s="45">
        <v>16.537500000000001</v>
      </c>
      <c r="N145" s="45">
        <v>0.13519999999999999</v>
      </c>
      <c r="O145" s="45">
        <v>37.481299999999997</v>
      </c>
      <c r="P145" s="45">
        <v>37.481299999999997</v>
      </c>
      <c r="Q145" s="45">
        <v>0</v>
      </c>
      <c r="R145" s="45" t="s">
        <v>126</v>
      </c>
      <c r="S145" s="45" t="s">
        <v>126</v>
      </c>
      <c r="T145" s="45">
        <v>0</v>
      </c>
      <c r="U145" s="45">
        <v>0.57430000000000003</v>
      </c>
      <c r="V145" s="45">
        <v>0</v>
      </c>
      <c r="W145" s="45">
        <v>0.57430000000000003</v>
      </c>
      <c r="X145" s="45">
        <v>0</v>
      </c>
      <c r="Y145" s="45">
        <v>2.4799999999999999E-2</v>
      </c>
      <c r="Z145" s="45">
        <v>0.59019999999999995</v>
      </c>
      <c r="AA145" s="45">
        <v>0.59870000000000001</v>
      </c>
      <c r="AB145" s="45">
        <v>0</v>
      </c>
      <c r="AC145" s="45">
        <v>0.59870000000000001</v>
      </c>
      <c r="AD145" s="45">
        <v>0</v>
      </c>
      <c r="AE145" s="45">
        <v>2.4799999999999999E-2</v>
      </c>
      <c r="AF145" s="45">
        <v>0.61599999999999999</v>
      </c>
      <c r="AG145" s="45">
        <v>0</v>
      </c>
      <c r="AH145" s="45">
        <v>0</v>
      </c>
      <c r="AI145" s="45">
        <v>0</v>
      </c>
      <c r="AJ145" s="45" t="s">
        <v>126</v>
      </c>
      <c r="AK145" s="45" t="s">
        <v>126</v>
      </c>
      <c r="AL145" s="45">
        <v>0</v>
      </c>
      <c r="AM145" s="45">
        <v>22.729299999999999</v>
      </c>
    </row>
    <row r="146" spans="1:39" hidden="1" outlineLevel="1">
      <c r="A146" s="8">
        <v>44652</v>
      </c>
      <c r="B146" s="45">
        <v>24.628</v>
      </c>
      <c r="C146" s="45">
        <v>24.91</v>
      </c>
      <c r="D146" s="45">
        <v>39.7256</v>
      </c>
      <c r="E146" s="45">
        <v>22.075099999999999</v>
      </c>
      <c r="F146" s="45">
        <v>20.462199999999999</v>
      </c>
      <c r="G146" s="45">
        <v>44.167099999999998</v>
      </c>
      <c r="H146" s="45">
        <v>8.4899000000000004</v>
      </c>
      <c r="I146" s="45">
        <v>24.908000000000001</v>
      </c>
      <c r="J146" s="45">
        <v>39.728499999999997</v>
      </c>
      <c r="K146" s="45">
        <v>22.075099999999999</v>
      </c>
      <c r="L146" s="45">
        <v>20.462199999999999</v>
      </c>
      <c r="M146" s="45">
        <v>44.167099999999998</v>
      </c>
      <c r="N146" s="45">
        <v>8.4899000000000004</v>
      </c>
      <c r="O146" s="45">
        <v>36.984099999999998</v>
      </c>
      <c r="P146" s="45">
        <v>36.984099999999998</v>
      </c>
      <c r="Q146" s="45">
        <v>0</v>
      </c>
      <c r="R146" s="45">
        <v>0</v>
      </c>
      <c r="S146" s="45" t="s">
        <v>126</v>
      </c>
      <c r="T146" s="45" t="s">
        <v>126</v>
      </c>
      <c r="U146" s="45">
        <v>14.3802</v>
      </c>
      <c r="V146" s="45">
        <v>0</v>
      </c>
      <c r="W146" s="45">
        <v>14.3802</v>
      </c>
      <c r="X146" s="45">
        <v>0</v>
      </c>
      <c r="Y146" s="45">
        <v>14.38</v>
      </c>
      <c r="Z146" s="45">
        <v>14.4132</v>
      </c>
      <c r="AA146" s="45">
        <v>14.3802</v>
      </c>
      <c r="AB146" s="45">
        <v>0</v>
      </c>
      <c r="AC146" s="45">
        <v>14.3802</v>
      </c>
      <c r="AD146" s="45">
        <v>0</v>
      </c>
      <c r="AE146" s="45">
        <v>14.38</v>
      </c>
      <c r="AF146" s="45">
        <v>14.4132</v>
      </c>
      <c r="AG146" s="45">
        <v>0</v>
      </c>
      <c r="AH146" s="45">
        <v>0</v>
      </c>
      <c r="AI146" s="45">
        <v>0</v>
      </c>
      <c r="AJ146" s="45">
        <v>0</v>
      </c>
      <c r="AK146" s="45" t="s">
        <v>126</v>
      </c>
      <c r="AL146" s="45" t="s">
        <v>126</v>
      </c>
      <c r="AM146" s="45">
        <v>19.230799999999999</v>
      </c>
    </row>
    <row r="147" spans="1:39" hidden="1" outlineLevel="1">
      <c r="A147" s="8">
        <v>44682</v>
      </c>
      <c r="B147" s="45">
        <v>22.534300000000002</v>
      </c>
      <c r="C147" s="45">
        <v>23.219200000000001</v>
      </c>
      <c r="D147" s="45">
        <v>39.862900000000003</v>
      </c>
      <c r="E147" s="45">
        <v>20.2439</v>
      </c>
      <c r="F147" s="45">
        <v>20.051300000000001</v>
      </c>
      <c r="G147" s="45">
        <v>26.4328</v>
      </c>
      <c r="H147" s="45">
        <v>7.7127999999999997</v>
      </c>
      <c r="I147" s="45">
        <v>23.218299999999999</v>
      </c>
      <c r="J147" s="45">
        <v>39.867100000000001</v>
      </c>
      <c r="K147" s="45">
        <v>20.2439</v>
      </c>
      <c r="L147" s="45">
        <v>20.051300000000001</v>
      </c>
      <c r="M147" s="45">
        <v>26.4328</v>
      </c>
      <c r="N147" s="45">
        <v>7.7127999999999997</v>
      </c>
      <c r="O147" s="45">
        <v>32.996299999999998</v>
      </c>
      <c r="P147" s="45">
        <v>32.996299999999998</v>
      </c>
      <c r="Q147" s="45">
        <v>0</v>
      </c>
      <c r="R147" s="45">
        <v>0</v>
      </c>
      <c r="S147" s="45" t="s">
        <v>126</v>
      </c>
      <c r="T147" s="45">
        <v>0</v>
      </c>
      <c r="U147" s="45">
        <v>12.251899999999999</v>
      </c>
      <c r="V147" s="45">
        <v>0</v>
      </c>
      <c r="W147" s="45">
        <v>12.251899999999999</v>
      </c>
      <c r="X147" s="45">
        <v>0</v>
      </c>
      <c r="Y147" s="45">
        <v>11.0945</v>
      </c>
      <c r="Z147" s="45">
        <v>12.286300000000001</v>
      </c>
      <c r="AA147" s="45">
        <v>12.227</v>
      </c>
      <c r="AB147" s="45">
        <v>0</v>
      </c>
      <c r="AC147" s="45">
        <v>12.227</v>
      </c>
      <c r="AD147" s="45">
        <v>0</v>
      </c>
      <c r="AE147" s="45">
        <v>11.0945</v>
      </c>
      <c r="AF147" s="45">
        <v>12.2616</v>
      </c>
      <c r="AG147" s="45">
        <v>13.1243</v>
      </c>
      <c r="AH147" s="45">
        <v>0</v>
      </c>
      <c r="AI147" s="45">
        <v>13.1243</v>
      </c>
      <c r="AJ147" s="45">
        <v>0</v>
      </c>
      <c r="AK147" s="45" t="s">
        <v>126</v>
      </c>
      <c r="AL147" s="45">
        <v>13.1243</v>
      </c>
      <c r="AM147" s="45">
        <v>17.570699999999999</v>
      </c>
    </row>
    <row r="148" spans="1:39" hidden="1" outlineLevel="1">
      <c r="A148" s="8">
        <v>44713</v>
      </c>
      <c r="B148" s="45">
        <v>23.439299999999999</v>
      </c>
      <c r="C148" s="45">
        <v>24.231000000000002</v>
      </c>
      <c r="D148" s="45">
        <v>41.1511</v>
      </c>
      <c r="E148" s="45">
        <v>21.092199999999998</v>
      </c>
      <c r="F148" s="45">
        <v>19.9191</v>
      </c>
      <c r="G148" s="45">
        <v>36.303100000000001</v>
      </c>
      <c r="H148" s="45">
        <v>12.232699999999999</v>
      </c>
      <c r="I148" s="45">
        <v>24.229600000000001</v>
      </c>
      <c r="J148" s="45">
        <v>41.151299999999999</v>
      </c>
      <c r="K148" s="45">
        <v>21.092099999999999</v>
      </c>
      <c r="L148" s="45">
        <v>19.919</v>
      </c>
      <c r="M148" s="45">
        <v>36.303100000000001</v>
      </c>
      <c r="N148" s="45">
        <v>12.232699999999999</v>
      </c>
      <c r="O148" s="45">
        <v>41.104399999999998</v>
      </c>
      <c r="P148" s="45">
        <v>40.718000000000004</v>
      </c>
      <c r="Q148" s="45">
        <v>52</v>
      </c>
      <c r="R148" s="45">
        <v>52</v>
      </c>
      <c r="S148" s="45" t="s">
        <v>126</v>
      </c>
      <c r="T148" s="45">
        <v>0</v>
      </c>
      <c r="U148" s="45">
        <v>7.1756000000000002</v>
      </c>
      <c r="V148" s="45">
        <v>0</v>
      </c>
      <c r="W148" s="45">
        <v>7.1756000000000002</v>
      </c>
      <c r="X148" s="45">
        <v>0</v>
      </c>
      <c r="Y148" s="45">
        <v>15.359500000000001</v>
      </c>
      <c r="Z148" s="45">
        <v>7.0307000000000004</v>
      </c>
      <c r="AA148" s="45">
        <v>7.3647</v>
      </c>
      <c r="AB148" s="45">
        <v>0</v>
      </c>
      <c r="AC148" s="45">
        <v>7.3647</v>
      </c>
      <c r="AD148" s="45">
        <v>0</v>
      </c>
      <c r="AE148" s="45">
        <v>15.359500000000001</v>
      </c>
      <c r="AF148" s="45">
        <v>7.2069000000000001</v>
      </c>
      <c r="AG148" s="45">
        <v>5.4993999999999996</v>
      </c>
      <c r="AH148" s="45">
        <v>0</v>
      </c>
      <c r="AI148" s="45">
        <v>5.4993999999999996</v>
      </c>
      <c r="AJ148" s="45">
        <v>0</v>
      </c>
      <c r="AK148" s="45" t="s">
        <v>126</v>
      </c>
      <c r="AL148" s="45">
        <v>5.4993999999999996</v>
      </c>
      <c r="AM148" s="45">
        <v>17.153199999999998</v>
      </c>
    </row>
    <row r="149" spans="1:39" hidden="1" outlineLevel="1">
      <c r="A149" s="8">
        <v>44743</v>
      </c>
      <c r="B149" s="45">
        <v>23.831499999999998</v>
      </c>
      <c r="C149" s="45">
        <v>24.9239</v>
      </c>
      <c r="D149" s="45">
        <v>41.078400000000002</v>
      </c>
      <c r="E149" s="45">
        <v>21.468499999999999</v>
      </c>
      <c r="F149" s="45">
        <v>19.884</v>
      </c>
      <c r="G149" s="45">
        <v>43.804099999999998</v>
      </c>
      <c r="H149" s="45">
        <v>28.512699999999999</v>
      </c>
      <c r="I149" s="45">
        <v>24.922999999999998</v>
      </c>
      <c r="J149" s="45">
        <v>41.077300000000001</v>
      </c>
      <c r="K149" s="45">
        <v>21.468499999999999</v>
      </c>
      <c r="L149" s="45">
        <v>19.884</v>
      </c>
      <c r="M149" s="45">
        <v>43.804099999999998</v>
      </c>
      <c r="N149" s="45">
        <v>28.512699999999999</v>
      </c>
      <c r="O149" s="45">
        <v>45.204999999999998</v>
      </c>
      <c r="P149" s="45">
        <v>45.204999999999998</v>
      </c>
      <c r="Q149" s="45">
        <v>0</v>
      </c>
      <c r="R149" s="45" t="s">
        <v>126</v>
      </c>
      <c r="S149" s="45" t="s">
        <v>126</v>
      </c>
      <c r="T149" s="45">
        <v>0</v>
      </c>
      <c r="U149" s="45">
        <v>12.085699999999999</v>
      </c>
      <c r="V149" s="45">
        <v>0</v>
      </c>
      <c r="W149" s="45">
        <v>12.085699999999999</v>
      </c>
      <c r="X149" s="45">
        <v>0</v>
      </c>
      <c r="Y149" s="45">
        <v>15.162000000000001</v>
      </c>
      <c r="Z149" s="45">
        <v>10.949199999999999</v>
      </c>
      <c r="AA149" s="45">
        <v>13.055199999999999</v>
      </c>
      <c r="AB149" s="45">
        <v>0</v>
      </c>
      <c r="AC149" s="45">
        <v>13.055199999999999</v>
      </c>
      <c r="AD149" s="45">
        <v>0</v>
      </c>
      <c r="AE149" s="45">
        <v>15.162000000000001</v>
      </c>
      <c r="AF149" s="45">
        <v>12.1366</v>
      </c>
      <c r="AG149" s="45">
        <v>4.3635000000000002</v>
      </c>
      <c r="AH149" s="45">
        <v>0</v>
      </c>
      <c r="AI149" s="45">
        <v>4.3635000000000002</v>
      </c>
      <c r="AJ149" s="45" t="s">
        <v>126</v>
      </c>
      <c r="AK149" s="45" t="s">
        <v>126</v>
      </c>
      <c r="AL149" s="45">
        <v>4.3635000000000002</v>
      </c>
      <c r="AM149" s="45">
        <v>16.0442</v>
      </c>
    </row>
    <row r="150" spans="1:39" hidden="1" outlineLevel="1">
      <c r="A150" s="8">
        <v>44774</v>
      </c>
      <c r="B150" s="45">
        <v>24.488099999999999</v>
      </c>
      <c r="C150" s="45">
        <v>25.179600000000001</v>
      </c>
      <c r="D150" s="45">
        <v>41.301400000000001</v>
      </c>
      <c r="E150" s="45">
        <v>21.779399999999999</v>
      </c>
      <c r="F150" s="45">
        <v>19.8795</v>
      </c>
      <c r="G150" s="45">
        <v>42.682699999999997</v>
      </c>
      <c r="H150" s="45">
        <v>26.001799999999999</v>
      </c>
      <c r="I150" s="45">
        <v>25.175999999999998</v>
      </c>
      <c r="J150" s="45">
        <v>41.302</v>
      </c>
      <c r="K150" s="45">
        <v>21.7791</v>
      </c>
      <c r="L150" s="45">
        <v>19.879100000000001</v>
      </c>
      <c r="M150" s="45">
        <v>42.682699999999997</v>
      </c>
      <c r="N150" s="45">
        <v>26.001799999999999</v>
      </c>
      <c r="O150" s="45">
        <v>41.341900000000003</v>
      </c>
      <c r="P150" s="45">
        <v>40.8735</v>
      </c>
      <c r="Q150" s="45">
        <v>52</v>
      </c>
      <c r="R150" s="45">
        <v>52</v>
      </c>
      <c r="S150" s="45" t="s">
        <v>126</v>
      </c>
      <c r="T150" s="45">
        <v>0</v>
      </c>
      <c r="U150" s="45">
        <v>12.2057</v>
      </c>
      <c r="V150" s="45">
        <v>0</v>
      </c>
      <c r="W150" s="45">
        <v>12.2057</v>
      </c>
      <c r="X150" s="45">
        <v>0</v>
      </c>
      <c r="Y150" s="45">
        <v>12.6084</v>
      </c>
      <c r="Z150" s="45">
        <v>12.1732</v>
      </c>
      <c r="AA150" s="45">
        <v>12.7155</v>
      </c>
      <c r="AB150" s="45">
        <v>0</v>
      </c>
      <c r="AC150" s="45">
        <v>12.7155</v>
      </c>
      <c r="AD150" s="45">
        <v>0</v>
      </c>
      <c r="AE150" s="45">
        <v>12.6084</v>
      </c>
      <c r="AF150" s="45">
        <v>12.7249</v>
      </c>
      <c r="AG150" s="45">
        <v>5.6962000000000002</v>
      </c>
      <c r="AH150" s="45">
        <v>0</v>
      </c>
      <c r="AI150" s="45">
        <v>5.6962000000000002</v>
      </c>
      <c r="AJ150" s="45">
        <v>0</v>
      </c>
      <c r="AK150" s="45" t="s">
        <v>126</v>
      </c>
      <c r="AL150" s="45">
        <v>5.6962000000000002</v>
      </c>
      <c r="AM150" s="45">
        <v>18.339200000000002</v>
      </c>
    </row>
    <row r="151" spans="1:39" hidden="1" outlineLevel="1">
      <c r="A151" s="8">
        <v>44805</v>
      </c>
      <c r="B151" s="45">
        <v>36.317500000000003</v>
      </c>
      <c r="C151" s="45">
        <v>38.418900000000001</v>
      </c>
      <c r="D151" s="45">
        <v>41.162599999999998</v>
      </c>
      <c r="E151" s="45">
        <v>37.831800000000001</v>
      </c>
      <c r="F151" s="45">
        <v>37.800600000000003</v>
      </c>
      <c r="G151" s="45">
        <v>40.556899999999999</v>
      </c>
      <c r="H151" s="45">
        <v>18.994499999999999</v>
      </c>
      <c r="I151" s="45">
        <v>38.411099999999998</v>
      </c>
      <c r="J151" s="45">
        <v>41.1646</v>
      </c>
      <c r="K151" s="45">
        <v>37.831800000000001</v>
      </c>
      <c r="L151" s="45">
        <v>37.800600000000003</v>
      </c>
      <c r="M151" s="45">
        <v>40.556899999999999</v>
      </c>
      <c r="N151" s="45">
        <v>18.994499999999999</v>
      </c>
      <c r="O151" s="45">
        <v>41.042299999999997</v>
      </c>
      <c r="P151" s="45">
        <v>41.042299999999997</v>
      </c>
      <c r="Q151" s="45">
        <v>0</v>
      </c>
      <c r="R151" s="45" t="s">
        <v>126</v>
      </c>
      <c r="S151" s="45" t="s">
        <v>126</v>
      </c>
      <c r="T151" s="45">
        <v>0</v>
      </c>
      <c r="U151" s="45">
        <v>13.286</v>
      </c>
      <c r="V151" s="45">
        <v>0</v>
      </c>
      <c r="W151" s="45">
        <v>13.286</v>
      </c>
      <c r="X151" s="45">
        <v>0</v>
      </c>
      <c r="Y151" s="45">
        <v>14.315799999999999</v>
      </c>
      <c r="Z151" s="45">
        <v>13.2834</v>
      </c>
      <c r="AA151" s="45">
        <v>13.5412</v>
      </c>
      <c r="AB151" s="45">
        <v>0</v>
      </c>
      <c r="AC151" s="45">
        <v>13.5412</v>
      </c>
      <c r="AD151" s="45">
        <v>0</v>
      </c>
      <c r="AE151" s="45">
        <v>14.315799999999999</v>
      </c>
      <c r="AF151" s="45">
        <v>13.539199999999999</v>
      </c>
      <c r="AG151" s="45">
        <v>6.8559000000000001</v>
      </c>
      <c r="AH151" s="45">
        <v>0</v>
      </c>
      <c r="AI151" s="45">
        <v>6.8559000000000001</v>
      </c>
      <c r="AJ151" s="45" t="s">
        <v>126</v>
      </c>
      <c r="AK151" s="45" t="s">
        <v>126</v>
      </c>
      <c r="AL151" s="45">
        <v>6.8559000000000001</v>
      </c>
      <c r="AM151" s="45">
        <v>18.2302</v>
      </c>
    </row>
    <row r="152" spans="1:39" hidden="1" outlineLevel="1">
      <c r="A152" s="8">
        <v>44835</v>
      </c>
      <c r="B152" s="45">
        <v>36.131900000000002</v>
      </c>
      <c r="C152" s="45">
        <v>38.824100000000001</v>
      </c>
      <c r="D152" s="45">
        <v>42.13</v>
      </c>
      <c r="E152" s="45">
        <v>38.194800000000001</v>
      </c>
      <c r="F152" s="45">
        <v>38.137700000000002</v>
      </c>
      <c r="G152" s="45">
        <v>39.303100000000001</v>
      </c>
      <c r="H152" s="45">
        <v>28.491399999999999</v>
      </c>
      <c r="I152" s="45">
        <v>38.8247</v>
      </c>
      <c r="J152" s="45">
        <v>42.145899999999997</v>
      </c>
      <c r="K152" s="45">
        <v>38.194800000000001</v>
      </c>
      <c r="L152" s="45">
        <v>38.137700000000002</v>
      </c>
      <c r="M152" s="45">
        <v>39.303100000000001</v>
      </c>
      <c r="N152" s="45">
        <v>28.491399999999999</v>
      </c>
      <c r="O152" s="45">
        <v>37.750999999999998</v>
      </c>
      <c r="P152" s="45">
        <v>37.750999999999998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8.3427000000000007</v>
      </c>
      <c r="V152" s="45">
        <v>0</v>
      </c>
      <c r="W152" s="45">
        <v>8.3427000000000007</v>
      </c>
      <c r="X152" s="45">
        <v>0</v>
      </c>
      <c r="Y152" s="45">
        <v>18.276700000000002</v>
      </c>
      <c r="Z152" s="45">
        <v>6.7240000000000002</v>
      </c>
      <c r="AA152" s="45">
        <v>14.644600000000001</v>
      </c>
      <c r="AB152" s="45">
        <v>0</v>
      </c>
      <c r="AC152" s="45">
        <v>14.644600000000001</v>
      </c>
      <c r="AD152" s="45">
        <v>0</v>
      </c>
      <c r="AE152" s="45">
        <v>18.276700000000002</v>
      </c>
      <c r="AF152" s="45">
        <v>13.4489</v>
      </c>
      <c r="AG152" s="45">
        <v>0.13270000000000001</v>
      </c>
      <c r="AH152" s="45">
        <v>0</v>
      </c>
      <c r="AI152" s="45">
        <v>0.13270000000000001</v>
      </c>
      <c r="AJ152" s="45" t="s">
        <v>126</v>
      </c>
      <c r="AK152" s="45" t="s">
        <v>126</v>
      </c>
      <c r="AL152" s="45">
        <v>0.13270000000000001</v>
      </c>
      <c r="AM152" s="45">
        <v>18.599299999999999</v>
      </c>
    </row>
    <row r="153" spans="1:39" hidden="1" outlineLevel="1">
      <c r="A153" s="8">
        <v>44866</v>
      </c>
      <c r="B153" s="45">
        <v>35.4011</v>
      </c>
      <c r="C153" s="45">
        <v>37.178400000000003</v>
      </c>
      <c r="D153" s="45">
        <v>42.210799999999999</v>
      </c>
      <c r="E153" s="45">
        <v>36.183599999999998</v>
      </c>
      <c r="F153" s="45">
        <v>36.268999999999998</v>
      </c>
      <c r="G153" s="45">
        <v>35.877499999999998</v>
      </c>
      <c r="H153" s="45">
        <v>22.187200000000001</v>
      </c>
      <c r="I153" s="45">
        <v>37.177799999999998</v>
      </c>
      <c r="J153" s="45">
        <v>42.2089</v>
      </c>
      <c r="K153" s="45">
        <v>36.183599999999998</v>
      </c>
      <c r="L153" s="45">
        <v>36.268999999999998</v>
      </c>
      <c r="M153" s="45">
        <v>35.877499999999998</v>
      </c>
      <c r="N153" s="45">
        <v>22.187200000000001</v>
      </c>
      <c r="O153" s="45">
        <v>46.2986</v>
      </c>
      <c r="P153" s="45">
        <v>46.2986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10.6578</v>
      </c>
      <c r="V153" s="45">
        <v>0</v>
      </c>
      <c r="W153" s="45">
        <v>10.6578</v>
      </c>
      <c r="X153" s="45">
        <v>0</v>
      </c>
      <c r="Y153" s="45">
        <v>16.093900000000001</v>
      </c>
      <c r="Z153" s="45">
        <v>9.8240999999999996</v>
      </c>
      <c r="AA153" s="45">
        <v>10.8659</v>
      </c>
      <c r="AB153" s="45">
        <v>0</v>
      </c>
      <c r="AC153" s="45">
        <v>10.8659</v>
      </c>
      <c r="AD153" s="45">
        <v>0</v>
      </c>
      <c r="AE153" s="45">
        <v>16.093900000000001</v>
      </c>
      <c r="AF153" s="45">
        <v>10.0266</v>
      </c>
      <c r="AG153" s="45">
        <v>5.4993999999999996</v>
      </c>
      <c r="AH153" s="45">
        <v>0</v>
      </c>
      <c r="AI153" s="45">
        <v>5.4993999999999996</v>
      </c>
      <c r="AJ153" s="45" t="s">
        <v>126</v>
      </c>
      <c r="AK153" s="45" t="s">
        <v>126</v>
      </c>
      <c r="AL153" s="45">
        <v>5.4993999999999996</v>
      </c>
      <c r="AM153" s="45">
        <v>19.9511</v>
      </c>
    </row>
    <row r="154" spans="1:39" hidden="1" outlineLevel="1">
      <c r="A154" s="8">
        <v>44896</v>
      </c>
      <c r="B154" s="45">
        <v>35.716099999999997</v>
      </c>
      <c r="C154" s="45">
        <v>37.209299999999999</v>
      </c>
      <c r="D154" s="45">
        <v>42.025500000000001</v>
      </c>
      <c r="E154" s="45">
        <v>36.334099999999999</v>
      </c>
      <c r="F154" s="45">
        <v>36.213900000000002</v>
      </c>
      <c r="G154" s="45">
        <v>39.657400000000003</v>
      </c>
      <c r="H154" s="45">
        <v>17.517099999999999</v>
      </c>
      <c r="I154" s="45">
        <v>37.209000000000003</v>
      </c>
      <c r="J154" s="45">
        <v>42.026299999999999</v>
      </c>
      <c r="K154" s="45">
        <v>36.334099999999999</v>
      </c>
      <c r="L154" s="45">
        <v>36.213900000000002</v>
      </c>
      <c r="M154" s="45">
        <v>39.657400000000003</v>
      </c>
      <c r="N154" s="45">
        <v>17.517099999999999</v>
      </c>
      <c r="O154" s="45">
        <v>40.7577</v>
      </c>
      <c r="P154" s="45">
        <v>40.7577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8.9396000000000004</v>
      </c>
      <c r="V154" s="45">
        <v>0</v>
      </c>
      <c r="W154" s="45">
        <v>8.9396000000000004</v>
      </c>
      <c r="X154" s="45">
        <v>0</v>
      </c>
      <c r="Y154" s="45">
        <v>8.3992000000000004</v>
      </c>
      <c r="Z154" s="45">
        <v>8.9398</v>
      </c>
      <c r="AA154" s="45">
        <v>8.9396000000000004</v>
      </c>
      <c r="AB154" s="45">
        <v>0</v>
      </c>
      <c r="AC154" s="45">
        <v>8.9396000000000004</v>
      </c>
      <c r="AD154" s="45">
        <v>0</v>
      </c>
      <c r="AE154" s="45">
        <v>8.3992000000000004</v>
      </c>
      <c r="AF154" s="45">
        <v>8.9398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22.240400000000001</v>
      </c>
    </row>
    <row r="155" spans="1:39" hidden="1" outlineLevel="1">
      <c r="A155" s="8">
        <v>44927</v>
      </c>
      <c r="B155" s="45">
        <v>36.424799999999998</v>
      </c>
      <c r="C155" s="45">
        <v>37.9208</v>
      </c>
      <c r="D155" s="45">
        <v>41.964100000000002</v>
      </c>
      <c r="E155" s="45">
        <v>37.153399999999998</v>
      </c>
      <c r="F155" s="45">
        <v>36.9816</v>
      </c>
      <c r="G155" s="45">
        <v>40.677599999999998</v>
      </c>
      <c r="H155" s="45">
        <v>19.5702</v>
      </c>
      <c r="I155" s="45">
        <v>37.92</v>
      </c>
      <c r="J155" s="45">
        <v>41.962400000000002</v>
      </c>
      <c r="K155" s="45">
        <v>37.153399999999998</v>
      </c>
      <c r="L155" s="45">
        <v>36.9816</v>
      </c>
      <c r="M155" s="45">
        <v>40.677599999999998</v>
      </c>
      <c r="N155" s="45">
        <v>19.5702</v>
      </c>
      <c r="O155" s="45">
        <v>44.066899999999997</v>
      </c>
      <c r="P155" s="45">
        <v>44.066899999999997</v>
      </c>
      <c r="Q155" s="45">
        <v>0</v>
      </c>
      <c r="R155" s="45">
        <v>0</v>
      </c>
      <c r="S155" s="45" t="s">
        <v>126</v>
      </c>
      <c r="T155" s="45" t="s">
        <v>126</v>
      </c>
      <c r="U155" s="45">
        <v>10.0053</v>
      </c>
      <c r="V155" s="45">
        <v>0</v>
      </c>
      <c r="W155" s="45">
        <v>10.0053</v>
      </c>
      <c r="X155" s="45">
        <v>0</v>
      </c>
      <c r="Y155" s="45">
        <v>14.716699999999999</v>
      </c>
      <c r="Z155" s="45">
        <v>9.7445000000000004</v>
      </c>
      <c r="AA155" s="45">
        <v>10.0053</v>
      </c>
      <c r="AB155" s="45">
        <v>0</v>
      </c>
      <c r="AC155" s="45">
        <v>10.0053</v>
      </c>
      <c r="AD155" s="45">
        <v>0</v>
      </c>
      <c r="AE155" s="45">
        <v>14.716699999999999</v>
      </c>
      <c r="AF155" s="45">
        <v>9.7445000000000004</v>
      </c>
      <c r="AG155" s="45">
        <v>0</v>
      </c>
      <c r="AH155" s="45">
        <v>0</v>
      </c>
      <c r="AI155" s="45">
        <v>0</v>
      </c>
      <c r="AJ155" s="45">
        <v>0</v>
      </c>
      <c r="AK155" s="45" t="s">
        <v>126</v>
      </c>
      <c r="AL155" s="45" t="s">
        <v>126</v>
      </c>
      <c r="AM155" s="45">
        <v>19.861899999999999</v>
      </c>
    </row>
    <row r="156" spans="1:39" hidden="1" outlineLevel="1">
      <c r="A156" s="8">
        <v>44958</v>
      </c>
      <c r="B156" s="45">
        <v>36.362000000000002</v>
      </c>
      <c r="C156" s="45">
        <v>37.945099999999996</v>
      </c>
      <c r="D156" s="45">
        <v>41.872</v>
      </c>
      <c r="E156" s="45">
        <v>37.206699999999998</v>
      </c>
      <c r="F156" s="45">
        <v>36.988100000000003</v>
      </c>
      <c r="G156" s="45">
        <v>41.047400000000003</v>
      </c>
      <c r="H156" s="45">
        <v>20.849399999999999</v>
      </c>
      <c r="I156" s="45">
        <v>37.944200000000002</v>
      </c>
      <c r="J156" s="45">
        <v>41.869</v>
      </c>
      <c r="K156" s="45">
        <v>37.206699999999998</v>
      </c>
      <c r="L156" s="45">
        <v>36.988100000000003</v>
      </c>
      <c r="M156" s="45">
        <v>41.047400000000003</v>
      </c>
      <c r="N156" s="45">
        <v>20.849399999999999</v>
      </c>
      <c r="O156" s="45">
        <v>46.106200000000001</v>
      </c>
      <c r="P156" s="45">
        <v>46.106200000000001</v>
      </c>
      <c r="Q156" s="45">
        <v>0</v>
      </c>
      <c r="R156" s="45" t="s">
        <v>126</v>
      </c>
      <c r="S156" s="45" t="s">
        <v>126</v>
      </c>
      <c r="T156" s="45">
        <v>0</v>
      </c>
      <c r="U156" s="45">
        <v>10.513199999999999</v>
      </c>
      <c r="V156" s="45">
        <v>0</v>
      </c>
      <c r="W156" s="45">
        <v>10.513199999999999</v>
      </c>
      <c r="X156" s="45">
        <v>0</v>
      </c>
      <c r="Y156" s="45">
        <v>17.7971</v>
      </c>
      <c r="Z156" s="45">
        <v>9.9179999999999993</v>
      </c>
      <c r="AA156" s="45">
        <v>10.782400000000001</v>
      </c>
      <c r="AB156" s="45">
        <v>0</v>
      </c>
      <c r="AC156" s="45">
        <v>10.782400000000001</v>
      </c>
      <c r="AD156" s="45">
        <v>0</v>
      </c>
      <c r="AE156" s="45">
        <v>17.7971</v>
      </c>
      <c r="AF156" s="45">
        <v>10.1189</v>
      </c>
      <c r="AG156" s="45">
        <v>8.6440000000000001</v>
      </c>
      <c r="AH156" s="45">
        <v>0</v>
      </c>
      <c r="AI156" s="45">
        <v>8.6440000000000001</v>
      </c>
      <c r="AJ156" s="45" t="s">
        <v>126</v>
      </c>
      <c r="AK156" s="45" t="s">
        <v>126</v>
      </c>
      <c r="AL156" s="45">
        <v>8.6440000000000001</v>
      </c>
      <c r="AM156" s="45">
        <v>21.2395</v>
      </c>
    </row>
    <row r="157" spans="1:39" hidden="1" outlineLevel="1">
      <c r="A157" s="8">
        <v>44986</v>
      </c>
      <c r="B157" s="45">
        <v>37.424199999999999</v>
      </c>
      <c r="C157" s="45">
        <v>38.226799999999997</v>
      </c>
      <c r="D157" s="45">
        <v>41.775300000000001</v>
      </c>
      <c r="E157" s="45">
        <v>37.534700000000001</v>
      </c>
      <c r="F157" s="45">
        <v>37.218499999999999</v>
      </c>
      <c r="G157" s="45">
        <v>42.276899999999998</v>
      </c>
      <c r="H157" s="45">
        <v>26.533799999999999</v>
      </c>
      <c r="I157" s="45">
        <v>38.225900000000003</v>
      </c>
      <c r="J157" s="45">
        <v>41.771900000000002</v>
      </c>
      <c r="K157" s="45">
        <v>37.534700000000001</v>
      </c>
      <c r="L157" s="45">
        <v>37.218499999999999</v>
      </c>
      <c r="M157" s="45">
        <v>42.276899999999998</v>
      </c>
      <c r="N157" s="45">
        <v>26.533799999999999</v>
      </c>
      <c r="O157" s="45">
        <v>47.805799999999998</v>
      </c>
      <c r="P157" s="45">
        <v>47.805799999999998</v>
      </c>
      <c r="Q157" s="45" t="s">
        <v>126</v>
      </c>
      <c r="R157" s="45" t="s">
        <v>126</v>
      </c>
      <c r="S157" s="45" t="s">
        <v>126</v>
      </c>
      <c r="T157" s="45" t="s">
        <v>126</v>
      </c>
      <c r="U157" s="45">
        <v>11.641299999999999</v>
      </c>
      <c r="V157" s="45">
        <v>0</v>
      </c>
      <c r="W157" s="45">
        <v>11.641299999999999</v>
      </c>
      <c r="X157" s="45">
        <v>0</v>
      </c>
      <c r="Y157" s="45">
        <v>0</v>
      </c>
      <c r="Z157" s="45">
        <v>11.641299999999999</v>
      </c>
      <c r="AA157" s="45">
        <v>11.641299999999999</v>
      </c>
      <c r="AB157" s="45">
        <v>0</v>
      </c>
      <c r="AC157" s="45">
        <v>11.641299999999999</v>
      </c>
      <c r="AD157" s="45">
        <v>0</v>
      </c>
      <c r="AE157" s="45">
        <v>0</v>
      </c>
      <c r="AF157" s="45">
        <v>11.641299999999999</v>
      </c>
      <c r="AG157" s="45">
        <v>0</v>
      </c>
      <c r="AH157" s="45">
        <v>0</v>
      </c>
      <c r="AI157" s="45" t="s">
        <v>126</v>
      </c>
      <c r="AJ157" s="45" t="s">
        <v>126</v>
      </c>
      <c r="AK157" s="45" t="s">
        <v>126</v>
      </c>
      <c r="AL157" s="45" t="s">
        <v>126</v>
      </c>
      <c r="AM157" s="45">
        <v>22.0914</v>
      </c>
    </row>
    <row r="158" spans="1:39" hidden="1" outlineLevel="1">
      <c r="A158" s="8">
        <v>45017</v>
      </c>
      <c r="B158" s="45">
        <v>36.927</v>
      </c>
      <c r="C158" s="45">
        <v>37.936999999999998</v>
      </c>
      <c r="D158" s="45">
        <v>41.8416</v>
      </c>
      <c r="E158" s="45">
        <v>37.164700000000003</v>
      </c>
      <c r="F158" s="45">
        <v>36.902500000000003</v>
      </c>
      <c r="G158" s="45">
        <v>40.585000000000001</v>
      </c>
      <c r="H158" s="45">
        <v>27.856000000000002</v>
      </c>
      <c r="I158" s="45">
        <v>37.936500000000002</v>
      </c>
      <c r="J158" s="45">
        <v>41.839599999999997</v>
      </c>
      <c r="K158" s="45">
        <v>37.164700000000003</v>
      </c>
      <c r="L158" s="45">
        <v>36.902500000000003</v>
      </c>
      <c r="M158" s="45">
        <v>40.585000000000001</v>
      </c>
      <c r="N158" s="45">
        <v>27.856000000000002</v>
      </c>
      <c r="O158" s="45">
        <v>47.831099999999999</v>
      </c>
      <c r="P158" s="45">
        <v>47.831099999999999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17.083500000000001</v>
      </c>
      <c r="V158" s="45">
        <v>0</v>
      </c>
      <c r="W158" s="45">
        <v>17.083500000000001</v>
      </c>
      <c r="X158" s="45">
        <v>0</v>
      </c>
      <c r="Y158" s="45">
        <v>19.39</v>
      </c>
      <c r="Z158" s="45">
        <v>16.906199999999998</v>
      </c>
      <c r="AA158" s="45">
        <v>17.083500000000001</v>
      </c>
      <c r="AB158" s="45">
        <v>0</v>
      </c>
      <c r="AC158" s="45">
        <v>17.083500000000001</v>
      </c>
      <c r="AD158" s="45">
        <v>0</v>
      </c>
      <c r="AE158" s="45">
        <v>19.39</v>
      </c>
      <c r="AF158" s="45">
        <v>16.906199999999998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22.035599999999999</v>
      </c>
    </row>
    <row r="159" spans="1:39" hidden="1" outlineLevel="1">
      <c r="A159" s="8">
        <v>45047</v>
      </c>
      <c r="B159" s="45">
        <v>36.648600000000002</v>
      </c>
      <c r="C159" s="45">
        <v>38.039400000000001</v>
      </c>
      <c r="D159" s="45">
        <v>42.501300000000001</v>
      </c>
      <c r="E159" s="45">
        <v>37.351799999999997</v>
      </c>
      <c r="F159" s="45">
        <v>37.097999999999999</v>
      </c>
      <c r="G159" s="45">
        <v>41.584800000000001</v>
      </c>
      <c r="H159" s="45">
        <v>18.629000000000001</v>
      </c>
      <c r="I159" s="45">
        <v>38.038899999999998</v>
      </c>
      <c r="J159" s="45">
        <v>42.501100000000001</v>
      </c>
      <c r="K159" s="45">
        <v>37.351799999999997</v>
      </c>
      <c r="L159" s="45">
        <v>37.097999999999999</v>
      </c>
      <c r="M159" s="45">
        <v>41.584800000000001</v>
      </c>
      <c r="N159" s="45">
        <v>18.629000000000001</v>
      </c>
      <c r="O159" s="45">
        <v>42.7973</v>
      </c>
      <c r="P159" s="45">
        <v>42.7973</v>
      </c>
      <c r="Q159" s="45" t="s">
        <v>126</v>
      </c>
      <c r="R159" s="45" t="s">
        <v>126</v>
      </c>
      <c r="S159" s="45" t="s">
        <v>126</v>
      </c>
      <c r="T159" s="45" t="s">
        <v>126</v>
      </c>
      <c r="U159" s="45">
        <v>11.822699999999999</v>
      </c>
      <c r="V159" s="45">
        <v>0</v>
      </c>
      <c r="W159" s="45">
        <v>11.822699999999999</v>
      </c>
      <c r="X159" s="45">
        <v>0</v>
      </c>
      <c r="Y159" s="45">
        <v>16.719899999999999</v>
      </c>
      <c r="Z159" s="45">
        <v>11.8216</v>
      </c>
      <c r="AA159" s="45">
        <v>11.822699999999999</v>
      </c>
      <c r="AB159" s="45">
        <v>0</v>
      </c>
      <c r="AC159" s="45">
        <v>11.822699999999999</v>
      </c>
      <c r="AD159" s="45">
        <v>0</v>
      </c>
      <c r="AE159" s="45">
        <v>16.719899999999999</v>
      </c>
      <c r="AF159" s="45">
        <v>11.8216</v>
      </c>
      <c r="AG159" s="45">
        <v>0</v>
      </c>
      <c r="AH159" s="45">
        <v>0</v>
      </c>
      <c r="AI159" s="45" t="s">
        <v>126</v>
      </c>
      <c r="AJ159" s="45" t="s">
        <v>126</v>
      </c>
      <c r="AK159" s="45" t="s">
        <v>126</v>
      </c>
      <c r="AL159" s="45" t="s">
        <v>126</v>
      </c>
      <c r="AM159" s="45">
        <v>22.840499999999999</v>
      </c>
    </row>
    <row r="160" spans="1:39" hidden="1" outlineLevel="1">
      <c r="A160" s="8">
        <v>45078</v>
      </c>
      <c r="B160" s="45">
        <v>35.571899999999999</v>
      </c>
      <c r="C160" s="45">
        <v>37.231400000000001</v>
      </c>
      <c r="D160" s="45">
        <v>42.935099999999998</v>
      </c>
      <c r="E160" s="45">
        <v>36.606400000000001</v>
      </c>
      <c r="F160" s="45">
        <v>36.341999999999999</v>
      </c>
      <c r="G160" s="45">
        <v>39.979500000000002</v>
      </c>
      <c r="H160" s="45">
        <v>27.750399999999999</v>
      </c>
      <c r="I160" s="45">
        <v>37.231000000000002</v>
      </c>
      <c r="J160" s="45">
        <v>42.933300000000003</v>
      </c>
      <c r="K160" s="45">
        <v>36.606400000000001</v>
      </c>
      <c r="L160" s="45">
        <v>36.341999999999999</v>
      </c>
      <c r="M160" s="45">
        <v>39.979500000000002</v>
      </c>
      <c r="N160" s="45">
        <v>27.750399999999999</v>
      </c>
      <c r="O160" s="45">
        <v>46.591700000000003</v>
      </c>
      <c r="P160" s="45">
        <v>46.5944</v>
      </c>
      <c r="Q160" s="45">
        <v>30</v>
      </c>
      <c r="R160" s="45">
        <v>30</v>
      </c>
      <c r="S160" s="45" t="s">
        <v>126</v>
      </c>
      <c r="T160" s="45">
        <v>0</v>
      </c>
      <c r="U160" s="45">
        <v>8.6069999999999993</v>
      </c>
      <c r="V160" s="45">
        <v>0</v>
      </c>
      <c r="W160" s="45">
        <v>8.6069999999999993</v>
      </c>
      <c r="X160" s="45">
        <v>0</v>
      </c>
      <c r="Y160" s="45">
        <v>16.357900000000001</v>
      </c>
      <c r="Z160" s="45">
        <v>8.6045999999999996</v>
      </c>
      <c r="AA160" s="45">
        <v>8.7195999999999998</v>
      </c>
      <c r="AB160" s="45">
        <v>0</v>
      </c>
      <c r="AC160" s="45">
        <v>8.7195999999999998</v>
      </c>
      <c r="AD160" s="45">
        <v>0</v>
      </c>
      <c r="AE160" s="45">
        <v>16.357900000000001</v>
      </c>
      <c r="AF160" s="45">
        <v>8.7172000000000001</v>
      </c>
      <c r="AG160" s="45">
        <v>5</v>
      </c>
      <c r="AH160" s="45">
        <v>0</v>
      </c>
      <c r="AI160" s="45">
        <v>5</v>
      </c>
      <c r="AJ160" s="45">
        <v>0</v>
      </c>
      <c r="AK160" s="45" t="s">
        <v>126</v>
      </c>
      <c r="AL160" s="45">
        <v>5</v>
      </c>
      <c r="AM160" s="45">
        <v>21.817900000000002</v>
      </c>
    </row>
    <row r="161" spans="1:39" hidden="1" outlineLevel="1">
      <c r="A161" s="8">
        <v>45108</v>
      </c>
      <c r="B161" s="45">
        <v>36.347999999999999</v>
      </c>
      <c r="C161" s="45">
        <v>37.975999999999999</v>
      </c>
      <c r="D161" s="45">
        <v>43.165100000000002</v>
      </c>
      <c r="E161" s="45">
        <v>37.453800000000001</v>
      </c>
      <c r="F161" s="45">
        <v>37.241599999999998</v>
      </c>
      <c r="G161" s="45">
        <v>39.150399999999998</v>
      </c>
      <c r="H161" s="45">
        <v>31.264700000000001</v>
      </c>
      <c r="I161" s="45">
        <v>37.975700000000003</v>
      </c>
      <c r="J161" s="45">
        <v>43.166200000000003</v>
      </c>
      <c r="K161" s="45">
        <v>37.453800000000001</v>
      </c>
      <c r="L161" s="45">
        <v>37.241599999999998</v>
      </c>
      <c r="M161" s="45">
        <v>39.150399999999998</v>
      </c>
      <c r="N161" s="45">
        <v>31.264700000000001</v>
      </c>
      <c r="O161" s="45">
        <v>41.767000000000003</v>
      </c>
      <c r="P161" s="45">
        <v>41.767000000000003</v>
      </c>
      <c r="Q161" s="45" t="s">
        <v>126</v>
      </c>
      <c r="R161" s="45" t="s">
        <v>126</v>
      </c>
      <c r="S161" s="45" t="s">
        <v>126</v>
      </c>
      <c r="T161" s="45" t="s">
        <v>126</v>
      </c>
      <c r="U161" s="45">
        <v>10.463200000000001</v>
      </c>
      <c r="V161" s="45">
        <v>0</v>
      </c>
      <c r="W161" s="45">
        <v>10.463200000000001</v>
      </c>
      <c r="X161" s="45">
        <v>0</v>
      </c>
      <c r="Y161" s="45">
        <v>20.961300000000001</v>
      </c>
      <c r="Z161" s="45">
        <v>10.184200000000001</v>
      </c>
      <c r="AA161" s="45">
        <v>10.463200000000001</v>
      </c>
      <c r="AB161" s="45">
        <v>0</v>
      </c>
      <c r="AC161" s="45">
        <v>10.463200000000001</v>
      </c>
      <c r="AD161" s="45">
        <v>0</v>
      </c>
      <c r="AE161" s="45">
        <v>20.961300000000001</v>
      </c>
      <c r="AF161" s="45">
        <v>10.184200000000001</v>
      </c>
      <c r="AG161" s="45">
        <v>0</v>
      </c>
      <c r="AH161" s="45">
        <v>0</v>
      </c>
      <c r="AI161" s="45" t="s">
        <v>126</v>
      </c>
      <c r="AJ161" s="45" t="s">
        <v>126</v>
      </c>
      <c r="AK161" s="45" t="s">
        <v>126</v>
      </c>
      <c r="AL161" s="45" t="s">
        <v>126</v>
      </c>
      <c r="AM161" s="45">
        <v>23.503599999999999</v>
      </c>
    </row>
    <row r="162" spans="1:39" hidden="1" outlineLevel="1">
      <c r="A162" s="8">
        <v>45139</v>
      </c>
      <c r="B162" s="45">
        <v>35.844299999999997</v>
      </c>
      <c r="C162" s="45">
        <v>37.445799999999998</v>
      </c>
      <c r="D162" s="45">
        <v>42.697099999999999</v>
      </c>
      <c r="E162" s="45">
        <v>36.877299999999998</v>
      </c>
      <c r="F162" s="45">
        <v>37.238599999999998</v>
      </c>
      <c r="G162" s="45">
        <v>34.717399999999998</v>
      </c>
      <c r="H162" s="45">
        <v>27.337</v>
      </c>
      <c r="I162" s="45">
        <v>37.445500000000003</v>
      </c>
      <c r="J162" s="45">
        <v>42.696800000000003</v>
      </c>
      <c r="K162" s="45">
        <v>36.877299999999998</v>
      </c>
      <c r="L162" s="45">
        <v>37.238599999999998</v>
      </c>
      <c r="M162" s="45">
        <v>34.717399999999998</v>
      </c>
      <c r="N162" s="45">
        <v>27.337</v>
      </c>
      <c r="O162" s="45">
        <v>43.283799999999999</v>
      </c>
      <c r="P162" s="45">
        <v>43.283799999999999</v>
      </c>
      <c r="Q162" s="45">
        <v>0</v>
      </c>
      <c r="R162" s="45">
        <v>0</v>
      </c>
      <c r="S162" s="45" t="s">
        <v>126</v>
      </c>
      <c r="T162" s="45" t="s">
        <v>126</v>
      </c>
      <c r="U162" s="45">
        <v>8.0164000000000009</v>
      </c>
      <c r="V162" s="45">
        <v>0</v>
      </c>
      <c r="W162" s="45">
        <v>8.0164000000000009</v>
      </c>
      <c r="X162" s="45">
        <v>0</v>
      </c>
      <c r="Y162" s="45">
        <v>11.8224</v>
      </c>
      <c r="Z162" s="45">
        <v>7.9828000000000001</v>
      </c>
      <c r="AA162" s="45">
        <v>8.0164000000000009</v>
      </c>
      <c r="AB162" s="45">
        <v>0</v>
      </c>
      <c r="AC162" s="45">
        <v>8.0164000000000009</v>
      </c>
      <c r="AD162" s="45">
        <v>0</v>
      </c>
      <c r="AE162" s="45">
        <v>11.8224</v>
      </c>
      <c r="AF162" s="45">
        <v>7.9828000000000001</v>
      </c>
      <c r="AG162" s="45">
        <v>0</v>
      </c>
      <c r="AH162" s="45">
        <v>0</v>
      </c>
      <c r="AI162" s="45">
        <v>0</v>
      </c>
      <c r="AJ162" s="45">
        <v>0</v>
      </c>
      <c r="AK162" s="45" t="s">
        <v>126</v>
      </c>
      <c r="AL162" s="45" t="s">
        <v>126</v>
      </c>
      <c r="AM162" s="45">
        <v>22.622599999999998</v>
      </c>
    </row>
    <row r="163" spans="1:39" hidden="1" outlineLevel="1">
      <c r="A163" s="8">
        <v>45170</v>
      </c>
      <c r="B163" s="45">
        <v>35.906399999999998</v>
      </c>
      <c r="C163" s="45">
        <v>37.347700000000003</v>
      </c>
      <c r="D163" s="45">
        <v>41.848500000000001</v>
      </c>
      <c r="E163" s="45">
        <v>36.896500000000003</v>
      </c>
      <c r="F163" s="45">
        <v>37.370100000000001</v>
      </c>
      <c r="G163" s="45">
        <v>33.579000000000001</v>
      </c>
      <c r="H163" s="45">
        <v>38.636400000000002</v>
      </c>
      <c r="I163" s="45">
        <v>37.347299999999997</v>
      </c>
      <c r="J163" s="45">
        <v>41.8476</v>
      </c>
      <c r="K163" s="45">
        <v>36.896500000000003</v>
      </c>
      <c r="L163" s="45">
        <v>37.370100000000001</v>
      </c>
      <c r="M163" s="45">
        <v>33.579000000000001</v>
      </c>
      <c r="N163" s="45">
        <v>38.636400000000002</v>
      </c>
      <c r="O163" s="45">
        <v>42.842500000000001</v>
      </c>
      <c r="P163" s="45">
        <v>42.842500000000001</v>
      </c>
      <c r="Q163" s="45">
        <v>0</v>
      </c>
      <c r="R163" s="45">
        <v>0</v>
      </c>
      <c r="S163" s="45" t="s">
        <v>126</v>
      </c>
      <c r="T163" s="45" t="s">
        <v>126</v>
      </c>
      <c r="U163" s="45">
        <v>8.2291000000000007</v>
      </c>
      <c r="V163" s="45">
        <v>0</v>
      </c>
      <c r="W163" s="45">
        <v>8.2291000000000007</v>
      </c>
      <c r="X163" s="45">
        <v>0</v>
      </c>
      <c r="Y163" s="45">
        <v>14.77</v>
      </c>
      <c r="Z163" s="45">
        <v>8.2286999999999999</v>
      </c>
      <c r="AA163" s="45">
        <v>8.2291000000000007</v>
      </c>
      <c r="AB163" s="45">
        <v>0</v>
      </c>
      <c r="AC163" s="45">
        <v>8.2291000000000007</v>
      </c>
      <c r="AD163" s="45">
        <v>0</v>
      </c>
      <c r="AE163" s="45">
        <v>14.77</v>
      </c>
      <c r="AF163" s="45">
        <v>8.2286999999999999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126</v>
      </c>
      <c r="AL163" s="45" t="s">
        <v>126</v>
      </c>
      <c r="AM163" s="45">
        <v>21.060300000000002</v>
      </c>
    </row>
    <row r="164" spans="1:39" hidden="1" outlineLevel="1">
      <c r="A164" s="8">
        <v>45200</v>
      </c>
      <c r="B164" s="45">
        <v>36.418799999999997</v>
      </c>
      <c r="C164" s="45">
        <v>37.907400000000003</v>
      </c>
      <c r="D164" s="45">
        <v>42.639200000000002</v>
      </c>
      <c r="E164" s="45">
        <v>37.441499999999998</v>
      </c>
      <c r="F164" s="45">
        <v>37.276400000000002</v>
      </c>
      <c r="G164" s="45">
        <v>38.411499999999997</v>
      </c>
      <c r="H164" s="45">
        <v>38.745199999999997</v>
      </c>
      <c r="I164" s="45">
        <v>37.906700000000001</v>
      </c>
      <c r="J164" s="45">
        <v>42.634599999999999</v>
      </c>
      <c r="K164" s="45">
        <v>37.441499999999998</v>
      </c>
      <c r="L164" s="45">
        <v>37.276400000000002</v>
      </c>
      <c r="M164" s="45">
        <v>38.411499999999997</v>
      </c>
      <c r="N164" s="45">
        <v>38.745199999999997</v>
      </c>
      <c r="O164" s="45">
        <v>49.363100000000003</v>
      </c>
      <c r="P164" s="45">
        <v>49.464500000000001</v>
      </c>
      <c r="Q164" s="45">
        <v>36.5</v>
      </c>
      <c r="R164" s="45">
        <v>36.5</v>
      </c>
      <c r="S164" s="45" t="s">
        <v>126</v>
      </c>
      <c r="T164" s="45" t="s">
        <v>126</v>
      </c>
      <c r="U164" s="45">
        <v>9.0488999999999997</v>
      </c>
      <c r="V164" s="45">
        <v>0</v>
      </c>
      <c r="W164" s="45">
        <v>9.0488999999999997</v>
      </c>
      <c r="X164" s="45">
        <v>0</v>
      </c>
      <c r="Y164" s="45">
        <v>21.25</v>
      </c>
      <c r="Z164" s="45">
        <v>8.8646999999999991</v>
      </c>
      <c r="AA164" s="45">
        <v>9.0488999999999997</v>
      </c>
      <c r="AB164" s="45">
        <v>0</v>
      </c>
      <c r="AC164" s="45">
        <v>9.0488999999999997</v>
      </c>
      <c r="AD164" s="45">
        <v>0</v>
      </c>
      <c r="AE164" s="45">
        <v>21.25</v>
      </c>
      <c r="AF164" s="45">
        <v>8.8646999999999991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126</v>
      </c>
      <c r="AL164" s="45" t="s">
        <v>126</v>
      </c>
      <c r="AM164" s="45">
        <v>22.4619</v>
      </c>
    </row>
    <row r="165" spans="1:39" hidden="1" outlineLevel="1">
      <c r="A165" s="8">
        <v>45231</v>
      </c>
      <c r="B165" s="45">
        <v>34.628300000000003</v>
      </c>
      <c r="C165" s="45">
        <v>35.671500000000002</v>
      </c>
      <c r="D165" s="45">
        <v>42.302999999999997</v>
      </c>
      <c r="E165" s="45">
        <v>35.092100000000002</v>
      </c>
      <c r="F165" s="45">
        <v>34.840800000000002</v>
      </c>
      <c r="G165" s="45">
        <v>36.198900000000002</v>
      </c>
      <c r="H165" s="45">
        <v>39.182699999999997</v>
      </c>
      <c r="I165" s="45">
        <v>35.671100000000003</v>
      </c>
      <c r="J165" s="45">
        <v>42.300600000000003</v>
      </c>
      <c r="K165" s="45">
        <v>35.092100000000002</v>
      </c>
      <c r="L165" s="45">
        <v>34.840800000000002</v>
      </c>
      <c r="M165" s="45">
        <v>36.198900000000002</v>
      </c>
      <c r="N165" s="45">
        <v>39.182699999999997</v>
      </c>
      <c r="O165" s="45">
        <v>47.908799999999999</v>
      </c>
      <c r="P165" s="45">
        <v>47.929099999999998</v>
      </c>
      <c r="Q165" s="45">
        <v>36.5</v>
      </c>
      <c r="R165" s="45">
        <v>36.5</v>
      </c>
      <c r="S165" s="45" t="s">
        <v>126</v>
      </c>
      <c r="T165" s="45" t="s">
        <v>126</v>
      </c>
      <c r="U165" s="45">
        <v>8.0068000000000001</v>
      </c>
      <c r="V165" s="45">
        <v>0</v>
      </c>
      <c r="W165" s="45">
        <v>8.0068000000000001</v>
      </c>
      <c r="X165" s="45">
        <v>0</v>
      </c>
      <c r="Y165" s="45">
        <v>19.48</v>
      </c>
      <c r="Z165" s="45">
        <v>8.0066000000000006</v>
      </c>
      <c r="AA165" s="45">
        <v>8.0068000000000001</v>
      </c>
      <c r="AB165" s="45">
        <v>0</v>
      </c>
      <c r="AC165" s="45">
        <v>8.0068000000000001</v>
      </c>
      <c r="AD165" s="45">
        <v>0</v>
      </c>
      <c r="AE165" s="45">
        <v>19.48</v>
      </c>
      <c r="AF165" s="45">
        <v>8.0066000000000006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126</v>
      </c>
      <c r="AL165" s="45" t="s">
        <v>126</v>
      </c>
      <c r="AM165" s="45">
        <v>20.2684</v>
      </c>
    </row>
    <row r="166" spans="1:39" hidden="1" outlineLevel="1">
      <c r="A166" s="8">
        <v>45261</v>
      </c>
      <c r="B166" s="45">
        <v>34.980499999999999</v>
      </c>
      <c r="C166" s="45">
        <v>36.134500000000003</v>
      </c>
      <c r="D166" s="45">
        <v>42.061900000000001</v>
      </c>
      <c r="E166" s="45">
        <v>35.611199999999997</v>
      </c>
      <c r="F166" s="45">
        <v>35.401699999999998</v>
      </c>
      <c r="G166" s="45">
        <v>36.428899999999999</v>
      </c>
      <c r="H166" s="45">
        <v>38.695500000000003</v>
      </c>
      <c r="I166" s="45">
        <v>36.133899999999997</v>
      </c>
      <c r="J166" s="45">
        <v>42.0595</v>
      </c>
      <c r="K166" s="45">
        <v>35.611199999999997</v>
      </c>
      <c r="L166" s="45">
        <v>35.401699999999998</v>
      </c>
      <c r="M166" s="45">
        <v>36.428899999999999</v>
      </c>
      <c r="N166" s="45">
        <v>38.695500000000003</v>
      </c>
      <c r="O166" s="45">
        <v>44.9848</v>
      </c>
      <c r="P166" s="45">
        <v>44.9848</v>
      </c>
      <c r="Q166" s="45">
        <v>0</v>
      </c>
      <c r="R166" s="45">
        <v>0</v>
      </c>
      <c r="S166" s="45" t="s">
        <v>126</v>
      </c>
      <c r="T166" s="45" t="s">
        <v>126</v>
      </c>
      <c r="U166" s="45">
        <v>7.9927999999999999</v>
      </c>
      <c r="V166" s="45">
        <v>0</v>
      </c>
      <c r="W166" s="45">
        <v>7.9927999999999999</v>
      </c>
      <c r="X166" s="45">
        <v>0</v>
      </c>
      <c r="Y166" s="45">
        <v>21.48</v>
      </c>
      <c r="Z166" s="45">
        <v>7.9923999999999999</v>
      </c>
      <c r="AA166" s="45">
        <v>7.9927999999999999</v>
      </c>
      <c r="AB166" s="45">
        <v>0</v>
      </c>
      <c r="AC166" s="45">
        <v>7.9927999999999999</v>
      </c>
      <c r="AD166" s="45">
        <v>0</v>
      </c>
      <c r="AE166" s="45">
        <v>21.48</v>
      </c>
      <c r="AF166" s="45">
        <v>7.9923999999999999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126</v>
      </c>
      <c r="AL166" s="45" t="s">
        <v>126</v>
      </c>
      <c r="AM166" s="45">
        <v>21.235700000000001</v>
      </c>
    </row>
    <row r="167" spans="1:39" hidden="1" outlineLevel="1">
      <c r="A167" s="8">
        <v>45292</v>
      </c>
      <c r="B167" s="45">
        <v>35.760300000000001</v>
      </c>
      <c r="C167" s="45">
        <v>36.993099999999998</v>
      </c>
      <c r="D167" s="45">
        <v>42.141800000000003</v>
      </c>
      <c r="E167" s="45">
        <v>36.489899999999999</v>
      </c>
      <c r="F167" s="45">
        <v>36.043199999999999</v>
      </c>
      <c r="G167" s="45">
        <v>39.000399999999999</v>
      </c>
      <c r="H167" s="45">
        <v>39.286700000000003</v>
      </c>
      <c r="I167" s="45">
        <v>36.991900000000001</v>
      </c>
      <c r="J167" s="45">
        <v>42.137799999999999</v>
      </c>
      <c r="K167" s="45">
        <v>36.489899999999999</v>
      </c>
      <c r="L167" s="45">
        <v>36.043199999999999</v>
      </c>
      <c r="M167" s="45">
        <v>39.000399999999999</v>
      </c>
      <c r="N167" s="45">
        <v>39.286700000000003</v>
      </c>
      <c r="O167" s="45">
        <v>44.442700000000002</v>
      </c>
      <c r="P167" s="45">
        <v>44.442700000000002</v>
      </c>
      <c r="Q167" s="45">
        <v>0</v>
      </c>
      <c r="R167" s="45">
        <v>0</v>
      </c>
      <c r="S167" s="45" t="s">
        <v>126</v>
      </c>
      <c r="T167" s="45" t="s">
        <v>126</v>
      </c>
      <c r="U167" s="45">
        <v>10.8757</v>
      </c>
      <c r="V167" s="45">
        <v>0</v>
      </c>
      <c r="W167" s="45">
        <v>10.8757</v>
      </c>
      <c r="X167" s="45">
        <v>0</v>
      </c>
      <c r="Y167" s="45">
        <v>19.944600000000001</v>
      </c>
      <c r="Z167" s="45">
        <v>10.629200000000001</v>
      </c>
      <c r="AA167" s="45">
        <v>10.8757</v>
      </c>
      <c r="AB167" s="45">
        <v>0</v>
      </c>
      <c r="AC167" s="45">
        <v>10.8757</v>
      </c>
      <c r="AD167" s="45">
        <v>0</v>
      </c>
      <c r="AE167" s="45">
        <v>19.944600000000001</v>
      </c>
      <c r="AF167" s="45">
        <v>10.629200000000001</v>
      </c>
      <c r="AG167" s="45">
        <v>0</v>
      </c>
      <c r="AH167" s="45">
        <v>0</v>
      </c>
      <c r="AI167" s="45">
        <v>0</v>
      </c>
      <c r="AJ167" s="45">
        <v>0</v>
      </c>
      <c r="AK167" s="45" t="s">
        <v>126</v>
      </c>
      <c r="AL167" s="45" t="s">
        <v>126</v>
      </c>
      <c r="AM167" s="45">
        <v>21.077300000000001</v>
      </c>
    </row>
    <row r="168" spans="1:39" hidden="1" outlineLevel="1">
      <c r="A168" s="8">
        <v>45323</v>
      </c>
      <c r="B168" s="45">
        <v>35.641399999999997</v>
      </c>
      <c r="C168" s="45">
        <v>36.915799999999997</v>
      </c>
      <c r="D168" s="45">
        <v>41.708599999999997</v>
      </c>
      <c r="E168" s="45">
        <v>36.465000000000003</v>
      </c>
      <c r="F168" s="45">
        <v>36.263599999999997</v>
      </c>
      <c r="G168" s="45">
        <v>37.387599999999999</v>
      </c>
      <c r="H168" s="45">
        <v>38.701999999999998</v>
      </c>
      <c r="I168" s="45">
        <v>36.914999999999999</v>
      </c>
      <c r="J168" s="45">
        <v>41.702300000000001</v>
      </c>
      <c r="K168" s="45">
        <v>36.465000000000003</v>
      </c>
      <c r="L168" s="45">
        <v>36.263599999999997</v>
      </c>
      <c r="M168" s="45">
        <v>37.387599999999999</v>
      </c>
      <c r="N168" s="45">
        <v>38.701999999999998</v>
      </c>
      <c r="O168" s="45">
        <v>51.4208</v>
      </c>
      <c r="P168" s="45">
        <v>51.4208</v>
      </c>
      <c r="Q168" s="45">
        <v>0</v>
      </c>
      <c r="R168" s="45">
        <v>0</v>
      </c>
      <c r="S168" s="45" t="s">
        <v>126</v>
      </c>
      <c r="T168" s="45" t="s">
        <v>126</v>
      </c>
      <c r="U168" s="45">
        <v>8.0477000000000007</v>
      </c>
      <c r="V168" s="45">
        <v>0</v>
      </c>
      <c r="W168" s="45">
        <v>8.0477000000000007</v>
      </c>
      <c r="X168" s="45">
        <v>0</v>
      </c>
      <c r="Y168" s="45">
        <v>18.850200000000001</v>
      </c>
      <c r="Z168" s="45">
        <v>8.0466999999999995</v>
      </c>
      <c r="AA168" s="45">
        <v>8.0477000000000007</v>
      </c>
      <c r="AB168" s="45">
        <v>0</v>
      </c>
      <c r="AC168" s="45">
        <v>8.0477000000000007</v>
      </c>
      <c r="AD168" s="45">
        <v>0</v>
      </c>
      <c r="AE168" s="45">
        <v>18.850200000000001</v>
      </c>
      <c r="AF168" s="45">
        <v>8.0466999999999995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126</v>
      </c>
      <c r="AL168" s="45" t="s">
        <v>126</v>
      </c>
      <c r="AM168" s="45">
        <v>19.987400000000001</v>
      </c>
    </row>
    <row r="169" spans="1:39" hidden="1" outlineLevel="1">
      <c r="A169" s="8">
        <v>45352</v>
      </c>
      <c r="B169" s="45">
        <v>35.834699999999998</v>
      </c>
      <c r="C169" s="45">
        <v>36.510100000000001</v>
      </c>
      <c r="D169" s="45">
        <v>38.466900000000003</v>
      </c>
      <c r="E169" s="45">
        <v>36.334600000000002</v>
      </c>
      <c r="F169" s="45">
        <v>36.341799999999999</v>
      </c>
      <c r="G169" s="45">
        <v>36.342199999999998</v>
      </c>
      <c r="H169" s="45">
        <v>35.905999999999999</v>
      </c>
      <c r="I169" s="45">
        <v>36.508699999999997</v>
      </c>
      <c r="J169" s="45">
        <v>38.453099999999999</v>
      </c>
      <c r="K169" s="45">
        <v>36.334600000000002</v>
      </c>
      <c r="L169" s="45">
        <v>36.341799999999999</v>
      </c>
      <c r="M169" s="45">
        <v>36.342199999999998</v>
      </c>
      <c r="N169" s="45">
        <v>35.905999999999999</v>
      </c>
      <c r="O169" s="45">
        <v>46.999000000000002</v>
      </c>
      <c r="P169" s="45">
        <v>46.999000000000002</v>
      </c>
      <c r="Q169" s="45" t="s">
        <v>126</v>
      </c>
      <c r="R169" s="45" t="s">
        <v>126</v>
      </c>
      <c r="S169" s="45" t="s">
        <v>126</v>
      </c>
      <c r="T169" s="45" t="s">
        <v>126</v>
      </c>
      <c r="U169" s="45">
        <v>9.1709999999999994</v>
      </c>
      <c r="V169" s="45">
        <v>0</v>
      </c>
      <c r="W169" s="45">
        <v>9.1709999999999994</v>
      </c>
      <c r="X169" s="45">
        <v>0</v>
      </c>
      <c r="Y169" s="45">
        <v>0</v>
      </c>
      <c r="Z169" s="45">
        <v>9.1709999999999994</v>
      </c>
      <c r="AA169" s="45">
        <v>9.1709999999999994</v>
      </c>
      <c r="AB169" s="45">
        <v>0</v>
      </c>
      <c r="AC169" s="45">
        <v>9.1709999999999994</v>
      </c>
      <c r="AD169" s="45">
        <v>0</v>
      </c>
      <c r="AE169" s="45">
        <v>0</v>
      </c>
      <c r="AF169" s="45">
        <v>9.1709999999999994</v>
      </c>
      <c r="AG169" s="45">
        <v>0</v>
      </c>
      <c r="AH169" s="45">
        <v>0</v>
      </c>
      <c r="AI169" s="45" t="s">
        <v>126</v>
      </c>
      <c r="AJ169" s="45" t="s">
        <v>126</v>
      </c>
      <c r="AK169" s="45" t="s">
        <v>126</v>
      </c>
      <c r="AL169" s="45" t="s">
        <v>126</v>
      </c>
      <c r="AM169" s="45">
        <v>22.581800000000001</v>
      </c>
    </row>
    <row r="170" spans="1:39" hidden="1" outlineLevel="1">
      <c r="A170" s="8">
        <v>45383</v>
      </c>
      <c r="B170" s="45">
        <v>35.310899999999997</v>
      </c>
      <c r="C170" s="45">
        <v>36.521099999999997</v>
      </c>
      <c r="D170" s="45">
        <v>39.2958</v>
      </c>
      <c r="E170" s="45">
        <v>36.254600000000003</v>
      </c>
      <c r="F170" s="45">
        <v>36.187100000000001</v>
      </c>
      <c r="G170" s="45">
        <v>36.425699999999999</v>
      </c>
      <c r="H170" s="45">
        <v>38.282299999999999</v>
      </c>
      <c r="I170" s="45">
        <v>36.520400000000002</v>
      </c>
      <c r="J170" s="45">
        <v>39.291400000000003</v>
      </c>
      <c r="K170" s="45">
        <v>36.254600000000003</v>
      </c>
      <c r="L170" s="45">
        <v>36.187100000000001</v>
      </c>
      <c r="M170" s="45">
        <v>36.425699999999999</v>
      </c>
      <c r="N170" s="45">
        <v>38.282299999999999</v>
      </c>
      <c r="O170" s="45">
        <v>43.131799999999998</v>
      </c>
      <c r="P170" s="45">
        <v>43.131799999999998</v>
      </c>
      <c r="Q170" s="45">
        <v>0</v>
      </c>
      <c r="R170" s="45">
        <v>0</v>
      </c>
      <c r="S170" s="45" t="s">
        <v>126</v>
      </c>
      <c r="T170" s="45" t="s">
        <v>126</v>
      </c>
      <c r="U170" s="45">
        <v>10.349399999999999</v>
      </c>
      <c r="V170" s="45">
        <v>0</v>
      </c>
      <c r="W170" s="45">
        <v>10.349399999999999</v>
      </c>
      <c r="X170" s="45">
        <v>0</v>
      </c>
      <c r="Y170" s="45">
        <v>20.95</v>
      </c>
      <c r="Z170" s="45">
        <v>10.1937</v>
      </c>
      <c r="AA170" s="45">
        <v>10.349399999999999</v>
      </c>
      <c r="AB170" s="45">
        <v>0</v>
      </c>
      <c r="AC170" s="45">
        <v>10.349399999999999</v>
      </c>
      <c r="AD170" s="45">
        <v>0</v>
      </c>
      <c r="AE170" s="45">
        <v>20.95</v>
      </c>
      <c r="AF170" s="45">
        <v>10.1937</v>
      </c>
      <c r="AG170" s="45">
        <v>0</v>
      </c>
      <c r="AH170" s="45">
        <v>0</v>
      </c>
      <c r="AI170" s="45">
        <v>0</v>
      </c>
      <c r="AJ170" s="45">
        <v>0</v>
      </c>
      <c r="AK170" s="45" t="s">
        <v>126</v>
      </c>
      <c r="AL170" s="45" t="s">
        <v>126</v>
      </c>
      <c r="AM170" s="45">
        <v>21.271999999999998</v>
      </c>
    </row>
    <row r="171" spans="1:39" hidden="1" outlineLevel="1">
      <c r="A171" s="8">
        <v>45413</v>
      </c>
      <c r="B171" s="45">
        <v>35.672199999999997</v>
      </c>
      <c r="C171" s="45">
        <v>36.553600000000003</v>
      </c>
      <c r="D171" s="45">
        <v>39.482500000000002</v>
      </c>
      <c r="E171" s="45">
        <v>36.287999999999997</v>
      </c>
      <c r="F171" s="45">
        <v>35.849699999999999</v>
      </c>
      <c r="G171" s="45">
        <v>38.454500000000003</v>
      </c>
      <c r="H171" s="45">
        <v>38.015099999999997</v>
      </c>
      <c r="I171" s="45">
        <v>36.552900000000001</v>
      </c>
      <c r="J171" s="45">
        <v>39.477499999999999</v>
      </c>
      <c r="K171" s="45">
        <v>36.287999999999997</v>
      </c>
      <c r="L171" s="45">
        <v>35.849699999999999</v>
      </c>
      <c r="M171" s="45">
        <v>38.454500000000003</v>
      </c>
      <c r="N171" s="45">
        <v>38.015099999999997</v>
      </c>
      <c r="O171" s="45">
        <v>44.295400000000001</v>
      </c>
      <c r="P171" s="45">
        <v>44.295099999999998</v>
      </c>
      <c r="Q171" s="45">
        <v>52</v>
      </c>
      <c r="R171" s="45">
        <v>52</v>
      </c>
      <c r="S171" s="45" t="s">
        <v>126</v>
      </c>
      <c r="T171" s="45">
        <v>0</v>
      </c>
      <c r="U171" s="45">
        <v>8.4255999999999993</v>
      </c>
      <c r="V171" s="45">
        <v>0</v>
      </c>
      <c r="W171" s="45">
        <v>8.4255999999999993</v>
      </c>
      <c r="X171" s="45">
        <v>0</v>
      </c>
      <c r="Y171" s="45">
        <v>0</v>
      </c>
      <c r="Z171" s="45">
        <v>8.4255999999999993</v>
      </c>
      <c r="AA171" s="45">
        <v>8.49</v>
      </c>
      <c r="AB171" s="45">
        <v>0</v>
      </c>
      <c r="AC171" s="45">
        <v>8.49</v>
      </c>
      <c r="AD171" s="45">
        <v>0</v>
      </c>
      <c r="AE171" s="45">
        <v>0</v>
      </c>
      <c r="AF171" s="45">
        <v>8.49</v>
      </c>
      <c r="AG171" s="45">
        <v>5.5</v>
      </c>
      <c r="AH171" s="45">
        <v>0</v>
      </c>
      <c r="AI171" s="45">
        <v>5.5</v>
      </c>
      <c r="AJ171" s="45">
        <v>0</v>
      </c>
      <c r="AK171" s="45" t="s">
        <v>126</v>
      </c>
      <c r="AL171" s="45">
        <v>5.5</v>
      </c>
      <c r="AM171" s="45">
        <v>20.827000000000002</v>
      </c>
    </row>
    <row r="172" spans="1:39" hidden="1" outlineLevel="1">
      <c r="A172" s="8">
        <v>45444</v>
      </c>
      <c r="B172" s="45">
        <v>34.263300000000001</v>
      </c>
      <c r="C172" s="45">
        <v>35.106999999999999</v>
      </c>
      <c r="D172" s="45">
        <v>39.541699999999999</v>
      </c>
      <c r="E172" s="45">
        <v>34.738300000000002</v>
      </c>
      <c r="F172" s="45">
        <v>34.426200000000001</v>
      </c>
      <c r="G172" s="45">
        <v>36.1706</v>
      </c>
      <c r="H172" s="45">
        <v>37.801499999999997</v>
      </c>
      <c r="I172" s="45">
        <v>35.104799999999997</v>
      </c>
      <c r="J172" s="45">
        <v>39.523000000000003</v>
      </c>
      <c r="K172" s="45">
        <v>34.738300000000002</v>
      </c>
      <c r="L172" s="45">
        <v>34.426200000000001</v>
      </c>
      <c r="M172" s="45">
        <v>36.1706</v>
      </c>
      <c r="N172" s="45">
        <v>37.801499999999997</v>
      </c>
      <c r="O172" s="45">
        <v>47.382100000000001</v>
      </c>
      <c r="P172" s="45">
        <v>47.382100000000001</v>
      </c>
      <c r="Q172" s="45">
        <v>0</v>
      </c>
      <c r="R172" s="45">
        <v>0</v>
      </c>
      <c r="S172" s="45" t="s">
        <v>126</v>
      </c>
      <c r="T172" s="45" t="s">
        <v>126</v>
      </c>
      <c r="U172" s="45">
        <v>8.4651999999999994</v>
      </c>
      <c r="V172" s="45">
        <v>0</v>
      </c>
      <c r="W172" s="45">
        <v>8.4651999999999994</v>
      </c>
      <c r="X172" s="45">
        <v>0</v>
      </c>
      <c r="Y172" s="45">
        <v>0</v>
      </c>
      <c r="Z172" s="45">
        <v>8.4651999999999994</v>
      </c>
      <c r="AA172" s="45">
        <v>8.4651999999999994</v>
      </c>
      <c r="AB172" s="45">
        <v>0</v>
      </c>
      <c r="AC172" s="45">
        <v>8.4651999999999994</v>
      </c>
      <c r="AD172" s="45">
        <v>0</v>
      </c>
      <c r="AE172" s="45">
        <v>0</v>
      </c>
      <c r="AF172" s="45">
        <v>8.4651999999999994</v>
      </c>
      <c r="AG172" s="45">
        <v>0</v>
      </c>
      <c r="AH172" s="45">
        <v>0</v>
      </c>
      <c r="AI172" s="45">
        <v>0</v>
      </c>
      <c r="AJ172" s="45">
        <v>0</v>
      </c>
      <c r="AK172" s="45" t="s">
        <v>126</v>
      </c>
      <c r="AL172" s="45" t="s">
        <v>126</v>
      </c>
      <c r="AM172" s="45">
        <v>21.098700000000001</v>
      </c>
    </row>
    <row r="173" spans="1:39" hidden="1" outlineLevel="1">
      <c r="A173" s="8">
        <v>45474</v>
      </c>
      <c r="B173" s="45">
        <v>34.116</v>
      </c>
      <c r="C173" s="45">
        <v>35.275100000000002</v>
      </c>
      <c r="D173" s="45">
        <v>40.077300000000001</v>
      </c>
      <c r="E173" s="45">
        <v>34.855600000000003</v>
      </c>
      <c r="F173" s="45">
        <v>34.325699999999998</v>
      </c>
      <c r="G173" s="45">
        <v>37.630800000000001</v>
      </c>
      <c r="H173" s="45">
        <v>38.506399999999999</v>
      </c>
      <c r="I173" s="45">
        <v>35.2742</v>
      </c>
      <c r="J173" s="45">
        <v>40.069099999999999</v>
      </c>
      <c r="K173" s="45">
        <v>34.856200000000001</v>
      </c>
      <c r="L173" s="45">
        <v>34.3264</v>
      </c>
      <c r="M173" s="45">
        <v>37.630800000000001</v>
      </c>
      <c r="N173" s="45">
        <v>38.506399999999999</v>
      </c>
      <c r="O173" s="45">
        <v>40.402500000000003</v>
      </c>
      <c r="P173" s="45">
        <v>44.027700000000003</v>
      </c>
      <c r="Q173" s="45">
        <v>0</v>
      </c>
      <c r="R173" s="45">
        <v>0</v>
      </c>
      <c r="S173" s="45" t="s">
        <v>126</v>
      </c>
      <c r="T173" s="45" t="s">
        <v>126</v>
      </c>
      <c r="U173" s="45">
        <v>9.7329000000000008</v>
      </c>
      <c r="V173" s="45">
        <v>0</v>
      </c>
      <c r="W173" s="45">
        <v>9.7329000000000008</v>
      </c>
      <c r="X173" s="45">
        <v>0</v>
      </c>
      <c r="Y173" s="45">
        <v>20.37</v>
      </c>
      <c r="Z173" s="45">
        <v>9.4977</v>
      </c>
      <c r="AA173" s="45">
        <v>9.7329000000000008</v>
      </c>
      <c r="AB173" s="45">
        <v>0</v>
      </c>
      <c r="AC173" s="45">
        <v>9.7329000000000008</v>
      </c>
      <c r="AD173" s="45">
        <v>0</v>
      </c>
      <c r="AE173" s="45">
        <v>20.37</v>
      </c>
      <c r="AF173" s="45">
        <v>9.4977</v>
      </c>
      <c r="AG173" s="45">
        <v>0</v>
      </c>
      <c r="AH173" s="45">
        <v>0</v>
      </c>
      <c r="AI173" s="45">
        <v>0</v>
      </c>
      <c r="AJ173" s="45">
        <v>0</v>
      </c>
      <c r="AK173" s="45" t="s">
        <v>126</v>
      </c>
      <c r="AL173" s="45" t="s">
        <v>126</v>
      </c>
      <c r="AM173" s="45">
        <v>20.2776</v>
      </c>
    </row>
    <row r="174" spans="1:39" hidden="1" outlineLevel="1">
      <c r="A174" s="8">
        <v>45505</v>
      </c>
      <c r="B174" s="45">
        <v>34.414700000000003</v>
      </c>
      <c r="C174" s="45">
        <v>35.2149</v>
      </c>
      <c r="D174" s="45">
        <v>40.712699999999998</v>
      </c>
      <c r="E174" s="45">
        <v>34.777200000000001</v>
      </c>
      <c r="F174" s="45">
        <v>34.878999999999998</v>
      </c>
      <c r="G174" s="45">
        <v>34.008699999999997</v>
      </c>
      <c r="H174" s="45">
        <v>36.283000000000001</v>
      </c>
      <c r="I174" s="45">
        <v>35.214500000000001</v>
      </c>
      <c r="J174" s="45">
        <v>40.713000000000001</v>
      </c>
      <c r="K174" s="45">
        <v>34.777200000000001</v>
      </c>
      <c r="L174" s="45">
        <v>34.878999999999998</v>
      </c>
      <c r="M174" s="45">
        <v>34.008699999999997</v>
      </c>
      <c r="N174" s="45">
        <v>36.283000000000001</v>
      </c>
      <c r="O174" s="45">
        <v>40.3566</v>
      </c>
      <c r="P174" s="45">
        <v>40.3566</v>
      </c>
      <c r="Q174" s="45">
        <v>0</v>
      </c>
      <c r="R174" s="45">
        <v>0</v>
      </c>
      <c r="S174" s="45" t="s">
        <v>126</v>
      </c>
      <c r="T174" s="45" t="s">
        <v>126</v>
      </c>
      <c r="U174" s="45">
        <v>9.8785000000000007</v>
      </c>
      <c r="V174" s="45">
        <v>0</v>
      </c>
      <c r="W174" s="45">
        <v>9.8785000000000007</v>
      </c>
      <c r="X174" s="45">
        <v>0</v>
      </c>
      <c r="Y174" s="45">
        <v>17.2698</v>
      </c>
      <c r="Z174" s="45">
        <v>9.8766999999999996</v>
      </c>
      <c r="AA174" s="45">
        <v>9.8785000000000007</v>
      </c>
      <c r="AB174" s="45">
        <v>0</v>
      </c>
      <c r="AC174" s="45">
        <v>9.8785000000000007</v>
      </c>
      <c r="AD174" s="45">
        <v>0</v>
      </c>
      <c r="AE174" s="45">
        <v>17.2698</v>
      </c>
      <c r="AF174" s="45">
        <v>9.8766999999999996</v>
      </c>
      <c r="AG174" s="45">
        <v>0</v>
      </c>
      <c r="AH174" s="45">
        <v>0</v>
      </c>
      <c r="AI174" s="45">
        <v>0</v>
      </c>
      <c r="AJ174" s="45">
        <v>0</v>
      </c>
      <c r="AK174" s="45" t="s">
        <v>126</v>
      </c>
      <c r="AL174" s="45" t="s">
        <v>126</v>
      </c>
      <c r="AM174" s="45">
        <v>21.949400000000001</v>
      </c>
    </row>
    <row r="175" spans="1:39" hidden="1" outlineLevel="1">
      <c r="A175" s="8">
        <v>45536</v>
      </c>
      <c r="B175" s="45">
        <v>34.334000000000003</v>
      </c>
      <c r="C175" s="45">
        <v>35.245600000000003</v>
      </c>
      <c r="D175" s="45">
        <v>40.822699999999998</v>
      </c>
      <c r="E175" s="45">
        <v>34.793700000000001</v>
      </c>
      <c r="F175" s="45">
        <v>34.678400000000003</v>
      </c>
      <c r="G175" s="45">
        <v>35.055</v>
      </c>
      <c r="H175" s="45">
        <v>38.995600000000003</v>
      </c>
      <c r="I175" s="45">
        <v>35.244999999999997</v>
      </c>
      <c r="J175" s="45">
        <v>40.819099999999999</v>
      </c>
      <c r="K175" s="45">
        <v>34.793700000000001</v>
      </c>
      <c r="L175" s="45">
        <v>34.678400000000003</v>
      </c>
      <c r="M175" s="45">
        <v>35.055</v>
      </c>
      <c r="N175" s="45">
        <v>38.995600000000003</v>
      </c>
      <c r="O175" s="45">
        <v>45.319800000000001</v>
      </c>
      <c r="P175" s="45">
        <v>45.319800000000001</v>
      </c>
      <c r="Q175" s="45">
        <v>0</v>
      </c>
      <c r="R175" s="45">
        <v>0</v>
      </c>
      <c r="S175" s="45" t="s">
        <v>126</v>
      </c>
      <c r="T175" s="45" t="s">
        <v>126</v>
      </c>
      <c r="U175" s="45">
        <v>9.1531000000000002</v>
      </c>
      <c r="V175" s="45">
        <v>0</v>
      </c>
      <c r="W175" s="45">
        <v>9.1531000000000002</v>
      </c>
      <c r="X175" s="45">
        <v>0</v>
      </c>
      <c r="Y175" s="45">
        <v>16.902100000000001</v>
      </c>
      <c r="Z175" s="45">
        <v>8.3863000000000003</v>
      </c>
      <c r="AA175" s="45">
        <v>9.1531000000000002</v>
      </c>
      <c r="AB175" s="45">
        <v>0</v>
      </c>
      <c r="AC175" s="45">
        <v>9.1531000000000002</v>
      </c>
      <c r="AD175" s="45">
        <v>0</v>
      </c>
      <c r="AE175" s="45">
        <v>16.902100000000001</v>
      </c>
      <c r="AF175" s="45">
        <v>8.3863000000000003</v>
      </c>
      <c r="AG175" s="45">
        <v>0</v>
      </c>
      <c r="AH175" s="45">
        <v>0</v>
      </c>
      <c r="AI175" s="45">
        <v>0</v>
      </c>
      <c r="AJ175" s="45">
        <v>0</v>
      </c>
      <c r="AK175" s="45" t="s">
        <v>126</v>
      </c>
      <c r="AL175" s="45" t="s">
        <v>126</v>
      </c>
      <c r="AM175" s="45">
        <v>20.804200000000002</v>
      </c>
    </row>
    <row r="176" spans="1:39" hidden="1" outlineLevel="1">
      <c r="A176" s="8">
        <v>45566</v>
      </c>
      <c r="B176" s="45">
        <v>34.453000000000003</v>
      </c>
      <c r="C176" s="45">
        <v>35.1965</v>
      </c>
      <c r="D176" s="45">
        <v>40.664900000000003</v>
      </c>
      <c r="E176" s="45">
        <v>34.952599999999997</v>
      </c>
      <c r="F176" s="45">
        <v>35.024099999999997</v>
      </c>
      <c r="G176" s="45">
        <v>33.542700000000004</v>
      </c>
      <c r="H176" s="45">
        <v>38.710599999999999</v>
      </c>
      <c r="I176" s="45">
        <v>35.202100000000002</v>
      </c>
      <c r="J176" s="45">
        <v>40.69</v>
      </c>
      <c r="K176" s="45">
        <v>34.957599999999999</v>
      </c>
      <c r="L176" s="45">
        <v>35.029600000000002</v>
      </c>
      <c r="M176" s="45">
        <v>33.542700000000004</v>
      </c>
      <c r="N176" s="45">
        <v>38.710599999999999</v>
      </c>
      <c r="O176" s="45">
        <v>5.7473999999999998</v>
      </c>
      <c r="P176" s="45">
        <v>20.543700000000001</v>
      </c>
      <c r="Q176" s="45">
        <v>0</v>
      </c>
      <c r="R176" s="45">
        <v>0</v>
      </c>
      <c r="S176" s="45" t="s">
        <v>126</v>
      </c>
      <c r="T176" s="45" t="s">
        <v>126</v>
      </c>
      <c r="U176" s="45">
        <v>10.5359</v>
      </c>
      <c r="V176" s="45">
        <v>0</v>
      </c>
      <c r="W176" s="45">
        <v>10.5359</v>
      </c>
      <c r="X176" s="45">
        <v>0</v>
      </c>
      <c r="Y176" s="45">
        <v>19.989999999999998</v>
      </c>
      <c r="Z176" s="45">
        <v>10.388</v>
      </c>
      <c r="AA176" s="45">
        <v>10.5359</v>
      </c>
      <c r="AB176" s="45">
        <v>0</v>
      </c>
      <c r="AC176" s="45">
        <v>10.5359</v>
      </c>
      <c r="AD176" s="45">
        <v>0</v>
      </c>
      <c r="AE176" s="45">
        <v>19.989999999999998</v>
      </c>
      <c r="AF176" s="45">
        <v>10.388</v>
      </c>
      <c r="AG176" s="45">
        <v>0</v>
      </c>
      <c r="AH176" s="45">
        <v>0</v>
      </c>
      <c r="AI176" s="45">
        <v>0</v>
      </c>
      <c r="AJ176" s="45">
        <v>0</v>
      </c>
      <c r="AK176" s="45" t="s">
        <v>126</v>
      </c>
      <c r="AL176" s="45" t="s">
        <v>126</v>
      </c>
      <c r="AM176" s="45">
        <v>20.397500000000001</v>
      </c>
    </row>
    <row r="177" spans="1:39" hidden="1" outlineLevel="1">
      <c r="A177" s="8">
        <v>45597</v>
      </c>
      <c r="B177" s="45">
        <v>33.901000000000003</v>
      </c>
      <c r="C177" s="45">
        <v>34.342700000000001</v>
      </c>
      <c r="D177" s="45">
        <v>40.459200000000003</v>
      </c>
      <c r="E177" s="45">
        <v>34.085999999999999</v>
      </c>
      <c r="F177" s="45">
        <v>34.179099999999998</v>
      </c>
      <c r="G177" s="45">
        <v>32.690399999999997</v>
      </c>
      <c r="H177" s="45">
        <v>36.043100000000003</v>
      </c>
      <c r="I177" s="45">
        <v>34.342100000000002</v>
      </c>
      <c r="J177" s="45">
        <v>40.454599999999999</v>
      </c>
      <c r="K177" s="45">
        <v>34.085999999999999</v>
      </c>
      <c r="L177" s="45">
        <v>34.179099999999998</v>
      </c>
      <c r="M177" s="45">
        <v>32.690399999999997</v>
      </c>
      <c r="N177" s="45">
        <v>36.043100000000003</v>
      </c>
      <c r="O177" s="45">
        <v>43.029400000000003</v>
      </c>
      <c r="P177" s="45">
        <v>43.029400000000003</v>
      </c>
      <c r="Q177" s="45">
        <v>0</v>
      </c>
      <c r="R177" s="45">
        <v>0</v>
      </c>
      <c r="S177" s="45" t="s">
        <v>126</v>
      </c>
      <c r="T177" s="45" t="s">
        <v>126</v>
      </c>
      <c r="U177" s="45">
        <v>9.3946000000000005</v>
      </c>
      <c r="V177" s="45">
        <v>0</v>
      </c>
      <c r="W177" s="45">
        <v>9.3946000000000005</v>
      </c>
      <c r="X177" s="45">
        <v>0</v>
      </c>
      <c r="Y177" s="45">
        <v>18.02</v>
      </c>
      <c r="Z177" s="45">
        <v>9.3943999999999992</v>
      </c>
      <c r="AA177" s="45">
        <v>9.3946000000000005</v>
      </c>
      <c r="AB177" s="45">
        <v>0</v>
      </c>
      <c r="AC177" s="45">
        <v>9.3946000000000005</v>
      </c>
      <c r="AD177" s="45">
        <v>0</v>
      </c>
      <c r="AE177" s="45">
        <v>18.02</v>
      </c>
      <c r="AF177" s="45">
        <v>9.3943999999999992</v>
      </c>
      <c r="AG177" s="45">
        <v>0</v>
      </c>
      <c r="AH177" s="45">
        <v>0</v>
      </c>
      <c r="AI177" s="45">
        <v>0</v>
      </c>
      <c r="AJ177" s="45">
        <v>0</v>
      </c>
      <c r="AK177" s="45" t="s">
        <v>126</v>
      </c>
      <c r="AL177" s="45" t="s">
        <v>126</v>
      </c>
      <c r="AM177" s="45">
        <v>20.982600000000001</v>
      </c>
    </row>
    <row r="178" spans="1:39">
      <c r="A178" s="8">
        <v>45627</v>
      </c>
      <c r="B178" s="45">
        <v>33.906799999999997</v>
      </c>
      <c r="C178" s="45">
        <v>34.577199999999998</v>
      </c>
      <c r="D178" s="45">
        <v>40.378399999999999</v>
      </c>
      <c r="E178" s="45">
        <v>34.326500000000003</v>
      </c>
      <c r="F178" s="45">
        <v>34.202300000000001</v>
      </c>
      <c r="G178" s="45">
        <v>35.289900000000003</v>
      </c>
      <c r="H178" s="45">
        <v>40.020400000000002</v>
      </c>
      <c r="I178" s="45">
        <v>34.576700000000002</v>
      </c>
      <c r="J178" s="45">
        <v>40.372199999999999</v>
      </c>
      <c r="K178" s="45">
        <v>34.326500000000003</v>
      </c>
      <c r="L178" s="45">
        <v>34.202300000000001</v>
      </c>
      <c r="M178" s="45">
        <v>35.289900000000003</v>
      </c>
      <c r="N178" s="45">
        <v>40.020400000000002</v>
      </c>
      <c r="O178" s="45">
        <v>45.422699999999999</v>
      </c>
      <c r="P178" s="45">
        <v>45.422699999999999</v>
      </c>
      <c r="Q178" s="45">
        <v>0</v>
      </c>
      <c r="R178" s="45">
        <v>0</v>
      </c>
      <c r="S178" s="45" t="s">
        <v>126</v>
      </c>
      <c r="T178" s="45" t="s">
        <v>126</v>
      </c>
      <c r="U178" s="45">
        <v>9.8010999999999999</v>
      </c>
      <c r="V178" s="45">
        <v>0</v>
      </c>
      <c r="W178" s="45">
        <v>9.8010999999999999</v>
      </c>
      <c r="X178" s="45">
        <v>0</v>
      </c>
      <c r="Y178" s="45">
        <v>20.02</v>
      </c>
      <c r="Z178" s="45">
        <v>9.8002000000000002</v>
      </c>
      <c r="AA178" s="45">
        <v>9.8010999999999999</v>
      </c>
      <c r="AB178" s="45">
        <v>0</v>
      </c>
      <c r="AC178" s="45">
        <v>9.8010999999999999</v>
      </c>
      <c r="AD178" s="45">
        <v>0</v>
      </c>
      <c r="AE178" s="45">
        <v>20.02</v>
      </c>
      <c r="AF178" s="45">
        <v>9.8002000000000002</v>
      </c>
      <c r="AG178" s="45">
        <v>0</v>
      </c>
      <c r="AH178" s="45">
        <v>0</v>
      </c>
      <c r="AI178" s="45">
        <v>0</v>
      </c>
      <c r="AJ178" s="45">
        <v>0</v>
      </c>
      <c r="AK178" s="45" t="s">
        <v>126</v>
      </c>
      <c r="AL178" s="45" t="s">
        <v>126</v>
      </c>
      <c r="AM178" s="45">
        <v>18.771599999999999</v>
      </c>
    </row>
    <row r="179" spans="1:39">
      <c r="A179" s="8">
        <v>45658</v>
      </c>
      <c r="B179" s="45">
        <v>34.973300000000002</v>
      </c>
      <c r="C179" s="45">
        <v>35.7044</v>
      </c>
      <c r="D179" s="45">
        <v>40.126600000000003</v>
      </c>
      <c r="E179" s="45">
        <v>35.507300000000001</v>
      </c>
      <c r="F179" s="45">
        <v>35.3611</v>
      </c>
      <c r="G179" s="45">
        <v>37.360100000000003</v>
      </c>
      <c r="H179" s="45">
        <v>36.969799999999999</v>
      </c>
      <c r="I179" s="45">
        <v>35.703600000000002</v>
      </c>
      <c r="J179" s="45">
        <v>40.116900000000001</v>
      </c>
      <c r="K179" s="45">
        <v>35.507300000000001</v>
      </c>
      <c r="L179" s="45">
        <v>35.3611</v>
      </c>
      <c r="M179" s="45">
        <v>37.360100000000003</v>
      </c>
      <c r="N179" s="45">
        <v>36.969799999999999</v>
      </c>
      <c r="O179" s="45">
        <v>45.095500000000001</v>
      </c>
      <c r="P179" s="45">
        <v>45.095500000000001</v>
      </c>
      <c r="Q179" s="45">
        <v>0</v>
      </c>
      <c r="R179" s="45">
        <v>0</v>
      </c>
      <c r="S179" s="45" t="s">
        <v>126</v>
      </c>
      <c r="T179" s="45" t="s">
        <v>126</v>
      </c>
      <c r="U179" s="45">
        <v>11.155799999999999</v>
      </c>
      <c r="V179" s="45">
        <v>0</v>
      </c>
      <c r="W179" s="45">
        <v>11.155799999999999</v>
      </c>
      <c r="X179" s="45">
        <v>0</v>
      </c>
      <c r="Y179" s="45">
        <v>18.670000000000002</v>
      </c>
      <c r="Z179" s="45">
        <v>10.9488</v>
      </c>
      <c r="AA179" s="45">
        <v>11.155799999999999</v>
      </c>
      <c r="AB179" s="45">
        <v>0</v>
      </c>
      <c r="AC179" s="45">
        <v>11.155799999999999</v>
      </c>
      <c r="AD179" s="45">
        <v>0</v>
      </c>
      <c r="AE179" s="45">
        <v>18.670000000000002</v>
      </c>
      <c r="AF179" s="45">
        <v>10.9488</v>
      </c>
      <c r="AG179" s="45">
        <v>0</v>
      </c>
      <c r="AH179" s="45">
        <v>0</v>
      </c>
      <c r="AI179" s="45">
        <v>0</v>
      </c>
      <c r="AJ179" s="45">
        <v>0</v>
      </c>
      <c r="AK179" s="45" t="s">
        <v>126</v>
      </c>
      <c r="AL179" s="45" t="s">
        <v>126</v>
      </c>
      <c r="AM179" s="45">
        <v>19.663799999999998</v>
      </c>
    </row>
    <row r="180" spans="1:39">
      <c r="A180" s="8">
        <v>45689</v>
      </c>
      <c r="B180" s="45">
        <v>34.664200000000001</v>
      </c>
      <c r="C180" s="45">
        <v>35.859699999999997</v>
      </c>
      <c r="D180" s="45">
        <v>40.011899999999997</v>
      </c>
      <c r="E180" s="45">
        <v>35.6736</v>
      </c>
      <c r="F180" s="45">
        <v>35.473799999999997</v>
      </c>
      <c r="G180" s="45">
        <v>37.920499999999997</v>
      </c>
      <c r="H180" s="45">
        <v>37.852600000000002</v>
      </c>
      <c r="I180" s="45">
        <v>35.860799999999998</v>
      </c>
      <c r="J180" s="45">
        <v>40.047699999999999</v>
      </c>
      <c r="K180" s="45">
        <v>35.6736</v>
      </c>
      <c r="L180" s="45">
        <v>35.473799999999997</v>
      </c>
      <c r="M180" s="45">
        <v>37.920499999999997</v>
      </c>
      <c r="N180" s="45">
        <v>37.852600000000002</v>
      </c>
      <c r="O180" s="45">
        <v>21.425599999999999</v>
      </c>
      <c r="P180" s="45">
        <v>21.425599999999999</v>
      </c>
      <c r="Q180" s="45">
        <v>0</v>
      </c>
      <c r="R180" s="45">
        <v>0</v>
      </c>
      <c r="S180" s="45" t="s">
        <v>126</v>
      </c>
      <c r="T180" s="45" t="s">
        <v>126</v>
      </c>
      <c r="U180" s="45">
        <v>9.2959999999999994</v>
      </c>
      <c r="V180" s="45">
        <v>0</v>
      </c>
      <c r="W180" s="45">
        <v>9.2959999999999994</v>
      </c>
      <c r="X180" s="45">
        <v>0</v>
      </c>
      <c r="Y180" s="45">
        <v>18.049700000000001</v>
      </c>
      <c r="Z180" s="45">
        <v>9.2950999999999997</v>
      </c>
      <c r="AA180" s="45">
        <v>9.2959999999999994</v>
      </c>
      <c r="AB180" s="45">
        <v>0</v>
      </c>
      <c r="AC180" s="45">
        <v>9.2959999999999994</v>
      </c>
      <c r="AD180" s="45">
        <v>0</v>
      </c>
      <c r="AE180" s="45">
        <v>18.049700000000001</v>
      </c>
      <c r="AF180" s="45">
        <v>9.2950999999999997</v>
      </c>
      <c r="AG180" s="45">
        <v>0</v>
      </c>
      <c r="AH180" s="45">
        <v>0</v>
      </c>
      <c r="AI180" s="45">
        <v>0</v>
      </c>
      <c r="AJ180" s="45">
        <v>0</v>
      </c>
      <c r="AK180" s="45" t="s">
        <v>126</v>
      </c>
      <c r="AL180" s="45" t="s">
        <v>126</v>
      </c>
      <c r="AM180" s="45">
        <v>16.671600000000002</v>
      </c>
    </row>
    <row r="181" spans="1:39">
      <c r="A181" s="8">
        <v>45717</v>
      </c>
      <c r="B181" s="45">
        <v>35.222099999999998</v>
      </c>
      <c r="C181" s="45">
        <v>35.936300000000003</v>
      </c>
      <c r="D181" s="45">
        <v>40.212800000000001</v>
      </c>
      <c r="E181" s="45">
        <v>35.7485</v>
      </c>
      <c r="F181" s="45">
        <v>35.769399999999997</v>
      </c>
      <c r="G181" s="45">
        <v>35.249099999999999</v>
      </c>
      <c r="H181" s="45">
        <v>37.992699999999999</v>
      </c>
      <c r="I181" s="45">
        <v>35.936199999999999</v>
      </c>
      <c r="J181" s="45">
        <v>40.2166</v>
      </c>
      <c r="K181" s="45">
        <v>35.7485</v>
      </c>
      <c r="L181" s="45">
        <v>35.769399999999997</v>
      </c>
      <c r="M181" s="45">
        <v>35.249099999999999</v>
      </c>
      <c r="N181" s="45">
        <v>37.992699999999999</v>
      </c>
      <c r="O181" s="45">
        <v>37.813000000000002</v>
      </c>
      <c r="P181" s="45">
        <v>37.813000000000002</v>
      </c>
      <c r="Q181" s="45">
        <v>0</v>
      </c>
      <c r="R181" s="45">
        <v>0</v>
      </c>
      <c r="S181" s="45" t="s">
        <v>126</v>
      </c>
      <c r="T181" s="45" t="s">
        <v>126</v>
      </c>
      <c r="U181" s="45">
        <v>8.4413999999999998</v>
      </c>
      <c r="V181" s="45">
        <v>0</v>
      </c>
      <c r="W181" s="45">
        <v>8.4413999999999998</v>
      </c>
      <c r="X181" s="45">
        <v>0</v>
      </c>
      <c r="Y181" s="45">
        <v>0</v>
      </c>
      <c r="Z181" s="45">
        <v>8.4413999999999998</v>
      </c>
      <c r="AA181" s="45">
        <v>8.4413999999999998</v>
      </c>
      <c r="AB181" s="45">
        <v>0</v>
      </c>
      <c r="AC181" s="45">
        <v>8.4413999999999998</v>
      </c>
      <c r="AD181" s="45">
        <v>0</v>
      </c>
      <c r="AE181" s="45">
        <v>0</v>
      </c>
      <c r="AF181" s="45">
        <v>8.4413999999999998</v>
      </c>
      <c r="AG181" s="45">
        <v>0</v>
      </c>
      <c r="AH181" s="45">
        <v>0</v>
      </c>
      <c r="AI181" s="45">
        <v>0</v>
      </c>
      <c r="AJ181" s="45">
        <v>0</v>
      </c>
      <c r="AK181" s="45" t="s">
        <v>126</v>
      </c>
      <c r="AL181" s="45" t="s">
        <v>126</v>
      </c>
      <c r="AM181" s="45">
        <v>18.110600000000002</v>
      </c>
    </row>
    <row r="182" spans="1:39">
      <c r="A182" s="8">
        <v>45748</v>
      </c>
      <c r="B182" s="45">
        <v>34.876600000000003</v>
      </c>
      <c r="C182" s="45">
        <v>35.825600000000001</v>
      </c>
      <c r="D182" s="45">
        <v>40.021000000000001</v>
      </c>
      <c r="E182" s="45">
        <v>35.636299999999999</v>
      </c>
      <c r="F182" s="45">
        <v>35.642899999999997</v>
      </c>
      <c r="G182" s="45">
        <v>35.323399999999999</v>
      </c>
      <c r="H182" s="45">
        <v>37.423400000000001</v>
      </c>
      <c r="I182" s="45">
        <v>35.826500000000003</v>
      </c>
      <c r="J182" s="45">
        <v>40.053400000000003</v>
      </c>
      <c r="K182" s="45">
        <v>35.636299999999999</v>
      </c>
      <c r="L182" s="45">
        <v>35.642899999999997</v>
      </c>
      <c r="M182" s="45">
        <v>35.323399999999999</v>
      </c>
      <c r="N182" s="45">
        <v>37.423400000000001</v>
      </c>
      <c r="O182" s="45">
        <v>26.3429</v>
      </c>
      <c r="P182" s="45">
        <v>26.3429</v>
      </c>
      <c r="Q182" s="45">
        <v>0</v>
      </c>
      <c r="R182" s="45">
        <v>0</v>
      </c>
      <c r="S182" s="45" t="s">
        <v>126</v>
      </c>
      <c r="T182" s="45">
        <v>0</v>
      </c>
      <c r="U182" s="45">
        <v>9.3356999999999992</v>
      </c>
      <c r="V182" s="45">
        <v>0</v>
      </c>
      <c r="W182" s="45">
        <v>9.3356999999999992</v>
      </c>
      <c r="X182" s="45">
        <v>0</v>
      </c>
      <c r="Y182" s="45">
        <v>20.27</v>
      </c>
      <c r="Z182" s="45">
        <v>9.1501000000000001</v>
      </c>
      <c r="AA182" s="45">
        <v>9.2297999999999991</v>
      </c>
      <c r="AB182" s="45">
        <v>0</v>
      </c>
      <c r="AC182" s="45">
        <v>9.2297999999999991</v>
      </c>
      <c r="AD182" s="45">
        <v>0</v>
      </c>
      <c r="AE182" s="45">
        <v>20.27</v>
      </c>
      <c r="AF182" s="45">
        <v>9.0376999999999992</v>
      </c>
      <c r="AG182" s="45">
        <v>13.58</v>
      </c>
      <c r="AH182" s="45">
        <v>0</v>
      </c>
      <c r="AI182" s="45">
        <v>13.58</v>
      </c>
      <c r="AJ182" s="45">
        <v>0</v>
      </c>
      <c r="AK182" s="45" t="s">
        <v>126</v>
      </c>
      <c r="AL182" s="45">
        <v>13.58</v>
      </c>
      <c r="AM182" s="45">
        <v>19.1845</v>
      </c>
    </row>
    <row r="183" spans="1:39">
      <c r="A183" s="8">
        <v>45778</v>
      </c>
      <c r="B183" s="45">
        <v>35.152900000000002</v>
      </c>
      <c r="C183" s="45">
        <v>35.989899999999999</v>
      </c>
      <c r="D183" s="45">
        <v>39.7072</v>
      </c>
      <c r="E183" s="45">
        <v>35.8292</v>
      </c>
      <c r="F183" s="45">
        <v>35.8093</v>
      </c>
      <c r="G183" s="45">
        <v>36.078000000000003</v>
      </c>
      <c r="H183" s="45">
        <v>35.827599999999997</v>
      </c>
      <c r="I183" s="45">
        <v>35.990600000000001</v>
      </c>
      <c r="J183" s="45">
        <v>39.729500000000002</v>
      </c>
      <c r="K183" s="45">
        <v>35.8292</v>
      </c>
      <c r="L183" s="45">
        <v>35.8093</v>
      </c>
      <c r="M183" s="45">
        <v>36.078000000000003</v>
      </c>
      <c r="N183" s="45">
        <v>35.827599999999997</v>
      </c>
      <c r="O183" s="45">
        <v>28.246500000000001</v>
      </c>
      <c r="P183" s="45">
        <v>28.246500000000001</v>
      </c>
      <c r="Q183" s="45">
        <v>0</v>
      </c>
      <c r="R183" s="45">
        <v>0</v>
      </c>
      <c r="S183" s="45" t="s">
        <v>126</v>
      </c>
      <c r="T183" s="45" t="s">
        <v>126</v>
      </c>
      <c r="U183" s="45">
        <v>9.7824000000000009</v>
      </c>
      <c r="V183" s="45">
        <v>0</v>
      </c>
      <c r="W183" s="45">
        <v>9.7824000000000009</v>
      </c>
      <c r="X183" s="45">
        <v>0</v>
      </c>
      <c r="Y183" s="45">
        <v>7.3330000000000002</v>
      </c>
      <c r="Z183" s="45">
        <v>9.8435000000000006</v>
      </c>
      <c r="AA183" s="45">
        <v>9.7824000000000009</v>
      </c>
      <c r="AB183" s="45">
        <v>0</v>
      </c>
      <c r="AC183" s="45">
        <v>9.7824000000000009</v>
      </c>
      <c r="AD183" s="45">
        <v>0</v>
      </c>
      <c r="AE183" s="45">
        <v>7.3330000000000002</v>
      </c>
      <c r="AF183" s="45">
        <v>9.8435000000000006</v>
      </c>
      <c r="AG183" s="45">
        <v>0</v>
      </c>
      <c r="AH183" s="45">
        <v>0</v>
      </c>
      <c r="AI183" s="45">
        <v>0</v>
      </c>
      <c r="AJ183" s="45">
        <v>0</v>
      </c>
      <c r="AK183" s="45" t="s">
        <v>126</v>
      </c>
      <c r="AL183" s="45" t="s">
        <v>126</v>
      </c>
      <c r="AM183" s="45">
        <v>18.573599999999999</v>
      </c>
    </row>
    <row r="184" spans="1:39">
      <c r="A184" s="8">
        <v>45809</v>
      </c>
      <c r="B184" s="45">
        <v>35.120100000000001</v>
      </c>
      <c r="C184" s="45">
        <v>35.969200000000001</v>
      </c>
      <c r="D184" s="45">
        <v>39.581499999999998</v>
      </c>
      <c r="E184" s="45">
        <v>35.808199999999999</v>
      </c>
      <c r="F184" s="45">
        <v>35.788600000000002</v>
      </c>
      <c r="G184" s="45">
        <v>35.618499999999997</v>
      </c>
      <c r="H184" s="45">
        <v>39.472499999999997</v>
      </c>
      <c r="I184" s="45">
        <v>35.971499999999999</v>
      </c>
      <c r="J184" s="45">
        <v>39.646500000000003</v>
      </c>
      <c r="K184" s="45">
        <v>35.808199999999999</v>
      </c>
      <c r="L184" s="45">
        <v>35.788600000000002</v>
      </c>
      <c r="M184" s="45">
        <v>35.618499999999997</v>
      </c>
      <c r="N184" s="45">
        <v>39.472499999999997</v>
      </c>
      <c r="O184" s="45">
        <v>16.2332</v>
      </c>
      <c r="P184" s="45">
        <v>16.2332</v>
      </c>
      <c r="Q184" s="45">
        <v>0</v>
      </c>
      <c r="R184" s="45">
        <v>0</v>
      </c>
      <c r="S184" s="45" t="s">
        <v>126</v>
      </c>
      <c r="T184" s="45" t="s">
        <v>126</v>
      </c>
      <c r="U184" s="45">
        <v>9.5493000000000006</v>
      </c>
      <c r="V184" s="45">
        <v>0</v>
      </c>
      <c r="W184" s="45">
        <v>9.5493000000000006</v>
      </c>
      <c r="X184" s="45">
        <v>0</v>
      </c>
      <c r="Y184" s="45">
        <v>19.248000000000001</v>
      </c>
      <c r="Z184" s="45">
        <v>9.3030000000000008</v>
      </c>
      <c r="AA184" s="45">
        <v>9.5493000000000006</v>
      </c>
      <c r="AB184" s="45">
        <v>0</v>
      </c>
      <c r="AC184" s="45">
        <v>9.5493000000000006</v>
      </c>
      <c r="AD184" s="45">
        <v>0</v>
      </c>
      <c r="AE184" s="45">
        <v>19.248000000000001</v>
      </c>
      <c r="AF184" s="45">
        <v>9.3030000000000008</v>
      </c>
      <c r="AG184" s="45">
        <v>0</v>
      </c>
      <c r="AH184" s="45">
        <v>0</v>
      </c>
      <c r="AI184" s="45">
        <v>0</v>
      </c>
      <c r="AJ184" s="45">
        <v>0</v>
      </c>
      <c r="AK184" s="45" t="s">
        <v>126</v>
      </c>
      <c r="AL184" s="45" t="s">
        <v>126</v>
      </c>
      <c r="AM184" s="45">
        <v>17.734300000000001</v>
      </c>
    </row>
    <row r="185" spans="1:39">
      <c r="A185" s="8">
        <v>45839</v>
      </c>
      <c r="B185" s="45">
        <v>34.866799999999998</v>
      </c>
      <c r="C185" s="45">
        <v>35.820999999999998</v>
      </c>
      <c r="D185" s="45">
        <v>39.284500000000001</v>
      </c>
      <c r="E185" s="45">
        <v>35.666499999999999</v>
      </c>
      <c r="F185" s="45">
        <v>35.6982</v>
      </c>
      <c r="G185" s="45">
        <v>34.575299999999999</v>
      </c>
      <c r="H185" s="45">
        <v>40.2453</v>
      </c>
      <c r="I185" s="45">
        <v>35.8215</v>
      </c>
      <c r="J185" s="45">
        <v>39.307699999999997</v>
      </c>
      <c r="K185" s="45">
        <v>35.666499999999999</v>
      </c>
      <c r="L185" s="45">
        <v>35.6982</v>
      </c>
      <c r="M185" s="45">
        <v>34.575299999999999</v>
      </c>
      <c r="N185" s="45">
        <v>40.2453</v>
      </c>
      <c r="O185" s="45">
        <v>32.385100000000001</v>
      </c>
      <c r="P185" s="45">
        <v>32.385100000000001</v>
      </c>
      <c r="Q185" s="45">
        <v>0</v>
      </c>
      <c r="R185" s="45">
        <v>0</v>
      </c>
      <c r="S185" s="45" t="s">
        <v>126</v>
      </c>
      <c r="T185" s="45">
        <v>0</v>
      </c>
      <c r="U185" s="45">
        <v>10.8446</v>
      </c>
      <c r="V185" s="45">
        <v>0</v>
      </c>
      <c r="W185" s="45">
        <v>10.8446</v>
      </c>
      <c r="X185" s="45">
        <v>0</v>
      </c>
      <c r="Y185" s="45">
        <v>23.1098</v>
      </c>
      <c r="Z185" s="45">
        <v>10.7226</v>
      </c>
      <c r="AA185" s="45">
        <v>10.928599999999999</v>
      </c>
      <c r="AB185" s="45">
        <v>0</v>
      </c>
      <c r="AC185" s="45">
        <v>10.928599999999999</v>
      </c>
      <c r="AD185" s="45">
        <v>0</v>
      </c>
      <c r="AE185" s="45">
        <v>23.1098</v>
      </c>
      <c r="AF185" s="45">
        <v>10.805400000000001</v>
      </c>
      <c r="AG185" s="45">
        <v>5.5</v>
      </c>
      <c r="AH185" s="45">
        <v>0</v>
      </c>
      <c r="AI185" s="45">
        <v>5.5</v>
      </c>
      <c r="AJ185" s="45">
        <v>0</v>
      </c>
      <c r="AK185" s="45" t="s">
        <v>126</v>
      </c>
      <c r="AL185" s="45">
        <v>5.5</v>
      </c>
      <c r="AM185" s="45">
        <v>18.544699999999999</v>
      </c>
    </row>
    <row r="186" spans="1:39">
      <c r="A186" s="8">
        <v>45870</v>
      </c>
      <c r="B186" s="45">
        <v>34.815199999999997</v>
      </c>
      <c r="C186" s="45">
        <v>35.865600000000001</v>
      </c>
      <c r="D186" s="45">
        <v>38.6417</v>
      </c>
      <c r="E186" s="45">
        <v>35.747599999999998</v>
      </c>
      <c r="F186" s="45">
        <v>35.952500000000001</v>
      </c>
      <c r="G186" s="45">
        <v>32.1905</v>
      </c>
      <c r="H186" s="45">
        <v>42.553800000000003</v>
      </c>
      <c r="I186" s="45">
        <v>35.866700000000002</v>
      </c>
      <c r="J186" s="45">
        <v>38.677599999999998</v>
      </c>
      <c r="K186" s="45">
        <v>35.747599999999998</v>
      </c>
      <c r="L186" s="45">
        <v>35.952500000000001</v>
      </c>
      <c r="M186" s="45">
        <v>32.1905</v>
      </c>
      <c r="N186" s="45">
        <v>42.553800000000003</v>
      </c>
      <c r="O186" s="45">
        <v>26.367899999999999</v>
      </c>
      <c r="P186" s="45">
        <v>26.367899999999999</v>
      </c>
      <c r="Q186" s="45">
        <v>0</v>
      </c>
      <c r="R186" s="45">
        <v>0</v>
      </c>
      <c r="S186" s="45" t="s">
        <v>126</v>
      </c>
      <c r="T186" s="45" t="s">
        <v>126</v>
      </c>
      <c r="U186" s="45">
        <v>8.4626000000000001</v>
      </c>
      <c r="V186" s="45">
        <v>0</v>
      </c>
      <c r="W186" s="45">
        <v>8.4626000000000001</v>
      </c>
      <c r="X186" s="45">
        <v>0</v>
      </c>
      <c r="Y186" s="45">
        <v>22.9</v>
      </c>
      <c r="Z186" s="45">
        <v>8.4612999999999996</v>
      </c>
      <c r="AA186" s="45">
        <v>8.4626000000000001</v>
      </c>
      <c r="AB186" s="45">
        <v>0</v>
      </c>
      <c r="AC186" s="45">
        <v>8.4626000000000001</v>
      </c>
      <c r="AD186" s="45">
        <v>0</v>
      </c>
      <c r="AE186" s="45">
        <v>22.9</v>
      </c>
      <c r="AF186" s="45">
        <v>8.4612999999999996</v>
      </c>
      <c r="AG186" s="45">
        <v>0</v>
      </c>
      <c r="AH186" s="45">
        <v>0</v>
      </c>
      <c r="AI186" s="45">
        <v>0</v>
      </c>
      <c r="AJ186" s="45">
        <v>0</v>
      </c>
      <c r="AK186" s="45" t="s">
        <v>126</v>
      </c>
      <c r="AL186" s="45" t="s">
        <v>126</v>
      </c>
      <c r="AM186" s="45">
        <v>17.514600000000002</v>
      </c>
    </row>
    <row r="187" spans="1:39">
      <c r="A187" s="8">
        <v>45901</v>
      </c>
      <c r="B187" s="45">
        <v>35.293999999999997</v>
      </c>
      <c r="C187" s="45">
        <v>35.983899999999998</v>
      </c>
      <c r="D187" s="45">
        <v>38.5214</v>
      </c>
      <c r="E187" s="45">
        <v>35.866700000000002</v>
      </c>
      <c r="F187" s="45">
        <v>36.190199999999997</v>
      </c>
      <c r="G187" s="45">
        <v>30.949200000000001</v>
      </c>
      <c r="H187" s="45">
        <v>41.640900000000002</v>
      </c>
      <c r="I187" s="45">
        <v>35.996600000000001</v>
      </c>
      <c r="J187" s="45">
        <v>38.834800000000001</v>
      </c>
      <c r="K187" s="45">
        <v>35.866700000000002</v>
      </c>
      <c r="L187" s="45">
        <v>36.190199999999997</v>
      </c>
      <c r="M187" s="45">
        <v>30.949200000000001</v>
      </c>
      <c r="N187" s="45">
        <v>41.640900000000002</v>
      </c>
      <c r="O187" s="45">
        <v>4.9854000000000003</v>
      </c>
      <c r="P187" s="45">
        <v>4.9854000000000003</v>
      </c>
      <c r="Q187" s="45">
        <v>0</v>
      </c>
      <c r="R187" s="45">
        <v>0</v>
      </c>
      <c r="S187" s="45" t="s">
        <v>126</v>
      </c>
      <c r="T187" s="45">
        <v>0</v>
      </c>
      <c r="U187" s="45">
        <v>9.1456</v>
      </c>
      <c r="V187" s="45">
        <v>0</v>
      </c>
      <c r="W187" s="45">
        <v>9.1456</v>
      </c>
      <c r="X187" s="45">
        <v>0</v>
      </c>
      <c r="Y187" s="45">
        <v>0</v>
      </c>
      <c r="Z187" s="45">
        <v>9.1456</v>
      </c>
      <c r="AA187" s="45">
        <v>9.4585000000000008</v>
      </c>
      <c r="AB187" s="45">
        <v>0</v>
      </c>
      <c r="AC187" s="45">
        <v>9.4585000000000008</v>
      </c>
      <c r="AD187" s="45">
        <v>0</v>
      </c>
      <c r="AE187" s="45">
        <v>0</v>
      </c>
      <c r="AF187" s="45">
        <v>9.4585000000000008</v>
      </c>
      <c r="AG187" s="45">
        <v>1.1499999999999999</v>
      </c>
      <c r="AH187" s="45">
        <v>0</v>
      </c>
      <c r="AI187" s="45">
        <v>1.1499999999999999</v>
      </c>
      <c r="AJ187" s="45">
        <v>0</v>
      </c>
      <c r="AK187" s="45" t="s">
        <v>126</v>
      </c>
      <c r="AL187" s="45">
        <v>1.1499999999999999</v>
      </c>
      <c r="AM187" s="45">
        <v>19.026900000000001</v>
      </c>
    </row>
    <row r="188" spans="1:39">
      <c r="A188" s="8">
        <v>45931</v>
      </c>
      <c r="B188" s="45">
        <v>34.7712</v>
      </c>
      <c r="C188" s="45">
        <v>35.826999999999998</v>
      </c>
      <c r="D188" s="45">
        <v>38.436999999999998</v>
      </c>
      <c r="E188" s="45">
        <v>35.711399999999998</v>
      </c>
      <c r="F188" s="45">
        <v>36.0259</v>
      </c>
      <c r="G188" s="45">
        <v>30.989000000000001</v>
      </c>
      <c r="H188" s="45">
        <v>41.013599999999997</v>
      </c>
      <c r="I188" s="45">
        <v>35.826500000000003</v>
      </c>
      <c r="J188" s="45">
        <v>38.432400000000001</v>
      </c>
      <c r="K188" s="45">
        <v>35.711399999999998</v>
      </c>
      <c r="L188" s="45">
        <v>36.0259</v>
      </c>
      <c r="M188" s="45">
        <v>30.989000000000001</v>
      </c>
      <c r="N188" s="45">
        <v>41.013599999999997</v>
      </c>
      <c r="O188" s="45">
        <v>40.302500000000002</v>
      </c>
      <c r="P188" s="45">
        <v>40.302500000000002</v>
      </c>
      <c r="Q188" s="45">
        <v>0</v>
      </c>
      <c r="R188" s="45">
        <v>0</v>
      </c>
      <c r="S188" s="45">
        <v>0</v>
      </c>
      <c r="T188" s="45" t="s">
        <v>126</v>
      </c>
      <c r="U188" s="45">
        <v>9.2233000000000001</v>
      </c>
      <c r="V188" s="45">
        <v>0</v>
      </c>
      <c r="W188" s="45">
        <v>9.2233000000000001</v>
      </c>
      <c r="X188" s="45">
        <v>0</v>
      </c>
      <c r="Y188" s="45">
        <v>15.523300000000001</v>
      </c>
      <c r="Z188" s="45">
        <v>8.9210999999999991</v>
      </c>
      <c r="AA188" s="45">
        <v>9.2021999999999995</v>
      </c>
      <c r="AB188" s="45">
        <v>0</v>
      </c>
      <c r="AC188" s="45">
        <v>9.2021999999999995</v>
      </c>
      <c r="AD188" s="45">
        <v>0</v>
      </c>
      <c r="AE188" s="45">
        <v>23.131699999999999</v>
      </c>
      <c r="AF188" s="45">
        <v>8.9210999999999991</v>
      </c>
      <c r="AG188" s="45">
        <v>10</v>
      </c>
      <c r="AH188" s="45">
        <v>0</v>
      </c>
      <c r="AI188" s="45">
        <v>10</v>
      </c>
      <c r="AJ188" s="45">
        <v>0</v>
      </c>
      <c r="AK188" s="45">
        <v>10</v>
      </c>
      <c r="AL188" s="45" t="s">
        <v>126</v>
      </c>
      <c r="AM188" s="45">
        <v>16.981999999999999</v>
      </c>
    </row>
    <row r="189" spans="1:39">
      <c r="A189" s="8">
        <v>45962</v>
      </c>
      <c r="B189" s="45">
        <v>33.887700000000002</v>
      </c>
      <c r="C189" s="45">
        <v>34.582299999999996</v>
      </c>
      <c r="D189" s="45">
        <v>37.974299999999999</v>
      </c>
      <c r="E189" s="45">
        <v>34.448599999999999</v>
      </c>
      <c r="F189" s="45">
        <v>34.900399999999998</v>
      </c>
      <c r="G189" s="45">
        <v>28.545200000000001</v>
      </c>
      <c r="H189" s="45">
        <v>42.111199999999997</v>
      </c>
      <c r="I189" s="45">
        <v>34.582700000000003</v>
      </c>
      <c r="J189" s="45">
        <v>37.99</v>
      </c>
      <c r="K189" s="45">
        <v>34.448599999999999</v>
      </c>
      <c r="L189" s="45">
        <v>34.900399999999998</v>
      </c>
      <c r="M189" s="45">
        <v>28.545200000000001</v>
      </c>
      <c r="N189" s="45">
        <v>42.111199999999997</v>
      </c>
      <c r="O189" s="45">
        <v>28.021599999999999</v>
      </c>
      <c r="P189" s="45">
        <v>28.021599999999999</v>
      </c>
      <c r="Q189" s="45">
        <v>0</v>
      </c>
      <c r="R189" s="45">
        <v>0</v>
      </c>
      <c r="S189" s="45" t="s">
        <v>126</v>
      </c>
      <c r="T189" s="45" t="s">
        <v>126</v>
      </c>
      <c r="U189" s="45">
        <v>8.0856999999999992</v>
      </c>
      <c r="V189" s="45">
        <v>0</v>
      </c>
      <c r="W189" s="45">
        <v>8.0856999999999992</v>
      </c>
      <c r="X189" s="45">
        <v>0</v>
      </c>
      <c r="Y189" s="45">
        <v>0</v>
      </c>
      <c r="Z189" s="45">
        <v>8.0856999999999992</v>
      </c>
      <c r="AA189" s="45">
        <v>8.0856999999999992</v>
      </c>
      <c r="AB189" s="45">
        <v>0</v>
      </c>
      <c r="AC189" s="45">
        <v>8.0856999999999992</v>
      </c>
      <c r="AD189" s="45">
        <v>0</v>
      </c>
      <c r="AE189" s="45">
        <v>0</v>
      </c>
      <c r="AF189" s="45">
        <v>8.0856999999999992</v>
      </c>
      <c r="AG189" s="45">
        <v>0</v>
      </c>
      <c r="AH189" s="45">
        <v>0</v>
      </c>
      <c r="AI189" s="45">
        <v>0</v>
      </c>
      <c r="AJ189" s="45">
        <v>0</v>
      </c>
      <c r="AK189" s="45" t="s">
        <v>126</v>
      </c>
      <c r="AL189" s="45" t="s">
        <v>126</v>
      </c>
      <c r="AM189" s="45">
        <v>18.5627</v>
      </c>
    </row>
    <row r="190" spans="1:39">
      <c r="A190" s="8">
        <v>45992</v>
      </c>
      <c r="B190" s="45">
        <v>34.036799999999999</v>
      </c>
      <c r="C190" s="45">
        <v>34.614800000000002</v>
      </c>
      <c r="D190" s="45">
        <v>38.012700000000002</v>
      </c>
      <c r="E190" s="45">
        <v>34.4771</v>
      </c>
      <c r="F190" s="45">
        <v>34.811399999999999</v>
      </c>
      <c r="G190" s="45">
        <v>30.309100000000001</v>
      </c>
      <c r="H190" s="45">
        <v>41.441400000000002</v>
      </c>
      <c r="I190" s="45">
        <v>34.615499999999997</v>
      </c>
      <c r="J190" s="45">
        <v>38.037799999999997</v>
      </c>
      <c r="K190" s="45">
        <v>34.4771</v>
      </c>
      <c r="L190" s="45">
        <v>34.811399999999999</v>
      </c>
      <c r="M190" s="45">
        <v>30.309100000000001</v>
      </c>
      <c r="N190" s="45">
        <v>41.441400000000002</v>
      </c>
      <c r="O190" s="45">
        <v>26.292899999999999</v>
      </c>
      <c r="P190" s="45">
        <v>26.292899999999999</v>
      </c>
      <c r="Q190" s="45" t="s">
        <v>126</v>
      </c>
      <c r="R190" s="45" t="s">
        <v>126</v>
      </c>
      <c r="S190" s="45" t="s">
        <v>126</v>
      </c>
      <c r="T190" s="45" t="s">
        <v>126</v>
      </c>
      <c r="U190" s="45">
        <v>10.6812</v>
      </c>
      <c r="V190" s="45">
        <v>0</v>
      </c>
      <c r="W190" s="45">
        <v>10.6812</v>
      </c>
      <c r="X190" s="45">
        <v>0</v>
      </c>
      <c r="Y190" s="45">
        <v>20.16</v>
      </c>
      <c r="Z190" s="45">
        <v>10.680999999999999</v>
      </c>
      <c r="AA190" s="45">
        <v>10.6812</v>
      </c>
      <c r="AB190" s="45">
        <v>0</v>
      </c>
      <c r="AC190" s="45">
        <v>10.6812</v>
      </c>
      <c r="AD190" s="45">
        <v>0</v>
      </c>
      <c r="AE190" s="45">
        <v>20.16</v>
      </c>
      <c r="AF190" s="45">
        <v>10.680999999999999</v>
      </c>
      <c r="AG190" s="45">
        <v>0</v>
      </c>
      <c r="AH190" s="45">
        <v>0</v>
      </c>
      <c r="AI190" s="45" t="s">
        <v>126</v>
      </c>
      <c r="AJ190" s="45" t="s">
        <v>126</v>
      </c>
      <c r="AK190" s="45" t="s">
        <v>126</v>
      </c>
      <c r="AL190" s="45" t="s">
        <v>126</v>
      </c>
      <c r="AM190" s="45">
        <v>19.459900000000001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0" customWidth="1"/>
    <col min="3" max="15" width="7.44140625" style="20" customWidth="1"/>
    <col min="16" max="16" width="7.88671875" style="20" customWidth="1"/>
    <col min="17" max="19" width="9.109375" style="20"/>
    <col min="20" max="20" width="19.109375" style="20" customWidth="1"/>
    <col min="21" max="16384" width="9.109375" style="20"/>
  </cols>
  <sheetData>
    <row r="1" spans="1:16">
      <c r="A1" s="17" t="s">
        <v>157</v>
      </c>
    </row>
    <row r="2" spans="1:16" ht="5.25" customHeight="1"/>
    <row r="3" spans="1:16" ht="26.25" customHeight="1">
      <c r="A3" s="235" t="s">
        <v>111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184" t="s">
        <v>14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18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18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9.2065000000000001</v>
      </c>
      <c r="C11" s="45">
        <v>9.16</v>
      </c>
      <c r="D11" s="45">
        <v>9.7174999999999994</v>
      </c>
      <c r="E11" s="45">
        <v>8.9816000000000003</v>
      </c>
      <c r="F11" s="45">
        <v>16.2043</v>
      </c>
      <c r="G11" s="45">
        <v>9.5039999999999996</v>
      </c>
      <c r="H11" s="45">
        <v>9.4438999999999993</v>
      </c>
      <c r="I11" s="45">
        <v>10.7949</v>
      </c>
      <c r="J11" s="45">
        <v>9.0688999999999993</v>
      </c>
      <c r="K11" s="45">
        <v>16.514800000000001</v>
      </c>
      <c r="L11" s="45">
        <v>3.1606000000000001</v>
      </c>
      <c r="M11" s="45">
        <v>1.1471</v>
      </c>
      <c r="N11" s="45">
        <v>5.8712999999999997</v>
      </c>
      <c r="O11" s="45">
        <v>6.2397999999999998</v>
      </c>
      <c r="P11" s="45">
        <v>6.8000000000000005E-2</v>
      </c>
    </row>
    <row r="12" spans="1:16" hidden="1" outlineLevel="1">
      <c r="A12" s="8">
        <v>40575</v>
      </c>
      <c r="B12" s="45">
        <v>7.9974999999999996</v>
      </c>
      <c r="C12" s="45">
        <v>7.1565000000000003</v>
      </c>
      <c r="D12" s="45">
        <v>8.8642000000000003</v>
      </c>
      <c r="E12" s="45">
        <v>10.0406</v>
      </c>
      <c r="F12" s="45">
        <v>19.415600000000001</v>
      </c>
      <c r="G12" s="45">
        <v>8.4758999999999993</v>
      </c>
      <c r="H12" s="45">
        <v>7.8052000000000001</v>
      </c>
      <c r="I12" s="45">
        <v>8.9905000000000008</v>
      </c>
      <c r="J12" s="45">
        <v>10.090299999999999</v>
      </c>
      <c r="K12" s="45">
        <v>19.415600000000001</v>
      </c>
      <c r="L12" s="45">
        <v>1.2904</v>
      </c>
      <c r="M12" s="45">
        <v>0.76239999999999997</v>
      </c>
      <c r="N12" s="45">
        <v>4.8304</v>
      </c>
      <c r="O12" s="45">
        <v>6.0118</v>
      </c>
      <c r="P12" s="45">
        <v>0</v>
      </c>
    </row>
    <row r="13" spans="1:16" hidden="1" outlineLevel="1">
      <c r="A13" s="8">
        <v>40603</v>
      </c>
      <c r="B13" s="45">
        <v>6.3377999999999997</v>
      </c>
      <c r="C13" s="45">
        <v>5.5350999999999999</v>
      </c>
      <c r="D13" s="45">
        <v>5.7313000000000001</v>
      </c>
      <c r="E13" s="45">
        <v>10.095000000000001</v>
      </c>
      <c r="F13" s="45">
        <v>16.710999999999999</v>
      </c>
      <c r="G13" s="45">
        <v>7.1829999999999998</v>
      </c>
      <c r="H13" s="45">
        <v>6.2331000000000003</v>
      </c>
      <c r="I13" s="45">
        <v>6.8201000000000001</v>
      </c>
      <c r="J13" s="45">
        <v>10.101000000000001</v>
      </c>
      <c r="K13" s="45">
        <v>16.710999999999999</v>
      </c>
      <c r="L13" s="45">
        <v>2.5676999999999999</v>
      </c>
      <c r="M13" s="45">
        <v>0.8599</v>
      </c>
      <c r="N13" s="45">
        <v>3.3542999999999998</v>
      </c>
      <c r="O13" s="45">
        <v>6.0339</v>
      </c>
      <c r="P13" s="45">
        <v>0</v>
      </c>
    </row>
    <row r="14" spans="1:16" hidden="1" outlineLevel="1">
      <c r="A14" s="8">
        <v>40634</v>
      </c>
      <c r="B14" s="45">
        <v>6.3773</v>
      </c>
      <c r="C14" s="45">
        <v>5.4295999999999998</v>
      </c>
      <c r="D14" s="45">
        <v>6.2869999999999999</v>
      </c>
      <c r="E14" s="45">
        <v>9.4319000000000006</v>
      </c>
      <c r="F14" s="45">
        <v>10.541700000000001</v>
      </c>
      <c r="G14" s="45">
        <v>6.6128999999999998</v>
      </c>
      <c r="H14" s="45">
        <v>5.8780999999999999</v>
      </c>
      <c r="I14" s="45">
        <v>6.3398000000000003</v>
      </c>
      <c r="J14" s="45">
        <v>9.4336000000000002</v>
      </c>
      <c r="K14" s="45">
        <v>15.0747</v>
      </c>
      <c r="L14" s="45">
        <v>3.7155999999999998</v>
      </c>
      <c r="M14" s="45">
        <v>0.95050000000000001</v>
      </c>
      <c r="N14" s="45">
        <v>5.3703000000000003</v>
      </c>
      <c r="O14" s="45">
        <v>7.8868</v>
      </c>
      <c r="P14" s="45">
        <v>9.4527000000000001</v>
      </c>
    </row>
    <row r="15" spans="1:16" hidden="1" outlineLevel="1">
      <c r="A15" s="8">
        <v>40664</v>
      </c>
      <c r="B15" s="45">
        <v>6.6590999999999996</v>
      </c>
      <c r="C15" s="45">
        <v>5.8631000000000002</v>
      </c>
      <c r="D15" s="45">
        <v>6.0457000000000001</v>
      </c>
      <c r="E15" s="45">
        <v>10.3489</v>
      </c>
      <c r="F15" s="45">
        <v>19.2423</v>
      </c>
      <c r="G15" s="45">
        <v>6.8756000000000004</v>
      </c>
      <c r="H15" s="45">
        <v>6.0964999999999998</v>
      </c>
      <c r="I15" s="45">
        <v>6.2328999999999999</v>
      </c>
      <c r="J15" s="45">
        <v>10.351800000000001</v>
      </c>
      <c r="K15" s="45">
        <v>19.2423</v>
      </c>
      <c r="L15" s="45">
        <v>1.9456</v>
      </c>
      <c r="M15" s="45">
        <v>1.4487000000000001</v>
      </c>
      <c r="N15" s="45">
        <v>2.823</v>
      </c>
      <c r="O15" s="45">
        <v>7.9177999999999997</v>
      </c>
      <c r="P15" s="45">
        <v>0</v>
      </c>
    </row>
    <row r="16" spans="1:16" hidden="1" outlineLevel="1">
      <c r="A16" s="8">
        <v>40695</v>
      </c>
      <c r="B16" s="45">
        <v>6.5667</v>
      </c>
      <c r="C16" s="45">
        <v>5.8033000000000001</v>
      </c>
      <c r="D16" s="45">
        <v>6.6289999999999996</v>
      </c>
      <c r="E16" s="45">
        <v>8.7306000000000008</v>
      </c>
      <c r="F16" s="45">
        <v>5.9656000000000002</v>
      </c>
      <c r="G16" s="45">
        <v>6.7329999999999997</v>
      </c>
      <c r="H16" s="45">
        <v>5.9767999999999999</v>
      </c>
      <c r="I16" s="45">
        <v>6.7355</v>
      </c>
      <c r="J16" s="45">
        <v>8.9822000000000006</v>
      </c>
      <c r="K16" s="45">
        <v>6.7736000000000001</v>
      </c>
      <c r="L16" s="45">
        <v>3.4885000000000002</v>
      </c>
      <c r="M16" s="45">
        <v>1.3954</v>
      </c>
      <c r="N16" s="45">
        <v>4.9287999999999998</v>
      </c>
      <c r="O16" s="45">
        <v>5.2561999999999998</v>
      </c>
      <c r="P16" s="45">
        <v>5</v>
      </c>
    </row>
    <row r="17" spans="1:16" hidden="1" outlineLevel="1">
      <c r="A17" s="8">
        <v>40725</v>
      </c>
      <c r="B17" s="45">
        <v>6.258</v>
      </c>
      <c r="C17" s="45">
        <v>5.7244999999999999</v>
      </c>
      <c r="D17" s="45">
        <v>6.0532000000000004</v>
      </c>
      <c r="E17" s="45">
        <v>10.3756</v>
      </c>
      <c r="F17" s="45">
        <v>18.972200000000001</v>
      </c>
      <c r="G17" s="45">
        <v>6.4063999999999997</v>
      </c>
      <c r="H17" s="45">
        <v>5.8795000000000002</v>
      </c>
      <c r="I17" s="45">
        <v>6.1028000000000002</v>
      </c>
      <c r="J17" s="45">
        <v>10.694100000000001</v>
      </c>
      <c r="K17" s="45">
        <v>19.080300000000001</v>
      </c>
      <c r="L17" s="45">
        <v>3.0251999999999999</v>
      </c>
      <c r="M17" s="45">
        <v>2.1732999999999998</v>
      </c>
      <c r="N17" s="45">
        <v>5.0427999999999997</v>
      </c>
      <c r="O17" s="45">
        <v>5.0532000000000004</v>
      </c>
      <c r="P17" s="45">
        <v>5</v>
      </c>
    </row>
    <row r="18" spans="1:16" hidden="1" outlineLevel="1">
      <c r="A18" s="8">
        <v>40756</v>
      </c>
      <c r="B18" s="45">
        <v>7.5688000000000004</v>
      </c>
      <c r="C18" s="45">
        <v>6.5728999999999997</v>
      </c>
      <c r="D18" s="45">
        <v>9.6041000000000007</v>
      </c>
      <c r="E18" s="45">
        <v>9.3340999999999994</v>
      </c>
      <c r="F18" s="45">
        <v>17.438099999999999</v>
      </c>
      <c r="G18" s="45">
        <v>7.6840000000000002</v>
      </c>
      <c r="H18" s="45">
        <v>6.6677999999999997</v>
      </c>
      <c r="I18" s="45">
        <v>9.6921999999999997</v>
      </c>
      <c r="J18" s="45">
        <v>9.8567999999999998</v>
      </c>
      <c r="K18" s="45">
        <v>18.673999999999999</v>
      </c>
      <c r="L18" s="45">
        <v>2.9788000000000001</v>
      </c>
      <c r="M18" s="45">
        <v>1.401</v>
      </c>
      <c r="N18" s="45">
        <v>3.84</v>
      </c>
      <c r="O18" s="45">
        <v>4.8079999999999998</v>
      </c>
      <c r="P18" s="45">
        <v>5</v>
      </c>
    </row>
    <row r="19" spans="1:16" hidden="1" outlineLevel="1">
      <c r="A19" s="8">
        <v>40787</v>
      </c>
      <c r="B19" s="45">
        <v>7.75</v>
      </c>
      <c r="C19" s="45">
        <v>5.9408000000000003</v>
      </c>
      <c r="D19" s="45">
        <v>10.3085</v>
      </c>
      <c r="E19" s="45">
        <v>8.7940000000000005</v>
      </c>
      <c r="F19" s="45">
        <v>5.7165999999999997</v>
      </c>
      <c r="G19" s="45">
        <v>8.0411000000000001</v>
      </c>
      <c r="H19" s="45">
        <v>6.2061999999999999</v>
      </c>
      <c r="I19" s="45">
        <v>10.5192</v>
      </c>
      <c r="J19" s="45">
        <v>8.7951999999999995</v>
      </c>
      <c r="K19" s="45">
        <v>7.2380000000000004</v>
      </c>
      <c r="L19" s="45">
        <v>3.2328999999999999</v>
      </c>
      <c r="M19" s="45">
        <v>3.1347</v>
      </c>
      <c r="N19" s="45">
        <v>3.6349</v>
      </c>
      <c r="O19" s="45">
        <v>4.3990999999999998</v>
      </c>
      <c r="P19" s="45">
        <v>5</v>
      </c>
    </row>
    <row r="20" spans="1:16" hidden="1" outlineLevel="1">
      <c r="A20" s="8">
        <v>40817</v>
      </c>
      <c r="B20" s="45">
        <v>8.5130999999999997</v>
      </c>
      <c r="C20" s="45">
        <v>6.0884999999999998</v>
      </c>
      <c r="D20" s="45">
        <v>10.883900000000001</v>
      </c>
      <c r="E20" s="45">
        <v>8.7118000000000002</v>
      </c>
      <c r="F20" s="45">
        <v>14.549300000000001</v>
      </c>
      <c r="G20" s="45">
        <v>9.3127999999999993</v>
      </c>
      <c r="H20" s="45">
        <v>6.1817000000000002</v>
      </c>
      <c r="I20" s="45">
        <v>14.7112</v>
      </c>
      <c r="J20" s="45">
        <v>8.7210999999999999</v>
      </c>
      <c r="K20" s="45">
        <v>14.555400000000001</v>
      </c>
      <c r="L20" s="45">
        <v>4.7087000000000003</v>
      </c>
      <c r="M20" s="45">
        <v>1.8872</v>
      </c>
      <c r="N20" s="45">
        <v>4.8787000000000003</v>
      </c>
      <c r="O20" s="45">
        <v>5.7590000000000003</v>
      </c>
      <c r="P20" s="45">
        <v>2</v>
      </c>
    </row>
    <row r="21" spans="1:16" hidden="1" outlineLevel="1">
      <c r="A21" s="8">
        <v>40848</v>
      </c>
      <c r="B21" s="45">
        <v>8.2891999999999992</v>
      </c>
      <c r="C21" s="45">
        <v>6.4047999999999998</v>
      </c>
      <c r="D21" s="45">
        <v>17.671199999999999</v>
      </c>
      <c r="E21" s="45">
        <v>2.2989999999999999</v>
      </c>
      <c r="F21" s="45">
        <v>6.4912999999999998</v>
      </c>
      <c r="G21" s="45">
        <v>11.6106</v>
      </c>
      <c r="H21" s="45">
        <v>7.4999000000000002</v>
      </c>
      <c r="I21" s="45">
        <v>17.8172</v>
      </c>
      <c r="J21" s="45">
        <v>10.9613</v>
      </c>
      <c r="K21" s="45">
        <v>6.6700999999999997</v>
      </c>
      <c r="L21" s="45">
        <v>2.0398999999999998</v>
      </c>
      <c r="M21" s="45">
        <v>3.7976000000000001</v>
      </c>
      <c r="N21" s="45">
        <v>5.0244</v>
      </c>
      <c r="O21" s="45">
        <v>0.57199999999999995</v>
      </c>
      <c r="P21" s="45">
        <v>4.8970000000000002</v>
      </c>
    </row>
    <row r="22" spans="1:16" hidden="1" outlineLevel="1">
      <c r="A22" s="8">
        <v>40878</v>
      </c>
      <c r="B22" s="45">
        <v>9.5838000000000001</v>
      </c>
      <c r="C22" s="45">
        <v>8.8050999999999995</v>
      </c>
      <c r="D22" s="45">
        <v>14.929399999999999</v>
      </c>
      <c r="E22" s="45">
        <v>6.0616000000000003</v>
      </c>
      <c r="F22" s="45">
        <v>15.6471</v>
      </c>
      <c r="G22" s="45">
        <v>11.6282</v>
      </c>
      <c r="H22" s="45">
        <v>9.3491999999999997</v>
      </c>
      <c r="I22" s="45">
        <v>15.1652</v>
      </c>
      <c r="J22" s="45">
        <v>14.8232</v>
      </c>
      <c r="K22" s="45">
        <v>15.6608</v>
      </c>
      <c r="L22" s="45">
        <v>5.3415999999999997</v>
      </c>
      <c r="M22" s="45">
        <v>2.8671000000000002</v>
      </c>
      <c r="N22" s="45">
        <v>6.2679999999999998</v>
      </c>
      <c r="O22" s="45">
        <v>5.6506999999999996</v>
      </c>
      <c r="P22" s="45">
        <v>4.1383000000000001</v>
      </c>
    </row>
    <row r="23" spans="1:16" hidden="1" outlineLevel="1">
      <c r="A23" s="8">
        <v>40909</v>
      </c>
      <c r="B23" s="45">
        <v>12.3056</v>
      </c>
      <c r="C23" s="45">
        <v>12.324400000000001</v>
      </c>
      <c r="D23" s="45">
        <v>12.068</v>
      </c>
      <c r="E23" s="45">
        <v>5.2332000000000001</v>
      </c>
      <c r="F23" s="45">
        <v>21.377600000000001</v>
      </c>
      <c r="G23" s="45">
        <v>12.537800000000001</v>
      </c>
      <c r="H23" s="45">
        <v>12.5435</v>
      </c>
      <c r="I23" s="45">
        <v>12.374000000000001</v>
      </c>
      <c r="J23" s="45">
        <v>5.1327999999999996</v>
      </c>
      <c r="K23" s="45">
        <v>21.377600000000001</v>
      </c>
      <c r="L23" s="45">
        <v>2.1758999999999999</v>
      </c>
      <c r="M23" s="45">
        <v>0.86009999999999998</v>
      </c>
      <c r="N23" s="45">
        <v>5.2244000000000002</v>
      </c>
      <c r="O23" s="45">
        <v>6.5857000000000001</v>
      </c>
      <c r="P23" s="45">
        <v>0</v>
      </c>
    </row>
    <row r="24" spans="1:16" hidden="1" outlineLevel="1">
      <c r="A24" s="8">
        <v>40940</v>
      </c>
      <c r="B24" s="45">
        <v>12.693</v>
      </c>
      <c r="C24" s="45">
        <v>12.8155</v>
      </c>
      <c r="D24" s="45">
        <v>11.8271</v>
      </c>
      <c r="E24" s="45">
        <v>11.295400000000001</v>
      </c>
      <c r="F24" s="45">
        <v>5</v>
      </c>
      <c r="G24" s="45">
        <v>13.017899999999999</v>
      </c>
      <c r="H24" s="45">
        <v>13.108000000000001</v>
      </c>
      <c r="I24" s="45">
        <v>12.368600000000001</v>
      </c>
      <c r="J24" s="45">
        <v>11.5002</v>
      </c>
      <c r="K24" s="45">
        <v>5</v>
      </c>
      <c r="L24" s="45">
        <v>1.6233</v>
      </c>
      <c r="M24" s="45">
        <v>0.72640000000000005</v>
      </c>
      <c r="N24" s="45">
        <v>3.9933000000000001</v>
      </c>
      <c r="O24" s="45">
        <v>5.4997999999999996</v>
      </c>
      <c r="P24" s="45">
        <v>0</v>
      </c>
    </row>
    <row r="25" spans="1:16" hidden="1" outlineLevel="1">
      <c r="A25" s="8">
        <v>40969</v>
      </c>
      <c r="B25" s="45">
        <v>10.811400000000001</v>
      </c>
      <c r="C25" s="45">
        <v>11.0871</v>
      </c>
      <c r="D25" s="45">
        <v>11.9626</v>
      </c>
      <c r="E25" s="45">
        <v>4.4208999999999996</v>
      </c>
      <c r="F25" s="45">
        <v>7.5461999999999998</v>
      </c>
      <c r="G25" s="45">
        <v>11.4236</v>
      </c>
      <c r="H25" s="45">
        <v>11.7194</v>
      </c>
      <c r="I25" s="45">
        <v>12.964600000000001</v>
      </c>
      <c r="J25" s="45">
        <v>4.3688000000000002</v>
      </c>
      <c r="K25" s="45">
        <v>7.5461999999999998</v>
      </c>
      <c r="L25" s="45">
        <v>1.4063000000000001</v>
      </c>
      <c r="M25" s="45">
        <v>0.76249999999999996</v>
      </c>
      <c r="N25" s="45">
        <v>3.3552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11.1875</v>
      </c>
      <c r="C26" s="45">
        <v>10.729799999999999</v>
      </c>
      <c r="D26" s="45">
        <v>12.8818</v>
      </c>
      <c r="E26" s="45">
        <v>14.330500000000001</v>
      </c>
      <c r="F26" s="45">
        <v>20.1448</v>
      </c>
      <c r="G26" s="45">
        <v>11.637700000000001</v>
      </c>
      <c r="H26" s="45">
        <v>11.136100000000001</v>
      </c>
      <c r="I26" s="45">
        <v>13.7484</v>
      </c>
      <c r="J26" s="45">
        <v>14.4489</v>
      </c>
      <c r="K26" s="45">
        <v>20.1448</v>
      </c>
      <c r="L26" s="45">
        <v>1.7845</v>
      </c>
      <c r="M26" s="45">
        <v>1.1164000000000001</v>
      </c>
      <c r="N26" s="45">
        <v>3.6088</v>
      </c>
      <c r="O26" s="45">
        <v>5.8997000000000002</v>
      </c>
      <c r="P26" s="45">
        <v>0</v>
      </c>
    </row>
    <row r="27" spans="1:16" hidden="1" outlineLevel="1">
      <c r="A27" s="8">
        <v>41030</v>
      </c>
      <c r="B27" s="45">
        <v>11.6174</v>
      </c>
      <c r="C27" s="45">
        <v>11.388500000000001</v>
      </c>
      <c r="D27" s="45">
        <v>13.8123</v>
      </c>
      <c r="E27" s="45">
        <v>12.013400000000001</v>
      </c>
      <c r="F27" s="45">
        <v>11.6935</v>
      </c>
      <c r="G27" s="45">
        <v>11.6899</v>
      </c>
      <c r="H27" s="45">
        <v>11.4163</v>
      </c>
      <c r="I27" s="45">
        <v>14.1012</v>
      </c>
      <c r="J27" s="45">
        <v>15.727</v>
      </c>
      <c r="K27" s="45">
        <v>11.6935</v>
      </c>
      <c r="L27" s="45">
        <v>4.3771000000000004</v>
      </c>
      <c r="M27" s="45">
        <v>3.1631999999999998</v>
      </c>
      <c r="N27" s="45">
        <v>3.5615999999999999</v>
      </c>
      <c r="O27" s="45">
        <v>5.6692</v>
      </c>
      <c r="P27" s="45">
        <v>0</v>
      </c>
    </row>
    <row r="28" spans="1:16" hidden="1" outlineLevel="1">
      <c r="A28" s="8">
        <v>41061</v>
      </c>
      <c r="B28" s="45">
        <v>8.3236000000000008</v>
      </c>
      <c r="C28" s="45">
        <v>11.228</v>
      </c>
      <c r="D28" s="45">
        <v>5.6273</v>
      </c>
      <c r="E28" s="45">
        <v>13.369899999999999</v>
      </c>
      <c r="F28" s="45">
        <v>4.78</v>
      </c>
      <c r="G28" s="45">
        <v>9.8808000000000007</v>
      </c>
      <c r="H28" s="45">
        <v>11.261100000000001</v>
      </c>
      <c r="I28" s="45">
        <v>7.9698000000000002</v>
      </c>
      <c r="J28" s="45">
        <v>15.718999999999999</v>
      </c>
      <c r="K28" s="45">
        <v>4.78</v>
      </c>
      <c r="L28" s="45">
        <v>0.41489999999999999</v>
      </c>
      <c r="M28" s="45">
        <v>3.6288999999999998</v>
      </c>
      <c r="N28" s="45">
        <v>0.3085</v>
      </c>
      <c r="O28" s="45">
        <v>4.5732999999999997</v>
      </c>
      <c r="P28" s="45">
        <v>0</v>
      </c>
    </row>
    <row r="29" spans="1:16" hidden="1" outlineLevel="1">
      <c r="A29" s="8">
        <v>41091</v>
      </c>
      <c r="B29" s="45">
        <v>12.078200000000001</v>
      </c>
      <c r="C29" s="45">
        <v>10.3154</v>
      </c>
      <c r="D29" s="45">
        <v>16.070799999999998</v>
      </c>
      <c r="E29" s="45">
        <v>9.1454000000000004</v>
      </c>
      <c r="F29" s="45">
        <v>5.5617999999999999</v>
      </c>
      <c r="G29" s="45">
        <v>12.4413</v>
      </c>
      <c r="H29" s="45">
        <v>10.5985</v>
      </c>
      <c r="I29" s="45">
        <v>16.491900000000001</v>
      </c>
      <c r="J29" s="45">
        <v>12.7393</v>
      </c>
      <c r="K29" s="45">
        <v>9.9999000000000002</v>
      </c>
      <c r="L29" s="45">
        <v>4.5537000000000001</v>
      </c>
      <c r="M29" s="45">
        <v>2.7509000000000001</v>
      </c>
      <c r="N29" s="45">
        <v>5.1228999999999996</v>
      </c>
      <c r="O29" s="45">
        <v>8.4657</v>
      </c>
      <c r="P29" s="45">
        <v>5.5</v>
      </c>
    </row>
    <row r="30" spans="1:16" hidden="1" outlineLevel="1">
      <c r="A30" s="8">
        <v>41122</v>
      </c>
      <c r="B30" s="45">
        <v>13.3188</v>
      </c>
      <c r="C30" s="45">
        <v>10.4642</v>
      </c>
      <c r="D30" s="45">
        <v>18.2258</v>
      </c>
      <c r="E30" s="45">
        <v>7.1002000000000001</v>
      </c>
      <c r="F30" s="45">
        <v>10</v>
      </c>
      <c r="G30" s="45">
        <v>14.0459</v>
      </c>
      <c r="H30" s="45">
        <v>10.725</v>
      </c>
      <c r="I30" s="45">
        <v>18.746300000000002</v>
      </c>
      <c r="J30" s="45">
        <v>16.813700000000001</v>
      </c>
      <c r="K30" s="45">
        <v>10</v>
      </c>
      <c r="L30" s="45">
        <v>4.6924999999999999</v>
      </c>
      <c r="M30" s="45">
        <v>5.1855000000000002</v>
      </c>
      <c r="N30" s="45">
        <v>2.7942999999999998</v>
      </c>
      <c r="O30" s="45">
        <v>4.9763000000000002</v>
      </c>
      <c r="P30" s="45">
        <v>0</v>
      </c>
    </row>
    <row r="31" spans="1:16" hidden="1" outlineLevel="1">
      <c r="A31" s="8">
        <v>41153</v>
      </c>
      <c r="B31" s="45">
        <v>12.4543</v>
      </c>
      <c r="C31" s="45">
        <v>11.1637</v>
      </c>
      <c r="D31" s="45">
        <v>15.6591</v>
      </c>
      <c r="E31" s="45">
        <v>9.2205999999999992</v>
      </c>
      <c r="F31" s="45">
        <v>15.1753</v>
      </c>
      <c r="G31" s="45">
        <v>12.7576</v>
      </c>
      <c r="H31" s="45">
        <v>11.2804</v>
      </c>
      <c r="I31" s="45">
        <v>16.173100000000002</v>
      </c>
      <c r="J31" s="45">
        <v>18.266100000000002</v>
      </c>
      <c r="K31" s="45">
        <v>15.1753</v>
      </c>
      <c r="L31" s="45">
        <v>5.1978999999999997</v>
      </c>
      <c r="M31" s="45">
        <v>5.3384</v>
      </c>
      <c r="N31" s="45">
        <v>5.2542999999999997</v>
      </c>
      <c r="O31" s="45">
        <v>4.9880000000000004</v>
      </c>
      <c r="P31" s="45">
        <v>0</v>
      </c>
    </row>
    <row r="32" spans="1:16" hidden="1" outlineLevel="1">
      <c r="A32" s="8">
        <v>41183</v>
      </c>
      <c r="B32" s="45">
        <v>12.6792</v>
      </c>
      <c r="C32" s="45">
        <v>10.7178</v>
      </c>
      <c r="D32" s="45">
        <v>19.175899999999999</v>
      </c>
      <c r="E32" s="45">
        <v>1.9774</v>
      </c>
      <c r="F32" s="45">
        <v>11.550599999999999</v>
      </c>
      <c r="G32" s="45">
        <v>15.3782</v>
      </c>
      <c r="H32" s="45">
        <v>10.9312</v>
      </c>
      <c r="I32" s="45">
        <v>22.7364</v>
      </c>
      <c r="J32" s="45">
        <v>13.0509</v>
      </c>
      <c r="K32" s="45">
        <v>11.550599999999999</v>
      </c>
      <c r="L32" s="45">
        <v>2.6080000000000001</v>
      </c>
      <c r="M32" s="45">
        <v>4.3281999999999998</v>
      </c>
      <c r="N32" s="45">
        <v>4.0568</v>
      </c>
      <c r="O32" s="45">
        <v>1.5774999999999999</v>
      </c>
      <c r="P32" s="45">
        <v>0</v>
      </c>
    </row>
    <row r="33" spans="1:16" hidden="1" outlineLevel="1">
      <c r="A33" s="8">
        <v>41214</v>
      </c>
      <c r="B33" s="45">
        <v>15.859</v>
      </c>
      <c r="C33" s="45">
        <v>11.569100000000001</v>
      </c>
      <c r="D33" s="45">
        <v>19.295000000000002</v>
      </c>
      <c r="E33" s="45">
        <v>13.464600000000001</v>
      </c>
      <c r="F33" s="45">
        <v>6</v>
      </c>
      <c r="G33" s="45">
        <v>16.9999</v>
      </c>
      <c r="H33" s="45">
        <v>11.7583</v>
      </c>
      <c r="I33" s="45">
        <v>21.366800000000001</v>
      </c>
      <c r="J33" s="45">
        <v>17.530100000000001</v>
      </c>
      <c r="K33" s="45">
        <v>0.5</v>
      </c>
      <c r="L33" s="45">
        <v>2.3546</v>
      </c>
      <c r="M33" s="45">
        <v>4.7435999999999998</v>
      </c>
      <c r="N33" s="45">
        <v>1.2802</v>
      </c>
      <c r="O33" s="45">
        <v>5.7276999999999996</v>
      </c>
      <c r="P33" s="45">
        <v>6</v>
      </c>
    </row>
    <row r="34" spans="1:16" hidden="1" outlineLevel="1">
      <c r="A34" s="8">
        <v>41244</v>
      </c>
      <c r="B34" s="45">
        <v>8.5912000000000006</v>
      </c>
      <c r="C34" s="45">
        <v>10.7057</v>
      </c>
      <c r="D34" s="45">
        <v>9.5015000000000001</v>
      </c>
      <c r="E34" s="45">
        <v>2.2852000000000001</v>
      </c>
      <c r="F34" s="45">
        <v>9.9590999999999994</v>
      </c>
      <c r="G34" s="45">
        <v>12.954800000000001</v>
      </c>
      <c r="H34" s="45">
        <v>11.009</v>
      </c>
      <c r="I34" s="45">
        <v>16.134399999999999</v>
      </c>
      <c r="J34" s="45">
        <v>13.1449</v>
      </c>
      <c r="K34" s="45">
        <v>9.9590999999999994</v>
      </c>
      <c r="L34" s="45">
        <v>1.3416999999999999</v>
      </c>
      <c r="M34" s="45">
        <v>4.0861000000000001</v>
      </c>
      <c r="N34" s="45">
        <v>1.1114999999999999</v>
      </c>
      <c r="O34" s="45">
        <v>1.3097000000000001</v>
      </c>
      <c r="P34" s="45">
        <v>0</v>
      </c>
    </row>
    <row r="35" spans="1:16" hidden="1" outlineLevel="1">
      <c r="A35" s="8">
        <v>41275</v>
      </c>
      <c r="B35" s="45">
        <v>8.3244000000000007</v>
      </c>
      <c r="C35" s="45">
        <v>11.369899999999999</v>
      </c>
      <c r="D35" s="45">
        <v>5.4657</v>
      </c>
      <c r="E35" s="45">
        <v>12.963900000000001</v>
      </c>
      <c r="F35" s="45">
        <v>5.1649000000000003</v>
      </c>
      <c r="G35" s="45">
        <v>10.1707</v>
      </c>
      <c r="H35" s="45">
        <v>11.453099999999999</v>
      </c>
      <c r="I35" s="45">
        <v>8.1714000000000002</v>
      </c>
      <c r="J35" s="45">
        <v>15.5555</v>
      </c>
      <c r="K35" s="45">
        <v>9.9985999999999997</v>
      </c>
      <c r="L35" s="45">
        <v>1.2232000000000001</v>
      </c>
      <c r="M35" s="45">
        <v>3.5110999999999999</v>
      </c>
      <c r="N35" s="45">
        <v>1.097</v>
      </c>
      <c r="O35" s="45">
        <v>5.6855000000000002</v>
      </c>
      <c r="P35" s="45">
        <v>5.1153000000000004</v>
      </c>
    </row>
    <row r="36" spans="1:16" hidden="1" outlineLevel="1">
      <c r="A36" s="8">
        <v>41306</v>
      </c>
      <c r="B36" s="45">
        <v>7.4694000000000003</v>
      </c>
      <c r="C36" s="45">
        <v>10.4976</v>
      </c>
      <c r="D36" s="45">
        <v>5.2435</v>
      </c>
      <c r="E36" s="45">
        <v>13.228899999999999</v>
      </c>
      <c r="F36" s="45">
        <v>10.9999</v>
      </c>
      <c r="G36" s="45">
        <v>9.4982000000000006</v>
      </c>
      <c r="H36" s="45">
        <v>10.5364</v>
      </c>
      <c r="I36" s="45">
        <v>8.1524999999999999</v>
      </c>
      <c r="J36" s="45">
        <v>14.1997</v>
      </c>
      <c r="K36" s="45">
        <v>10.9999</v>
      </c>
      <c r="L36" s="45">
        <v>0.86909999999999998</v>
      </c>
      <c r="M36" s="45">
        <v>3.3694999999999999</v>
      </c>
      <c r="N36" s="45">
        <v>0.76659999999999995</v>
      </c>
      <c r="O36" s="45">
        <v>8.1021000000000001</v>
      </c>
      <c r="P36" s="45">
        <v>0</v>
      </c>
    </row>
    <row r="37" spans="1:16" hidden="1" outlineLevel="1">
      <c r="A37" s="8">
        <v>41334</v>
      </c>
      <c r="B37" s="45">
        <v>7.3921000000000001</v>
      </c>
      <c r="C37" s="45">
        <v>10.859500000000001</v>
      </c>
      <c r="D37" s="45">
        <v>4.0179</v>
      </c>
      <c r="E37" s="45">
        <v>10.135</v>
      </c>
      <c r="F37" s="45">
        <v>4.5282999999999998</v>
      </c>
      <c r="G37" s="45">
        <v>10.3081</v>
      </c>
      <c r="H37" s="45">
        <v>10.9467</v>
      </c>
      <c r="I37" s="45">
        <v>8.0654000000000003</v>
      </c>
      <c r="J37" s="45">
        <v>15.5646</v>
      </c>
      <c r="K37" s="45">
        <v>17.824999999999999</v>
      </c>
      <c r="L37" s="45">
        <v>2.4506000000000001</v>
      </c>
      <c r="M37" s="45">
        <v>4.3996000000000004</v>
      </c>
      <c r="N37" s="45">
        <v>2.4007999999999998</v>
      </c>
      <c r="O37" s="45">
        <v>4.1706000000000003</v>
      </c>
      <c r="P37" s="45">
        <v>4.5</v>
      </c>
    </row>
    <row r="38" spans="1:16" hidden="1" outlineLevel="1">
      <c r="A38" s="8">
        <v>41365</v>
      </c>
      <c r="B38" s="45">
        <v>7.9695</v>
      </c>
      <c r="C38" s="45">
        <v>10.8126</v>
      </c>
      <c r="D38" s="45">
        <v>3.6943000000000001</v>
      </c>
      <c r="E38" s="45">
        <v>15.260199999999999</v>
      </c>
      <c r="F38" s="45">
        <v>16.436199999999999</v>
      </c>
      <c r="G38" s="45">
        <v>10.0151</v>
      </c>
      <c r="H38" s="45">
        <v>10.860099999999999</v>
      </c>
      <c r="I38" s="45">
        <v>6.4341999999999997</v>
      </c>
      <c r="J38" s="45">
        <v>16.497800000000002</v>
      </c>
      <c r="K38" s="45">
        <v>16.9223</v>
      </c>
      <c r="L38" s="45">
        <v>1.9810000000000001</v>
      </c>
      <c r="M38" s="45">
        <v>4.4085000000000001</v>
      </c>
      <c r="N38" s="45">
        <v>1.9182999999999999</v>
      </c>
      <c r="O38" s="45">
        <v>5.0235000000000003</v>
      </c>
      <c r="P38" s="45">
        <v>5.5</v>
      </c>
    </row>
    <row r="39" spans="1:16" hidden="1" outlineLevel="1">
      <c r="A39" s="8">
        <v>41395</v>
      </c>
      <c r="B39" s="45">
        <v>7.4303999999999997</v>
      </c>
      <c r="C39" s="45">
        <v>10.4231</v>
      </c>
      <c r="D39" s="45">
        <v>4.3075000000000001</v>
      </c>
      <c r="E39" s="45">
        <v>15.8025</v>
      </c>
      <c r="F39" s="45">
        <v>19.8872</v>
      </c>
      <c r="G39" s="45">
        <v>9.8233999999999995</v>
      </c>
      <c r="H39" s="45">
        <v>10.5055</v>
      </c>
      <c r="I39" s="45">
        <v>6.0160999999999998</v>
      </c>
      <c r="J39" s="45">
        <v>17.6754</v>
      </c>
      <c r="K39" s="45">
        <v>19.896599999999999</v>
      </c>
      <c r="L39" s="45">
        <v>3.8738000000000001</v>
      </c>
      <c r="M39" s="45">
        <v>5.7115</v>
      </c>
      <c r="N39" s="45">
        <v>3.8300999999999998</v>
      </c>
      <c r="O39" s="45">
        <v>4.8216999999999999</v>
      </c>
      <c r="P39" s="45">
        <v>6.5</v>
      </c>
    </row>
    <row r="40" spans="1:16" hidden="1" outlineLevel="1">
      <c r="A40" s="8">
        <v>41426</v>
      </c>
      <c r="B40" s="45">
        <v>6.7035999999999998</v>
      </c>
      <c r="C40" s="45">
        <v>9.8874999999999993</v>
      </c>
      <c r="D40" s="45">
        <v>3.6896</v>
      </c>
      <c r="E40" s="45">
        <v>15.0046</v>
      </c>
      <c r="F40" s="45">
        <v>21.5641</v>
      </c>
      <c r="G40" s="45">
        <v>9.3062000000000005</v>
      </c>
      <c r="H40" s="45">
        <v>10.1806</v>
      </c>
      <c r="I40" s="45">
        <v>6.1664000000000003</v>
      </c>
      <c r="J40" s="45">
        <v>16.013500000000001</v>
      </c>
      <c r="K40" s="45">
        <v>21.5641</v>
      </c>
      <c r="L40" s="45">
        <v>2.8727999999999998</v>
      </c>
      <c r="M40" s="45">
        <v>4.1542000000000003</v>
      </c>
      <c r="N40" s="45">
        <v>2.7924000000000002</v>
      </c>
      <c r="O40" s="45">
        <v>4.8836000000000004</v>
      </c>
      <c r="P40" s="45">
        <v>0</v>
      </c>
    </row>
    <row r="41" spans="1:16" hidden="1" outlineLevel="1">
      <c r="A41" s="8">
        <v>41456</v>
      </c>
      <c r="B41" s="45">
        <v>7.1056999999999997</v>
      </c>
      <c r="C41" s="45">
        <v>10.1791</v>
      </c>
      <c r="D41" s="45">
        <v>3.7311000000000001</v>
      </c>
      <c r="E41" s="45">
        <v>14.692</v>
      </c>
      <c r="F41" s="45">
        <v>4</v>
      </c>
      <c r="G41" s="45">
        <v>9.8110999999999997</v>
      </c>
      <c r="H41" s="45">
        <v>10.2523</v>
      </c>
      <c r="I41" s="45">
        <v>6.7633000000000001</v>
      </c>
      <c r="J41" s="45">
        <v>16.362500000000001</v>
      </c>
      <c r="K41" s="45">
        <v>4</v>
      </c>
      <c r="L41" s="45">
        <v>2.9451999999999998</v>
      </c>
      <c r="M41" s="45">
        <v>3.7313999999999998</v>
      </c>
      <c r="N41" s="45">
        <v>2.9235000000000002</v>
      </c>
      <c r="O41" s="45">
        <v>4.5712000000000002</v>
      </c>
      <c r="P41" s="45">
        <v>0</v>
      </c>
    </row>
    <row r="42" spans="1:16" hidden="1" outlineLevel="1">
      <c r="A42" s="8">
        <v>41487</v>
      </c>
      <c r="B42" s="45">
        <v>9.6870999999999992</v>
      </c>
      <c r="C42" s="45">
        <v>10.1065</v>
      </c>
      <c r="D42" s="45">
        <v>6.6755000000000004</v>
      </c>
      <c r="E42" s="45">
        <v>12.5619</v>
      </c>
      <c r="F42" s="45">
        <v>21.027000000000001</v>
      </c>
      <c r="G42" s="45">
        <v>10.2408</v>
      </c>
      <c r="H42" s="45">
        <v>10.1715</v>
      </c>
      <c r="I42" s="45">
        <v>10.078900000000001</v>
      </c>
      <c r="J42" s="45">
        <v>15.4579</v>
      </c>
      <c r="K42" s="45">
        <v>21.2212</v>
      </c>
      <c r="L42" s="45">
        <v>2.7686999999999999</v>
      </c>
      <c r="M42" s="45">
        <v>5.9261999999999997</v>
      </c>
      <c r="N42" s="45">
        <v>1.8516999999999999</v>
      </c>
      <c r="O42" s="45">
        <v>7.5598999999999998</v>
      </c>
      <c r="P42" s="45">
        <v>3.5</v>
      </c>
    </row>
    <row r="43" spans="1:16" hidden="1" outlineLevel="1">
      <c r="A43" s="8">
        <v>41518</v>
      </c>
      <c r="B43" s="45">
        <v>7.9782000000000002</v>
      </c>
      <c r="C43" s="45">
        <v>9.4591999999999992</v>
      </c>
      <c r="D43" s="45">
        <v>4.2103000000000002</v>
      </c>
      <c r="E43" s="45">
        <v>12.3186</v>
      </c>
      <c r="F43" s="45">
        <v>9.1865000000000006</v>
      </c>
      <c r="G43" s="45">
        <v>8.7591000000000001</v>
      </c>
      <c r="H43" s="45">
        <v>9.5031999999999996</v>
      </c>
      <c r="I43" s="45">
        <v>5.4245000000000001</v>
      </c>
      <c r="J43" s="45">
        <v>15.3584</v>
      </c>
      <c r="K43" s="45">
        <v>12</v>
      </c>
      <c r="L43" s="45">
        <v>2.5257999999999998</v>
      </c>
      <c r="M43" s="45">
        <v>4.4405999999999999</v>
      </c>
      <c r="N43" s="45">
        <v>2.3666</v>
      </c>
      <c r="O43" s="45">
        <v>4.0709999999999997</v>
      </c>
      <c r="P43" s="45">
        <v>7.2</v>
      </c>
    </row>
    <row r="44" spans="1:16" hidden="1" outlineLevel="1">
      <c r="A44" s="8">
        <v>41548</v>
      </c>
      <c r="B44" s="45">
        <v>6.3011999999999997</v>
      </c>
      <c r="C44" s="45">
        <v>9.5053000000000001</v>
      </c>
      <c r="D44" s="45">
        <v>3.5943999999999998</v>
      </c>
      <c r="E44" s="45">
        <v>9.7279999999999998</v>
      </c>
      <c r="F44" s="45">
        <v>6.2469999999999999</v>
      </c>
      <c r="G44" s="45">
        <v>8.9603999999999999</v>
      </c>
      <c r="H44" s="45">
        <v>9.5441000000000003</v>
      </c>
      <c r="I44" s="45">
        <v>6.4702999999999999</v>
      </c>
      <c r="J44" s="45">
        <v>15.7713</v>
      </c>
      <c r="K44" s="45">
        <v>4</v>
      </c>
      <c r="L44" s="45">
        <v>2.8938999999999999</v>
      </c>
      <c r="M44" s="45">
        <v>4.2911000000000001</v>
      </c>
      <c r="N44" s="45">
        <v>2.7612000000000001</v>
      </c>
      <c r="O44" s="45">
        <v>6.4957000000000003</v>
      </c>
      <c r="P44" s="45">
        <v>6.5</v>
      </c>
    </row>
    <row r="45" spans="1:16" hidden="1" outlineLevel="1">
      <c r="A45" s="8">
        <v>41579</v>
      </c>
      <c r="B45" s="45">
        <v>7.0061</v>
      </c>
      <c r="C45" s="45">
        <v>8.2780000000000005</v>
      </c>
      <c r="D45" s="45">
        <v>5.2864000000000004</v>
      </c>
      <c r="E45" s="45">
        <v>15.9633</v>
      </c>
      <c r="F45" s="45">
        <v>4.0011000000000001</v>
      </c>
      <c r="G45" s="45">
        <v>8.4331999999999994</v>
      </c>
      <c r="H45" s="45">
        <v>8.3232999999999997</v>
      </c>
      <c r="I45" s="45">
        <v>8.1287000000000003</v>
      </c>
      <c r="J45" s="45">
        <v>16.25</v>
      </c>
      <c r="K45" s="45">
        <v>4.0011000000000001</v>
      </c>
      <c r="L45" s="45">
        <v>2.9769999999999999</v>
      </c>
      <c r="M45" s="45">
        <v>4.2690999999999999</v>
      </c>
      <c r="N45" s="45">
        <v>2.9451000000000001</v>
      </c>
      <c r="O45" s="45">
        <v>4.6853999999999996</v>
      </c>
      <c r="P45" s="45">
        <v>0</v>
      </c>
    </row>
    <row r="46" spans="1:16" hidden="1" outlineLevel="1">
      <c r="A46" s="8">
        <v>41609</v>
      </c>
      <c r="B46" s="45">
        <v>8.6964000000000006</v>
      </c>
      <c r="C46" s="45">
        <v>8.4466999999999999</v>
      </c>
      <c r="D46" s="45">
        <v>8.0761000000000003</v>
      </c>
      <c r="E46" s="45">
        <v>12.0389</v>
      </c>
      <c r="F46" s="45">
        <v>3.7778</v>
      </c>
      <c r="G46" s="45">
        <v>10.3721</v>
      </c>
      <c r="H46" s="45">
        <v>8.4818999999999996</v>
      </c>
      <c r="I46" s="45">
        <v>10.9659</v>
      </c>
      <c r="J46" s="45">
        <v>15.246</v>
      </c>
      <c r="K46" s="45">
        <v>3.7778</v>
      </c>
      <c r="L46" s="45">
        <v>4.0212000000000003</v>
      </c>
      <c r="M46" s="45">
        <v>4.3056000000000001</v>
      </c>
      <c r="N46" s="45">
        <v>3.8460999999999999</v>
      </c>
      <c r="O46" s="45">
        <v>4.9875999999999996</v>
      </c>
      <c r="P46" s="45">
        <v>0</v>
      </c>
    </row>
    <row r="47" spans="1:16" hidden="1" outlineLevel="1">
      <c r="A47" s="8">
        <v>41640</v>
      </c>
      <c r="B47" s="45">
        <v>7.0997000000000003</v>
      </c>
      <c r="C47" s="45">
        <v>8.3059999999999992</v>
      </c>
      <c r="D47" s="45">
        <v>5.3392999999999997</v>
      </c>
      <c r="E47" s="45">
        <v>16.2803</v>
      </c>
      <c r="F47" s="45">
        <v>4</v>
      </c>
      <c r="G47" s="45">
        <v>9.3519000000000005</v>
      </c>
      <c r="H47" s="45">
        <v>8.3331999999999997</v>
      </c>
      <c r="I47" s="45">
        <v>10.321300000000001</v>
      </c>
      <c r="J47" s="45">
        <v>16.976199999999999</v>
      </c>
      <c r="K47" s="45">
        <v>4</v>
      </c>
      <c r="L47" s="45">
        <v>2.6695000000000002</v>
      </c>
      <c r="M47" s="45">
        <v>5.9379999999999997</v>
      </c>
      <c r="N47" s="45">
        <v>2.5750000000000002</v>
      </c>
      <c r="O47" s="45">
        <v>7.6212</v>
      </c>
      <c r="P47" s="45">
        <v>0</v>
      </c>
    </row>
    <row r="48" spans="1:16" hidden="1" outlineLevel="1">
      <c r="A48" s="8">
        <v>41671</v>
      </c>
      <c r="B48" s="45">
        <v>9.4049999999999994</v>
      </c>
      <c r="C48" s="45">
        <v>8.3871000000000002</v>
      </c>
      <c r="D48" s="45">
        <v>9.7464999999999993</v>
      </c>
      <c r="E48" s="45">
        <v>16.322700000000001</v>
      </c>
      <c r="F48" s="45">
        <v>11.9977</v>
      </c>
      <c r="G48" s="45">
        <v>10.905799999999999</v>
      </c>
      <c r="H48" s="45">
        <v>8.4853000000000005</v>
      </c>
      <c r="I48" s="45">
        <v>12.6637</v>
      </c>
      <c r="J48" s="45">
        <v>17.0791</v>
      </c>
      <c r="K48" s="45">
        <v>11.9977</v>
      </c>
      <c r="L48" s="45">
        <v>3.3982000000000001</v>
      </c>
      <c r="M48" s="45">
        <v>6.0861999999999998</v>
      </c>
      <c r="N48" s="45">
        <v>3.1364000000000001</v>
      </c>
      <c r="O48" s="45">
        <v>6.6787000000000001</v>
      </c>
      <c r="P48" s="45">
        <v>0</v>
      </c>
    </row>
    <row r="49" spans="1:16" hidden="1" outlineLevel="1">
      <c r="A49" s="8">
        <v>41699</v>
      </c>
      <c r="B49" s="45">
        <v>7.8407999999999998</v>
      </c>
      <c r="C49" s="45">
        <v>8.5541</v>
      </c>
      <c r="D49" s="45">
        <v>6.6307999999999998</v>
      </c>
      <c r="E49" s="45">
        <v>15.4938</v>
      </c>
      <c r="F49" s="45">
        <v>15.032500000000001</v>
      </c>
      <c r="G49" s="45">
        <v>8.7186000000000003</v>
      </c>
      <c r="H49" s="45">
        <v>8.5846</v>
      </c>
      <c r="I49" s="45">
        <v>8.5228999999999999</v>
      </c>
      <c r="J49" s="45">
        <v>16.066299999999998</v>
      </c>
      <c r="K49" s="45">
        <v>15.032500000000001</v>
      </c>
      <c r="L49" s="45">
        <v>3.0815000000000001</v>
      </c>
      <c r="M49" s="45">
        <v>3.8721999999999999</v>
      </c>
      <c r="N49" s="45">
        <v>3.0541</v>
      </c>
      <c r="O49" s="45">
        <v>7.4313000000000002</v>
      </c>
      <c r="P49" s="45">
        <v>0</v>
      </c>
    </row>
    <row r="50" spans="1:16" hidden="1" outlineLevel="1">
      <c r="A50" s="8">
        <v>41730</v>
      </c>
      <c r="B50" s="45">
        <v>9.2911000000000001</v>
      </c>
      <c r="C50" s="45">
        <v>8.8602000000000007</v>
      </c>
      <c r="D50" s="45">
        <v>9.5388000000000002</v>
      </c>
      <c r="E50" s="45">
        <v>13.681800000000001</v>
      </c>
      <c r="F50" s="45">
        <v>23</v>
      </c>
      <c r="G50" s="45">
        <v>10.012499999999999</v>
      </c>
      <c r="H50" s="45">
        <v>8.9497</v>
      </c>
      <c r="I50" s="45">
        <v>11.966699999999999</v>
      </c>
      <c r="J50" s="45">
        <v>14.0304</v>
      </c>
      <c r="K50" s="45">
        <v>23</v>
      </c>
      <c r="L50" s="45">
        <v>5.3620999999999999</v>
      </c>
      <c r="M50" s="45">
        <v>5.2893999999999997</v>
      </c>
      <c r="N50" s="45">
        <v>5.3776999999999999</v>
      </c>
      <c r="O50" s="45">
        <v>4.47</v>
      </c>
      <c r="P50" s="45">
        <v>0</v>
      </c>
    </row>
    <row r="51" spans="1:16" hidden="1" outlineLevel="1">
      <c r="A51" s="8">
        <v>41760</v>
      </c>
      <c r="B51" s="47">
        <v>8.8872999999999998</v>
      </c>
      <c r="C51" s="47">
        <v>8.7149999999999999</v>
      </c>
      <c r="D51" s="47">
        <v>9.1417999999999999</v>
      </c>
      <c r="E51" s="47">
        <v>9.1622000000000003</v>
      </c>
      <c r="F51" s="47">
        <v>0</v>
      </c>
      <c r="G51" s="47">
        <v>9.9872999999999994</v>
      </c>
      <c r="H51" s="47">
        <v>8.8309999999999995</v>
      </c>
      <c r="I51" s="47">
        <v>13.304500000000001</v>
      </c>
      <c r="J51" s="47">
        <v>9.6767000000000003</v>
      </c>
      <c r="K51" s="47">
        <v>0</v>
      </c>
      <c r="L51" s="47">
        <v>4.3155999999999999</v>
      </c>
      <c r="M51" s="47">
        <v>4.5585000000000004</v>
      </c>
      <c r="N51" s="47">
        <v>4.2481999999999998</v>
      </c>
      <c r="O51" s="47">
        <v>6.3860000000000001</v>
      </c>
      <c r="P51" s="47">
        <v>0</v>
      </c>
    </row>
    <row r="52" spans="1:16" hidden="1" outlineLevel="1">
      <c r="A52" s="8">
        <v>41791</v>
      </c>
      <c r="B52" s="47">
        <v>8.3826999999999998</v>
      </c>
      <c r="C52" s="47">
        <v>8.6898999999999997</v>
      </c>
      <c r="D52" s="47">
        <v>8.0510000000000002</v>
      </c>
      <c r="E52" s="47">
        <v>9.6925000000000008</v>
      </c>
      <c r="F52" s="47">
        <v>20</v>
      </c>
      <c r="G52" s="47">
        <v>9.7182999999999993</v>
      </c>
      <c r="H52" s="47">
        <v>8.8364999999999991</v>
      </c>
      <c r="I52" s="47">
        <v>10.6557</v>
      </c>
      <c r="J52" s="47">
        <v>11.3653</v>
      </c>
      <c r="K52" s="47">
        <v>20</v>
      </c>
      <c r="L52" s="47">
        <v>4.5019</v>
      </c>
      <c r="M52" s="47">
        <v>4.6245000000000003</v>
      </c>
      <c r="N52" s="47">
        <v>4.0877999999999997</v>
      </c>
      <c r="O52" s="47">
        <v>8.2560000000000002</v>
      </c>
      <c r="P52" s="47">
        <v>0</v>
      </c>
    </row>
    <row r="53" spans="1:16" hidden="1" outlineLevel="1">
      <c r="A53" s="8">
        <v>41821</v>
      </c>
      <c r="B53" s="47">
        <v>7.9851000000000001</v>
      </c>
      <c r="C53" s="47">
        <v>8.6881000000000004</v>
      </c>
      <c r="D53" s="47">
        <v>7.2552000000000003</v>
      </c>
      <c r="E53" s="47">
        <v>10.021800000000001</v>
      </c>
      <c r="F53" s="47">
        <v>20.421099999999999</v>
      </c>
      <c r="G53" s="47">
        <v>9.5062999999999995</v>
      </c>
      <c r="H53" s="47">
        <v>8.7481000000000009</v>
      </c>
      <c r="I53" s="47">
        <v>9.9337</v>
      </c>
      <c r="J53" s="47">
        <v>13.5863</v>
      </c>
      <c r="K53" s="47">
        <v>20.421099999999999</v>
      </c>
      <c r="L53" s="47">
        <v>4.6680000000000001</v>
      </c>
      <c r="M53" s="47">
        <v>5.7586000000000004</v>
      </c>
      <c r="N53" s="47">
        <v>4.0502000000000002</v>
      </c>
      <c r="O53" s="47">
        <v>7.7775999999999996</v>
      </c>
      <c r="P53" s="47">
        <v>0</v>
      </c>
    </row>
    <row r="54" spans="1:16" hidden="1" outlineLevel="1" collapsed="1">
      <c r="A54" s="8">
        <v>41852</v>
      </c>
      <c r="B54" s="47">
        <v>8.7096999999999998</v>
      </c>
      <c r="C54" s="47">
        <v>8.9318000000000008</v>
      </c>
      <c r="D54" s="47">
        <v>8.6214999999999993</v>
      </c>
      <c r="E54" s="47">
        <v>7.2619999999999996</v>
      </c>
      <c r="F54" s="47">
        <v>6.9686000000000003</v>
      </c>
      <c r="G54" s="47">
        <v>9.0950000000000006</v>
      </c>
      <c r="H54" s="47">
        <v>8.9796999999999993</v>
      </c>
      <c r="I54" s="47">
        <v>9.2574000000000005</v>
      </c>
      <c r="J54" s="47">
        <v>6.7809999999999997</v>
      </c>
      <c r="K54" s="47">
        <v>21.5</v>
      </c>
      <c r="L54" s="47">
        <v>5.5190999999999999</v>
      </c>
      <c r="M54" s="47">
        <v>4.3681999999999999</v>
      </c>
      <c r="N54" s="47">
        <v>4.8220999999999998</v>
      </c>
      <c r="O54" s="47">
        <v>7.3968999999999996</v>
      </c>
      <c r="P54" s="47">
        <v>6.75</v>
      </c>
    </row>
    <row r="55" spans="1:16" hidden="1" outlineLevel="1" collapsed="1">
      <c r="A55" s="8">
        <v>41883</v>
      </c>
      <c r="B55" s="47">
        <v>9.8430999999999997</v>
      </c>
      <c r="C55" s="47">
        <v>8.9816000000000003</v>
      </c>
      <c r="D55" s="47">
        <v>9.9580000000000002</v>
      </c>
      <c r="E55" s="47">
        <v>10.560700000000001</v>
      </c>
      <c r="F55" s="47">
        <v>19.979600000000001</v>
      </c>
      <c r="G55" s="47">
        <v>10.172599999999999</v>
      </c>
      <c r="H55" s="47">
        <v>8.9937000000000005</v>
      </c>
      <c r="I55" s="47">
        <v>10.373900000000001</v>
      </c>
      <c r="J55" s="47">
        <v>10.6921</v>
      </c>
      <c r="K55" s="47">
        <v>19.979600000000001</v>
      </c>
      <c r="L55" s="47">
        <v>4.3483000000000001</v>
      </c>
      <c r="M55" s="47">
        <v>3.9645999999999999</v>
      </c>
      <c r="N55" s="47">
        <v>4.3394000000000004</v>
      </c>
      <c r="O55" s="47">
        <v>7.0125000000000002</v>
      </c>
      <c r="P55" s="47">
        <v>0</v>
      </c>
    </row>
    <row r="56" spans="1:16" hidden="1" outlineLevel="1" collapsed="1">
      <c r="A56" s="8">
        <v>41913</v>
      </c>
      <c r="B56" s="47">
        <v>9.9257000000000009</v>
      </c>
      <c r="C56" s="47">
        <v>8.9300999999999995</v>
      </c>
      <c r="D56" s="47">
        <v>9.9711999999999996</v>
      </c>
      <c r="E56" s="47">
        <v>7.9493999999999998</v>
      </c>
      <c r="F56" s="47">
        <v>20.045200000000001</v>
      </c>
      <c r="G56" s="47">
        <v>11.1738</v>
      </c>
      <c r="H56" s="47">
        <v>8.9456000000000007</v>
      </c>
      <c r="I56" s="47">
        <v>11.662000000000001</v>
      </c>
      <c r="J56" s="47">
        <v>8.1912000000000003</v>
      </c>
      <c r="K56" s="47">
        <v>20.045200000000001</v>
      </c>
      <c r="L56" s="47">
        <v>2.1217999999999999</v>
      </c>
      <c r="M56" s="47">
        <v>3.5552000000000001</v>
      </c>
      <c r="N56" s="47">
        <v>2.0817999999999999</v>
      </c>
      <c r="O56" s="47">
        <v>6.5523999999999996</v>
      </c>
      <c r="P56" s="47">
        <v>0</v>
      </c>
    </row>
    <row r="57" spans="1:16" hidden="1" outlineLevel="1" collapsed="1">
      <c r="A57" s="8">
        <v>41944</v>
      </c>
      <c r="B57" s="47">
        <v>9.7749000000000006</v>
      </c>
      <c r="C57" s="47">
        <v>9.3404000000000007</v>
      </c>
      <c r="D57" s="47">
        <v>9.9613999999999994</v>
      </c>
      <c r="E57" s="47">
        <v>7.3895999999999997</v>
      </c>
      <c r="F57" s="47">
        <v>19.973299999999998</v>
      </c>
      <c r="G57" s="47">
        <v>10.7073</v>
      </c>
      <c r="H57" s="47">
        <v>9.3620999999999999</v>
      </c>
      <c r="I57" s="47">
        <v>11.322100000000001</v>
      </c>
      <c r="J57" s="47">
        <v>7.5202</v>
      </c>
      <c r="K57" s="47">
        <v>19.973299999999998</v>
      </c>
      <c r="L57" s="47">
        <v>3.5682999999999998</v>
      </c>
      <c r="M57" s="47">
        <v>3.5808</v>
      </c>
      <c r="N57" s="47">
        <v>3.4811999999999999</v>
      </c>
      <c r="O57" s="47">
        <v>7.0925000000000002</v>
      </c>
      <c r="P57" s="47">
        <v>0</v>
      </c>
    </row>
    <row r="58" spans="1:16" hidden="1" outlineLevel="1" collapsed="1">
      <c r="A58" s="8">
        <v>41974</v>
      </c>
      <c r="B58" s="47">
        <v>9.9025999999999996</v>
      </c>
      <c r="C58" s="47">
        <v>9.4441000000000006</v>
      </c>
      <c r="D58" s="47">
        <v>10.069699999999999</v>
      </c>
      <c r="E58" s="47">
        <v>9.5419999999999998</v>
      </c>
      <c r="F58" s="47">
        <v>20</v>
      </c>
      <c r="G58" s="47">
        <v>11.5297</v>
      </c>
      <c r="H58" s="47">
        <v>9.4656000000000002</v>
      </c>
      <c r="I58" s="47">
        <v>12.517899999999999</v>
      </c>
      <c r="J58" s="47">
        <v>8.8550000000000004</v>
      </c>
      <c r="K58" s="47">
        <v>20</v>
      </c>
      <c r="L58" s="47">
        <v>2.5693000000000001</v>
      </c>
      <c r="M58" s="47">
        <v>2.6631999999999998</v>
      </c>
      <c r="N58" s="47">
        <v>2.3178999999999998</v>
      </c>
      <c r="O58" s="47">
        <v>10.4735</v>
      </c>
      <c r="P58" s="47">
        <v>0</v>
      </c>
    </row>
    <row r="59" spans="1:16" hidden="1" outlineLevel="1" collapsed="1">
      <c r="A59" s="8">
        <v>42005</v>
      </c>
      <c r="B59" s="47">
        <v>9.2654999999999994</v>
      </c>
      <c r="C59" s="47">
        <v>9.5713000000000008</v>
      </c>
      <c r="D59" s="47">
        <v>8.8506</v>
      </c>
      <c r="E59" s="47">
        <v>9.8556000000000008</v>
      </c>
      <c r="F59" s="47">
        <v>24.283300000000001</v>
      </c>
      <c r="G59" s="47">
        <v>10.535</v>
      </c>
      <c r="H59" s="47">
        <v>9.6491000000000007</v>
      </c>
      <c r="I59" s="47">
        <v>11.4094</v>
      </c>
      <c r="J59" s="47">
        <v>10.068899999999999</v>
      </c>
      <c r="K59" s="47">
        <v>24.283300000000001</v>
      </c>
      <c r="L59" s="47">
        <v>4.5385</v>
      </c>
      <c r="M59" s="47">
        <v>4.2275999999999998</v>
      </c>
      <c r="N59" s="47">
        <v>4.2455999999999996</v>
      </c>
      <c r="O59" s="47">
        <v>7.399</v>
      </c>
      <c r="P59" s="47">
        <v>0</v>
      </c>
    </row>
    <row r="60" spans="1:16" hidden="1" outlineLevel="1" collapsed="1">
      <c r="A60" s="8">
        <v>42036</v>
      </c>
      <c r="B60" s="47">
        <v>8.7371999999999996</v>
      </c>
      <c r="C60" s="47">
        <v>9.8225999999999996</v>
      </c>
      <c r="D60" s="47">
        <v>6.0274999999999999</v>
      </c>
      <c r="E60" s="47">
        <v>11.824299999999999</v>
      </c>
      <c r="F60" s="47">
        <v>9.4056999999999995</v>
      </c>
      <c r="G60" s="47">
        <v>11.593400000000001</v>
      </c>
      <c r="H60" s="47">
        <v>9.8914000000000009</v>
      </c>
      <c r="I60" s="47">
        <v>14.687900000000001</v>
      </c>
      <c r="J60" s="47">
        <v>11.844200000000001</v>
      </c>
      <c r="K60" s="47">
        <v>20</v>
      </c>
      <c r="L60" s="47">
        <v>3.8212000000000002</v>
      </c>
      <c r="M60" s="47">
        <v>2.9251</v>
      </c>
      <c r="N60" s="47">
        <v>3.7873999999999999</v>
      </c>
      <c r="O60" s="47">
        <v>4.5593000000000004</v>
      </c>
      <c r="P60" s="47">
        <v>9.2263000000000002</v>
      </c>
    </row>
    <row r="61" spans="1:16" hidden="1" outlineLevel="1" collapsed="1">
      <c r="A61" s="8">
        <v>42064</v>
      </c>
      <c r="B61" s="47">
        <v>8.7110000000000003</v>
      </c>
      <c r="C61" s="47">
        <v>9.8195999999999994</v>
      </c>
      <c r="D61" s="47">
        <v>6.3878000000000004</v>
      </c>
      <c r="E61" s="47">
        <v>13.0497</v>
      </c>
      <c r="F61" s="47">
        <v>26.5</v>
      </c>
      <c r="G61" s="47">
        <v>12.5532</v>
      </c>
      <c r="H61" s="47">
        <v>9.8330000000000002</v>
      </c>
      <c r="I61" s="47">
        <v>16.886099999999999</v>
      </c>
      <c r="J61" s="47">
        <v>13.1341</v>
      </c>
      <c r="K61" s="47">
        <v>26.5</v>
      </c>
      <c r="L61" s="47">
        <v>3.5720000000000001</v>
      </c>
      <c r="M61" s="47">
        <v>3.5087000000000002</v>
      </c>
      <c r="N61" s="47">
        <v>3.5493999999999999</v>
      </c>
      <c r="O61" s="47">
        <v>6.7428999999999997</v>
      </c>
      <c r="P61" s="47">
        <v>0</v>
      </c>
    </row>
    <row r="62" spans="1:16" hidden="1" outlineLevel="1" collapsed="1">
      <c r="A62" s="8">
        <v>42095</v>
      </c>
      <c r="B62" s="47">
        <v>11.3994</v>
      </c>
      <c r="C62" s="47">
        <v>11.5435</v>
      </c>
      <c r="D62" s="47">
        <v>9.7188999999999997</v>
      </c>
      <c r="E62" s="47">
        <v>13.756399999999999</v>
      </c>
      <c r="F62" s="47">
        <v>5.8853</v>
      </c>
      <c r="G62" s="47">
        <v>14.0123</v>
      </c>
      <c r="H62" s="47">
        <v>11.6006</v>
      </c>
      <c r="I62" s="47">
        <v>18.796900000000001</v>
      </c>
      <c r="J62" s="47">
        <v>13.759499999999999</v>
      </c>
      <c r="K62" s="47">
        <v>5.8853</v>
      </c>
      <c r="L62" s="47">
        <v>2.6238999999999999</v>
      </c>
      <c r="M62" s="47">
        <v>3.1871</v>
      </c>
      <c r="N62" s="47">
        <v>2.6181999999999999</v>
      </c>
      <c r="O62" s="47">
        <v>3.0758999999999999</v>
      </c>
      <c r="P62" s="47">
        <v>0</v>
      </c>
    </row>
    <row r="63" spans="1:16" hidden="1" outlineLevel="1" collapsed="1">
      <c r="A63" s="8">
        <v>42125</v>
      </c>
      <c r="B63" s="47">
        <v>13.6326</v>
      </c>
      <c r="C63" s="47">
        <v>14.178699999999999</v>
      </c>
      <c r="D63" s="47">
        <v>13.2987</v>
      </c>
      <c r="E63" s="47">
        <v>13.563000000000001</v>
      </c>
      <c r="F63" s="47">
        <v>10.9099</v>
      </c>
      <c r="G63" s="47">
        <v>15.5215</v>
      </c>
      <c r="H63" s="47">
        <v>14.206099999999999</v>
      </c>
      <c r="I63" s="47">
        <v>18.018799999999999</v>
      </c>
      <c r="J63" s="47">
        <v>13.5684</v>
      </c>
      <c r="K63" s="47">
        <v>18.061499999999999</v>
      </c>
      <c r="L63" s="47">
        <v>2.4424000000000001</v>
      </c>
      <c r="M63" s="47">
        <v>2.9182000000000001</v>
      </c>
      <c r="N63" s="47">
        <v>2.1998000000000002</v>
      </c>
      <c r="O63" s="47">
        <v>1.5390999999999999</v>
      </c>
      <c r="P63" s="47">
        <v>9.4949999999999992</v>
      </c>
    </row>
    <row r="64" spans="1:16" hidden="1" outlineLevel="1" collapsed="1">
      <c r="A64" s="8">
        <v>42156</v>
      </c>
      <c r="B64" s="47">
        <v>14.3445</v>
      </c>
      <c r="C64" s="47">
        <v>14.2553</v>
      </c>
      <c r="D64" s="47">
        <v>15.3497</v>
      </c>
      <c r="E64" s="47">
        <v>12.1671</v>
      </c>
      <c r="F64" s="47">
        <v>18.279</v>
      </c>
      <c r="G64" s="47">
        <v>15.5349</v>
      </c>
      <c r="H64" s="47">
        <v>14.284800000000001</v>
      </c>
      <c r="I64" s="47">
        <v>18.508800000000001</v>
      </c>
      <c r="J64" s="47">
        <v>12.2082</v>
      </c>
      <c r="K64" s="47">
        <v>18.279</v>
      </c>
      <c r="L64" s="47">
        <v>2.9624999999999999</v>
      </c>
      <c r="M64" s="47">
        <v>2.8698000000000001</v>
      </c>
      <c r="N64" s="47">
        <v>2.5407999999999999</v>
      </c>
      <c r="O64" s="47">
        <v>10.5974</v>
      </c>
      <c r="P64" s="47">
        <v>0</v>
      </c>
    </row>
    <row r="65" spans="1:16" hidden="1" outlineLevel="1" collapsed="1">
      <c r="A65" s="8">
        <v>42186</v>
      </c>
      <c r="B65" s="47">
        <v>14.206899999999999</v>
      </c>
      <c r="C65" s="47">
        <v>14.587300000000001</v>
      </c>
      <c r="D65" s="47">
        <v>15.500400000000001</v>
      </c>
      <c r="E65" s="47">
        <v>10.704000000000001</v>
      </c>
      <c r="F65" s="47">
        <v>20</v>
      </c>
      <c r="G65" s="47">
        <v>15.212199999999999</v>
      </c>
      <c r="H65" s="47">
        <v>14.7393</v>
      </c>
      <c r="I65" s="47">
        <v>17.930399999999999</v>
      </c>
      <c r="J65" s="47">
        <v>10.7052</v>
      </c>
      <c r="K65" s="47">
        <v>20</v>
      </c>
      <c r="L65" s="47">
        <v>2.6021999999999998</v>
      </c>
      <c r="M65" s="47">
        <v>3.1032000000000002</v>
      </c>
      <c r="N65" s="47">
        <v>2.5758000000000001</v>
      </c>
      <c r="O65" s="47">
        <v>0.85470000000000002</v>
      </c>
      <c r="P65" s="47">
        <v>0</v>
      </c>
    </row>
    <row r="66" spans="1:16" hidden="1" outlineLevel="1" collapsed="1">
      <c r="A66" s="8">
        <v>42217</v>
      </c>
      <c r="B66" s="47">
        <v>13.7424</v>
      </c>
      <c r="C66" s="47">
        <v>14.536</v>
      </c>
      <c r="D66" s="47">
        <v>15.717000000000001</v>
      </c>
      <c r="E66" s="47">
        <v>9.7909000000000006</v>
      </c>
      <c r="F66" s="47">
        <v>23.435099999999998</v>
      </c>
      <c r="G66" s="47">
        <v>14.1906</v>
      </c>
      <c r="H66" s="47">
        <v>14.664400000000001</v>
      </c>
      <c r="I66" s="47">
        <v>16.785699999999999</v>
      </c>
      <c r="J66" s="47">
        <v>9.8384999999999998</v>
      </c>
      <c r="K66" s="47">
        <v>23.435099999999998</v>
      </c>
      <c r="L66" s="47">
        <v>4.7850000000000001</v>
      </c>
      <c r="M66" s="47">
        <v>3.3927</v>
      </c>
      <c r="N66" s="47">
        <v>3.8794</v>
      </c>
      <c r="O66" s="47">
        <v>8.4992999999999999</v>
      </c>
      <c r="P66" s="47">
        <v>0</v>
      </c>
    </row>
    <row r="67" spans="1:16" hidden="1" outlineLevel="1" collapsed="1">
      <c r="A67" s="8">
        <v>42248</v>
      </c>
      <c r="B67" s="45">
        <v>12.994300000000001</v>
      </c>
      <c r="C67" s="45">
        <v>14.1753</v>
      </c>
      <c r="D67" s="45">
        <v>14.1761</v>
      </c>
      <c r="E67" s="45">
        <v>9.8795000000000002</v>
      </c>
      <c r="F67" s="45">
        <v>0</v>
      </c>
      <c r="G67" s="45">
        <v>13.804600000000001</v>
      </c>
      <c r="H67" s="45">
        <v>14.195399999999999</v>
      </c>
      <c r="I67" s="45">
        <v>16.403099999999998</v>
      </c>
      <c r="J67" s="45">
        <v>9.8795000000000002</v>
      </c>
      <c r="K67" s="45">
        <v>0</v>
      </c>
      <c r="L67" s="45">
        <v>2.2037</v>
      </c>
      <c r="M67" s="45">
        <v>2.1949999999999998</v>
      </c>
      <c r="N67" s="45">
        <v>2.2038000000000002</v>
      </c>
      <c r="O67" s="45">
        <v>1.6768000000000001</v>
      </c>
      <c r="P67" s="45">
        <v>0</v>
      </c>
    </row>
    <row r="68" spans="1:16" hidden="1" outlineLevel="1" collapsed="1">
      <c r="A68" s="8">
        <v>42278</v>
      </c>
      <c r="B68" s="45">
        <v>12.701499999999999</v>
      </c>
      <c r="C68" s="45">
        <v>13.668100000000001</v>
      </c>
      <c r="D68" s="45">
        <v>14.0867</v>
      </c>
      <c r="E68" s="45">
        <v>8.9375</v>
      </c>
      <c r="F68" s="45">
        <v>27</v>
      </c>
      <c r="G68" s="45">
        <v>13.1875</v>
      </c>
      <c r="H68" s="45">
        <v>13.7239</v>
      </c>
      <c r="I68" s="45">
        <v>15.212899999999999</v>
      </c>
      <c r="J68" s="45">
        <v>8.9489999999999998</v>
      </c>
      <c r="K68" s="45">
        <v>27</v>
      </c>
      <c r="L68" s="45">
        <v>2.3037999999999998</v>
      </c>
      <c r="M68" s="45">
        <v>1.5926</v>
      </c>
      <c r="N68" s="45">
        <v>2.3304999999999998</v>
      </c>
      <c r="O68" s="45">
        <v>1.5003</v>
      </c>
      <c r="P68" s="45">
        <v>0</v>
      </c>
    </row>
    <row r="69" spans="1:16" hidden="1" outlineLevel="1" collapsed="1">
      <c r="A69" s="8">
        <v>42309</v>
      </c>
      <c r="B69" s="45">
        <v>12.9101</v>
      </c>
      <c r="C69" s="45">
        <v>14.529</v>
      </c>
      <c r="D69" s="45">
        <v>13.6952</v>
      </c>
      <c r="E69" s="45">
        <v>8.9010999999999996</v>
      </c>
      <c r="F69" s="45">
        <v>4.5</v>
      </c>
      <c r="G69" s="45">
        <v>13.4267</v>
      </c>
      <c r="H69" s="45">
        <v>14.581300000000001</v>
      </c>
      <c r="I69" s="45">
        <v>14.802899999999999</v>
      </c>
      <c r="J69" s="45">
        <v>8.9014000000000006</v>
      </c>
      <c r="K69" s="45">
        <v>4.5</v>
      </c>
      <c r="L69" s="45">
        <v>3.8403999999999998</v>
      </c>
      <c r="M69" s="45">
        <v>2.2688000000000001</v>
      </c>
      <c r="N69" s="45">
        <v>3.8746</v>
      </c>
      <c r="O69" s="45">
        <v>2.1558999999999999</v>
      </c>
      <c r="P69" s="45">
        <v>0</v>
      </c>
    </row>
    <row r="70" spans="1:16" hidden="1" outlineLevel="1" collapsed="1">
      <c r="A70" s="8">
        <v>42339</v>
      </c>
      <c r="B70" s="45">
        <v>12.331300000000001</v>
      </c>
      <c r="C70" s="45">
        <v>13.4994</v>
      </c>
      <c r="D70" s="45">
        <v>13.466799999999999</v>
      </c>
      <c r="E70" s="45">
        <v>9.2088000000000001</v>
      </c>
      <c r="F70" s="45">
        <v>17</v>
      </c>
      <c r="G70" s="45">
        <v>12.6778</v>
      </c>
      <c r="H70" s="45">
        <v>13.5221</v>
      </c>
      <c r="I70" s="45">
        <v>14.311500000000001</v>
      </c>
      <c r="J70" s="45">
        <v>9.2123000000000008</v>
      </c>
      <c r="K70" s="45">
        <v>17</v>
      </c>
      <c r="L70" s="45">
        <v>2.847</v>
      </c>
      <c r="M70" s="45">
        <v>2.5078999999999998</v>
      </c>
      <c r="N70" s="45">
        <v>2.859</v>
      </c>
      <c r="O70" s="45">
        <v>0.76819999999999999</v>
      </c>
      <c r="P70" s="45">
        <v>0</v>
      </c>
    </row>
    <row r="71" spans="1:16" hidden="1" outlineLevel="1" collapsed="1">
      <c r="A71" s="8">
        <v>42370</v>
      </c>
      <c r="B71" s="45">
        <v>12.617800000000001</v>
      </c>
      <c r="C71" s="45">
        <v>12.8331</v>
      </c>
      <c r="D71" s="45">
        <v>13.5243</v>
      </c>
      <c r="E71" s="45">
        <v>9.3089999999999993</v>
      </c>
      <c r="F71" s="45">
        <v>0</v>
      </c>
      <c r="G71" s="45">
        <v>13.204800000000001</v>
      </c>
      <c r="H71" s="45">
        <v>12.9247</v>
      </c>
      <c r="I71" s="45">
        <v>14.617800000000001</v>
      </c>
      <c r="J71" s="45">
        <v>9.3089999999999993</v>
      </c>
      <c r="K71" s="45">
        <v>0</v>
      </c>
      <c r="L71" s="45">
        <v>2.9969000000000001</v>
      </c>
      <c r="M71" s="45">
        <v>3.3997999999999999</v>
      </c>
      <c r="N71" s="45">
        <v>2.9803000000000002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12.9757</v>
      </c>
      <c r="C72" s="45">
        <v>12.666700000000001</v>
      </c>
      <c r="D72" s="45">
        <v>13.735200000000001</v>
      </c>
      <c r="E72" s="45">
        <v>9.1585000000000001</v>
      </c>
      <c r="F72" s="45">
        <v>10</v>
      </c>
      <c r="G72" s="45">
        <v>13.7911</v>
      </c>
      <c r="H72" s="45">
        <v>12.6904</v>
      </c>
      <c r="I72" s="45">
        <v>14.9869</v>
      </c>
      <c r="J72" s="45">
        <v>9.1591000000000005</v>
      </c>
      <c r="K72" s="45">
        <v>0</v>
      </c>
      <c r="L72" s="45">
        <v>3.6126</v>
      </c>
      <c r="M72" s="45">
        <v>3.2153999999999998</v>
      </c>
      <c r="N72" s="45">
        <v>3.5876000000000001</v>
      </c>
      <c r="O72" s="45">
        <v>0.7</v>
      </c>
      <c r="P72" s="45">
        <v>10</v>
      </c>
    </row>
    <row r="73" spans="1:16" hidden="1" outlineLevel="1" collapsed="1">
      <c r="A73" s="8">
        <v>42430</v>
      </c>
      <c r="B73" s="45">
        <v>13.4245</v>
      </c>
      <c r="C73" s="45">
        <v>12.1548</v>
      </c>
      <c r="D73" s="45">
        <v>14.5517</v>
      </c>
      <c r="E73" s="45">
        <v>8.8743999999999996</v>
      </c>
      <c r="F73" s="45">
        <v>13</v>
      </c>
      <c r="G73" s="45">
        <v>14.0726</v>
      </c>
      <c r="H73" s="45">
        <v>12.2067</v>
      </c>
      <c r="I73" s="45">
        <v>15.4328</v>
      </c>
      <c r="J73" s="45">
        <v>9.3135999999999992</v>
      </c>
      <c r="K73" s="45">
        <v>13</v>
      </c>
      <c r="L73" s="45">
        <v>2.6652999999999998</v>
      </c>
      <c r="M73" s="45">
        <v>3.1454</v>
      </c>
      <c r="N73" s="45">
        <v>2.3973</v>
      </c>
      <c r="O73" s="45">
        <v>3.9394999999999998</v>
      </c>
      <c r="P73" s="45">
        <v>0</v>
      </c>
    </row>
    <row r="74" spans="1:16" hidden="1" outlineLevel="1" collapsed="1">
      <c r="A74" s="8">
        <v>42461</v>
      </c>
      <c r="B74" s="45">
        <v>12.547800000000001</v>
      </c>
      <c r="C74" s="45">
        <v>12.1873</v>
      </c>
      <c r="D74" s="45">
        <v>13.2781</v>
      </c>
      <c r="E74" s="45">
        <v>9.1600999999999999</v>
      </c>
      <c r="F74" s="45">
        <v>21.0899</v>
      </c>
      <c r="G74" s="45">
        <v>13.800700000000001</v>
      </c>
      <c r="H74" s="45">
        <v>12.4337</v>
      </c>
      <c r="I74" s="45">
        <v>15.3485</v>
      </c>
      <c r="J74" s="45">
        <v>9.1773000000000007</v>
      </c>
      <c r="K74" s="45">
        <v>21.0899</v>
      </c>
      <c r="L74" s="45">
        <v>2.3447</v>
      </c>
      <c r="M74" s="45">
        <v>4.2130000000000001</v>
      </c>
      <c r="N74" s="45">
        <v>2.2149000000000001</v>
      </c>
      <c r="O74" s="45">
        <v>1.6648000000000001</v>
      </c>
      <c r="P74" s="45">
        <v>0</v>
      </c>
    </row>
    <row r="75" spans="1:16" hidden="1" outlineLevel="1" collapsed="1">
      <c r="A75" s="8">
        <v>42491</v>
      </c>
      <c r="B75" s="45">
        <v>12.6015</v>
      </c>
      <c r="C75" s="45">
        <v>12.800700000000001</v>
      </c>
      <c r="D75" s="45">
        <v>13.122299999999999</v>
      </c>
      <c r="E75" s="45">
        <v>8.8377999999999997</v>
      </c>
      <c r="F75" s="45">
        <v>0</v>
      </c>
      <c r="G75" s="45">
        <v>13.6523</v>
      </c>
      <c r="H75" s="45">
        <v>12.9579</v>
      </c>
      <c r="I75" s="45">
        <v>14.8339</v>
      </c>
      <c r="J75" s="45">
        <v>8.8514999999999997</v>
      </c>
      <c r="K75" s="45">
        <v>0</v>
      </c>
      <c r="L75" s="45">
        <v>2.9249000000000001</v>
      </c>
      <c r="M75" s="45">
        <v>3.8641999999999999</v>
      </c>
      <c r="N75" s="45">
        <v>2.8081999999999998</v>
      </c>
      <c r="O75" s="45">
        <v>7.8228999999999997</v>
      </c>
      <c r="P75" s="45">
        <v>0</v>
      </c>
    </row>
    <row r="76" spans="1:16" hidden="1" outlineLevel="1" collapsed="1">
      <c r="A76" s="8">
        <v>42522</v>
      </c>
      <c r="B76" s="45">
        <v>11.8735</v>
      </c>
      <c r="C76" s="45">
        <v>11.7631</v>
      </c>
      <c r="D76" s="45">
        <v>12.455399999999999</v>
      </c>
      <c r="E76" s="45">
        <v>8.0928000000000004</v>
      </c>
      <c r="F76" s="45">
        <v>0</v>
      </c>
      <c r="G76" s="45">
        <v>12.6267</v>
      </c>
      <c r="H76" s="45">
        <v>11.956</v>
      </c>
      <c r="I76" s="45">
        <v>13.5848</v>
      </c>
      <c r="J76" s="45">
        <v>8.1014999999999997</v>
      </c>
      <c r="K76" s="45">
        <v>0</v>
      </c>
      <c r="L76" s="45">
        <v>2.5114999999999998</v>
      </c>
      <c r="M76" s="45">
        <v>4.6546000000000003</v>
      </c>
      <c r="N76" s="45">
        <v>2.3325999999999998</v>
      </c>
      <c r="O76" s="45">
        <v>1.9613</v>
      </c>
      <c r="P76" s="45">
        <v>0</v>
      </c>
    </row>
    <row r="77" spans="1:16" hidden="1" outlineLevel="1" collapsed="1">
      <c r="A77" s="8">
        <v>42552</v>
      </c>
      <c r="B77" s="45">
        <v>11.3431</v>
      </c>
      <c r="C77" s="45">
        <v>11.982200000000001</v>
      </c>
      <c r="D77" s="45">
        <v>11.7515</v>
      </c>
      <c r="E77" s="45">
        <v>7.62</v>
      </c>
      <c r="F77" s="45">
        <v>12.8598</v>
      </c>
      <c r="G77" s="45">
        <v>12.1096</v>
      </c>
      <c r="H77" s="45">
        <v>12.095800000000001</v>
      </c>
      <c r="I77" s="45">
        <v>13.0501</v>
      </c>
      <c r="J77" s="45">
        <v>7.6197999999999997</v>
      </c>
      <c r="K77" s="45">
        <v>12.8598</v>
      </c>
      <c r="L77" s="45">
        <v>2.1968999999999999</v>
      </c>
      <c r="M77" s="45">
        <v>3.6448</v>
      </c>
      <c r="N77" s="45">
        <v>2.1248999999999998</v>
      </c>
      <c r="O77" s="45">
        <v>8.6447000000000003</v>
      </c>
      <c r="P77" s="45">
        <v>0</v>
      </c>
    </row>
    <row r="78" spans="1:16" hidden="1" outlineLevel="1" collapsed="1">
      <c r="A78" s="8">
        <v>42583</v>
      </c>
      <c r="B78" s="45">
        <v>8.6609999999999996</v>
      </c>
      <c r="C78" s="45">
        <v>12.1023</v>
      </c>
      <c r="D78" s="45">
        <v>7.3921000000000001</v>
      </c>
      <c r="E78" s="45">
        <v>7.4040999999999997</v>
      </c>
      <c r="F78" s="45">
        <v>18.7485</v>
      </c>
      <c r="G78" s="45">
        <v>11.0076</v>
      </c>
      <c r="H78" s="45">
        <v>12.1622</v>
      </c>
      <c r="I78" s="45">
        <v>11.833500000000001</v>
      </c>
      <c r="J78" s="45">
        <v>7.4046000000000003</v>
      </c>
      <c r="K78" s="45">
        <v>20.405799999999999</v>
      </c>
      <c r="L78" s="45">
        <v>1.8957999999999999</v>
      </c>
      <c r="M78" s="45">
        <v>3.0785</v>
      </c>
      <c r="N78" s="45">
        <v>1.8763000000000001</v>
      </c>
      <c r="O78" s="45">
        <v>5</v>
      </c>
      <c r="P78" s="45">
        <v>10</v>
      </c>
    </row>
    <row r="79" spans="1:16" hidden="1" outlineLevel="1" collapsed="1">
      <c r="A79" s="8">
        <v>42614</v>
      </c>
      <c r="B79" s="45">
        <v>9.9161000000000001</v>
      </c>
      <c r="C79" s="45">
        <v>11.4795</v>
      </c>
      <c r="D79" s="45">
        <v>9.8667999999999996</v>
      </c>
      <c r="E79" s="45">
        <v>7.3258000000000001</v>
      </c>
      <c r="F79" s="45">
        <v>0</v>
      </c>
      <c r="G79" s="45">
        <v>10.3795</v>
      </c>
      <c r="H79" s="45">
        <v>11.788399999999999</v>
      </c>
      <c r="I79" s="45">
        <v>10.485900000000001</v>
      </c>
      <c r="J79" s="45">
        <v>7.3436000000000003</v>
      </c>
      <c r="K79" s="45">
        <v>0</v>
      </c>
      <c r="L79" s="45">
        <v>2.7008000000000001</v>
      </c>
      <c r="M79" s="45">
        <v>4.8239999999999998</v>
      </c>
      <c r="N79" s="45">
        <v>2.3014999999999999</v>
      </c>
      <c r="O79" s="45">
        <v>2.0001000000000002</v>
      </c>
      <c r="P79" s="45">
        <v>0</v>
      </c>
    </row>
    <row r="80" spans="1:16" hidden="1" outlineLevel="1" collapsed="1">
      <c r="A80" s="8">
        <v>42644</v>
      </c>
      <c r="B80" s="45">
        <v>9.5894999999999992</v>
      </c>
      <c r="C80" s="45">
        <v>11.1557</v>
      </c>
      <c r="D80" s="45">
        <v>9.4741</v>
      </c>
      <c r="E80" s="45">
        <v>7.2588999999999997</v>
      </c>
      <c r="F80" s="45">
        <v>13</v>
      </c>
      <c r="G80" s="45">
        <v>10.2384</v>
      </c>
      <c r="H80" s="45">
        <v>11.285600000000001</v>
      </c>
      <c r="I80" s="45">
        <v>10.3665</v>
      </c>
      <c r="J80" s="45">
        <v>7.3864999999999998</v>
      </c>
      <c r="K80" s="45">
        <v>13</v>
      </c>
      <c r="L80" s="45">
        <v>1.9509000000000001</v>
      </c>
      <c r="M80" s="45">
        <v>3.4628000000000001</v>
      </c>
      <c r="N80" s="45">
        <v>1.6157999999999999</v>
      </c>
      <c r="O80" s="45">
        <v>4.9787999999999997</v>
      </c>
      <c r="P80" s="45">
        <v>0</v>
      </c>
    </row>
    <row r="81" spans="1:16" hidden="1" outlineLevel="1" collapsed="1">
      <c r="A81" s="8">
        <v>42675</v>
      </c>
      <c r="B81" s="45">
        <v>9.2871000000000006</v>
      </c>
      <c r="C81" s="45">
        <v>11.532999999999999</v>
      </c>
      <c r="D81" s="45">
        <v>8.8622999999999994</v>
      </c>
      <c r="E81" s="45">
        <v>7.4634</v>
      </c>
      <c r="F81" s="45">
        <v>0</v>
      </c>
      <c r="G81" s="45">
        <v>10.1548</v>
      </c>
      <c r="H81" s="45">
        <v>11.571199999999999</v>
      </c>
      <c r="I81" s="45">
        <v>10.1313</v>
      </c>
      <c r="J81" s="45">
        <v>7.4634</v>
      </c>
      <c r="K81" s="45">
        <v>0</v>
      </c>
      <c r="L81" s="45">
        <v>2.0169000000000001</v>
      </c>
      <c r="M81" s="45">
        <v>3.8302</v>
      </c>
      <c r="N81" s="45">
        <v>1.9985999999999999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8.7166999999999994</v>
      </c>
      <c r="C82" s="45">
        <v>9.7731999999999992</v>
      </c>
      <c r="D82" s="45">
        <v>8.5517000000000003</v>
      </c>
      <c r="E82" s="45">
        <v>7.4954000000000001</v>
      </c>
      <c r="F82" s="45">
        <v>13</v>
      </c>
      <c r="G82" s="45">
        <v>9.5533999999999999</v>
      </c>
      <c r="H82" s="45">
        <v>9.7903000000000002</v>
      </c>
      <c r="I82" s="45">
        <v>9.9451999999999998</v>
      </c>
      <c r="J82" s="45">
        <v>7.5025000000000004</v>
      </c>
      <c r="K82" s="45">
        <v>13</v>
      </c>
      <c r="L82" s="45">
        <v>2.0007999999999999</v>
      </c>
      <c r="M82" s="45">
        <v>3.6520999999999999</v>
      </c>
      <c r="N82" s="45">
        <v>1.9661</v>
      </c>
      <c r="O82" s="45">
        <v>6.0994000000000002</v>
      </c>
      <c r="P82" s="45">
        <v>0</v>
      </c>
    </row>
    <row r="83" spans="1:16" hidden="1" outlineLevel="1" collapsed="1">
      <c r="A83" s="8">
        <v>42736</v>
      </c>
      <c r="B83" s="45">
        <v>9.4741999999999997</v>
      </c>
      <c r="C83" s="45">
        <v>8.3224999999999998</v>
      </c>
      <c r="D83" s="45">
        <v>9.8988999999999994</v>
      </c>
      <c r="E83" s="45">
        <v>7.4946000000000002</v>
      </c>
      <c r="F83" s="45">
        <v>0</v>
      </c>
      <c r="G83" s="45">
        <v>9.6875999999999998</v>
      </c>
      <c r="H83" s="45">
        <v>8.3407</v>
      </c>
      <c r="I83" s="45">
        <v>10.1823</v>
      </c>
      <c r="J83" s="45">
        <v>7.4946000000000002</v>
      </c>
      <c r="K83" s="45">
        <v>0</v>
      </c>
      <c r="L83" s="45">
        <v>2.0703999999999998</v>
      </c>
      <c r="M83" s="45">
        <v>1.802</v>
      </c>
      <c r="N83" s="45">
        <v>2.0726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8.7155000000000005</v>
      </c>
      <c r="C84" s="45">
        <v>7.9850000000000003</v>
      </c>
      <c r="D84" s="45">
        <v>9.0706000000000007</v>
      </c>
      <c r="E84" s="45">
        <v>7.4794</v>
      </c>
      <c r="F84" s="45">
        <v>0</v>
      </c>
      <c r="G84" s="45">
        <v>9.2890999999999995</v>
      </c>
      <c r="H84" s="45">
        <v>8.2020999999999997</v>
      </c>
      <c r="I84" s="45">
        <v>9.8676999999999992</v>
      </c>
      <c r="J84" s="45">
        <v>7.4848999999999997</v>
      </c>
      <c r="K84" s="45">
        <v>0</v>
      </c>
      <c r="L84" s="45">
        <v>2.5186999999999999</v>
      </c>
      <c r="M84" s="45">
        <v>1.0461</v>
      </c>
      <c r="N84" s="45">
        <v>2.5686</v>
      </c>
      <c r="O84" s="45">
        <v>5.4276</v>
      </c>
      <c r="P84" s="45">
        <v>0</v>
      </c>
    </row>
    <row r="85" spans="1:16" hidden="1" outlineLevel="1" collapsed="1">
      <c r="A85" s="8">
        <v>42795</v>
      </c>
      <c r="B85" s="45">
        <v>8.9970999999999997</v>
      </c>
      <c r="C85" s="45">
        <v>8.3623999999999992</v>
      </c>
      <c r="D85" s="45">
        <v>9.4535</v>
      </c>
      <c r="E85" s="45">
        <v>7.4694000000000003</v>
      </c>
      <c r="F85" s="45">
        <v>10</v>
      </c>
      <c r="G85" s="45">
        <v>9.0548999999999999</v>
      </c>
      <c r="H85" s="45">
        <v>8.4456000000000007</v>
      </c>
      <c r="I85" s="45">
        <v>9.5226000000000006</v>
      </c>
      <c r="J85" s="45">
        <v>7.4694000000000003</v>
      </c>
      <c r="K85" s="45">
        <v>10</v>
      </c>
      <c r="L85" s="45">
        <v>2.8698999999999999</v>
      </c>
      <c r="M85" s="45">
        <v>1.9784999999999999</v>
      </c>
      <c r="N85" s="45">
        <v>3.0766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8.1635000000000009</v>
      </c>
      <c r="C86" s="45">
        <v>8.3740000000000006</v>
      </c>
      <c r="D86" s="45">
        <v>8.2958999999999996</v>
      </c>
      <c r="E86" s="45">
        <v>7.5770999999999997</v>
      </c>
      <c r="F86" s="45">
        <v>0</v>
      </c>
      <c r="G86" s="45">
        <v>8.2965999999999998</v>
      </c>
      <c r="H86" s="45">
        <v>8.4008000000000003</v>
      </c>
      <c r="I86" s="45">
        <v>8.51</v>
      </c>
      <c r="J86" s="45">
        <v>7.5778999999999996</v>
      </c>
      <c r="K86" s="45">
        <v>0</v>
      </c>
      <c r="L86" s="45">
        <v>3.4681999999999999</v>
      </c>
      <c r="M86" s="45">
        <v>0.6895</v>
      </c>
      <c r="N86" s="45">
        <v>3.532</v>
      </c>
      <c r="O86" s="45">
        <v>0.36270000000000002</v>
      </c>
      <c r="P86" s="45">
        <v>0</v>
      </c>
    </row>
    <row r="87" spans="1:16" hidden="1" outlineLevel="1" collapsed="1">
      <c r="A87" s="8">
        <v>42856</v>
      </c>
      <c r="B87" s="45">
        <v>7.8745000000000003</v>
      </c>
      <c r="C87" s="45">
        <v>7.0673000000000004</v>
      </c>
      <c r="D87" s="45">
        <v>8.3827999999999996</v>
      </c>
      <c r="E87" s="45">
        <v>7.5052000000000003</v>
      </c>
      <c r="F87" s="45">
        <v>8</v>
      </c>
      <c r="G87" s="45">
        <v>8.0298999999999996</v>
      </c>
      <c r="H87" s="45">
        <v>7.1284999999999998</v>
      </c>
      <c r="I87" s="45">
        <v>8.6820000000000004</v>
      </c>
      <c r="J87" s="45">
        <v>7.5194000000000001</v>
      </c>
      <c r="K87" s="45">
        <v>8</v>
      </c>
      <c r="L87" s="45">
        <v>3.5278</v>
      </c>
      <c r="M87" s="45">
        <v>1.1215999999999999</v>
      </c>
      <c r="N87" s="45">
        <v>3.6097000000000001</v>
      </c>
      <c r="O87" s="45">
        <v>5.0998999999999999</v>
      </c>
      <c r="P87" s="45">
        <v>0</v>
      </c>
    </row>
    <row r="88" spans="1:16" hidden="1" outlineLevel="1" collapsed="1">
      <c r="A88" s="8">
        <v>42887</v>
      </c>
      <c r="B88" s="45">
        <v>7.8064</v>
      </c>
      <c r="C88" s="45">
        <v>7.1242999999999999</v>
      </c>
      <c r="D88" s="45">
        <v>9.1341000000000001</v>
      </c>
      <c r="E88" s="45">
        <v>7.5338000000000003</v>
      </c>
      <c r="F88" s="45">
        <v>0</v>
      </c>
      <c r="G88" s="45">
        <v>7.8613999999999997</v>
      </c>
      <c r="H88" s="45">
        <v>7.1619999999999999</v>
      </c>
      <c r="I88" s="45">
        <v>9.4625000000000004</v>
      </c>
      <c r="J88" s="45">
        <v>7.5338000000000003</v>
      </c>
      <c r="K88" s="45">
        <v>0</v>
      </c>
      <c r="L88" s="45">
        <v>3.1779999999999999</v>
      </c>
      <c r="M88" s="45">
        <v>0.40279999999999999</v>
      </c>
      <c r="N88" s="45">
        <v>3.3654999999999999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7.6204999999999998</v>
      </c>
      <c r="C89" s="45">
        <v>6.1920999999999999</v>
      </c>
      <c r="D89" s="45">
        <v>8.5947999999999993</v>
      </c>
      <c r="E89" s="45">
        <v>6.8822000000000001</v>
      </c>
      <c r="F89" s="45">
        <v>0</v>
      </c>
      <c r="G89" s="45">
        <v>7.7374999999999998</v>
      </c>
      <c r="H89" s="45">
        <v>6.2146999999999997</v>
      </c>
      <c r="I89" s="45">
        <v>8.8795000000000002</v>
      </c>
      <c r="J89" s="45">
        <v>6.8822000000000001</v>
      </c>
      <c r="K89" s="45">
        <v>0</v>
      </c>
      <c r="L89" s="45">
        <v>2.99</v>
      </c>
      <c r="M89" s="45">
        <v>0.40899999999999997</v>
      </c>
      <c r="N89" s="45">
        <v>3.0535000000000001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8.5027000000000008</v>
      </c>
      <c r="C90" s="45">
        <v>6.7031999999999998</v>
      </c>
      <c r="D90" s="45">
        <v>9.4001000000000001</v>
      </c>
      <c r="E90" s="45">
        <v>6.6567999999999996</v>
      </c>
      <c r="F90" s="45">
        <v>0</v>
      </c>
      <c r="G90" s="45">
        <v>8.7159999999999993</v>
      </c>
      <c r="H90" s="45">
        <v>6.7351999999999999</v>
      </c>
      <c r="I90" s="45">
        <v>9.6499000000000006</v>
      </c>
      <c r="J90" s="45">
        <v>6.8674999999999997</v>
      </c>
      <c r="K90" s="45">
        <v>0</v>
      </c>
      <c r="L90" s="45">
        <v>2.9836</v>
      </c>
      <c r="M90" s="45">
        <v>0.66720000000000002</v>
      </c>
      <c r="N90" s="45">
        <v>3.0354000000000001</v>
      </c>
      <c r="O90" s="45">
        <v>3</v>
      </c>
      <c r="P90" s="45">
        <v>0</v>
      </c>
    </row>
    <row r="91" spans="1:16" hidden="1" outlineLevel="1" collapsed="1">
      <c r="A91" s="8">
        <v>42979</v>
      </c>
      <c r="B91" s="45">
        <v>8.5695999999999994</v>
      </c>
      <c r="C91" s="45">
        <v>6.5515999999999996</v>
      </c>
      <c r="D91" s="45">
        <v>9.8541000000000007</v>
      </c>
      <c r="E91" s="45">
        <v>6.8392999999999997</v>
      </c>
      <c r="F91" s="45">
        <v>4.4839000000000002</v>
      </c>
      <c r="G91" s="45">
        <v>8.6766000000000005</v>
      </c>
      <c r="H91" s="45">
        <v>6.5831999999999997</v>
      </c>
      <c r="I91" s="45">
        <v>10.0543</v>
      </c>
      <c r="J91" s="45">
        <v>6.8392999999999997</v>
      </c>
      <c r="K91" s="45">
        <v>4.4839000000000002</v>
      </c>
      <c r="L91" s="45">
        <v>2.2637999999999998</v>
      </c>
      <c r="M91" s="45">
        <v>0.37209999999999999</v>
      </c>
      <c r="N91" s="45">
        <v>2.3997999999999999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8.3564000000000007</v>
      </c>
      <c r="C92" s="45">
        <v>6.5787000000000004</v>
      </c>
      <c r="D92" s="45">
        <v>9.4135000000000009</v>
      </c>
      <c r="E92" s="45">
        <v>7.3440000000000003</v>
      </c>
      <c r="F92" s="45">
        <v>8.9170999999999996</v>
      </c>
      <c r="G92" s="45">
        <v>8.6146999999999991</v>
      </c>
      <c r="H92" s="45">
        <v>6.5898000000000003</v>
      </c>
      <c r="I92" s="45">
        <v>9.9629999999999992</v>
      </c>
      <c r="J92" s="45">
        <v>7.3560999999999996</v>
      </c>
      <c r="K92" s="45">
        <v>8.9170999999999996</v>
      </c>
      <c r="L92" s="45">
        <v>2.5952999999999999</v>
      </c>
      <c r="M92" s="45">
        <v>0.71540000000000004</v>
      </c>
      <c r="N92" s="45">
        <v>2.6356999999999999</v>
      </c>
      <c r="O92" s="45">
        <v>0.1</v>
      </c>
      <c r="P92" s="45">
        <v>0</v>
      </c>
    </row>
    <row r="93" spans="1:16" hidden="1" outlineLevel="1" collapsed="1">
      <c r="A93" s="8">
        <v>43040</v>
      </c>
      <c r="B93" s="45">
        <v>9.2559000000000005</v>
      </c>
      <c r="C93" s="45">
        <v>6.4957000000000003</v>
      </c>
      <c r="D93" s="45">
        <v>10.5282</v>
      </c>
      <c r="E93" s="45">
        <v>8.2004000000000001</v>
      </c>
      <c r="F93" s="45">
        <v>5</v>
      </c>
      <c r="G93" s="45">
        <v>9.5931999999999995</v>
      </c>
      <c r="H93" s="45">
        <v>6.5125999999999999</v>
      </c>
      <c r="I93" s="45">
        <v>11.2181</v>
      </c>
      <c r="J93" s="45">
        <v>8.2004000000000001</v>
      </c>
      <c r="K93" s="45">
        <v>5</v>
      </c>
      <c r="L93" s="45">
        <v>2.9733999999999998</v>
      </c>
      <c r="M93" s="45">
        <v>0.27060000000000001</v>
      </c>
      <c r="N93" s="45">
        <v>3.0024999999999999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9.4156999999999993</v>
      </c>
      <c r="C94" s="45">
        <v>6.5301</v>
      </c>
      <c r="D94" s="45">
        <v>10.869300000000001</v>
      </c>
      <c r="E94" s="45">
        <v>8.5167000000000002</v>
      </c>
      <c r="F94" s="45">
        <v>0.1</v>
      </c>
      <c r="G94" s="45">
        <v>9.6595999999999993</v>
      </c>
      <c r="H94" s="45">
        <v>6.54</v>
      </c>
      <c r="I94" s="45">
        <v>11.3932</v>
      </c>
      <c r="J94" s="45">
        <v>8.5167000000000002</v>
      </c>
      <c r="K94" s="45">
        <v>0.1</v>
      </c>
      <c r="L94" s="45">
        <v>2.7515000000000001</v>
      </c>
      <c r="M94" s="45">
        <v>0.42880000000000001</v>
      </c>
      <c r="N94" s="45">
        <v>2.7757999999999998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9.4344000000000001</v>
      </c>
      <c r="C95" s="45">
        <v>5.9846000000000004</v>
      </c>
      <c r="D95" s="45">
        <v>10.8752</v>
      </c>
      <c r="E95" s="45">
        <v>8.827</v>
      </c>
      <c r="F95" s="45">
        <v>5</v>
      </c>
      <c r="G95" s="45">
        <v>9.6913999999999998</v>
      </c>
      <c r="H95" s="45">
        <v>6.0008999999999997</v>
      </c>
      <c r="I95" s="45">
        <v>11.437799999999999</v>
      </c>
      <c r="J95" s="45">
        <v>8.827</v>
      </c>
      <c r="K95" s="45">
        <v>5</v>
      </c>
      <c r="L95" s="45">
        <v>2.8336999999999999</v>
      </c>
      <c r="M95" s="45">
        <v>8.7300000000000003E-2</v>
      </c>
      <c r="N95" s="45">
        <v>2.8727999999999998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10.0892</v>
      </c>
      <c r="C96" s="45">
        <v>5.3501000000000003</v>
      </c>
      <c r="D96" s="45">
        <v>11.341799999999999</v>
      </c>
      <c r="E96" s="45">
        <v>8.9774999999999991</v>
      </c>
      <c r="F96" s="45">
        <v>0</v>
      </c>
      <c r="G96" s="45">
        <v>10.311299999999999</v>
      </c>
      <c r="H96" s="45">
        <v>5.3789999999999996</v>
      </c>
      <c r="I96" s="45">
        <v>11.727499999999999</v>
      </c>
      <c r="J96" s="45">
        <v>8.9834999999999994</v>
      </c>
      <c r="K96" s="45">
        <v>0</v>
      </c>
      <c r="L96" s="45">
        <v>1.8385</v>
      </c>
      <c r="M96" s="45">
        <v>0.26079999999999998</v>
      </c>
      <c r="N96" s="45">
        <v>1.8755999999999999</v>
      </c>
      <c r="O96" s="45">
        <v>2.2543000000000002</v>
      </c>
      <c r="P96" s="45">
        <v>0</v>
      </c>
    </row>
    <row r="97" spans="1:16" hidden="1" outlineLevel="1" collapsed="1">
      <c r="A97" s="8">
        <v>43160</v>
      </c>
      <c r="B97" s="45">
        <v>10.346299999999999</v>
      </c>
      <c r="C97" s="45">
        <v>5.8943000000000003</v>
      </c>
      <c r="D97" s="45">
        <v>11.4947</v>
      </c>
      <c r="E97" s="45">
        <v>10.5092</v>
      </c>
      <c r="F97" s="45">
        <v>0</v>
      </c>
      <c r="G97" s="45">
        <v>10.8665</v>
      </c>
      <c r="H97" s="45">
        <v>5.9169</v>
      </c>
      <c r="I97" s="45">
        <v>12.587199999999999</v>
      </c>
      <c r="J97" s="45">
        <v>10.539199999999999</v>
      </c>
      <c r="K97" s="45">
        <v>0</v>
      </c>
      <c r="L97" s="45">
        <v>1.2384999999999999</v>
      </c>
      <c r="M97" s="45">
        <v>0.1671</v>
      </c>
      <c r="N97" s="45">
        <v>1.1789000000000001</v>
      </c>
      <c r="O97" s="45">
        <v>3.9338000000000002</v>
      </c>
      <c r="P97" s="45">
        <v>0</v>
      </c>
    </row>
    <row r="98" spans="1:16" hidden="1" outlineLevel="1" collapsed="1">
      <c r="A98" s="8">
        <v>43191</v>
      </c>
      <c r="B98" s="45">
        <v>10.5092</v>
      </c>
      <c r="C98" s="45">
        <v>8.3925999999999998</v>
      </c>
      <c r="D98" s="45">
        <v>11.6899</v>
      </c>
      <c r="E98" s="45">
        <v>6.3109999999999999</v>
      </c>
      <c r="F98" s="45">
        <v>5.0174000000000003</v>
      </c>
      <c r="G98" s="45">
        <v>11.2529</v>
      </c>
      <c r="H98" s="45">
        <v>8.4116999999999997</v>
      </c>
      <c r="I98" s="45">
        <v>12.9491</v>
      </c>
      <c r="J98" s="45">
        <v>15.0311</v>
      </c>
      <c r="K98" s="45">
        <v>5.0174000000000003</v>
      </c>
      <c r="L98" s="45">
        <v>2.0257999999999998</v>
      </c>
      <c r="M98" s="45">
        <v>0.67759999999999998</v>
      </c>
      <c r="N98" s="45">
        <v>1.9247000000000001</v>
      </c>
      <c r="O98" s="45">
        <v>3.5</v>
      </c>
      <c r="P98" s="45">
        <v>0</v>
      </c>
    </row>
    <row r="99" spans="1:16" hidden="1" outlineLevel="1" collapsed="1">
      <c r="A99" s="8">
        <v>43221</v>
      </c>
      <c r="B99" s="45">
        <v>11.119300000000001</v>
      </c>
      <c r="C99" s="45">
        <v>8.1296999999999997</v>
      </c>
      <c r="D99" s="45">
        <v>12.748100000000001</v>
      </c>
      <c r="E99" s="45">
        <v>4.3452000000000002</v>
      </c>
      <c r="F99" s="45">
        <v>0</v>
      </c>
      <c r="G99" s="45">
        <v>11.267799999999999</v>
      </c>
      <c r="H99" s="45">
        <v>8.1560000000000006</v>
      </c>
      <c r="I99" s="45">
        <v>12.974600000000001</v>
      </c>
      <c r="J99" s="45">
        <v>13.7598</v>
      </c>
      <c r="K99" s="45">
        <v>0</v>
      </c>
      <c r="L99" s="45">
        <v>2.4741</v>
      </c>
      <c r="M99" s="45">
        <v>0.1618</v>
      </c>
      <c r="N99" s="45">
        <v>2.4870000000000001</v>
      </c>
      <c r="O99" s="45">
        <v>3.9056000000000002</v>
      </c>
      <c r="P99" s="45">
        <v>0</v>
      </c>
    </row>
    <row r="100" spans="1:16" hidden="1" outlineLevel="1" collapsed="1">
      <c r="A100" s="8">
        <v>43252</v>
      </c>
      <c r="B100" s="45">
        <v>10.8537</v>
      </c>
      <c r="C100" s="45">
        <v>7.8327999999999998</v>
      </c>
      <c r="D100" s="45">
        <v>12.0928</v>
      </c>
      <c r="E100" s="45">
        <v>4.3289999999999997</v>
      </c>
      <c r="F100" s="45">
        <v>5</v>
      </c>
      <c r="G100" s="45">
        <v>11.5253</v>
      </c>
      <c r="H100" s="45">
        <v>7.8818999999999999</v>
      </c>
      <c r="I100" s="45">
        <v>13.169</v>
      </c>
      <c r="J100" s="45">
        <v>15.7646</v>
      </c>
      <c r="K100" s="45">
        <v>5</v>
      </c>
      <c r="L100" s="45">
        <v>2.4752000000000001</v>
      </c>
      <c r="M100" s="45">
        <v>6.54E-2</v>
      </c>
      <c r="N100" s="45">
        <v>2.5449999999999999</v>
      </c>
      <c r="O100" s="45">
        <v>1.2237</v>
      </c>
      <c r="P100" s="45">
        <v>0</v>
      </c>
    </row>
    <row r="101" spans="1:16" hidden="1" outlineLevel="1" collapsed="1">
      <c r="A101" s="8">
        <v>43282</v>
      </c>
      <c r="B101" s="45">
        <v>10.646699999999999</v>
      </c>
      <c r="C101" s="45">
        <v>6.2995999999999999</v>
      </c>
      <c r="D101" s="45">
        <v>12.3185</v>
      </c>
      <c r="E101" s="45">
        <v>14.2659</v>
      </c>
      <c r="F101" s="45">
        <v>0</v>
      </c>
      <c r="G101" s="45">
        <v>11.255800000000001</v>
      </c>
      <c r="H101" s="45">
        <v>6.3136999999999999</v>
      </c>
      <c r="I101" s="45">
        <v>13.3589</v>
      </c>
      <c r="J101" s="45">
        <v>14.471299999999999</v>
      </c>
      <c r="K101" s="45">
        <v>0</v>
      </c>
      <c r="L101" s="45">
        <v>2.7393999999999998</v>
      </c>
      <c r="M101" s="45">
        <v>0.1789</v>
      </c>
      <c r="N101" s="45">
        <v>2.7625000000000002</v>
      </c>
      <c r="O101" s="45">
        <v>2</v>
      </c>
      <c r="P101" s="45">
        <v>0</v>
      </c>
    </row>
    <row r="102" spans="1:16" hidden="1" outlineLevel="1" collapsed="1">
      <c r="A102" s="8">
        <v>43313</v>
      </c>
      <c r="B102" s="45">
        <v>10.9855</v>
      </c>
      <c r="C102" s="45">
        <v>5.9370000000000003</v>
      </c>
      <c r="D102" s="45">
        <v>13.233499999999999</v>
      </c>
      <c r="E102" s="45">
        <v>15.8325</v>
      </c>
      <c r="F102" s="45">
        <v>0</v>
      </c>
      <c r="G102" s="45">
        <v>11.2156</v>
      </c>
      <c r="H102" s="45">
        <v>5.9638</v>
      </c>
      <c r="I102" s="45">
        <v>13.633800000000001</v>
      </c>
      <c r="J102" s="45">
        <v>16.107500000000002</v>
      </c>
      <c r="K102" s="45">
        <v>0</v>
      </c>
      <c r="L102" s="45">
        <v>2.7519</v>
      </c>
      <c r="M102" s="45">
        <v>0.20630000000000001</v>
      </c>
      <c r="N102" s="45">
        <v>2.8932000000000002</v>
      </c>
      <c r="O102" s="45">
        <v>3.25</v>
      </c>
      <c r="P102" s="45">
        <v>0</v>
      </c>
    </row>
    <row r="103" spans="1:16" hidden="1" outlineLevel="1" collapsed="1">
      <c r="A103" s="8">
        <v>43344</v>
      </c>
      <c r="B103" s="45">
        <v>11.878500000000001</v>
      </c>
      <c r="C103" s="45">
        <v>6.11</v>
      </c>
      <c r="D103" s="45">
        <v>14.001200000000001</v>
      </c>
      <c r="E103" s="45">
        <v>16.488</v>
      </c>
      <c r="F103" s="45">
        <v>9.9992999999999999</v>
      </c>
      <c r="G103" s="45">
        <v>12.3521</v>
      </c>
      <c r="H103" s="45">
        <v>6.1298000000000004</v>
      </c>
      <c r="I103" s="45">
        <v>14.791499999999999</v>
      </c>
      <c r="J103" s="45">
        <v>16.488</v>
      </c>
      <c r="K103" s="45">
        <v>9.9992999999999999</v>
      </c>
      <c r="L103" s="45">
        <v>2.4539</v>
      </c>
      <c r="M103" s="45">
        <v>0.31280000000000002</v>
      </c>
      <c r="N103" s="45">
        <v>2.4956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12.3497</v>
      </c>
      <c r="C104" s="45">
        <v>6.1768999999999998</v>
      </c>
      <c r="D104" s="45">
        <v>14.8887</v>
      </c>
      <c r="E104" s="45">
        <v>15.0266</v>
      </c>
      <c r="F104" s="45">
        <v>0</v>
      </c>
      <c r="G104" s="45">
        <v>12.695399999999999</v>
      </c>
      <c r="H104" s="45">
        <v>6.3555000000000001</v>
      </c>
      <c r="I104" s="45">
        <v>15.315799999999999</v>
      </c>
      <c r="J104" s="45">
        <v>15.3081</v>
      </c>
      <c r="K104" s="45">
        <v>0</v>
      </c>
      <c r="L104" s="45">
        <v>1.8544</v>
      </c>
      <c r="M104" s="45">
        <v>0.11219999999999999</v>
      </c>
      <c r="N104" s="45">
        <v>2.4716999999999998</v>
      </c>
      <c r="O104" s="45">
        <v>0.1</v>
      </c>
      <c r="P104" s="45">
        <v>0</v>
      </c>
    </row>
    <row r="105" spans="1:16" hidden="1" outlineLevel="1" collapsed="1">
      <c r="A105" s="8">
        <v>43405</v>
      </c>
      <c r="B105" s="45">
        <v>13.412699999999999</v>
      </c>
      <c r="C105" s="45">
        <v>8.39</v>
      </c>
      <c r="D105" s="45">
        <v>14.991099999999999</v>
      </c>
      <c r="E105" s="45">
        <v>11.53</v>
      </c>
      <c r="F105" s="45">
        <v>0</v>
      </c>
      <c r="G105" s="45">
        <v>14.282999999999999</v>
      </c>
      <c r="H105" s="45">
        <v>8.4687999999999999</v>
      </c>
      <c r="I105" s="45">
        <v>16.261299999999999</v>
      </c>
      <c r="J105" s="45">
        <v>13.5968</v>
      </c>
      <c r="K105" s="45">
        <v>0</v>
      </c>
      <c r="L105" s="45">
        <v>1.4498</v>
      </c>
      <c r="M105" s="45">
        <v>0.72370000000000001</v>
      </c>
      <c r="N105" s="45">
        <v>1.4763999999999999</v>
      </c>
      <c r="O105" s="45">
        <v>2.6303000000000001</v>
      </c>
      <c r="P105" s="45">
        <v>0</v>
      </c>
    </row>
    <row r="106" spans="1:16" hidden="1" outlineLevel="1" collapsed="1">
      <c r="A106" s="8">
        <v>43435</v>
      </c>
      <c r="B106" s="45">
        <v>13.915900000000001</v>
      </c>
      <c r="C106" s="45">
        <v>9.3994999999999997</v>
      </c>
      <c r="D106" s="45">
        <v>14.973800000000001</v>
      </c>
      <c r="E106" s="45">
        <v>14.569800000000001</v>
      </c>
      <c r="F106" s="45">
        <v>0</v>
      </c>
      <c r="G106" s="45">
        <v>14.575699999999999</v>
      </c>
      <c r="H106" s="45">
        <v>9.4474</v>
      </c>
      <c r="I106" s="45">
        <v>15.8531</v>
      </c>
      <c r="J106" s="45">
        <v>14.569800000000001</v>
      </c>
      <c r="K106" s="45">
        <v>0</v>
      </c>
      <c r="L106" s="45">
        <v>2.1179999999999999</v>
      </c>
      <c r="M106" s="45">
        <v>0.77639999999999998</v>
      </c>
      <c r="N106" s="45">
        <v>2.1450999999999998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10.5372</v>
      </c>
      <c r="C107" s="45">
        <v>7.9398999999999997</v>
      </c>
      <c r="D107" s="45">
        <v>10.9162</v>
      </c>
      <c r="E107" s="45">
        <v>13.767099999999999</v>
      </c>
      <c r="F107" s="45">
        <v>4.9381000000000004</v>
      </c>
      <c r="G107" s="45">
        <v>14.4335</v>
      </c>
      <c r="H107" s="45">
        <v>7.9604999999999997</v>
      </c>
      <c r="I107" s="45">
        <v>15.880800000000001</v>
      </c>
      <c r="J107" s="45">
        <v>13.767099999999999</v>
      </c>
      <c r="K107" s="45">
        <v>4.9381000000000004</v>
      </c>
      <c r="L107" s="45">
        <v>1.6364000000000001</v>
      </c>
      <c r="M107" s="45">
        <v>0.10390000000000001</v>
      </c>
      <c r="N107" s="45">
        <v>1.6380999999999999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11.688700000000001</v>
      </c>
      <c r="C108" s="45">
        <v>7.7144000000000004</v>
      </c>
      <c r="D108" s="45">
        <v>12.294</v>
      </c>
      <c r="E108" s="45">
        <v>7.4084000000000003</v>
      </c>
      <c r="F108" s="45">
        <v>0</v>
      </c>
      <c r="G108" s="45">
        <v>14.3264</v>
      </c>
      <c r="H108" s="45">
        <v>7.7465999999999999</v>
      </c>
      <c r="I108" s="45">
        <v>15.6328</v>
      </c>
      <c r="J108" s="45">
        <v>13.8506</v>
      </c>
      <c r="K108" s="45">
        <v>0</v>
      </c>
      <c r="L108" s="45">
        <v>1.5736000000000001</v>
      </c>
      <c r="M108" s="45">
        <v>1.3445</v>
      </c>
      <c r="N108" s="45">
        <v>1.5738000000000001</v>
      </c>
      <c r="O108" s="45">
        <v>3.25</v>
      </c>
      <c r="P108" s="45">
        <v>0</v>
      </c>
    </row>
    <row r="109" spans="1:16" hidden="1" outlineLevel="1" collapsed="1">
      <c r="A109" s="8">
        <v>43525</v>
      </c>
      <c r="B109" s="45">
        <v>11.88</v>
      </c>
      <c r="C109" s="45">
        <v>6.3948</v>
      </c>
      <c r="D109" s="45">
        <v>12.6058</v>
      </c>
      <c r="E109" s="45">
        <v>12.5143</v>
      </c>
      <c r="F109" s="45">
        <v>13.991</v>
      </c>
      <c r="G109" s="45">
        <v>13.844099999999999</v>
      </c>
      <c r="H109" s="45">
        <v>6.4405999999999999</v>
      </c>
      <c r="I109" s="45">
        <v>15.332000000000001</v>
      </c>
      <c r="J109" s="45">
        <v>12.523</v>
      </c>
      <c r="K109" s="45">
        <v>13.991</v>
      </c>
      <c r="L109" s="45">
        <v>1.7281</v>
      </c>
      <c r="M109" s="45">
        <v>2.9417</v>
      </c>
      <c r="N109" s="45">
        <v>1.7172000000000001</v>
      </c>
      <c r="O109" s="45">
        <v>0.1181</v>
      </c>
      <c r="P109" s="45">
        <v>0</v>
      </c>
    </row>
    <row r="110" spans="1:16" hidden="1" outlineLevel="1" collapsed="1">
      <c r="A110" s="8">
        <v>43556</v>
      </c>
      <c r="B110" s="45">
        <v>11.491199999999999</v>
      </c>
      <c r="C110" s="45">
        <v>5.6325000000000003</v>
      </c>
      <c r="D110" s="45">
        <v>11.987</v>
      </c>
      <c r="E110" s="45">
        <v>13.1754</v>
      </c>
      <c r="F110" s="45">
        <v>0</v>
      </c>
      <c r="G110" s="45">
        <v>13.7475</v>
      </c>
      <c r="H110" s="45">
        <v>5.6550000000000002</v>
      </c>
      <c r="I110" s="45">
        <v>15.0707</v>
      </c>
      <c r="J110" s="45">
        <v>13.1813</v>
      </c>
      <c r="K110" s="45">
        <v>0</v>
      </c>
      <c r="L110" s="45">
        <v>1.7837000000000001</v>
      </c>
      <c r="M110" s="45">
        <v>0.39860000000000001</v>
      </c>
      <c r="N110" s="45">
        <v>1.7870999999999999</v>
      </c>
      <c r="O110" s="45">
        <v>0.01</v>
      </c>
      <c r="P110" s="45">
        <v>0</v>
      </c>
    </row>
    <row r="111" spans="1:16" hidden="1" outlineLevel="1" collapsed="1">
      <c r="A111" s="8">
        <v>43586</v>
      </c>
      <c r="B111" s="45">
        <v>12.228199999999999</v>
      </c>
      <c r="C111" s="45">
        <v>5.6178999999999997</v>
      </c>
      <c r="D111" s="45">
        <v>12.6012</v>
      </c>
      <c r="E111" s="45">
        <v>13.2904</v>
      </c>
      <c r="F111" s="45">
        <v>13.999700000000001</v>
      </c>
      <c r="G111" s="45">
        <v>14.0138</v>
      </c>
      <c r="H111" s="45">
        <v>5.6615000000000002</v>
      </c>
      <c r="I111" s="45">
        <v>14.815799999999999</v>
      </c>
      <c r="J111" s="45">
        <v>13.384499999999999</v>
      </c>
      <c r="K111" s="45">
        <v>13.999700000000001</v>
      </c>
      <c r="L111" s="45">
        <v>1.6456</v>
      </c>
      <c r="M111" s="45">
        <v>0.31459999999999999</v>
      </c>
      <c r="N111" s="45">
        <v>1.6335999999999999</v>
      </c>
      <c r="O111" s="45">
        <v>4.2946</v>
      </c>
      <c r="P111" s="45">
        <v>0</v>
      </c>
    </row>
    <row r="112" spans="1:16" hidden="1" outlineLevel="1" collapsed="1">
      <c r="A112" s="8">
        <v>43617</v>
      </c>
      <c r="B112" s="45">
        <v>11.821400000000001</v>
      </c>
      <c r="C112" s="45">
        <v>5.9683000000000002</v>
      </c>
      <c r="D112" s="45">
        <v>12.085800000000001</v>
      </c>
      <c r="E112" s="45">
        <v>13.9673</v>
      </c>
      <c r="F112" s="45">
        <v>14.4968</v>
      </c>
      <c r="G112" s="45">
        <v>14.0579</v>
      </c>
      <c r="H112" s="45">
        <v>6.0029000000000003</v>
      </c>
      <c r="I112" s="45">
        <v>14.7805</v>
      </c>
      <c r="J112" s="45">
        <v>14.1059</v>
      </c>
      <c r="K112" s="45">
        <v>14.4968</v>
      </c>
      <c r="L112" s="45">
        <v>1.7379</v>
      </c>
      <c r="M112" s="45">
        <v>3.4327999999999999</v>
      </c>
      <c r="N112" s="45">
        <v>1.7282</v>
      </c>
      <c r="O112" s="45">
        <v>2.1294</v>
      </c>
      <c r="P112" s="45">
        <v>0</v>
      </c>
    </row>
    <row r="113" spans="1:16" hidden="1" outlineLevel="1" collapsed="1">
      <c r="A113" s="8">
        <v>43647</v>
      </c>
      <c r="B113" s="45">
        <v>11.1579</v>
      </c>
      <c r="C113" s="45">
        <v>5.5495999999999999</v>
      </c>
      <c r="D113" s="45">
        <v>11.3324</v>
      </c>
      <c r="E113" s="45">
        <v>13.9597</v>
      </c>
      <c r="F113" s="45">
        <v>15</v>
      </c>
      <c r="G113" s="45">
        <v>14.028499999999999</v>
      </c>
      <c r="H113" s="45">
        <v>5.6173000000000002</v>
      </c>
      <c r="I113" s="45">
        <v>14.7554</v>
      </c>
      <c r="J113" s="45">
        <v>13.9603</v>
      </c>
      <c r="K113" s="45">
        <v>15</v>
      </c>
      <c r="L113" s="45">
        <v>1.5688</v>
      </c>
      <c r="M113" s="45">
        <v>0.21029999999999999</v>
      </c>
      <c r="N113" s="45">
        <v>1.5730999999999999</v>
      </c>
      <c r="O113" s="45">
        <v>1.9802</v>
      </c>
      <c r="P113" s="45">
        <v>0</v>
      </c>
    </row>
    <row r="114" spans="1:16" hidden="1" outlineLevel="1" collapsed="1">
      <c r="A114" s="8">
        <v>43678</v>
      </c>
      <c r="B114" s="45">
        <v>11.460900000000001</v>
      </c>
      <c r="C114" s="45">
        <v>5.7396000000000003</v>
      </c>
      <c r="D114" s="45">
        <v>11.9239</v>
      </c>
      <c r="E114" s="45">
        <v>11.6595</v>
      </c>
      <c r="F114" s="45">
        <v>10</v>
      </c>
      <c r="G114" s="45">
        <v>13.809100000000001</v>
      </c>
      <c r="H114" s="45">
        <v>5.7916999999999996</v>
      </c>
      <c r="I114" s="45">
        <v>14.7362</v>
      </c>
      <c r="J114" s="45">
        <v>12.6988</v>
      </c>
      <c r="K114" s="45">
        <v>10</v>
      </c>
      <c r="L114" s="45">
        <v>1.5680000000000001</v>
      </c>
      <c r="M114" s="45">
        <v>0.2225</v>
      </c>
      <c r="N114" s="45">
        <v>1.5885</v>
      </c>
      <c r="O114" s="45">
        <v>1</v>
      </c>
      <c r="P114" s="45">
        <v>0</v>
      </c>
    </row>
    <row r="115" spans="1:16" hidden="1" outlineLevel="1" collapsed="1">
      <c r="A115" s="8">
        <v>43709</v>
      </c>
      <c r="B115" s="45">
        <v>9.9551999999999996</v>
      </c>
      <c r="C115" s="45">
        <v>5.7171000000000003</v>
      </c>
      <c r="D115" s="45">
        <v>10.091200000000001</v>
      </c>
      <c r="E115" s="45">
        <v>12.593999999999999</v>
      </c>
      <c r="F115" s="45">
        <v>5</v>
      </c>
      <c r="G115" s="45">
        <v>13.6273</v>
      </c>
      <c r="H115" s="45">
        <v>5.7811000000000003</v>
      </c>
      <c r="I115" s="45">
        <v>14.4399</v>
      </c>
      <c r="J115" s="45">
        <v>13.591699999999999</v>
      </c>
      <c r="K115" s="45">
        <v>5</v>
      </c>
      <c r="L115" s="45">
        <v>1.5148999999999999</v>
      </c>
      <c r="M115" s="45">
        <v>0.17480000000000001</v>
      </c>
      <c r="N115" s="45">
        <v>1.5251999999999999</v>
      </c>
      <c r="O115" s="45">
        <v>1</v>
      </c>
      <c r="P115" s="45">
        <v>0</v>
      </c>
    </row>
    <row r="116" spans="1:16" hidden="1" outlineLevel="1" collapsed="1">
      <c r="A116" s="8">
        <v>43739</v>
      </c>
      <c r="B116" s="45">
        <v>11.038500000000001</v>
      </c>
      <c r="C116" s="45">
        <v>5.6227999999999998</v>
      </c>
      <c r="D116" s="45">
        <v>11.335599999999999</v>
      </c>
      <c r="E116" s="45">
        <v>12.5488</v>
      </c>
      <c r="F116" s="45">
        <v>9.9997000000000007</v>
      </c>
      <c r="G116" s="45">
        <v>13.420400000000001</v>
      </c>
      <c r="H116" s="45">
        <v>5.7637</v>
      </c>
      <c r="I116" s="45">
        <v>14.353899999999999</v>
      </c>
      <c r="J116" s="45">
        <v>12.6599</v>
      </c>
      <c r="K116" s="45">
        <v>9.9997000000000007</v>
      </c>
      <c r="L116" s="45">
        <v>1.5549999999999999</v>
      </c>
      <c r="M116" s="45">
        <v>4.8300000000000003E-2</v>
      </c>
      <c r="N116" s="45">
        <v>1.5597000000000001</v>
      </c>
      <c r="O116" s="45">
        <v>3.1865000000000001</v>
      </c>
      <c r="P116" s="45">
        <v>0</v>
      </c>
    </row>
    <row r="117" spans="1:16" hidden="1" outlineLevel="1" collapsed="1">
      <c r="A117" s="8">
        <v>43770</v>
      </c>
      <c r="B117" s="45">
        <v>11.4732</v>
      </c>
      <c r="C117" s="45">
        <v>5.7190000000000003</v>
      </c>
      <c r="D117" s="45">
        <v>12.0069</v>
      </c>
      <c r="E117" s="45">
        <v>13.255599999999999</v>
      </c>
      <c r="F117" s="45">
        <v>5</v>
      </c>
      <c r="G117" s="45">
        <v>12.5054</v>
      </c>
      <c r="H117" s="45">
        <v>5.9901999999999997</v>
      </c>
      <c r="I117" s="45">
        <v>13.667899999999999</v>
      </c>
      <c r="J117" s="45">
        <v>13.3445</v>
      </c>
      <c r="K117" s="45">
        <v>5</v>
      </c>
      <c r="L117" s="45">
        <v>1.2984</v>
      </c>
      <c r="M117" s="45">
        <v>8.6300000000000002E-2</v>
      </c>
      <c r="N117" s="45">
        <v>1.4006000000000001</v>
      </c>
      <c r="O117" s="45">
        <v>0.6</v>
      </c>
      <c r="P117" s="45">
        <v>0</v>
      </c>
    </row>
    <row r="118" spans="1:16" hidden="1" outlineLevel="1" collapsed="1">
      <c r="A118" s="8">
        <v>43800</v>
      </c>
      <c r="B118" s="45">
        <v>11.4321</v>
      </c>
      <c r="C118" s="45">
        <v>6.0780000000000003</v>
      </c>
      <c r="D118" s="45">
        <v>12.222799999999999</v>
      </c>
      <c r="E118" s="45">
        <v>12.8277</v>
      </c>
      <c r="F118" s="45">
        <v>0</v>
      </c>
      <c r="G118" s="45">
        <v>11.847899999999999</v>
      </c>
      <c r="H118" s="45">
        <v>6.1528999999999998</v>
      </c>
      <c r="I118" s="45">
        <v>12.829700000000001</v>
      </c>
      <c r="J118" s="45">
        <v>13.007999999999999</v>
      </c>
      <c r="K118" s="45">
        <v>0</v>
      </c>
      <c r="L118" s="45">
        <v>1.5415000000000001</v>
      </c>
      <c r="M118" s="45">
        <v>0.14560000000000001</v>
      </c>
      <c r="N118" s="45">
        <v>1.6901999999999999</v>
      </c>
      <c r="O118" s="45">
        <v>0.59840000000000004</v>
      </c>
      <c r="P118" s="45">
        <v>0</v>
      </c>
    </row>
    <row r="119" spans="1:16" hidden="1" outlineLevel="1" collapsed="1">
      <c r="A119" s="8">
        <v>43831</v>
      </c>
      <c r="B119" s="45">
        <v>8.01</v>
      </c>
      <c r="C119" s="45">
        <v>5.8202999999999996</v>
      </c>
      <c r="D119" s="45">
        <v>7.4028</v>
      </c>
      <c r="E119" s="45">
        <v>12.2577</v>
      </c>
      <c r="F119" s="45">
        <v>0</v>
      </c>
      <c r="G119" s="45">
        <v>10.9505</v>
      </c>
      <c r="H119" s="45">
        <v>5.8310000000000004</v>
      </c>
      <c r="I119" s="45">
        <v>11.1236</v>
      </c>
      <c r="J119" s="45">
        <v>12.527699999999999</v>
      </c>
      <c r="K119" s="45">
        <v>0</v>
      </c>
      <c r="L119" s="45">
        <v>1.651</v>
      </c>
      <c r="M119" s="45">
        <v>0.2959</v>
      </c>
      <c r="N119" s="45">
        <v>1.6625000000000001</v>
      </c>
      <c r="O119" s="45">
        <v>0.6</v>
      </c>
      <c r="P119" s="45">
        <v>0</v>
      </c>
    </row>
    <row r="120" spans="1:16" hidden="1" outlineLevel="1" collapsed="1">
      <c r="A120" s="8">
        <v>43862</v>
      </c>
      <c r="B120" s="45">
        <v>4.8887999999999998</v>
      </c>
      <c r="C120" s="45">
        <v>5.65</v>
      </c>
      <c r="D120" s="45">
        <v>4.2434000000000003</v>
      </c>
      <c r="E120" s="45">
        <v>9.0970999999999993</v>
      </c>
      <c r="F120" s="45">
        <v>0</v>
      </c>
      <c r="G120" s="45">
        <v>8.4400999999999993</v>
      </c>
      <c r="H120" s="45">
        <v>5.6933999999999996</v>
      </c>
      <c r="I120" s="45">
        <v>8.7172000000000001</v>
      </c>
      <c r="J120" s="45">
        <v>9.1504999999999992</v>
      </c>
      <c r="K120" s="45">
        <v>0</v>
      </c>
      <c r="L120" s="45">
        <v>1.5235000000000001</v>
      </c>
      <c r="M120" s="45">
        <v>0.25929999999999997</v>
      </c>
      <c r="N120" s="45">
        <v>1.5261</v>
      </c>
      <c r="O120" s="45">
        <v>0.50939999999999996</v>
      </c>
      <c r="P120" s="45">
        <v>0</v>
      </c>
    </row>
    <row r="121" spans="1:16" hidden="1" outlineLevel="1" collapsed="1">
      <c r="A121" s="8">
        <v>43891</v>
      </c>
      <c r="B121" s="45">
        <v>7.9664999999999999</v>
      </c>
      <c r="C121" s="45">
        <v>5.5473999999999997</v>
      </c>
      <c r="D121" s="45">
        <v>8.3143999999999991</v>
      </c>
      <c r="E121" s="45">
        <v>8.2867999999999995</v>
      </c>
      <c r="F121" s="45">
        <v>5.0037000000000003</v>
      </c>
      <c r="G121" s="45">
        <v>8.7106999999999992</v>
      </c>
      <c r="H121" s="45">
        <v>5.5587</v>
      </c>
      <c r="I121" s="45">
        <v>9.5124999999999993</v>
      </c>
      <c r="J121" s="45">
        <v>8.5568000000000008</v>
      </c>
      <c r="K121" s="45">
        <v>5.0037000000000003</v>
      </c>
      <c r="L121" s="45">
        <v>1.9975000000000001</v>
      </c>
      <c r="M121" s="45">
        <v>0.2165</v>
      </c>
      <c r="N121" s="45">
        <v>1.8540000000000001</v>
      </c>
      <c r="O121" s="45">
        <v>3.1617000000000002</v>
      </c>
      <c r="P121" s="45">
        <v>0</v>
      </c>
    </row>
    <row r="122" spans="1:16" hidden="1" outlineLevel="1" collapsed="1">
      <c r="A122" s="8">
        <v>43922</v>
      </c>
      <c r="B122" s="45">
        <v>8.9418000000000006</v>
      </c>
      <c r="C122" s="45">
        <v>5.4149000000000003</v>
      </c>
      <c r="D122" s="45">
        <v>9.3767999999999994</v>
      </c>
      <c r="E122" s="45">
        <v>10.2287</v>
      </c>
      <c r="F122" s="45">
        <v>0</v>
      </c>
      <c r="G122" s="45">
        <v>9.1052999999999997</v>
      </c>
      <c r="H122" s="45">
        <v>5.4452999999999996</v>
      </c>
      <c r="I122" s="45">
        <v>9.6435999999999993</v>
      </c>
      <c r="J122" s="45">
        <v>10.228999999999999</v>
      </c>
      <c r="K122" s="45">
        <v>0</v>
      </c>
      <c r="L122" s="45">
        <v>1.4306000000000001</v>
      </c>
      <c r="M122" s="45">
        <v>1.0200000000000001E-2</v>
      </c>
      <c r="N122" s="45">
        <v>1.492</v>
      </c>
      <c r="O122" s="45">
        <v>0.3</v>
      </c>
      <c r="P122" s="45">
        <v>0</v>
      </c>
    </row>
    <row r="123" spans="1:16" hidden="1" outlineLevel="1" collapsed="1">
      <c r="A123" s="8">
        <v>43952</v>
      </c>
      <c r="B123" s="45">
        <v>7.3673999999999999</v>
      </c>
      <c r="C123" s="45">
        <v>5.2580999999999998</v>
      </c>
      <c r="D123" s="45">
        <v>7.2149999999999999</v>
      </c>
      <c r="E123" s="45">
        <v>8.7733000000000008</v>
      </c>
      <c r="F123" s="45">
        <v>10</v>
      </c>
      <c r="G123" s="45">
        <v>8.0609999999999999</v>
      </c>
      <c r="H123" s="45">
        <v>5.2884000000000002</v>
      </c>
      <c r="I123" s="45">
        <v>8.3101000000000003</v>
      </c>
      <c r="J123" s="45">
        <v>8.7911000000000001</v>
      </c>
      <c r="K123" s="45">
        <v>10</v>
      </c>
      <c r="L123" s="45">
        <v>2.0198999999999998</v>
      </c>
      <c r="M123" s="45">
        <v>0.01</v>
      </c>
      <c r="N123" s="45">
        <v>2.0304000000000002</v>
      </c>
      <c r="O123" s="45">
        <v>2.1705999999999999</v>
      </c>
      <c r="P123" s="45">
        <v>0</v>
      </c>
    </row>
    <row r="124" spans="1:16" hidden="1" outlineLevel="1" collapsed="1">
      <c r="A124" s="8">
        <v>43983</v>
      </c>
      <c r="B124" s="45">
        <v>6.5670999999999999</v>
      </c>
      <c r="C124" s="45">
        <v>4.9851999999999999</v>
      </c>
      <c r="D124" s="45">
        <v>6.9024000000000001</v>
      </c>
      <c r="E124" s="45">
        <v>6.5385999999999997</v>
      </c>
      <c r="F124" s="45">
        <v>9.8194999999999997</v>
      </c>
      <c r="G124" s="45">
        <v>6.9585999999999997</v>
      </c>
      <c r="H124" s="45">
        <v>4.9904999999999999</v>
      </c>
      <c r="I124" s="45">
        <v>7.6039000000000003</v>
      </c>
      <c r="J124" s="45">
        <v>6.5392000000000001</v>
      </c>
      <c r="K124" s="45">
        <v>9.8194999999999997</v>
      </c>
      <c r="L124" s="45">
        <v>1.4666999999999999</v>
      </c>
      <c r="M124" s="45">
        <v>0.01</v>
      </c>
      <c r="N124" s="45">
        <v>1.4699</v>
      </c>
      <c r="O124" s="45">
        <v>0.1</v>
      </c>
      <c r="P124" s="45">
        <v>0</v>
      </c>
    </row>
    <row r="125" spans="1:16" hidden="1" outlineLevel="1" collapsed="1">
      <c r="A125" s="8">
        <v>44013</v>
      </c>
      <c r="B125" s="45">
        <v>5.8495999999999997</v>
      </c>
      <c r="C125" s="45">
        <v>4.1326000000000001</v>
      </c>
      <c r="D125" s="45">
        <v>6.4005999999999998</v>
      </c>
      <c r="E125" s="45">
        <v>5.0255999999999998</v>
      </c>
      <c r="F125" s="45">
        <v>10</v>
      </c>
      <c r="G125" s="45">
        <v>6.1230000000000002</v>
      </c>
      <c r="H125" s="45">
        <v>4.1571999999999996</v>
      </c>
      <c r="I125" s="45">
        <v>6.8140999999999998</v>
      </c>
      <c r="J125" s="45">
        <v>5.1241000000000003</v>
      </c>
      <c r="K125" s="45">
        <v>10</v>
      </c>
      <c r="L125" s="45">
        <v>1.3742000000000001</v>
      </c>
      <c r="M125" s="45">
        <v>0.01</v>
      </c>
      <c r="N125" s="45">
        <v>1.4406000000000001</v>
      </c>
      <c r="O125" s="45">
        <v>0.81440000000000001</v>
      </c>
      <c r="P125" s="45">
        <v>0</v>
      </c>
    </row>
    <row r="126" spans="1:16" hidden="1" outlineLevel="1" collapsed="1">
      <c r="A126" s="8">
        <v>44044</v>
      </c>
      <c r="B126" s="45">
        <v>5.1246999999999998</v>
      </c>
      <c r="C126" s="45">
        <v>3.5604</v>
      </c>
      <c r="D126" s="45">
        <v>5.6566000000000001</v>
      </c>
      <c r="E126" s="45">
        <v>4.7427999999999999</v>
      </c>
      <c r="F126" s="45">
        <v>10</v>
      </c>
      <c r="G126" s="45">
        <v>5.4104000000000001</v>
      </c>
      <c r="H126" s="45">
        <v>3.5636999999999999</v>
      </c>
      <c r="I126" s="45">
        <v>6.2670000000000003</v>
      </c>
      <c r="J126" s="45">
        <v>4.7439</v>
      </c>
      <c r="K126" s="45">
        <v>10</v>
      </c>
      <c r="L126" s="45">
        <v>2.1095000000000002</v>
      </c>
      <c r="M126" s="45">
        <v>0.01</v>
      </c>
      <c r="N126" s="45">
        <v>2.1137000000000001</v>
      </c>
      <c r="O126" s="45">
        <v>0.69469999999999998</v>
      </c>
      <c r="P126" s="45">
        <v>0</v>
      </c>
    </row>
    <row r="127" spans="1:16" hidden="1" outlineLevel="1" collapsed="1">
      <c r="A127" s="8">
        <v>44075</v>
      </c>
      <c r="B127" s="45">
        <v>4.6360000000000001</v>
      </c>
      <c r="C127" s="45">
        <v>2.7319</v>
      </c>
      <c r="D127" s="45">
        <v>5.3742999999999999</v>
      </c>
      <c r="E127" s="45">
        <v>4.1707000000000001</v>
      </c>
      <c r="F127" s="45">
        <v>9</v>
      </c>
      <c r="G127" s="45">
        <v>4.7263999999999999</v>
      </c>
      <c r="H127" s="45">
        <v>2.7452999999999999</v>
      </c>
      <c r="I127" s="45">
        <v>5.5275999999999996</v>
      </c>
      <c r="J127" s="45">
        <v>4.2081</v>
      </c>
      <c r="K127" s="45">
        <v>9</v>
      </c>
      <c r="L127" s="45">
        <v>1.2005999999999999</v>
      </c>
      <c r="M127" s="45">
        <v>0.01</v>
      </c>
      <c r="N127" s="45">
        <v>0.52339999999999998</v>
      </c>
      <c r="O127" s="45">
        <v>2.7890000000000001</v>
      </c>
      <c r="P127" s="45">
        <v>0</v>
      </c>
    </row>
    <row r="128" spans="1:16" hidden="1" outlineLevel="1" collapsed="1">
      <c r="A128" s="8">
        <v>44105</v>
      </c>
      <c r="B128" s="45">
        <v>4.4337</v>
      </c>
      <c r="C128" s="45">
        <v>2.2162999999999999</v>
      </c>
      <c r="D128" s="45">
        <v>4.867</v>
      </c>
      <c r="E128" s="45">
        <v>4.6711</v>
      </c>
      <c r="F128" s="45">
        <v>7</v>
      </c>
      <c r="G128" s="45">
        <v>4.6609999999999996</v>
      </c>
      <c r="H128" s="45">
        <v>2.2183999999999999</v>
      </c>
      <c r="I128" s="45">
        <v>5.3962000000000003</v>
      </c>
      <c r="J128" s="45">
        <v>4.6718000000000002</v>
      </c>
      <c r="K128" s="45">
        <v>7</v>
      </c>
      <c r="L128" s="45">
        <v>1.5928</v>
      </c>
      <c r="M128" s="45">
        <v>3.9699999999999999E-2</v>
      </c>
      <c r="N128" s="45">
        <v>1.5960000000000001</v>
      </c>
      <c r="O128" s="45">
        <v>0.98460000000000003</v>
      </c>
      <c r="P128" s="45">
        <v>0</v>
      </c>
    </row>
    <row r="129" spans="1:16" hidden="1" outlineLevel="1" collapsed="1">
      <c r="A129" s="8">
        <v>44136</v>
      </c>
      <c r="B129" s="45">
        <v>4.0014000000000003</v>
      </c>
      <c r="C129" s="45">
        <v>1.5889</v>
      </c>
      <c r="D129" s="45">
        <v>4.6736000000000004</v>
      </c>
      <c r="E129" s="45">
        <v>4.1367000000000003</v>
      </c>
      <c r="F129" s="45">
        <v>9.5</v>
      </c>
      <c r="G129" s="45">
        <v>4.1326999999999998</v>
      </c>
      <c r="H129" s="45">
        <v>1.593</v>
      </c>
      <c r="I129" s="45">
        <v>5.0811000000000002</v>
      </c>
      <c r="J129" s="45">
        <v>4.1368</v>
      </c>
      <c r="K129" s="45">
        <v>9.5</v>
      </c>
      <c r="L129" s="45">
        <v>1.8534999999999999</v>
      </c>
      <c r="M129" s="45">
        <v>5.6000000000000001E-2</v>
      </c>
      <c r="N129" s="45">
        <v>1.8662000000000001</v>
      </c>
      <c r="O129" s="45">
        <v>0.1</v>
      </c>
      <c r="P129" s="45">
        <v>0</v>
      </c>
    </row>
    <row r="130" spans="1:16" hidden="1" outlineLevel="1" collapsed="1">
      <c r="A130" s="8">
        <v>44166</v>
      </c>
      <c r="B130" s="45">
        <v>3.5758999999999999</v>
      </c>
      <c r="C130" s="45">
        <v>1.3609</v>
      </c>
      <c r="D130" s="45">
        <v>3.9662999999999999</v>
      </c>
      <c r="E130" s="45">
        <v>3.9051</v>
      </c>
      <c r="F130" s="45">
        <v>0.01</v>
      </c>
      <c r="G130" s="45">
        <v>3.8603000000000001</v>
      </c>
      <c r="H130" s="45">
        <v>1.3666</v>
      </c>
      <c r="I130" s="45">
        <v>4.6203000000000003</v>
      </c>
      <c r="J130" s="45">
        <v>4.0095999999999998</v>
      </c>
      <c r="K130" s="45">
        <v>10</v>
      </c>
      <c r="L130" s="45">
        <v>1.4575</v>
      </c>
      <c r="M130" s="45">
        <v>2.5600000000000001E-2</v>
      </c>
      <c r="N130" s="45">
        <v>1.4219999999999999</v>
      </c>
      <c r="O130" s="45">
        <v>1.7490000000000001</v>
      </c>
      <c r="P130" s="45">
        <v>0.01</v>
      </c>
    </row>
    <row r="131" spans="1:16" hidden="1" outlineLevel="1" collapsed="1">
      <c r="A131" s="8">
        <v>44197</v>
      </c>
      <c r="B131" s="45">
        <v>3.8218999999999999</v>
      </c>
      <c r="C131" s="45">
        <v>1.2183999999999999</v>
      </c>
      <c r="D131" s="45">
        <v>4.3596000000000004</v>
      </c>
      <c r="E131" s="45">
        <v>3.8654000000000002</v>
      </c>
      <c r="F131" s="45">
        <v>0</v>
      </c>
      <c r="G131" s="45">
        <v>4.0204000000000004</v>
      </c>
      <c r="H131" s="45">
        <v>1.2183999999999999</v>
      </c>
      <c r="I131" s="45">
        <v>5.0025000000000004</v>
      </c>
      <c r="J131" s="45">
        <v>3.8668999999999998</v>
      </c>
      <c r="K131" s="45">
        <v>0</v>
      </c>
      <c r="L131" s="45">
        <v>1.782</v>
      </c>
      <c r="M131" s="45">
        <v>5.1400000000000001E-2</v>
      </c>
      <c r="N131" s="45">
        <v>1.7858000000000001</v>
      </c>
      <c r="O131" s="45">
        <v>0.01</v>
      </c>
      <c r="P131" s="45">
        <v>0</v>
      </c>
    </row>
    <row r="132" spans="1:16" hidden="1" outlineLevel="1" collapsed="1">
      <c r="A132" s="8">
        <v>44228</v>
      </c>
      <c r="B132" s="45">
        <v>4.0510000000000002</v>
      </c>
      <c r="C132" s="45">
        <v>1.0170999999999999</v>
      </c>
      <c r="D132" s="45">
        <v>4.3354999999999997</v>
      </c>
      <c r="E132" s="45">
        <v>4.3981000000000003</v>
      </c>
      <c r="F132" s="45">
        <v>1.7526999999999999</v>
      </c>
      <c r="G132" s="45">
        <v>4.2217000000000002</v>
      </c>
      <c r="H132" s="45">
        <v>1.0394000000000001</v>
      </c>
      <c r="I132" s="45">
        <v>4.8120000000000003</v>
      </c>
      <c r="J132" s="45">
        <v>4.4013999999999998</v>
      </c>
      <c r="K132" s="45">
        <v>8.5</v>
      </c>
      <c r="L132" s="45">
        <v>1.7822</v>
      </c>
      <c r="M132" s="45">
        <v>3.8699999999999998E-2</v>
      </c>
      <c r="N132" s="45">
        <v>1.877</v>
      </c>
      <c r="O132" s="45">
        <v>1.8180000000000001</v>
      </c>
      <c r="P132" s="45">
        <v>1</v>
      </c>
    </row>
    <row r="133" spans="1:16" hidden="1" outlineLevel="1" collapsed="1">
      <c r="A133" s="8">
        <v>44256</v>
      </c>
      <c r="B133" s="45">
        <v>4.0088999999999997</v>
      </c>
      <c r="C133" s="45">
        <v>1.1928000000000001</v>
      </c>
      <c r="D133" s="45">
        <v>4.3154000000000003</v>
      </c>
      <c r="E133" s="45">
        <v>4.3059000000000003</v>
      </c>
      <c r="F133" s="45">
        <v>0</v>
      </c>
      <c r="G133" s="45">
        <v>4.2068000000000003</v>
      </c>
      <c r="H133" s="45">
        <v>1.212</v>
      </c>
      <c r="I133" s="45">
        <v>4.9657999999999998</v>
      </c>
      <c r="J133" s="45">
        <v>4.3075000000000001</v>
      </c>
      <c r="K133" s="45">
        <v>0</v>
      </c>
      <c r="L133" s="45">
        <v>1.1201000000000001</v>
      </c>
      <c r="M133" s="45">
        <v>7.4099999999999999E-2</v>
      </c>
      <c r="N133" s="45">
        <v>1.1507000000000001</v>
      </c>
      <c r="O133" s="45">
        <v>0.19359999999999999</v>
      </c>
      <c r="P133" s="45">
        <v>0</v>
      </c>
    </row>
    <row r="134" spans="1:16" hidden="1" outlineLevel="1" collapsed="1">
      <c r="A134" s="8">
        <v>44287</v>
      </c>
      <c r="B134" s="45">
        <v>3.8408000000000002</v>
      </c>
      <c r="C134" s="45">
        <v>1.2775000000000001</v>
      </c>
      <c r="D134" s="45">
        <v>4.0746000000000002</v>
      </c>
      <c r="E134" s="45">
        <v>4.2389000000000001</v>
      </c>
      <c r="F134" s="45">
        <v>3.0379999999999998</v>
      </c>
      <c r="G134" s="45">
        <v>4.2161999999999997</v>
      </c>
      <c r="H134" s="45">
        <v>1.2793000000000001</v>
      </c>
      <c r="I134" s="45">
        <v>5.0795000000000003</v>
      </c>
      <c r="J134" s="45">
        <v>4.2417999999999996</v>
      </c>
      <c r="K134" s="45">
        <v>3.0379999999999998</v>
      </c>
      <c r="L134" s="45">
        <v>1.5103</v>
      </c>
      <c r="M134" s="45">
        <v>4.53E-2</v>
      </c>
      <c r="N134" s="45">
        <v>1.5149999999999999</v>
      </c>
      <c r="O134" s="45">
        <v>1.78E-2</v>
      </c>
      <c r="P134" s="45">
        <v>0</v>
      </c>
    </row>
    <row r="135" spans="1:16" hidden="1" outlineLevel="1" collapsed="1">
      <c r="A135" s="8">
        <v>44317</v>
      </c>
      <c r="B135" s="45">
        <v>4.2666000000000004</v>
      </c>
      <c r="C135" s="45">
        <v>0.86450000000000005</v>
      </c>
      <c r="D135" s="45">
        <v>5.1163999999999996</v>
      </c>
      <c r="E135" s="45">
        <v>4.4101999999999997</v>
      </c>
      <c r="F135" s="45">
        <v>10</v>
      </c>
      <c r="G135" s="45">
        <v>4.29</v>
      </c>
      <c r="H135" s="45">
        <v>0.86639999999999995</v>
      </c>
      <c r="I135" s="45">
        <v>5.2004999999999999</v>
      </c>
      <c r="J135" s="45">
        <v>4.4123000000000001</v>
      </c>
      <c r="K135" s="45">
        <v>10</v>
      </c>
      <c r="L135" s="45">
        <v>1.1553</v>
      </c>
      <c r="M135" s="45">
        <v>4.19E-2</v>
      </c>
      <c r="N135" s="45">
        <v>1.1746000000000001</v>
      </c>
      <c r="O135" s="45">
        <v>1.5</v>
      </c>
      <c r="P135" s="45">
        <v>0</v>
      </c>
    </row>
    <row r="136" spans="1:16" hidden="1" outlineLevel="1" collapsed="1">
      <c r="A136" s="8">
        <v>44348</v>
      </c>
      <c r="B136" s="45">
        <v>4.2077999999999998</v>
      </c>
      <c r="C136" s="45">
        <v>0.95599999999999996</v>
      </c>
      <c r="D136" s="45">
        <v>4.5970000000000004</v>
      </c>
      <c r="E136" s="45">
        <v>4.6344000000000003</v>
      </c>
      <c r="F136" s="45">
        <v>5.6821999999999999</v>
      </c>
      <c r="G136" s="45">
        <v>4.3178000000000001</v>
      </c>
      <c r="H136" s="45">
        <v>0.95669999999999999</v>
      </c>
      <c r="I136" s="45">
        <v>4.9443000000000001</v>
      </c>
      <c r="J136" s="45">
        <v>4.6361999999999997</v>
      </c>
      <c r="K136" s="45">
        <v>8.5</v>
      </c>
      <c r="L136" s="45">
        <v>1.3616999999999999</v>
      </c>
      <c r="M136" s="45">
        <v>0.01</v>
      </c>
      <c r="N136" s="45">
        <v>1.3627</v>
      </c>
      <c r="O136" s="45">
        <v>0.01</v>
      </c>
      <c r="P136" s="45">
        <v>1.5</v>
      </c>
    </row>
    <row r="137" spans="1:16" hidden="1" outlineLevel="1" collapsed="1">
      <c r="A137" s="8">
        <v>44378</v>
      </c>
      <c r="B137" s="45">
        <v>4.2927999999999997</v>
      </c>
      <c r="C137" s="45">
        <v>1.3823000000000001</v>
      </c>
      <c r="D137" s="45">
        <v>4.7926000000000002</v>
      </c>
      <c r="E137" s="45">
        <v>4.6561000000000003</v>
      </c>
      <c r="F137" s="45">
        <v>8</v>
      </c>
      <c r="G137" s="45">
        <v>4.4233000000000002</v>
      </c>
      <c r="H137" s="45">
        <v>1.3878999999999999</v>
      </c>
      <c r="I137" s="45">
        <v>5.2214</v>
      </c>
      <c r="J137" s="45">
        <v>4.6574</v>
      </c>
      <c r="K137" s="45">
        <v>8</v>
      </c>
      <c r="L137" s="45">
        <v>0.6351</v>
      </c>
      <c r="M137" s="45">
        <v>0.01</v>
      </c>
      <c r="N137" s="45">
        <v>0.64710000000000001</v>
      </c>
      <c r="O137" s="45">
        <v>0.01</v>
      </c>
      <c r="P137" s="45">
        <v>0</v>
      </c>
    </row>
    <row r="138" spans="1:16" hidden="1" outlineLevel="1" collapsed="1">
      <c r="A138" s="8">
        <v>44409</v>
      </c>
      <c r="B138" s="45">
        <v>4.7572999999999999</v>
      </c>
      <c r="C138" s="45">
        <v>1.5125999999999999</v>
      </c>
      <c r="D138" s="45">
        <v>5.5194000000000001</v>
      </c>
      <c r="E138" s="45">
        <v>4.6731999999999996</v>
      </c>
      <c r="F138" s="45">
        <v>8.5</v>
      </c>
      <c r="G138" s="45">
        <v>4.7770000000000001</v>
      </c>
      <c r="H138" s="45">
        <v>1.5137</v>
      </c>
      <c r="I138" s="45">
        <v>5.5682</v>
      </c>
      <c r="J138" s="45">
        <v>4.6738999999999997</v>
      </c>
      <c r="K138" s="45">
        <v>8.5</v>
      </c>
      <c r="L138" s="45">
        <v>0.97899999999999998</v>
      </c>
      <c r="M138" s="45">
        <v>0.01</v>
      </c>
      <c r="N138" s="45">
        <v>1.0046999999999999</v>
      </c>
      <c r="O138" s="45">
        <v>0.01</v>
      </c>
      <c r="P138" s="45">
        <v>0</v>
      </c>
    </row>
    <row r="139" spans="1:16" hidden="1" outlineLevel="1" collapsed="1">
      <c r="A139" s="8">
        <v>44440</v>
      </c>
      <c r="B139" s="45">
        <v>4.7500999999999998</v>
      </c>
      <c r="C139" s="45">
        <v>1.2721</v>
      </c>
      <c r="D139" s="45">
        <v>5.8232999999999997</v>
      </c>
      <c r="E139" s="45">
        <v>4.8855000000000004</v>
      </c>
      <c r="F139" s="45">
        <v>0</v>
      </c>
      <c r="G139" s="45">
        <v>4.7808999999999999</v>
      </c>
      <c r="H139" s="45">
        <v>1.2790999999999999</v>
      </c>
      <c r="I139" s="45">
        <v>5.907</v>
      </c>
      <c r="J139" s="45">
        <v>4.8855000000000004</v>
      </c>
      <c r="K139" s="45">
        <v>0</v>
      </c>
      <c r="L139" s="45">
        <v>0.96899999999999997</v>
      </c>
      <c r="M139" s="45">
        <v>9.1700000000000004E-2</v>
      </c>
      <c r="N139" s="45">
        <v>1.0726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4.7183999999999999</v>
      </c>
      <c r="C140" s="45">
        <v>1.1377999999999999</v>
      </c>
      <c r="D140" s="45">
        <v>5.2960000000000003</v>
      </c>
      <c r="E140" s="45">
        <v>5.1454000000000004</v>
      </c>
      <c r="F140" s="45">
        <v>0</v>
      </c>
      <c r="G140" s="45">
        <v>4.8642000000000003</v>
      </c>
      <c r="H140" s="45">
        <v>1.1452</v>
      </c>
      <c r="I140" s="45">
        <v>5.8307000000000002</v>
      </c>
      <c r="J140" s="45">
        <v>5.1454000000000004</v>
      </c>
      <c r="K140" s="45">
        <v>0</v>
      </c>
      <c r="L140" s="45">
        <v>1.1846000000000001</v>
      </c>
      <c r="M140" s="45">
        <v>8.6999999999999994E-2</v>
      </c>
      <c r="N140" s="45">
        <v>1.2081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4.7655000000000003</v>
      </c>
      <c r="C141" s="45">
        <v>1.3517999999999999</v>
      </c>
      <c r="D141" s="45">
        <v>5.4120999999999997</v>
      </c>
      <c r="E141" s="45">
        <v>5.0804999999999998</v>
      </c>
      <c r="F141" s="45">
        <v>0</v>
      </c>
      <c r="G141" s="45">
        <v>4.8849999999999998</v>
      </c>
      <c r="H141" s="45">
        <v>1.3629</v>
      </c>
      <c r="I141" s="45">
        <v>5.7816999999999998</v>
      </c>
      <c r="J141" s="45">
        <v>5.0804999999999998</v>
      </c>
      <c r="K141" s="45">
        <v>0</v>
      </c>
      <c r="L141" s="45">
        <v>1.2618</v>
      </c>
      <c r="M141" s="45">
        <v>8.77E-2</v>
      </c>
      <c r="N141" s="45">
        <v>1.2999000000000001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5.1265999999999998</v>
      </c>
      <c r="C142" s="45">
        <v>1.3714</v>
      </c>
      <c r="D142" s="45">
        <v>6.0960999999999999</v>
      </c>
      <c r="E142" s="45">
        <v>5.4154</v>
      </c>
      <c r="F142" s="45">
        <v>0.2</v>
      </c>
      <c r="G142" s="45">
        <v>5.2851999999999997</v>
      </c>
      <c r="H142" s="45">
        <v>1.3017000000000001</v>
      </c>
      <c r="I142" s="45">
        <v>6.3350999999999997</v>
      </c>
      <c r="J142" s="45">
        <v>5.4187000000000003</v>
      </c>
      <c r="K142" s="45">
        <v>0.2</v>
      </c>
      <c r="L142" s="45">
        <v>2.1000999999999999</v>
      </c>
      <c r="M142" s="45">
        <v>1.7857000000000001</v>
      </c>
      <c r="N142" s="45">
        <v>2.3601999999999999</v>
      </c>
      <c r="O142" s="45">
        <v>0.01</v>
      </c>
      <c r="P142" s="45">
        <v>0</v>
      </c>
    </row>
    <row r="143" spans="1:16" hidden="1" outlineLevel="1" collapsed="1">
      <c r="A143" s="8">
        <v>44562</v>
      </c>
      <c r="B143" s="45">
        <v>6.0031999999999996</v>
      </c>
      <c r="C143" s="45">
        <v>1.6242000000000001</v>
      </c>
      <c r="D143" s="45">
        <v>6.8116000000000003</v>
      </c>
      <c r="E143" s="45">
        <v>5.7572999999999999</v>
      </c>
      <c r="F143" s="45">
        <v>8.125</v>
      </c>
      <c r="G143" s="45">
        <v>6.1440000000000001</v>
      </c>
      <c r="H143" s="45">
        <v>1.4756</v>
      </c>
      <c r="I143" s="45">
        <v>6.8631000000000002</v>
      </c>
      <c r="J143" s="45">
        <v>5.7572999999999999</v>
      </c>
      <c r="K143" s="45">
        <v>8.125</v>
      </c>
      <c r="L143" s="45">
        <v>1.905</v>
      </c>
      <c r="M143" s="45">
        <v>1.9387000000000001</v>
      </c>
      <c r="N143" s="45">
        <v>1.7430000000000001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5.9814999999999996</v>
      </c>
      <c r="C144" s="45">
        <v>5.8769999999999998</v>
      </c>
      <c r="D144" s="45">
        <v>6.2567000000000004</v>
      </c>
      <c r="E144" s="45">
        <v>5.1593999999999998</v>
      </c>
      <c r="F144" s="45">
        <v>10</v>
      </c>
      <c r="G144" s="45">
        <v>6.0442</v>
      </c>
      <c r="H144" s="45">
        <v>5.8865999999999996</v>
      </c>
      <c r="I144" s="45">
        <v>6.4558</v>
      </c>
      <c r="J144" s="45">
        <v>5.194</v>
      </c>
      <c r="K144" s="45">
        <v>10</v>
      </c>
      <c r="L144" s="45">
        <v>0.79710000000000003</v>
      </c>
      <c r="M144" s="45">
        <v>5.6099999999999997E-2</v>
      </c>
      <c r="N144" s="45">
        <v>0.88190000000000002</v>
      </c>
      <c r="O144" s="45">
        <v>0.01</v>
      </c>
      <c r="P144" s="45">
        <v>0</v>
      </c>
    </row>
    <row r="145" spans="1:16" hidden="1" outlineLevel="1" collapsed="1">
      <c r="A145" s="8">
        <v>44621</v>
      </c>
      <c r="B145" s="45">
        <v>5.8832000000000004</v>
      </c>
      <c r="C145" s="45">
        <v>5.6821000000000002</v>
      </c>
      <c r="D145" s="45">
        <v>6.2018000000000004</v>
      </c>
      <c r="E145" s="45">
        <v>4.0464000000000002</v>
      </c>
      <c r="F145" s="45">
        <v>10</v>
      </c>
      <c r="G145" s="45">
        <v>5.8898000000000001</v>
      </c>
      <c r="H145" s="45">
        <v>5.6821000000000002</v>
      </c>
      <c r="I145" s="45">
        <v>6.2187999999999999</v>
      </c>
      <c r="J145" s="45">
        <v>4.0464000000000002</v>
      </c>
      <c r="K145" s="45">
        <v>10</v>
      </c>
      <c r="L145" s="45">
        <v>0.99819999999999998</v>
      </c>
      <c r="M145" s="45">
        <v>6.7199999999999996E-2</v>
      </c>
      <c r="N145" s="45">
        <v>0.99839999999999995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6.0917000000000003</v>
      </c>
      <c r="C146" s="45">
        <v>5.6524000000000001</v>
      </c>
      <c r="D146" s="45">
        <v>6.4358000000000004</v>
      </c>
      <c r="E146" s="45">
        <v>4.0937999999999999</v>
      </c>
      <c r="F146" s="45">
        <v>2.9843999999999999</v>
      </c>
      <c r="G146" s="45">
        <v>6.3856999999999999</v>
      </c>
      <c r="H146" s="45">
        <v>5.6590999999999996</v>
      </c>
      <c r="I146" s="45">
        <v>6.9930000000000003</v>
      </c>
      <c r="J146" s="45">
        <v>4.0937999999999999</v>
      </c>
      <c r="K146" s="45">
        <v>10</v>
      </c>
      <c r="L146" s="45">
        <v>1.845</v>
      </c>
      <c r="M146" s="45">
        <v>0.1</v>
      </c>
      <c r="N146" s="45">
        <v>1.8688</v>
      </c>
      <c r="O146" s="45">
        <v>0</v>
      </c>
      <c r="P146" s="45">
        <v>1.4</v>
      </c>
    </row>
    <row r="147" spans="1:16" hidden="1" outlineLevel="1" collapsed="1">
      <c r="A147" s="8">
        <v>44682</v>
      </c>
      <c r="B147" s="45">
        <v>5.9375</v>
      </c>
      <c r="C147" s="45">
        <v>5.3034999999999997</v>
      </c>
      <c r="D147" s="45">
        <v>6.6387</v>
      </c>
      <c r="E147" s="45">
        <v>3.6126999999999998</v>
      </c>
      <c r="F147" s="45">
        <v>10</v>
      </c>
      <c r="G147" s="45">
        <v>6.1840999999999999</v>
      </c>
      <c r="H147" s="45">
        <v>5.5125999999999999</v>
      </c>
      <c r="I147" s="45">
        <v>6.9164000000000003</v>
      </c>
      <c r="J147" s="45">
        <v>3.6126999999999998</v>
      </c>
      <c r="K147" s="45">
        <v>10</v>
      </c>
      <c r="L147" s="45">
        <v>1.4001999999999999</v>
      </c>
      <c r="M147" s="45">
        <v>1.8942000000000001</v>
      </c>
      <c r="N147" s="45">
        <v>0.69289999999999996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9.7041000000000004</v>
      </c>
      <c r="C148" s="45">
        <v>6.5848000000000004</v>
      </c>
      <c r="D148" s="45">
        <v>11.348100000000001</v>
      </c>
      <c r="E148" s="45">
        <v>4.5815999999999999</v>
      </c>
      <c r="F148" s="45">
        <v>0</v>
      </c>
      <c r="G148" s="45">
        <v>10.273400000000001</v>
      </c>
      <c r="H148" s="45">
        <v>6.5848000000000004</v>
      </c>
      <c r="I148" s="45">
        <v>12.4314</v>
      </c>
      <c r="J148" s="45">
        <v>4.5815999999999999</v>
      </c>
      <c r="K148" s="45">
        <v>0</v>
      </c>
      <c r="L148" s="45">
        <v>1.5153000000000001</v>
      </c>
      <c r="M148" s="45">
        <v>0.01</v>
      </c>
      <c r="N148" s="45">
        <v>1.5153000000000001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9.6638000000000002</v>
      </c>
      <c r="C149" s="45">
        <v>6.9882</v>
      </c>
      <c r="D149" s="45">
        <v>11.914400000000001</v>
      </c>
      <c r="E149" s="45">
        <v>7.2451999999999996</v>
      </c>
      <c r="F149" s="45">
        <v>0</v>
      </c>
      <c r="G149" s="45">
        <v>9.9507999999999992</v>
      </c>
      <c r="H149" s="45">
        <v>7.4095000000000004</v>
      </c>
      <c r="I149" s="45">
        <v>11.9314</v>
      </c>
      <c r="J149" s="45">
        <v>7.2451999999999996</v>
      </c>
      <c r="K149" s="45">
        <v>0</v>
      </c>
      <c r="L149" s="45">
        <v>1.7493000000000001</v>
      </c>
      <c r="M149" s="45">
        <v>1.7884</v>
      </c>
      <c r="N149" s="45">
        <v>2.98E-2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9.3008000000000006</v>
      </c>
      <c r="C150" s="45">
        <v>7.0381999999999998</v>
      </c>
      <c r="D150" s="45">
        <v>12.3931</v>
      </c>
      <c r="E150" s="45">
        <v>4.2801</v>
      </c>
      <c r="F150" s="45">
        <v>9.9990000000000006</v>
      </c>
      <c r="G150" s="45">
        <v>9.3306000000000004</v>
      </c>
      <c r="H150" s="45">
        <v>7.0381999999999998</v>
      </c>
      <c r="I150" s="45">
        <v>12.4735</v>
      </c>
      <c r="J150" s="45">
        <v>14.2965</v>
      </c>
      <c r="K150" s="45">
        <v>9.9990000000000006</v>
      </c>
      <c r="L150" s="45">
        <v>0.68400000000000005</v>
      </c>
      <c r="M150" s="45">
        <v>9.9000000000000008E-3</v>
      </c>
      <c r="N150" s="45">
        <v>0.80659999999999998</v>
      </c>
      <c r="O150" s="45">
        <v>0.01</v>
      </c>
      <c r="P150" s="45">
        <v>0</v>
      </c>
    </row>
    <row r="151" spans="1:16" hidden="1" outlineLevel="1" collapsed="1">
      <c r="A151" s="8">
        <v>44805</v>
      </c>
      <c r="B151" s="45">
        <v>8.548</v>
      </c>
      <c r="C151" s="45">
        <v>6.9494999999999996</v>
      </c>
      <c r="D151" s="45">
        <v>10.097200000000001</v>
      </c>
      <c r="E151" s="45">
        <v>2.9952000000000001</v>
      </c>
      <c r="F151" s="45">
        <v>9.9979999999999993</v>
      </c>
      <c r="G151" s="45">
        <v>9.9993999999999996</v>
      </c>
      <c r="H151" s="45">
        <v>7.4718</v>
      </c>
      <c r="I151" s="45">
        <v>12.8766</v>
      </c>
      <c r="J151" s="45">
        <v>5.6228999999999996</v>
      </c>
      <c r="K151" s="45">
        <v>9.9979999999999993</v>
      </c>
      <c r="L151" s="45">
        <v>1.0784</v>
      </c>
      <c r="M151" s="45">
        <v>1.8325</v>
      </c>
      <c r="N151" s="45">
        <v>0.78810000000000002</v>
      </c>
      <c r="O151" s="45">
        <v>0.01</v>
      </c>
      <c r="P151" s="45">
        <v>0</v>
      </c>
    </row>
    <row r="152" spans="1:16" hidden="1" outlineLevel="1" collapsed="1">
      <c r="A152" s="8">
        <v>44835</v>
      </c>
      <c r="B152" s="45">
        <v>9.8886000000000003</v>
      </c>
      <c r="C152" s="45">
        <v>7.3230000000000004</v>
      </c>
      <c r="D152" s="45">
        <v>12.9976</v>
      </c>
      <c r="E152" s="45">
        <v>11.722799999999999</v>
      </c>
      <c r="F152" s="45">
        <v>7.5</v>
      </c>
      <c r="G152" s="45">
        <v>10.0426</v>
      </c>
      <c r="H152" s="45">
        <v>7.3230000000000004</v>
      </c>
      <c r="I152" s="45">
        <v>13.4879</v>
      </c>
      <c r="J152" s="45">
        <v>11.722799999999999</v>
      </c>
      <c r="K152" s="45">
        <v>7.5</v>
      </c>
      <c r="L152" s="45">
        <v>2.1623999999999999</v>
      </c>
      <c r="M152" s="45">
        <v>0.24959999999999999</v>
      </c>
      <c r="N152" s="45">
        <v>2.1625999999999999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9.8381000000000007</v>
      </c>
      <c r="C153" s="45">
        <v>7.2324999999999999</v>
      </c>
      <c r="D153" s="45">
        <v>12.2639</v>
      </c>
      <c r="E153" s="45">
        <v>9.3732000000000006</v>
      </c>
      <c r="F153" s="45">
        <v>7.3945999999999996</v>
      </c>
      <c r="G153" s="45">
        <v>10.3567</v>
      </c>
      <c r="H153" s="45">
        <v>7.2324999999999999</v>
      </c>
      <c r="I153" s="45">
        <v>13.667299999999999</v>
      </c>
      <c r="J153" s="45">
        <v>9.3732000000000006</v>
      </c>
      <c r="K153" s="45">
        <v>7.3945999999999996</v>
      </c>
      <c r="L153" s="45">
        <v>2.1088</v>
      </c>
      <c r="M153" s="45">
        <v>0.24890000000000001</v>
      </c>
      <c r="N153" s="45">
        <v>2.1089000000000002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9.7787000000000006</v>
      </c>
      <c r="C154" s="45">
        <v>7.3209</v>
      </c>
      <c r="D154" s="45">
        <v>12.4413</v>
      </c>
      <c r="E154" s="45">
        <v>7.4659000000000004</v>
      </c>
      <c r="F154" s="45">
        <v>0</v>
      </c>
      <c r="G154" s="45">
        <v>10.175800000000001</v>
      </c>
      <c r="H154" s="45">
        <v>7.3388999999999998</v>
      </c>
      <c r="I154" s="45">
        <v>13.5563</v>
      </c>
      <c r="J154" s="45">
        <v>7.4659000000000004</v>
      </c>
      <c r="K154" s="45">
        <v>0</v>
      </c>
      <c r="L154" s="45">
        <v>1.7719</v>
      </c>
      <c r="M154" s="45">
        <v>2.5962999999999998</v>
      </c>
      <c r="N154" s="45">
        <v>1.7359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10.9619</v>
      </c>
      <c r="C155" s="45">
        <v>7.6398000000000001</v>
      </c>
      <c r="D155" s="45">
        <v>13.920500000000001</v>
      </c>
      <c r="E155" s="45">
        <v>5.2461000000000002</v>
      </c>
      <c r="F155" s="45">
        <v>7.5</v>
      </c>
      <c r="G155" s="45">
        <v>11.368</v>
      </c>
      <c r="H155" s="45">
        <v>7.6459000000000001</v>
      </c>
      <c r="I155" s="45">
        <v>14.9352</v>
      </c>
      <c r="J155" s="45">
        <v>5.2461000000000002</v>
      </c>
      <c r="K155" s="45">
        <v>7.5</v>
      </c>
      <c r="L155" s="45">
        <v>0.746</v>
      </c>
      <c r="M155" s="45">
        <v>0.3</v>
      </c>
      <c r="N155" s="45">
        <v>0.75060000000000004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8.0831</v>
      </c>
      <c r="C156" s="45">
        <v>7.2773000000000003</v>
      </c>
      <c r="D156" s="45">
        <v>8.2812999999999999</v>
      </c>
      <c r="E156" s="45">
        <v>4.8319999999999999</v>
      </c>
      <c r="F156" s="45">
        <v>10.5</v>
      </c>
      <c r="G156" s="45">
        <v>12.4299</v>
      </c>
      <c r="H156" s="45">
        <v>7.4059999999999997</v>
      </c>
      <c r="I156" s="45">
        <v>14.5814</v>
      </c>
      <c r="J156" s="45">
        <v>14.7415</v>
      </c>
      <c r="K156" s="45">
        <v>10.5</v>
      </c>
      <c r="L156" s="45">
        <v>0.3795</v>
      </c>
      <c r="M156" s="45">
        <v>1.4543999999999999</v>
      </c>
      <c r="N156" s="45">
        <v>0.3654</v>
      </c>
      <c r="O156" s="45">
        <v>1.8308</v>
      </c>
      <c r="P156" s="45">
        <v>0</v>
      </c>
    </row>
    <row r="157" spans="1:16" hidden="1" outlineLevel="1" collapsed="1">
      <c r="A157" s="8">
        <v>44986</v>
      </c>
      <c r="B157" s="45">
        <v>6.4461000000000004</v>
      </c>
      <c r="C157" s="45">
        <v>7.5163000000000002</v>
      </c>
      <c r="D157" s="45">
        <v>6.2808999999999999</v>
      </c>
      <c r="E157" s="45">
        <v>14.5</v>
      </c>
      <c r="F157" s="45">
        <v>8</v>
      </c>
      <c r="G157" s="45">
        <v>13.2471</v>
      </c>
      <c r="H157" s="45">
        <v>7.5640000000000001</v>
      </c>
      <c r="I157" s="45">
        <v>15.420999999999999</v>
      </c>
      <c r="J157" s="45">
        <v>14.5</v>
      </c>
      <c r="K157" s="45">
        <v>8</v>
      </c>
      <c r="L157" s="45">
        <v>0.18659999999999999</v>
      </c>
      <c r="M157" s="45">
        <v>1.1203000000000001</v>
      </c>
      <c r="N157" s="45">
        <v>0.18479999999999999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9.3583999999999996</v>
      </c>
      <c r="C158" s="45">
        <v>7.4383999999999997</v>
      </c>
      <c r="D158" s="45">
        <v>9.6446000000000005</v>
      </c>
      <c r="E158" s="45">
        <v>3.4075000000000002</v>
      </c>
      <c r="F158" s="45">
        <v>0.1</v>
      </c>
      <c r="G158" s="45">
        <v>14.3354</v>
      </c>
      <c r="H158" s="45">
        <v>7.4474999999999998</v>
      </c>
      <c r="I158" s="45">
        <v>16.0594</v>
      </c>
      <c r="J158" s="45">
        <v>3.4075000000000002</v>
      </c>
      <c r="K158" s="45">
        <v>0.1</v>
      </c>
      <c r="L158" s="45">
        <v>0.2311</v>
      </c>
      <c r="M158" s="45">
        <v>0.69640000000000002</v>
      </c>
      <c r="N158" s="45">
        <v>0.23080000000000001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10.8627</v>
      </c>
      <c r="C159" s="45">
        <v>7.1897000000000002</v>
      </c>
      <c r="D159" s="45">
        <v>11.2522</v>
      </c>
      <c r="E159" s="45">
        <v>8.9983000000000004</v>
      </c>
      <c r="F159" s="45">
        <v>7.5350999999999999</v>
      </c>
      <c r="G159" s="45">
        <v>15.045</v>
      </c>
      <c r="H159" s="45">
        <v>7.2866999999999997</v>
      </c>
      <c r="I159" s="45">
        <v>16.2226</v>
      </c>
      <c r="J159" s="45">
        <v>8.9983000000000004</v>
      </c>
      <c r="K159" s="45">
        <v>7.5350999999999999</v>
      </c>
      <c r="L159" s="45">
        <v>0.22450000000000001</v>
      </c>
      <c r="M159" s="45">
        <v>0.12590000000000001</v>
      </c>
      <c r="N159" s="45">
        <v>0.22489999999999999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12.2377</v>
      </c>
      <c r="C160" s="45">
        <v>7.1318000000000001</v>
      </c>
      <c r="D160" s="45">
        <v>12.6579</v>
      </c>
      <c r="E160" s="45">
        <v>9.5388999999999999</v>
      </c>
      <c r="F160" s="45">
        <v>0.66820000000000002</v>
      </c>
      <c r="G160" s="45">
        <v>15.3032</v>
      </c>
      <c r="H160" s="45">
        <v>7.1470000000000002</v>
      </c>
      <c r="I160" s="45">
        <v>16.158000000000001</v>
      </c>
      <c r="J160" s="45">
        <v>9.5388999999999999</v>
      </c>
      <c r="K160" s="45">
        <v>3.4274</v>
      </c>
      <c r="L160" s="45">
        <v>0.28799999999999998</v>
      </c>
      <c r="M160" s="45">
        <v>1.1900000000000001E-2</v>
      </c>
      <c r="N160" s="45">
        <v>0.28849999999999998</v>
      </c>
      <c r="O160" s="45">
        <v>0</v>
      </c>
      <c r="P160" s="45">
        <v>0.01</v>
      </c>
    </row>
    <row r="161" spans="1:16" hidden="1" outlineLevel="1" collapsed="1">
      <c r="A161" s="8">
        <v>45108</v>
      </c>
      <c r="B161" s="45">
        <v>12.672000000000001</v>
      </c>
      <c r="C161" s="45">
        <v>7.3704999999999998</v>
      </c>
      <c r="D161" s="45">
        <v>13.1106</v>
      </c>
      <c r="E161" s="45">
        <v>5.6916000000000002</v>
      </c>
      <c r="F161" s="45">
        <v>4.0518999999999998</v>
      </c>
      <c r="G161" s="45">
        <v>15.4688</v>
      </c>
      <c r="H161" s="45">
        <v>7.3945999999999996</v>
      </c>
      <c r="I161" s="45">
        <v>16.295999999999999</v>
      </c>
      <c r="J161" s="45">
        <v>6.6913999999999998</v>
      </c>
      <c r="K161" s="45">
        <v>4.2214999999999998</v>
      </c>
      <c r="L161" s="45">
        <v>0.26700000000000002</v>
      </c>
      <c r="M161" s="45">
        <v>2.7400000000000001E-2</v>
      </c>
      <c r="N161" s="45">
        <v>0.26700000000000002</v>
      </c>
      <c r="O161" s="45">
        <v>1.3</v>
      </c>
      <c r="P161" s="45">
        <v>0.01</v>
      </c>
    </row>
    <row r="162" spans="1:16" hidden="1" outlineLevel="1" collapsed="1">
      <c r="A162" s="8">
        <v>45139</v>
      </c>
      <c r="B162" s="45">
        <v>11.126300000000001</v>
      </c>
      <c r="C162" s="45">
        <v>7.1923000000000004</v>
      </c>
      <c r="D162" s="45">
        <v>11.3918</v>
      </c>
      <c r="E162" s="45">
        <v>10.513299999999999</v>
      </c>
      <c r="F162" s="45">
        <v>2.25</v>
      </c>
      <c r="G162" s="45">
        <v>14.157999999999999</v>
      </c>
      <c r="H162" s="45">
        <v>7.2049000000000003</v>
      </c>
      <c r="I162" s="45">
        <v>14.767899999999999</v>
      </c>
      <c r="J162" s="45">
        <v>12.0961</v>
      </c>
      <c r="K162" s="45">
        <v>2.25</v>
      </c>
      <c r="L162" s="45">
        <v>0.2107</v>
      </c>
      <c r="M162" s="45">
        <v>0.01</v>
      </c>
      <c r="N162" s="45">
        <v>0.21079999999999999</v>
      </c>
      <c r="O162" s="45">
        <v>1.3</v>
      </c>
      <c r="P162" s="45">
        <v>0</v>
      </c>
    </row>
    <row r="163" spans="1:16" hidden="1" outlineLevel="1" collapsed="1">
      <c r="A163" s="8">
        <v>45170</v>
      </c>
      <c r="B163" s="45">
        <v>10.765700000000001</v>
      </c>
      <c r="C163" s="45">
        <v>7.3604000000000003</v>
      </c>
      <c r="D163" s="45">
        <v>11.0075</v>
      </c>
      <c r="E163" s="45">
        <v>13.6028</v>
      </c>
      <c r="F163" s="45">
        <v>9.3322000000000003</v>
      </c>
      <c r="G163" s="45">
        <v>13.4933</v>
      </c>
      <c r="H163" s="45">
        <v>7.3666</v>
      </c>
      <c r="I163" s="45">
        <v>14.0648</v>
      </c>
      <c r="J163" s="45">
        <v>13.607100000000001</v>
      </c>
      <c r="K163" s="45">
        <v>9.75</v>
      </c>
      <c r="L163" s="45">
        <v>0.26479999999999998</v>
      </c>
      <c r="M163" s="45">
        <v>0.01</v>
      </c>
      <c r="N163" s="45">
        <v>0.26479999999999998</v>
      </c>
      <c r="O163" s="45">
        <v>1.3</v>
      </c>
      <c r="P163" s="45">
        <v>0.3</v>
      </c>
    </row>
    <row r="164" spans="1:16" hidden="1" outlineLevel="1" collapsed="1">
      <c r="A164" s="8">
        <v>45200</v>
      </c>
      <c r="B164" s="45">
        <v>8.6584000000000003</v>
      </c>
      <c r="C164" s="45">
        <v>6.8567</v>
      </c>
      <c r="D164" s="45">
        <v>8.7340999999999998</v>
      </c>
      <c r="E164" s="45">
        <v>8.0660000000000007</v>
      </c>
      <c r="F164" s="45">
        <v>0</v>
      </c>
      <c r="G164" s="45">
        <v>12.166399999999999</v>
      </c>
      <c r="H164" s="45">
        <v>6.8696999999999999</v>
      </c>
      <c r="I164" s="45">
        <v>12.4678</v>
      </c>
      <c r="J164" s="45">
        <v>13.643800000000001</v>
      </c>
      <c r="K164" s="45">
        <v>0</v>
      </c>
      <c r="L164" s="45">
        <v>0.1822</v>
      </c>
      <c r="M164" s="45">
        <v>0.01</v>
      </c>
      <c r="N164" s="45">
        <v>0.18340000000000001</v>
      </c>
      <c r="O164" s="45">
        <v>1.06E-2</v>
      </c>
      <c r="P164" s="45">
        <v>0</v>
      </c>
    </row>
    <row r="165" spans="1:16" hidden="1" outlineLevel="1" collapsed="1">
      <c r="A165" s="8">
        <v>45231</v>
      </c>
      <c r="B165" s="45">
        <v>7.2305999999999999</v>
      </c>
      <c r="C165" s="45">
        <v>5.8788</v>
      </c>
      <c r="D165" s="45">
        <v>7.2473000000000001</v>
      </c>
      <c r="E165" s="45">
        <v>14.815799999999999</v>
      </c>
      <c r="F165" s="45">
        <v>12</v>
      </c>
      <c r="G165" s="45">
        <v>11.153600000000001</v>
      </c>
      <c r="H165" s="45">
        <v>5.8865999999999996</v>
      </c>
      <c r="I165" s="45">
        <v>11.3033</v>
      </c>
      <c r="J165" s="45">
        <v>14.825900000000001</v>
      </c>
      <c r="K165" s="45">
        <v>12</v>
      </c>
      <c r="L165" s="45">
        <v>0.24129999999999999</v>
      </c>
      <c r="M165" s="45">
        <v>0.01</v>
      </c>
      <c r="N165" s="45">
        <v>0.24129999999999999</v>
      </c>
      <c r="O165" s="45">
        <v>1.3</v>
      </c>
      <c r="P165" s="45">
        <v>0</v>
      </c>
    </row>
    <row r="166" spans="1:16" hidden="1" outlineLevel="1" collapsed="1">
      <c r="A166" s="8">
        <v>45261</v>
      </c>
      <c r="B166" s="45">
        <v>7.1986999999999997</v>
      </c>
      <c r="C166" s="45">
        <v>6.3535000000000004</v>
      </c>
      <c r="D166" s="45">
        <v>7.2157</v>
      </c>
      <c r="E166" s="45">
        <v>7.3845999999999998</v>
      </c>
      <c r="F166" s="45">
        <v>9</v>
      </c>
      <c r="G166" s="45">
        <v>11.1807</v>
      </c>
      <c r="H166" s="45">
        <v>6.3662999999999998</v>
      </c>
      <c r="I166" s="45">
        <v>11.3353</v>
      </c>
      <c r="J166" s="45">
        <v>7.4843999999999999</v>
      </c>
      <c r="K166" s="45">
        <v>9</v>
      </c>
      <c r="L166" s="45">
        <v>0.21879999999999999</v>
      </c>
      <c r="M166" s="45">
        <v>0.01</v>
      </c>
      <c r="N166" s="45">
        <v>0.21879999999999999</v>
      </c>
      <c r="O166" s="45">
        <v>1.3</v>
      </c>
      <c r="P166" s="45">
        <v>0</v>
      </c>
    </row>
    <row r="167" spans="1:16" hidden="1" outlineLevel="1" collapsed="1">
      <c r="A167" s="8">
        <v>45292</v>
      </c>
      <c r="B167" s="45">
        <v>9.9484999999999992</v>
      </c>
      <c r="C167" s="45">
        <v>6.2607999999999997</v>
      </c>
      <c r="D167" s="45">
        <v>10.0365</v>
      </c>
      <c r="E167" s="45">
        <v>8.9023000000000003</v>
      </c>
      <c r="F167" s="45">
        <v>0</v>
      </c>
      <c r="G167" s="45">
        <v>11.36</v>
      </c>
      <c r="H167" s="45">
        <v>6.2655000000000003</v>
      </c>
      <c r="I167" s="45">
        <v>11.5001</v>
      </c>
      <c r="J167" s="45">
        <v>8.9886999999999997</v>
      </c>
      <c r="K167" s="45">
        <v>0</v>
      </c>
      <c r="L167" s="45">
        <v>0.43120000000000003</v>
      </c>
      <c r="M167" s="45">
        <v>5.6599999999999998E-2</v>
      </c>
      <c r="N167" s="45">
        <v>0.43120000000000003</v>
      </c>
      <c r="O167" s="45">
        <v>1.3</v>
      </c>
      <c r="P167" s="45">
        <v>0</v>
      </c>
    </row>
    <row r="168" spans="1:16" hidden="1" outlineLevel="1" collapsed="1">
      <c r="A168" s="8">
        <v>45323</v>
      </c>
      <c r="B168" s="45">
        <v>10.1014</v>
      </c>
      <c r="C168" s="45">
        <v>6.1104000000000003</v>
      </c>
      <c r="D168" s="45">
        <v>10.186199999999999</v>
      </c>
      <c r="E168" s="45">
        <v>10.9964</v>
      </c>
      <c r="F168" s="45">
        <v>0</v>
      </c>
      <c r="G168" s="45">
        <v>11.2592</v>
      </c>
      <c r="H168" s="45">
        <v>6.1104000000000003</v>
      </c>
      <c r="I168" s="45">
        <v>11.382099999999999</v>
      </c>
      <c r="J168" s="45">
        <v>11.237</v>
      </c>
      <c r="K168" s="45">
        <v>0</v>
      </c>
      <c r="L168" s="45">
        <v>0.38150000000000001</v>
      </c>
      <c r="M168" s="45">
        <v>9.8799999999999999E-2</v>
      </c>
      <c r="N168" s="45">
        <v>0.38150000000000001</v>
      </c>
      <c r="O168" s="45">
        <v>1.3</v>
      </c>
      <c r="P168" s="45">
        <v>0</v>
      </c>
    </row>
    <row r="169" spans="1:16" hidden="1" outlineLevel="1" collapsed="1">
      <c r="A169" s="8">
        <v>45352</v>
      </c>
      <c r="B169" s="45">
        <v>9.5032999999999994</v>
      </c>
      <c r="C169" s="45">
        <v>4.8746999999999998</v>
      </c>
      <c r="D169" s="45">
        <v>9.5776000000000003</v>
      </c>
      <c r="E169" s="45">
        <v>8.4337</v>
      </c>
      <c r="F169" s="45">
        <v>0</v>
      </c>
      <c r="G169" s="45">
        <v>10.893800000000001</v>
      </c>
      <c r="H169" s="45">
        <v>4.9253999999999998</v>
      </c>
      <c r="I169" s="45">
        <v>11.0032</v>
      </c>
      <c r="J169" s="45">
        <v>8.9132999999999996</v>
      </c>
      <c r="K169" s="45">
        <v>0</v>
      </c>
      <c r="L169" s="45">
        <v>0.32479999999999998</v>
      </c>
      <c r="M169" s="45">
        <v>0.01</v>
      </c>
      <c r="N169" s="45">
        <v>0.3251</v>
      </c>
      <c r="O169" s="45">
        <v>1.3</v>
      </c>
      <c r="P169" s="45">
        <v>0</v>
      </c>
    </row>
    <row r="170" spans="1:16" hidden="1" outlineLevel="1" collapsed="1">
      <c r="A170" s="8">
        <v>45383</v>
      </c>
      <c r="B170" s="45">
        <v>7.7069000000000001</v>
      </c>
      <c r="C170" s="45">
        <v>5.3567</v>
      </c>
      <c r="D170" s="45">
        <v>7.7481</v>
      </c>
      <c r="E170" s="45">
        <v>8.9431999999999992</v>
      </c>
      <c r="F170" s="45">
        <v>0</v>
      </c>
      <c r="G170" s="45">
        <v>10.235300000000001</v>
      </c>
      <c r="H170" s="45">
        <v>5.4512</v>
      </c>
      <c r="I170" s="45">
        <v>10.3475</v>
      </c>
      <c r="J170" s="45">
        <v>8.9986999999999995</v>
      </c>
      <c r="K170" s="45">
        <v>0</v>
      </c>
      <c r="L170" s="45">
        <v>0.43409999999999999</v>
      </c>
      <c r="M170" s="45">
        <v>0.01</v>
      </c>
      <c r="N170" s="45">
        <v>0.43459999999999999</v>
      </c>
      <c r="O170" s="45">
        <v>1.3</v>
      </c>
      <c r="P170" s="45">
        <v>0</v>
      </c>
    </row>
    <row r="171" spans="1:16" hidden="1" outlineLevel="1" collapsed="1">
      <c r="A171" s="8">
        <v>45413</v>
      </c>
      <c r="B171" s="45">
        <v>8.3035999999999994</v>
      </c>
      <c r="C171" s="45">
        <v>5.4641000000000002</v>
      </c>
      <c r="D171" s="45">
        <v>8.3461999999999996</v>
      </c>
      <c r="E171" s="45">
        <v>11.513500000000001</v>
      </c>
      <c r="F171" s="45">
        <v>5</v>
      </c>
      <c r="G171" s="45">
        <v>10.5619</v>
      </c>
      <c r="H171" s="45">
        <v>5.4894999999999996</v>
      </c>
      <c r="I171" s="45">
        <v>10.662599999999999</v>
      </c>
      <c r="J171" s="45">
        <v>11.532</v>
      </c>
      <c r="K171" s="45">
        <v>5</v>
      </c>
      <c r="L171" s="45">
        <v>0.4748</v>
      </c>
      <c r="M171" s="45">
        <v>0.01</v>
      </c>
      <c r="N171" s="45">
        <v>0.47499999999999998</v>
      </c>
      <c r="O171" s="45">
        <v>1.3</v>
      </c>
      <c r="P171" s="45">
        <v>0</v>
      </c>
    </row>
    <row r="172" spans="1:16" hidden="1" outlineLevel="1" collapsed="1">
      <c r="A172" s="8">
        <v>45444</v>
      </c>
      <c r="B172" s="45">
        <v>7.1681999999999997</v>
      </c>
      <c r="C172" s="45">
        <v>5.0175000000000001</v>
      </c>
      <c r="D172" s="45">
        <v>7.1989000000000001</v>
      </c>
      <c r="E172" s="45">
        <v>8.9251000000000005</v>
      </c>
      <c r="F172" s="45">
        <v>0</v>
      </c>
      <c r="G172" s="45">
        <v>10.379899999999999</v>
      </c>
      <c r="H172" s="45">
        <v>5.0385</v>
      </c>
      <c r="I172" s="45">
        <v>10.4945</v>
      </c>
      <c r="J172" s="45">
        <v>8.9611999999999998</v>
      </c>
      <c r="K172" s="45">
        <v>0</v>
      </c>
      <c r="L172" s="45">
        <v>0.42370000000000002</v>
      </c>
      <c r="M172" s="45">
        <v>0.01</v>
      </c>
      <c r="N172" s="45">
        <v>0.42370000000000002</v>
      </c>
      <c r="O172" s="45">
        <v>1.3</v>
      </c>
      <c r="P172" s="45">
        <v>0</v>
      </c>
    </row>
    <row r="173" spans="1:16" hidden="1" outlineLevel="1" collapsed="1">
      <c r="A173" s="8">
        <v>45474</v>
      </c>
      <c r="B173" s="45">
        <v>8.1554000000000002</v>
      </c>
      <c r="C173" s="45">
        <v>5.5458999999999996</v>
      </c>
      <c r="D173" s="45">
        <v>8.2330000000000005</v>
      </c>
      <c r="E173" s="45">
        <v>6.7872000000000003</v>
      </c>
      <c r="F173" s="45">
        <v>0</v>
      </c>
      <c r="G173" s="45">
        <v>10.2156</v>
      </c>
      <c r="H173" s="45">
        <v>5.6166999999999998</v>
      </c>
      <c r="I173" s="45">
        <v>10.3874</v>
      </c>
      <c r="J173" s="45">
        <v>10.253299999999999</v>
      </c>
      <c r="K173" s="45">
        <v>0</v>
      </c>
      <c r="L173" s="45">
        <v>0.87619999999999998</v>
      </c>
      <c r="M173" s="45">
        <v>0.01</v>
      </c>
      <c r="N173" s="45">
        <v>0.87809999999999999</v>
      </c>
      <c r="O173" s="45">
        <v>0.54100000000000004</v>
      </c>
      <c r="P173" s="45">
        <v>0</v>
      </c>
    </row>
    <row r="174" spans="1:16" hidden="1" outlineLevel="1" collapsed="1">
      <c r="A174" s="8">
        <v>45505</v>
      </c>
      <c r="B174" s="45">
        <v>8.8712</v>
      </c>
      <c r="C174" s="45">
        <v>5.4593999999999996</v>
      </c>
      <c r="D174" s="45">
        <v>8.9606999999999992</v>
      </c>
      <c r="E174" s="45">
        <v>8.0775000000000006</v>
      </c>
      <c r="F174" s="45">
        <v>0</v>
      </c>
      <c r="G174" s="45">
        <v>10.2102</v>
      </c>
      <c r="H174" s="45">
        <v>5.5422000000000002</v>
      </c>
      <c r="I174" s="45">
        <v>10.351000000000001</v>
      </c>
      <c r="J174" s="45">
        <v>8.0775000000000006</v>
      </c>
      <c r="K174" s="45">
        <v>0</v>
      </c>
      <c r="L174" s="45">
        <v>0.61319999999999997</v>
      </c>
      <c r="M174" s="45">
        <v>0.01</v>
      </c>
      <c r="N174" s="45">
        <v>0.61480000000000001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8.5661000000000005</v>
      </c>
      <c r="C175" s="45">
        <v>4.4066000000000001</v>
      </c>
      <c r="D175" s="45">
        <v>8.6449999999999996</v>
      </c>
      <c r="E175" s="45">
        <v>13.0588</v>
      </c>
      <c r="F175" s="45">
        <v>0</v>
      </c>
      <c r="G175" s="45">
        <v>10.084099999999999</v>
      </c>
      <c r="H175" s="45">
        <v>4.4965999999999999</v>
      </c>
      <c r="I175" s="45">
        <v>10.219200000000001</v>
      </c>
      <c r="J175" s="45">
        <v>13.0588</v>
      </c>
      <c r="K175" s="45">
        <v>0</v>
      </c>
      <c r="L175" s="45">
        <v>0.58550000000000002</v>
      </c>
      <c r="M175" s="45">
        <v>0.01</v>
      </c>
      <c r="N175" s="45">
        <v>0.58709999999999996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9.0549999999999997</v>
      </c>
      <c r="C176" s="45">
        <v>4.7168999999999999</v>
      </c>
      <c r="D176" s="45">
        <v>9.1585999999999999</v>
      </c>
      <c r="E176" s="45">
        <v>12.8788</v>
      </c>
      <c r="F176" s="45">
        <v>0</v>
      </c>
      <c r="G176" s="45">
        <v>10.123200000000001</v>
      </c>
      <c r="H176" s="45">
        <v>4.8216999999999999</v>
      </c>
      <c r="I176" s="45">
        <v>10.2667</v>
      </c>
      <c r="J176" s="45">
        <v>12.8788</v>
      </c>
      <c r="K176" s="45">
        <v>0</v>
      </c>
      <c r="L176" s="45">
        <v>0.95530000000000004</v>
      </c>
      <c r="M176" s="45">
        <v>8.9499999999999996E-2</v>
      </c>
      <c r="N176" s="45">
        <v>0.95930000000000004</v>
      </c>
      <c r="O176" s="45">
        <v>0</v>
      </c>
      <c r="P176" s="45">
        <v>0</v>
      </c>
    </row>
    <row r="177" spans="1:16" hidden="1" outlineLevel="1" collapsed="1">
      <c r="A177" s="8">
        <v>45597</v>
      </c>
      <c r="B177" s="45">
        <v>8.2399000000000004</v>
      </c>
      <c r="C177" s="45">
        <v>4.5853000000000002</v>
      </c>
      <c r="D177" s="45">
        <v>8.2759</v>
      </c>
      <c r="E177" s="45">
        <v>11.417999999999999</v>
      </c>
      <c r="F177" s="45">
        <v>0</v>
      </c>
      <c r="G177" s="45">
        <v>9.9114000000000004</v>
      </c>
      <c r="H177" s="45">
        <v>4.6318999999999999</v>
      </c>
      <c r="I177" s="45">
        <v>9.9780999999999995</v>
      </c>
      <c r="J177" s="45">
        <v>11.417999999999999</v>
      </c>
      <c r="K177" s="45">
        <v>0</v>
      </c>
      <c r="L177" s="45">
        <v>0.85309999999999997</v>
      </c>
      <c r="M177" s="45">
        <v>0.01</v>
      </c>
      <c r="N177" s="45">
        <v>0.85360000000000003</v>
      </c>
      <c r="O177" s="45">
        <v>0</v>
      </c>
      <c r="P177" s="45">
        <v>0</v>
      </c>
    </row>
    <row r="178" spans="1:16" collapsed="1">
      <c r="A178" s="8">
        <v>45627</v>
      </c>
      <c r="B178" s="45">
        <v>8.2943999999999996</v>
      </c>
      <c r="C178" s="45">
        <v>6.3943000000000003</v>
      </c>
      <c r="D178" s="45">
        <v>8.3553999999999995</v>
      </c>
      <c r="E178" s="45">
        <v>4.7933000000000003</v>
      </c>
      <c r="F178" s="45">
        <v>0</v>
      </c>
      <c r="G178" s="45">
        <v>9.8318999999999992</v>
      </c>
      <c r="H178" s="45">
        <v>6.4809000000000001</v>
      </c>
      <c r="I178" s="45">
        <v>9.9446999999999992</v>
      </c>
      <c r="J178" s="45">
        <v>9.9498999999999995</v>
      </c>
      <c r="K178" s="45">
        <v>0</v>
      </c>
      <c r="L178" s="45">
        <v>0.99509999999999998</v>
      </c>
      <c r="M178" s="45">
        <v>0.01</v>
      </c>
      <c r="N178" s="45">
        <v>0.98919999999999997</v>
      </c>
      <c r="O178" s="45">
        <v>2</v>
      </c>
      <c r="P178" s="45">
        <v>0</v>
      </c>
    </row>
    <row r="179" spans="1:16">
      <c r="A179" s="8">
        <v>45658</v>
      </c>
      <c r="B179" s="45">
        <v>8.5548000000000002</v>
      </c>
      <c r="C179" s="45">
        <v>4.1025999999999998</v>
      </c>
      <c r="D179" s="45">
        <v>8.6128999999999998</v>
      </c>
      <c r="E179" s="45">
        <v>10.3245</v>
      </c>
      <c r="F179" s="45">
        <v>0</v>
      </c>
      <c r="G179" s="45">
        <v>10.0504</v>
      </c>
      <c r="H179" s="45">
        <v>4.1128999999999998</v>
      </c>
      <c r="I179" s="45">
        <v>10.143700000000001</v>
      </c>
      <c r="J179" s="45">
        <v>10.3245</v>
      </c>
      <c r="K179" s="45">
        <v>0</v>
      </c>
      <c r="L179" s="45">
        <v>0.93969999999999998</v>
      </c>
      <c r="M179" s="45">
        <v>0.01</v>
      </c>
      <c r="N179" s="45">
        <v>0.93989999999999996</v>
      </c>
      <c r="O179" s="45">
        <v>0</v>
      </c>
      <c r="P179" s="45">
        <v>0</v>
      </c>
    </row>
    <row r="180" spans="1:16">
      <c r="A180" s="8">
        <v>45689</v>
      </c>
      <c r="B180" s="45">
        <v>9.4526000000000003</v>
      </c>
      <c r="C180" s="45">
        <v>4.7788000000000004</v>
      </c>
      <c r="D180" s="45">
        <v>9.5477000000000007</v>
      </c>
      <c r="E180" s="45">
        <v>7.0061</v>
      </c>
      <c r="F180" s="45">
        <v>0</v>
      </c>
      <c r="G180" s="45">
        <v>10.5602</v>
      </c>
      <c r="H180" s="45">
        <v>4.7824</v>
      </c>
      <c r="I180" s="45">
        <v>10.6934</v>
      </c>
      <c r="J180" s="45">
        <v>7.0061</v>
      </c>
      <c r="K180" s="45">
        <v>0</v>
      </c>
      <c r="L180" s="45">
        <v>0.99170000000000003</v>
      </c>
      <c r="M180" s="45">
        <v>0.01</v>
      </c>
      <c r="N180" s="45">
        <v>0.99180000000000001</v>
      </c>
      <c r="O180" s="45">
        <v>0</v>
      </c>
      <c r="P180" s="45">
        <v>0</v>
      </c>
    </row>
    <row r="181" spans="1:16">
      <c r="A181" s="8">
        <v>45717</v>
      </c>
      <c r="B181" s="45">
        <v>9.5502000000000002</v>
      </c>
      <c r="C181" s="45">
        <v>5.7550999999999997</v>
      </c>
      <c r="D181" s="45">
        <v>9.6485000000000003</v>
      </c>
      <c r="E181" s="45">
        <v>8</v>
      </c>
      <c r="F181" s="45">
        <v>0</v>
      </c>
      <c r="G181" s="45">
        <v>11.0831</v>
      </c>
      <c r="H181" s="45">
        <v>5.7870999999999997</v>
      </c>
      <c r="I181" s="45">
        <v>11.243499999999999</v>
      </c>
      <c r="J181" s="45">
        <v>8</v>
      </c>
      <c r="K181" s="45">
        <v>0</v>
      </c>
      <c r="L181" s="45">
        <v>0.55379999999999996</v>
      </c>
      <c r="M181" s="45">
        <v>0.01</v>
      </c>
      <c r="N181" s="45">
        <v>0.55430000000000001</v>
      </c>
      <c r="O181" s="45">
        <v>0</v>
      </c>
      <c r="P181" s="45">
        <v>0</v>
      </c>
    </row>
    <row r="182" spans="1:16">
      <c r="A182" s="8">
        <v>45748</v>
      </c>
      <c r="B182" s="45">
        <v>9.7149999999999999</v>
      </c>
      <c r="C182" s="45">
        <v>5.1807999999999996</v>
      </c>
      <c r="D182" s="45">
        <v>9.8353000000000002</v>
      </c>
      <c r="E182" s="45">
        <v>10.9764</v>
      </c>
      <c r="F182" s="45">
        <v>0</v>
      </c>
      <c r="G182" s="45">
        <v>11.277200000000001</v>
      </c>
      <c r="H182" s="45">
        <v>5.1928999999999998</v>
      </c>
      <c r="I182" s="45">
        <v>11.469200000000001</v>
      </c>
      <c r="J182" s="45">
        <v>10.9764</v>
      </c>
      <c r="K182" s="45">
        <v>0</v>
      </c>
      <c r="L182" s="45">
        <v>1.1195999999999999</v>
      </c>
      <c r="M182" s="45">
        <v>0.01</v>
      </c>
      <c r="N182" s="45">
        <v>1.1200000000000001</v>
      </c>
      <c r="O182" s="45">
        <v>0</v>
      </c>
      <c r="P182" s="45">
        <v>0</v>
      </c>
    </row>
    <row r="183" spans="1:16">
      <c r="A183" s="8">
        <v>45778</v>
      </c>
      <c r="B183" s="45">
        <v>9.2696000000000005</v>
      </c>
      <c r="C183" s="45">
        <v>4.2310999999999996</v>
      </c>
      <c r="D183" s="45">
        <v>9.3640000000000008</v>
      </c>
      <c r="E183" s="45">
        <v>8</v>
      </c>
      <c r="F183" s="45">
        <v>0</v>
      </c>
      <c r="G183" s="45">
        <v>11.0692</v>
      </c>
      <c r="H183" s="45">
        <v>4.26</v>
      </c>
      <c r="I183" s="45">
        <v>11.2227</v>
      </c>
      <c r="J183" s="45">
        <v>8</v>
      </c>
      <c r="K183" s="45">
        <v>0</v>
      </c>
      <c r="L183" s="45">
        <v>0.57620000000000005</v>
      </c>
      <c r="M183" s="45">
        <v>0.01</v>
      </c>
      <c r="N183" s="45">
        <v>0.5766</v>
      </c>
      <c r="O183" s="45">
        <v>0</v>
      </c>
      <c r="P183" s="45">
        <v>0</v>
      </c>
    </row>
    <row r="184" spans="1:16">
      <c r="A184" s="8">
        <v>45809</v>
      </c>
      <c r="B184" s="45">
        <v>10.1671</v>
      </c>
      <c r="C184" s="45">
        <v>4.7827000000000002</v>
      </c>
      <c r="D184" s="45">
        <v>10.2857</v>
      </c>
      <c r="E184" s="45">
        <v>11.0837</v>
      </c>
      <c r="F184" s="45">
        <v>0</v>
      </c>
      <c r="G184" s="45">
        <v>11.3415</v>
      </c>
      <c r="H184" s="45">
        <v>4.8441999999999998</v>
      </c>
      <c r="I184" s="45">
        <v>11.5014</v>
      </c>
      <c r="J184" s="45">
        <v>11.0837</v>
      </c>
      <c r="K184" s="45">
        <v>0</v>
      </c>
      <c r="L184" s="45">
        <v>0.84409999999999996</v>
      </c>
      <c r="M184" s="45">
        <v>0.01</v>
      </c>
      <c r="N184" s="45">
        <v>0.84609999999999996</v>
      </c>
      <c r="O184" s="45">
        <v>0</v>
      </c>
      <c r="P184" s="45">
        <v>0</v>
      </c>
    </row>
    <row r="185" spans="1:16">
      <c r="A185" s="8">
        <v>45839</v>
      </c>
      <c r="B185" s="45">
        <v>10.2821</v>
      </c>
      <c r="C185" s="45">
        <v>5.4832000000000001</v>
      </c>
      <c r="D185" s="45">
        <v>10.4359</v>
      </c>
      <c r="E185" s="45">
        <v>13.798999999999999</v>
      </c>
      <c r="F185" s="45">
        <v>0</v>
      </c>
      <c r="G185" s="45">
        <v>11.4071</v>
      </c>
      <c r="H185" s="45">
        <v>5.7239000000000004</v>
      </c>
      <c r="I185" s="45">
        <v>11.602499999999999</v>
      </c>
      <c r="J185" s="45">
        <v>13.798999999999999</v>
      </c>
      <c r="K185" s="45">
        <v>0</v>
      </c>
      <c r="L185" s="45">
        <v>0.55000000000000004</v>
      </c>
      <c r="M185" s="45">
        <v>1.0999999999999999E-2</v>
      </c>
      <c r="N185" s="45">
        <v>0.55689999999999995</v>
      </c>
      <c r="O185" s="45">
        <v>0</v>
      </c>
      <c r="P185" s="45">
        <v>0</v>
      </c>
    </row>
    <row r="186" spans="1:16">
      <c r="A186" s="8">
        <v>45870</v>
      </c>
      <c r="B186" s="45">
        <v>10.602399999999999</v>
      </c>
      <c r="C186" s="45">
        <v>4.7199</v>
      </c>
      <c r="D186" s="45">
        <v>10.7378</v>
      </c>
      <c r="E186" s="45">
        <v>1.7605</v>
      </c>
      <c r="F186" s="45">
        <v>4.0392999999999999</v>
      </c>
      <c r="G186" s="45">
        <v>11.730600000000001</v>
      </c>
      <c r="H186" s="45">
        <v>4.8438999999999997</v>
      </c>
      <c r="I186" s="45">
        <v>11.9034</v>
      </c>
      <c r="J186" s="45">
        <v>1.8594999999999999</v>
      </c>
      <c r="K186" s="45">
        <v>4.0392999999999999</v>
      </c>
      <c r="L186" s="45">
        <v>0.89300000000000002</v>
      </c>
      <c r="M186" s="45">
        <v>0.01</v>
      </c>
      <c r="N186" s="45">
        <v>0.89780000000000004</v>
      </c>
      <c r="O186" s="45">
        <v>1.3</v>
      </c>
      <c r="P186" s="45">
        <v>0</v>
      </c>
    </row>
    <row r="187" spans="1:16">
      <c r="A187" s="8">
        <v>45901</v>
      </c>
      <c r="B187" s="45">
        <v>10.757400000000001</v>
      </c>
      <c r="C187" s="45">
        <v>5.3413000000000004</v>
      </c>
      <c r="D187" s="45">
        <v>10.9354</v>
      </c>
      <c r="E187" s="45">
        <v>0.9173</v>
      </c>
      <c r="F187" s="45">
        <v>0.1772</v>
      </c>
      <c r="G187" s="45">
        <v>11.8268</v>
      </c>
      <c r="H187" s="45">
        <v>5.5662000000000003</v>
      </c>
      <c r="I187" s="45">
        <v>12.0442</v>
      </c>
      <c r="J187" s="45">
        <v>0.44219999999999998</v>
      </c>
      <c r="K187" s="45">
        <v>0.1772</v>
      </c>
      <c r="L187" s="45">
        <v>0.95779999999999998</v>
      </c>
      <c r="M187" s="45">
        <v>5.0500000000000003E-2</v>
      </c>
      <c r="N187" s="45">
        <v>0.96589999999999998</v>
      </c>
      <c r="O187" s="45">
        <v>1.4</v>
      </c>
      <c r="P187" s="45">
        <v>0</v>
      </c>
    </row>
    <row r="188" spans="1:16">
      <c r="A188" s="8">
        <v>45931</v>
      </c>
      <c r="B188" s="45">
        <v>11.041</v>
      </c>
      <c r="C188" s="45">
        <v>5.1180000000000003</v>
      </c>
      <c r="D188" s="45">
        <v>11.2372</v>
      </c>
      <c r="E188" s="45">
        <v>4.8723999999999998</v>
      </c>
      <c r="F188" s="45">
        <v>0.1696</v>
      </c>
      <c r="G188" s="45">
        <v>11.7903</v>
      </c>
      <c r="H188" s="45">
        <v>5.1180000000000003</v>
      </c>
      <c r="I188" s="45">
        <v>12.0244</v>
      </c>
      <c r="J188" s="45">
        <v>4.8723999999999998</v>
      </c>
      <c r="K188" s="45">
        <v>0.1696</v>
      </c>
      <c r="L188" s="45">
        <v>0.8679</v>
      </c>
      <c r="M188" s="45">
        <v>9.7699999999999995E-2</v>
      </c>
      <c r="N188" s="45">
        <v>0.8679</v>
      </c>
      <c r="O188" s="45">
        <v>0</v>
      </c>
      <c r="P188" s="45">
        <v>0</v>
      </c>
    </row>
    <row r="189" spans="1:16">
      <c r="A189" s="8">
        <v>45962</v>
      </c>
      <c r="B189" s="45">
        <v>11.1584</v>
      </c>
      <c r="C189" s="45">
        <v>6.1706000000000003</v>
      </c>
      <c r="D189" s="45">
        <v>11.347799999999999</v>
      </c>
      <c r="E189" s="45">
        <v>9.5821000000000005</v>
      </c>
      <c r="F189" s="45">
        <v>0.2707</v>
      </c>
      <c r="G189" s="45">
        <v>11.830500000000001</v>
      </c>
      <c r="H189" s="45">
        <v>6.1706000000000003</v>
      </c>
      <c r="I189" s="45">
        <v>12.055</v>
      </c>
      <c r="J189" s="45">
        <v>9.5821000000000005</v>
      </c>
      <c r="K189" s="45">
        <v>0.2707</v>
      </c>
      <c r="L189" s="45">
        <v>0.66449999999999998</v>
      </c>
      <c r="M189" s="45">
        <v>1.0200000000000001E-2</v>
      </c>
      <c r="N189" s="45">
        <v>0.66449999999999998</v>
      </c>
      <c r="O189" s="45">
        <v>0</v>
      </c>
      <c r="P189" s="45">
        <v>0</v>
      </c>
    </row>
    <row r="190" spans="1:16">
      <c r="A190" s="8">
        <v>45992</v>
      </c>
      <c r="B190" s="45">
        <v>10.5684</v>
      </c>
      <c r="C190" s="45">
        <v>7.0909000000000004</v>
      </c>
      <c r="D190" s="45">
        <v>10.6915</v>
      </c>
      <c r="E190" s="45">
        <v>1.6968000000000001</v>
      </c>
      <c r="F190" s="45">
        <v>0.17560000000000001</v>
      </c>
      <c r="G190" s="45">
        <v>11.9549</v>
      </c>
      <c r="H190" s="45">
        <v>7.1146000000000003</v>
      </c>
      <c r="I190" s="45">
        <v>12.1341</v>
      </c>
      <c r="J190" s="45">
        <v>1.6968000000000001</v>
      </c>
      <c r="K190" s="45">
        <v>0.17560000000000001</v>
      </c>
      <c r="L190" s="45">
        <v>0.29749999999999999</v>
      </c>
      <c r="M190" s="45">
        <v>0.01</v>
      </c>
      <c r="N190" s="45">
        <v>0.29770000000000002</v>
      </c>
      <c r="O190" s="45">
        <v>0</v>
      </c>
      <c r="P190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0" customWidth="1"/>
    <col min="3" max="16" width="7.88671875" style="20" customWidth="1"/>
    <col min="17" max="16384" width="9.109375" style="20"/>
  </cols>
  <sheetData>
    <row r="1" spans="1:16">
      <c r="A1" s="17" t="s">
        <v>157</v>
      </c>
    </row>
    <row r="2" spans="1:16" ht="5.25" customHeight="1"/>
    <row r="3" spans="1:16" ht="27" customHeight="1">
      <c r="A3" s="235" t="s">
        <v>112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253" t="s">
        <v>16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25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255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11.091100000000001</v>
      </c>
      <c r="C11" s="45">
        <v>7.1066000000000003</v>
      </c>
      <c r="D11" s="45">
        <v>9.9612999999999996</v>
      </c>
      <c r="E11" s="45">
        <v>13.795400000000001</v>
      </c>
      <c r="F11" s="45">
        <v>13.4093</v>
      </c>
      <c r="G11" s="45">
        <v>14.132899999999999</v>
      </c>
      <c r="H11" s="45">
        <v>8.4193999999999996</v>
      </c>
      <c r="I11" s="45">
        <v>13.483599999999999</v>
      </c>
      <c r="J11" s="45">
        <v>16.593900000000001</v>
      </c>
      <c r="K11" s="45">
        <v>14.2013</v>
      </c>
      <c r="L11" s="45">
        <v>7.3681999999999999</v>
      </c>
      <c r="M11" s="45">
        <v>4.4109999999999996</v>
      </c>
      <c r="N11" s="45">
        <v>7.1071</v>
      </c>
      <c r="O11" s="45">
        <v>8.7527000000000008</v>
      </c>
      <c r="P11" s="45">
        <v>8.1302000000000003</v>
      </c>
    </row>
    <row r="12" spans="1:16" ht="12.75" hidden="1" customHeight="1" outlineLevel="1">
      <c r="A12" s="8">
        <v>40575</v>
      </c>
      <c r="B12" s="45">
        <v>10.291399999999999</v>
      </c>
      <c r="C12" s="45">
        <v>6.2012</v>
      </c>
      <c r="D12" s="45">
        <v>9.5448000000000004</v>
      </c>
      <c r="E12" s="45">
        <v>13.179</v>
      </c>
      <c r="F12" s="45">
        <v>12.8384</v>
      </c>
      <c r="G12" s="45">
        <v>13.2408</v>
      </c>
      <c r="H12" s="45">
        <v>7.2039999999999997</v>
      </c>
      <c r="I12" s="45">
        <v>12.892799999999999</v>
      </c>
      <c r="J12" s="45">
        <v>16.1419</v>
      </c>
      <c r="K12" s="45">
        <v>16.633199999999999</v>
      </c>
      <c r="L12" s="45">
        <v>6.9710999999999999</v>
      </c>
      <c r="M12" s="45">
        <v>4.3262999999999998</v>
      </c>
      <c r="N12" s="45">
        <v>6.8433999999999999</v>
      </c>
      <c r="O12" s="45">
        <v>8.2723999999999993</v>
      </c>
      <c r="P12" s="45">
        <v>7.7983000000000002</v>
      </c>
    </row>
    <row r="13" spans="1:16" ht="12.75" hidden="1" customHeight="1" outlineLevel="1">
      <c r="A13" s="8">
        <v>40603</v>
      </c>
      <c r="B13" s="45">
        <v>9.7847000000000008</v>
      </c>
      <c r="C13" s="45">
        <v>6.3722000000000003</v>
      </c>
      <c r="D13" s="45">
        <v>8.6829000000000001</v>
      </c>
      <c r="E13" s="45">
        <v>12.199299999999999</v>
      </c>
      <c r="F13" s="45">
        <v>11.3483</v>
      </c>
      <c r="G13" s="45">
        <v>12.9315</v>
      </c>
      <c r="H13" s="45">
        <v>7.6664000000000003</v>
      </c>
      <c r="I13" s="45">
        <v>12.1374</v>
      </c>
      <c r="J13" s="45">
        <v>15.2638</v>
      </c>
      <c r="K13" s="45">
        <v>14.167299999999999</v>
      </c>
      <c r="L13" s="45">
        <v>6.8059000000000003</v>
      </c>
      <c r="M13" s="45">
        <v>3.8494000000000002</v>
      </c>
      <c r="N13" s="45">
        <v>6.4821999999999997</v>
      </c>
      <c r="O13" s="45">
        <v>8.1067999999999998</v>
      </c>
      <c r="P13" s="45">
        <v>6.8760000000000003</v>
      </c>
    </row>
    <row r="14" spans="1:16" ht="12.75" hidden="1" customHeight="1" outlineLevel="1">
      <c r="A14" s="8">
        <v>40634</v>
      </c>
      <c r="B14" s="45">
        <v>9.7712000000000003</v>
      </c>
      <c r="C14" s="45">
        <v>6.681</v>
      </c>
      <c r="D14" s="45">
        <v>8.9478000000000009</v>
      </c>
      <c r="E14" s="45">
        <v>12.005599999999999</v>
      </c>
      <c r="F14" s="45">
        <v>12.636699999999999</v>
      </c>
      <c r="G14" s="45">
        <v>12.6929</v>
      </c>
      <c r="H14" s="45">
        <v>7.9009</v>
      </c>
      <c r="I14" s="45">
        <v>12.192600000000001</v>
      </c>
      <c r="J14" s="45">
        <v>15.219900000000001</v>
      </c>
      <c r="K14" s="45">
        <v>15.31</v>
      </c>
      <c r="L14" s="45">
        <v>6.7378999999999998</v>
      </c>
      <c r="M14" s="45">
        <v>4.0312000000000001</v>
      </c>
      <c r="N14" s="45">
        <v>6.3840000000000003</v>
      </c>
      <c r="O14" s="45">
        <v>8.0548000000000002</v>
      </c>
      <c r="P14" s="45">
        <v>7.4829999999999997</v>
      </c>
    </row>
    <row r="15" spans="1:16" ht="12.75" hidden="1" customHeight="1" outlineLevel="1">
      <c r="A15" s="8">
        <v>40664</v>
      </c>
      <c r="B15" s="45">
        <v>9.9537999999999993</v>
      </c>
      <c r="C15" s="45">
        <v>5.8563000000000001</v>
      </c>
      <c r="D15" s="45">
        <v>8.9953000000000003</v>
      </c>
      <c r="E15" s="45">
        <v>12.6426</v>
      </c>
      <c r="F15" s="45">
        <v>13.258599999999999</v>
      </c>
      <c r="G15" s="45">
        <v>13.142899999999999</v>
      </c>
      <c r="H15" s="45">
        <v>7.2644000000000002</v>
      </c>
      <c r="I15" s="45">
        <v>12.6983</v>
      </c>
      <c r="J15" s="45">
        <v>15.495799999999999</v>
      </c>
      <c r="K15" s="45">
        <v>15.890599999999999</v>
      </c>
      <c r="L15" s="45">
        <v>6.7946</v>
      </c>
      <c r="M15" s="45">
        <v>3.7850000000000001</v>
      </c>
      <c r="N15" s="45">
        <v>6.5338000000000003</v>
      </c>
      <c r="O15" s="45">
        <v>8.4375</v>
      </c>
      <c r="P15" s="45">
        <v>6.6031000000000004</v>
      </c>
    </row>
    <row r="16" spans="1:16" ht="12.75" hidden="1" customHeight="1" outlineLevel="1">
      <c r="A16" s="8">
        <v>40695</v>
      </c>
      <c r="B16" s="45">
        <v>9.5568000000000008</v>
      </c>
      <c r="C16" s="45">
        <v>6.6680000000000001</v>
      </c>
      <c r="D16" s="45">
        <v>8.4769000000000005</v>
      </c>
      <c r="E16" s="45">
        <v>11.9231</v>
      </c>
      <c r="F16" s="45">
        <v>11.430199999999999</v>
      </c>
      <c r="G16" s="45">
        <v>12.725099999999999</v>
      </c>
      <c r="H16" s="45">
        <v>8.0557999999999996</v>
      </c>
      <c r="I16" s="45">
        <v>12.0215</v>
      </c>
      <c r="J16" s="45">
        <v>14.9495</v>
      </c>
      <c r="K16" s="45">
        <v>15.1272</v>
      </c>
      <c r="L16" s="45">
        <v>6.7698</v>
      </c>
      <c r="M16" s="45">
        <v>4.2812999999999999</v>
      </c>
      <c r="N16" s="45">
        <v>6.4508000000000001</v>
      </c>
      <c r="O16" s="45">
        <v>8.0960000000000001</v>
      </c>
      <c r="P16" s="45">
        <v>6.5164999999999997</v>
      </c>
    </row>
    <row r="17" spans="1:16" ht="12.75" hidden="1" customHeight="1" outlineLevel="1">
      <c r="A17" s="8">
        <v>40725</v>
      </c>
      <c r="B17" s="45">
        <v>9.2611000000000008</v>
      </c>
      <c r="C17" s="45">
        <v>6.4905999999999997</v>
      </c>
      <c r="D17" s="45">
        <v>8.2857000000000003</v>
      </c>
      <c r="E17" s="45">
        <v>12.0474</v>
      </c>
      <c r="F17" s="45">
        <v>12.590199999999999</v>
      </c>
      <c r="G17" s="45">
        <v>12.3916</v>
      </c>
      <c r="H17" s="45">
        <v>8.3831000000000007</v>
      </c>
      <c r="I17" s="45">
        <v>11.992599999999999</v>
      </c>
      <c r="J17" s="45">
        <v>14.8218</v>
      </c>
      <c r="K17" s="45">
        <v>14.486700000000001</v>
      </c>
      <c r="L17" s="45">
        <v>6.0567000000000002</v>
      </c>
      <c r="M17" s="45">
        <v>3.2696000000000001</v>
      </c>
      <c r="N17" s="45">
        <v>6.0327000000000002</v>
      </c>
      <c r="O17" s="45">
        <v>7.5563000000000002</v>
      </c>
      <c r="P17" s="45">
        <v>6.6722000000000001</v>
      </c>
    </row>
    <row r="18" spans="1:16" ht="12.75" hidden="1" customHeight="1" outlineLevel="1">
      <c r="A18" s="8">
        <v>40756</v>
      </c>
      <c r="B18" s="45">
        <v>8.7992000000000008</v>
      </c>
      <c r="C18" s="45">
        <v>4.8573000000000004</v>
      </c>
      <c r="D18" s="45">
        <v>7.8941999999999997</v>
      </c>
      <c r="E18" s="45">
        <v>11.104200000000001</v>
      </c>
      <c r="F18" s="45">
        <v>11.954800000000001</v>
      </c>
      <c r="G18" s="45">
        <v>11.867100000000001</v>
      </c>
      <c r="H18" s="45">
        <v>5.9302000000000001</v>
      </c>
      <c r="I18" s="45">
        <v>11.118600000000001</v>
      </c>
      <c r="J18" s="45">
        <v>14.7598</v>
      </c>
      <c r="K18" s="45">
        <v>16.728200000000001</v>
      </c>
      <c r="L18" s="45">
        <v>6.3842999999999996</v>
      </c>
      <c r="M18" s="45">
        <v>3.5790000000000002</v>
      </c>
      <c r="N18" s="45">
        <v>5.8966000000000003</v>
      </c>
      <c r="O18" s="45">
        <v>7.7096</v>
      </c>
      <c r="P18" s="45">
        <v>8.8541000000000007</v>
      </c>
    </row>
    <row r="19" spans="1:16" ht="12.75" hidden="1" customHeight="1" outlineLevel="1">
      <c r="A19" s="8">
        <v>40787</v>
      </c>
      <c r="B19" s="45">
        <v>8.6725999999999992</v>
      </c>
      <c r="C19" s="45">
        <v>4.6635</v>
      </c>
      <c r="D19" s="45">
        <v>8.0997000000000003</v>
      </c>
      <c r="E19" s="45">
        <v>11.180400000000001</v>
      </c>
      <c r="F19" s="45">
        <v>13.681100000000001</v>
      </c>
      <c r="G19" s="45">
        <v>11.9811</v>
      </c>
      <c r="H19" s="45">
        <v>5.7887000000000004</v>
      </c>
      <c r="I19" s="45">
        <v>12.054600000000001</v>
      </c>
      <c r="J19" s="45">
        <v>14.8948</v>
      </c>
      <c r="K19" s="45">
        <v>16.580400000000001</v>
      </c>
      <c r="L19" s="45">
        <v>6.2084000000000001</v>
      </c>
      <c r="M19" s="45">
        <v>3.3875000000000002</v>
      </c>
      <c r="N19" s="45">
        <v>5.9842000000000004</v>
      </c>
      <c r="O19" s="45">
        <v>7.7378</v>
      </c>
      <c r="P19" s="45">
        <v>7.3762999999999996</v>
      </c>
    </row>
    <row r="20" spans="1:16" ht="12.75" hidden="1" customHeight="1" outlineLevel="1">
      <c r="A20" s="8">
        <v>40817</v>
      </c>
      <c r="B20" s="45">
        <v>9.0053000000000001</v>
      </c>
      <c r="C20" s="45">
        <v>4.4557000000000002</v>
      </c>
      <c r="D20" s="45">
        <v>10.073600000000001</v>
      </c>
      <c r="E20" s="45">
        <v>12.254899999999999</v>
      </c>
      <c r="F20" s="45">
        <v>14.6227</v>
      </c>
      <c r="G20" s="45">
        <v>12.571400000000001</v>
      </c>
      <c r="H20" s="45">
        <v>6.0316999999999998</v>
      </c>
      <c r="I20" s="45">
        <v>14.8263</v>
      </c>
      <c r="J20" s="45">
        <v>15.3909</v>
      </c>
      <c r="K20" s="45">
        <v>16.3309</v>
      </c>
      <c r="L20" s="45">
        <v>5.8403</v>
      </c>
      <c r="M20" s="45">
        <v>3.1968999999999999</v>
      </c>
      <c r="N20" s="45">
        <v>6.5583999999999998</v>
      </c>
      <c r="O20" s="45">
        <v>8.1013999999999999</v>
      </c>
      <c r="P20" s="45">
        <v>6.6771000000000003</v>
      </c>
    </row>
    <row r="21" spans="1:16" ht="12.75" hidden="1" customHeight="1" outlineLevel="1">
      <c r="A21" s="8">
        <v>40848</v>
      </c>
      <c r="B21" s="45">
        <v>10.8026</v>
      </c>
      <c r="C21" s="45">
        <v>5.2994000000000003</v>
      </c>
      <c r="D21" s="45">
        <v>10.904</v>
      </c>
      <c r="E21" s="45">
        <v>12.5906</v>
      </c>
      <c r="F21" s="45">
        <v>16.180900000000001</v>
      </c>
      <c r="G21" s="45">
        <v>15.1096</v>
      </c>
      <c r="H21" s="45">
        <v>6.7077999999999998</v>
      </c>
      <c r="I21" s="45">
        <v>16.300999999999998</v>
      </c>
      <c r="J21" s="45">
        <v>16.993200000000002</v>
      </c>
      <c r="K21" s="45">
        <v>18.265699999999999</v>
      </c>
      <c r="L21" s="45">
        <v>6.8963999999999999</v>
      </c>
      <c r="M21" s="45">
        <v>3.0756999999999999</v>
      </c>
      <c r="N21" s="45">
        <v>6.8490000000000002</v>
      </c>
      <c r="O21" s="45">
        <v>8.1222999999999992</v>
      </c>
      <c r="P21" s="45">
        <v>7.1573000000000002</v>
      </c>
    </row>
    <row r="22" spans="1:16" ht="12.75" hidden="1" customHeight="1" outlineLevel="1">
      <c r="A22" s="8">
        <v>40878</v>
      </c>
      <c r="B22" s="45">
        <v>12.5932</v>
      </c>
      <c r="C22" s="45">
        <v>5.7862</v>
      </c>
      <c r="D22" s="45">
        <v>13.0581</v>
      </c>
      <c r="E22" s="45">
        <v>13.987</v>
      </c>
      <c r="F22" s="45">
        <v>18.664100000000001</v>
      </c>
      <c r="G22" s="45">
        <v>17.140799999999999</v>
      </c>
      <c r="H22" s="45">
        <v>7.0715000000000003</v>
      </c>
      <c r="I22" s="45">
        <v>18.484500000000001</v>
      </c>
      <c r="J22" s="45">
        <v>18.469200000000001</v>
      </c>
      <c r="K22" s="45">
        <v>20.829799999999999</v>
      </c>
      <c r="L22" s="45">
        <v>7.0998999999999999</v>
      </c>
      <c r="M22" s="45">
        <v>3.4678</v>
      </c>
      <c r="N22" s="45">
        <v>7.0555000000000003</v>
      </c>
      <c r="O22" s="45">
        <v>8.3735999999999997</v>
      </c>
      <c r="P22" s="45">
        <v>7.9160000000000004</v>
      </c>
    </row>
    <row r="23" spans="1:16" ht="12.75" hidden="1" customHeight="1" outlineLevel="1">
      <c r="A23" s="8">
        <v>40909</v>
      </c>
      <c r="B23" s="45">
        <v>11.846</v>
      </c>
      <c r="C23" s="45">
        <v>5.2270000000000003</v>
      </c>
      <c r="D23" s="45">
        <v>12.758800000000001</v>
      </c>
      <c r="E23" s="45">
        <v>12.338100000000001</v>
      </c>
      <c r="F23" s="45">
        <v>19.683700000000002</v>
      </c>
      <c r="G23" s="45">
        <v>16.2163</v>
      </c>
      <c r="H23" s="45">
        <v>6.4124999999999996</v>
      </c>
      <c r="I23" s="45">
        <v>17.75</v>
      </c>
      <c r="J23" s="45">
        <v>17.233899999999998</v>
      </c>
      <c r="K23" s="45">
        <v>20.830300000000001</v>
      </c>
      <c r="L23" s="45">
        <v>7.0228000000000002</v>
      </c>
      <c r="M23" s="45">
        <v>3.4845000000000002</v>
      </c>
      <c r="N23" s="45">
        <v>7.1680000000000001</v>
      </c>
      <c r="O23" s="45">
        <v>7.9621000000000004</v>
      </c>
      <c r="P23" s="45">
        <v>8.0765999999999991</v>
      </c>
    </row>
    <row r="24" spans="1:16" ht="12.75" hidden="1" customHeight="1" outlineLevel="1">
      <c r="A24" s="8">
        <v>40940</v>
      </c>
      <c r="B24" s="45">
        <v>12.2318</v>
      </c>
      <c r="C24" s="45">
        <v>8.4498999999999995</v>
      </c>
      <c r="D24" s="45">
        <v>12.4582</v>
      </c>
      <c r="E24" s="45">
        <v>13.4016</v>
      </c>
      <c r="F24" s="45">
        <v>19.176300000000001</v>
      </c>
      <c r="G24" s="45">
        <v>16.688500000000001</v>
      </c>
      <c r="H24" s="45">
        <v>11.0183</v>
      </c>
      <c r="I24" s="45">
        <v>17.476400000000002</v>
      </c>
      <c r="J24" s="45">
        <v>17.887</v>
      </c>
      <c r="K24" s="45">
        <v>21.0382</v>
      </c>
      <c r="L24" s="45">
        <v>6.9970999999999997</v>
      </c>
      <c r="M24" s="45">
        <v>4.3281000000000001</v>
      </c>
      <c r="N24" s="45">
        <v>6.8033000000000001</v>
      </c>
      <c r="O24" s="45">
        <v>8.4042999999999992</v>
      </c>
      <c r="P24" s="45">
        <v>7.6936</v>
      </c>
    </row>
    <row r="25" spans="1:16" ht="12.75" hidden="1" customHeight="1" outlineLevel="1">
      <c r="A25" s="8">
        <v>40969</v>
      </c>
      <c r="B25" s="45">
        <v>11.744400000000001</v>
      </c>
      <c r="C25" s="45">
        <v>6.2535999999999996</v>
      </c>
      <c r="D25" s="45">
        <v>11.6975</v>
      </c>
      <c r="E25" s="45">
        <v>13.850099999999999</v>
      </c>
      <c r="F25" s="45">
        <v>17.635400000000001</v>
      </c>
      <c r="G25" s="45">
        <v>15.6463</v>
      </c>
      <c r="H25" s="45">
        <v>7.6363000000000003</v>
      </c>
      <c r="I25" s="45">
        <v>16.4222</v>
      </c>
      <c r="J25" s="45">
        <v>17.413399999999999</v>
      </c>
      <c r="K25" s="45">
        <v>19.0914</v>
      </c>
      <c r="L25" s="45">
        <v>6.6451000000000002</v>
      </c>
      <c r="M25" s="45">
        <v>3.5383</v>
      </c>
      <c r="N25" s="45">
        <v>6.4381000000000004</v>
      </c>
      <c r="O25" s="45">
        <v>8.2491000000000003</v>
      </c>
      <c r="P25" s="45">
        <v>12.389200000000001</v>
      </c>
    </row>
    <row r="26" spans="1:16" ht="12.75" hidden="1" customHeight="1" outlineLevel="1">
      <c r="A26" s="8">
        <v>41000</v>
      </c>
      <c r="B26" s="45">
        <v>12.1214</v>
      </c>
      <c r="C26" s="45">
        <v>6.6242999999999999</v>
      </c>
      <c r="D26" s="45">
        <v>12.481199999999999</v>
      </c>
      <c r="E26" s="45">
        <v>13.616300000000001</v>
      </c>
      <c r="F26" s="45">
        <v>17.2043</v>
      </c>
      <c r="G26" s="45">
        <v>15.8017</v>
      </c>
      <c r="H26" s="45">
        <v>8.0084</v>
      </c>
      <c r="I26" s="45">
        <v>16.7502</v>
      </c>
      <c r="J26" s="45">
        <v>17.6983</v>
      </c>
      <c r="K26" s="45">
        <v>18.3903</v>
      </c>
      <c r="L26" s="45">
        <v>6.9890999999999996</v>
      </c>
      <c r="M26" s="45">
        <v>3.5579000000000001</v>
      </c>
      <c r="N26" s="45">
        <v>6.8121</v>
      </c>
      <c r="O26" s="45">
        <v>8.4085000000000001</v>
      </c>
      <c r="P26" s="45">
        <v>10.2776</v>
      </c>
    </row>
    <row r="27" spans="1:16" ht="12.75" hidden="1" customHeight="1" outlineLevel="1">
      <c r="A27" s="8">
        <v>41030</v>
      </c>
      <c r="B27" s="45">
        <v>11.667999999999999</v>
      </c>
      <c r="C27" s="45">
        <v>6.4992000000000001</v>
      </c>
      <c r="D27" s="45">
        <v>11.8567</v>
      </c>
      <c r="E27" s="45">
        <v>13.2881</v>
      </c>
      <c r="F27" s="45">
        <v>12.6439</v>
      </c>
      <c r="G27" s="45">
        <v>15.614100000000001</v>
      </c>
      <c r="H27" s="45">
        <v>8.1053999999999995</v>
      </c>
      <c r="I27" s="45">
        <v>16.384699999999999</v>
      </c>
      <c r="J27" s="45">
        <v>17.451499999999999</v>
      </c>
      <c r="K27" s="45">
        <v>17.681799999999999</v>
      </c>
      <c r="L27" s="45">
        <v>7.0997000000000003</v>
      </c>
      <c r="M27" s="45">
        <v>3.6105</v>
      </c>
      <c r="N27" s="45">
        <v>6.8136999999999999</v>
      </c>
      <c r="O27" s="45">
        <v>8.5333000000000006</v>
      </c>
      <c r="P27" s="45">
        <v>11.7774</v>
      </c>
    </row>
    <row r="28" spans="1:16" ht="12.75" hidden="1" customHeight="1" outlineLevel="1">
      <c r="A28" s="8">
        <v>41061</v>
      </c>
      <c r="B28" s="45">
        <v>11.411</v>
      </c>
      <c r="C28" s="45">
        <v>6.5247000000000002</v>
      </c>
      <c r="D28" s="45">
        <v>11.758699999999999</v>
      </c>
      <c r="E28" s="45">
        <v>12.4702</v>
      </c>
      <c r="F28" s="45">
        <v>17.774999999999999</v>
      </c>
      <c r="G28" s="45">
        <v>16.0749</v>
      </c>
      <c r="H28" s="45">
        <v>9.2408999999999999</v>
      </c>
      <c r="I28" s="45">
        <v>16.827300000000001</v>
      </c>
      <c r="J28" s="45">
        <v>17.505500000000001</v>
      </c>
      <c r="K28" s="45">
        <v>20.353000000000002</v>
      </c>
      <c r="L28" s="45">
        <v>7.2811000000000003</v>
      </c>
      <c r="M28" s="45">
        <v>3.4072</v>
      </c>
      <c r="N28" s="45">
        <v>7.0500999999999996</v>
      </c>
      <c r="O28" s="45">
        <v>8.8664000000000005</v>
      </c>
      <c r="P28" s="45">
        <v>9.9707000000000008</v>
      </c>
    </row>
    <row r="29" spans="1:16" ht="12.75" hidden="1" customHeight="1" outlineLevel="1">
      <c r="A29" s="8">
        <v>41091</v>
      </c>
      <c r="B29" s="45">
        <v>12.313599999999999</v>
      </c>
      <c r="C29" s="45">
        <v>6.3353999999999999</v>
      </c>
      <c r="D29" s="45">
        <v>13.2765</v>
      </c>
      <c r="E29" s="45">
        <v>12.6937</v>
      </c>
      <c r="F29" s="45">
        <v>18.627500000000001</v>
      </c>
      <c r="G29" s="45">
        <v>16.822800000000001</v>
      </c>
      <c r="H29" s="45">
        <v>7.8041999999999998</v>
      </c>
      <c r="I29" s="45">
        <v>18.236699999999999</v>
      </c>
      <c r="J29" s="45">
        <v>18.578700000000001</v>
      </c>
      <c r="K29" s="45">
        <v>19.231300000000001</v>
      </c>
      <c r="L29" s="45">
        <v>7.4756999999999998</v>
      </c>
      <c r="M29" s="45">
        <v>3.5918999999999999</v>
      </c>
      <c r="N29" s="45">
        <v>7.1620999999999997</v>
      </c>
      <c r="O29" s="45">
        <v>8.6797000000000004</v>
      </c>
      <c r="P29" s="45">
        <v>10.271800000000001</v>
      </c>
    </row>
    <row r="30" spans="1:16" ht="12.75" hidden="1" customHeight="1" outlineLevel="1">
      <c r="A30" s="8">
        <v>41122</v>
      </c>
      <c r="B30" s="45">
        <v>12.7584</v>
      </c>
      <c r="C30" s="45">
        <v>7.7496</v>
      </c>
      <c r="D30" s="45">
        <v>13.896100000000001</v>
      </c>
      <c r="E30" s="45">
        <v>12.421900000000001</v>
      </c>
      <c r="F30" s="45">
        <v>13.3653</v>
      </c>
      <c r="G30" s="45">
        <v>18.1998</v>
      </c>
      <c r="H30" s="45">
        <v>10.541399999999999</v>
      </c>
      <c r="I30" s="45">
        <v>19.087700000000002</v>
      </c>
      <c r="J30" s="45">
        <v>19.6905</v>
      </c>
      <c r="K30" s="45">
        <v>17.010899999999999</v>
      </c>
      <c r="L30" s="45">
        <v>7.3708999999999998</v>
      </c>
      <c r="M30" s="45">
        <v>3.8315999999999999</v>
      </c>
      <c r="N30" s="45">
        <v>7.3929</v>
      </c>
      <c r="O30" s="45">
        <v>8.0641999999999996</v>
      </c>
      <c r="P30" s="45">
        <v>7.3033000000000001</v>
      </c>
    </row>
    <row r="31" spans="1:16" ht="12.75" hidden="1" customHeight="1" outlineLevel="1">
      <c r="A31" s="8">
        <v>41153</v>
      </c>
      <c r="B31" s="45">
        <v>12.5725</v>
      </c>
      <c r="C31" s="45">
        <v>6.5427</v>
      </c>
      <c r="D31" s="45">
        <v>14.052899999999999</v>
      </c>
      <c r="E31" s="45">
        <v>12.1617</v>
      </c>
      <c r="F31" s="45">
        <v>14.569100000000001</v>
      </c>
      <c r="G31" s="45">
        <v>18.470300000000002</v>
      </c>
      <c r="H31" s="45">
        <v>9.6303999999999998</v>
      </c>
      <c r="I31" s="45">
        <v>19.859300000000001</v>
      </c>
      <c r="J31" s="45">
        <v>19.688700000000001</v>
      </c>
      <c r="K31" s="45">
        <v>18.302600000000002</v>
      </c>
      <c r="L31" s="45">
        <v>7.7880000000000003</v>
      </c>
      <c r="M31" s="45">
        <v>3.4470000000000001</v>
      </c>
      <c r="N31" s="45">
        <v>7.9923000000000002</v>
      </c>
      <c r="O31" s="45">
        <v>8.7062000000000008</v>
      </c>
      <c r="P31" s="45">
        <v>9.7947000000000006</v>
      </c>
    </row>
    <row r="32" spans="1:16" ht="12.75" hidden="1" customHeight="1" outlineLevel="1">
      <c r="A32" s="8">
        <v>41183</v>
      </c>
      <c r="B32" s="45">
        <v>13.185600000000001</v>
      </c>
      <c r="C32" s="45">
        <v>6.7127999999999997</v>
      </c>
      <c r="D32" s="45">
        <v>14.618</v>
      </c>
      <c r="E32" s="45">
        <v>12.5642</v>
      </c>
      <c r="F32" s="45">
        <v>15.8126</v>
      </c>
      <c r="G32" s="45">
        <v>19.700199999999999</v>
      </c>
      <c r="H32" s="45">
        <v>10.5908</v>
      </c>
      <c r="I32" s="45">
        <v>20.848700000000001</v>
      </c>
      <c r="J32" s="45">
        <v>20.428699999999999</v>
      </c>
      <c r="K32" s="45">
        <v>17.827300000000001</v>
      </c>
      <c r="L32" s="45">
        <v>7.899</v>
      </c>
      <c r="M32" s="45">
        <v>3.4922</v>
      </c>
      <c r="N32" s="45">
        <v>8.0427</v>
      </c>
      <c r="O32" s="45">
        <v>8.8543000000000003</v>
      </c>
      <c r="P32" s="45">
        <v>10.530900000000001</v>
      </c>
    </row>
    <row r="33" spans="1:16" ht="12.75" hidden="1" customHeight="1" outlineLevel="1">
      <c r="A33" s="8">
        <v>41214</v>
      </c>
      <c r="B33" s="45">
        <v>14.082100000000001</v>
      </c>
      <c r="C33" s="45">
        <v>6.6510999999999996</v>
      </c>
      <c r="D33" s="45">
        <v>15.7059</v>
      </c>
      <c r="E33" s="45">
        <v>12.8879</v>
      </c>
      <c r="F33" s="45">
        <v>11.5839</v>
      </c>
      <c r="G33" s="45">
        <v>20.343599999999999</v>
      </c>
      <c r="H33" s="45">
        <v>9.5853999999999999</v>
      </c>
      <c r="I33" s="45">
        <v>21.944400000000002</v>
      </c>
      <c r="J33" s="45">
        <v>20.102599999999999</v>
      </c>
      <c r="K33" s="45">
        <v>18.4741</v>
      </c>
      <c r="L33" s="45">
        <v>8.0305999999999997</v>
      </c>
      <c r="M33" s="45">
        <v>3.3780000000000001</v>
      </c>
      <c r="N33" s="45">
        <v>8.4014000000000006</v>
      </c>
      <c r="O33" s="45">
        <v>8.5494000000000003</v>
      </c>
      <c r="P33" s="45">
        <v>8.3414999999999999</v>
      </c>
    </row>
    <row r="34" spans="1:16" ht="12.75" hidden="1" customHeight="1" outlineLevel="1">
      <c r="A34" s="8">
        <v>41244</v>
      </c>
      <c r="B34" s="45">
        <v>14.902900000000001</v>
      </c>
      <c r="C34" s="45">
        <v>7.6058000000000003</v>
      </c>
      <c r="D34" s="45">
        <v>16.018000000000001</v>
      </c>
      <c r="E34" s="45">
        <v>14.4587</v>
      </c>
      <c r="F34" s="45">
        <v>21.248899999999999</v>
      </c>
      <c r="G34" s="45">
        <v>21.0746</v>
      </c>
      <c r="H34" s="45">
        <v>11.347300000000001</v>
      </c>
      <c r="I34" s="45">
        <v>22.1752</v>
      </c>
      <c r="J34" s="45">
        <v>21.4284</v>
      </c>
      <c r="K34" s="45">
        <v>23.3491</v>
      </c>
      <c r="L34" s="45">
        <v>8.0888000000000009</v>
      </c>
      <c r="M34" s="45">
        <v>3.1255000000000002</v>
      </c>
      <c r="N34" s="45">
        <v>8.4185999999999996</v>
      </c>
      <c r="O34" s="45">
        <v>8.6669999999999998</v>
      </c>
      <c r="P34" s="45">
        <v>8.5686999999999998</v>
      </c>
    </row>
    <row r="35" spans="1:16" ht="12.75" hidden="1" customHeight="1" outlineLevel="1">
      <c r="A35" s="8">
        <v>41275</v>
      </c>
      <c r="B35" s="45">
        <v>15.1768</v>
      </c>
      <c r="C35" s="45">
        <v>7.5285000000000002</v>
      </c>
      <c r="D35" s="45">
        <v>16.3491</v>
      </c>
      <c r="E35" s="45">
        <v>14.272500000000001</v>
      </c>
      <c r="F35" s="45">
        <v>19.224799999999998</v>
      </c>
      <c r="G35" s="45">
        <v>20.630800000000001</v>
      </c>
      <c r="H35" s="45">
        <v>11.020899999999999</v>
      </c>
      <c r="I35" s="45">
        <v>21.538699999999999</v>
      </c>
      <c r="J35" s="45">
        <v>20.564399999999999</v>
      </c>
      <c r="K35" s="45">
        <v>23.2623</v>
      </c>
      <c r="L35" s="45">
        <v>8.0496999999999996</v>
      </c>
      <c r="M35" s="45">
        <v>3.073</v>
      </c>
      <c r="N35" s="45">
        <v>8.2815999999999992</v>
      </c>
      <c r="O35" s="45">
        <v>8.6297999999999995</v>
      </c>
      <c r="P35" s="45">
        <v>5.2824</v>
      </c>
    </row>
    <row r="36" spans="1:16" ht="12.75" hidden="1" customHeight="1" outlineLevel="1">
      <c r="A36" s="8">
        <v>41306</v>
      </c>
      <c r="B36" s="45">
        <v>14.1874</v>
      </c>
      <c r="C36" s="45">
        <v>7.4993999999999996</v>
      </c>
      <c r="D36" s="45">
        <v>15.019</v>
      </c>
      <c r="E36" s="45">
        <v>14.340999999999999</v>
      </c>
      <c r="F36" s="45">
        <v>12.809200000000001</v>
      </c>
      <c r="G36" s="45">
        <v>19.153500000000001</v>
      </c>
      <c r="H36" s="45">
        <v>10.678699999999999</v>
      </c>
      <c r="I36" s="45">
        <v>19.688800000000001</v>
      </c>
      <c r="J36" s="45">
        <v>20.1084</v>
      </c>
      <c r="K36" s="45">
        <v>22.024899999999999</v>
      </c>
      <c r="L36" s="45">
        <v>7.5347999999999997</v>
      </c>
      <c r="M36" s="45">
        <v>3.1303000000000001</v>
      </c>
      <c r="N36" s="45">
        <v>7.3354999999999997</v>
      </c>
      <c r="O36" s="45">
        <v>8.6085999999999991</v>
      </c>
      <c r="P36" s="45">
        <v>7.2529000000000003</v>
      </c>
    </row>
    <row r="37" spans="1:16" ht="12.75" hidden="1" customHeight="1" outlineLevel="1">
      <c r="A37" s="8">
        <v>41334</v>
      </c>
      <c r="B37" s="45">
        <v>13.7666</v>
      </c>
      <c r="C37" s="45">
        <v>7.67</v>
      </c>
      <c r="D37" s="45">
        <v>14.4336</v>
      </c>
      <c r="E37" s="45">
        <v>14.176500000000001</v>
      </c>
      <c r="F37" s="45">
        <v>12.9693</v>
      </c>
      <c r="G37" s="45">
        <v>18.240200000000002</v>
      </c>
      <c r="H37" s="45">
        <v>10.687799999999999</v>
      </c>
      <c r="I37" s="45">
        <v>18.555399999999999</v>
      </c>
      <c r="J37" s="45">
        <v>19.5504</v>
      </c>
      <c r="K37" s="45">
        <v>19.284400000000002</v>
      </c>
      <c r="L37" s="45">
        <v>7.1458000000000004</v>
      </c>
      <c r="M37" s="45">
        <v>3.3694000000000002</v>
      </c>
      <c r="N37" s="45">
        <v>6.8414999999999999</v>
      </c>
      <c r="O37" s="45">
        <v>8.3382000000000005</v>
      </c>
      <c r="P37" s="45">
        <v>2.93</v>
      </c>
    </row>
    <row r="38" spans="1:16" ht="12.75" hidden="1" customHeight="1" outlineLevel="1">
      <c r="A38" s="8">
        <v>41365</v>
      </c>
      <c r="B38" s="45">
        <v>13.7934</v>
      </c>
      <c r="C38" s="45">
        <v>8.0617999999999999</v>
      </c>
      <c r="D38" s="45">
        <v>14.215400000000001</v>
      </c>
      <c r="E38" s="45">
        <v>14.371600000000001</v>
      </c>
      <c r="F38" s="45">
        <v>15.741300000000001</v>
      </c>
      <c r="G38" s="45">
        <v>18.148099999999999</v>
      </c>
      <c r="H38" s="45">
        <v>10.881</v>
      </c>
      <c r="I38" s="45">
        <v>18.329599999999999</v>
      </c>
      <c r="J38" s="45">
        <v>19.509899999999998</v>
      </c>
      <c r="K38" s="45">
        <v>18.2453</v>
      </c>
      <c r="L38" s="45">
        <v>7.3986000000000001</v>
      </c>
      <c r="M38" s="45">
        <v>3.8132999999999999</v>
      </c>
      <c r="N38" s="45">
        <v>6.9012000000000002</v>
      </c>
      <c r="O38" s="45">
        <v>8.5131999999999994</v>
      </c>
      <c r="P38" s="45">
        <v>6.3609999999999998</v>
      </c>
    </row>
    <row r="39" spans="1:16" ht="12.75" hidden="1" customHeight="1" outlineLevel="1">
      <c r="A39" s="8">
        <v>41395</v>
      </c>
      <c r="B39" s="45">
        <v>13.4915</v>
      </c>
      <c r="C39" s="45">
        <v>8.4300999999999995</v>
      </c>
      <c r="D39" s="45">
        <v>13.6889</v>
      </c>
      <c r="E39" s="45">
        <v>14.411199999999999</v>
      </c>
      <c r="F39" s="45">
        <v>12.304399999999999</v>
      </c>
      <c r="G39" s="45">
        <v>17.7608</v>
      </c>
      <c r="H39" s="45">
        <v>10.9175</v>
      </c>
      <c r="I39" s="45">
        <v>17.779399999999999</v>
      </c>
      <c r="J39" s="45">
        <v>19.740300000000001</v>
      </c>
      <c r="K39" s="45">
        <v>17.892399999999999</v>
      </c>
      <c r="L39" s="45">
        <v>7.4965999999999999</v>
      </c>
      <c r="M39" s="45">
        <v>3.5219</v>
      </c>
      <c r="N39" s="45">
        <v>7.2154999999999996</v>
      </c>
      <c r="O39" s="45">
        <v>8.5108999999999995</v>
      </c>
      <c r="P39" s="45">
        <v>5.2438000000000002</v>
      </c>
    </row>
    <row r="40" spans="1:16" ht="12.75" hidden="1" customHeight="1" outlineLevel="1">
      <c r="A40" s="8">
        <v>41426</v>
      </c>
      <c r="B40" s="45">
        <v>13.113200000000001</v>
      </c>
      <c r="C40" s="45">
        <v>8.9322999999999997</v>
      </c>
      <c r="D40" s="45">
        <v>13.8384</v>
      </c>
      <c r="E40" s="45">
        <v>13.1707</v>
      </c>
      <c r="F40" s="45">
        <v>15.930199999999999</v>
      </c>
      <c r="G40" s="45">
        <v>17.2318</v>
      </c>
      <c r="H40" s="45">
        <v>11.144399999999999</v>
      </c>
      <c r="I40" s="45">
        <v>17.395</v>
      </c>
      <c r="J40" s="45">
        <v>19.118200000000002</v>
      </c>
      <c r="K40" s="45">
        <v>18.024999999999999</v>
      </c>
      <c r="L40" s="45">
        <v>7.4699</v>
      </c>
      <c r="M40" s="45">
        <v>3.7686999999999999</v>
      </c>
      <c r="N40" s="45">
        <v>6.8193000000000001</v>
      </c>
      <c r="O40" s="45">
        <v>8.4023000000000003</v>
      </c>
      <c r="P40" s="45">
        <v>6.5757000000000003</v>
      </c>
    </row>
    <row r="41" spans="1:16" ht="12.75" hidden="1" customHeight="1" outlineLevel="1">
      <c r="A41" s="8">
        <v>41456</v>
      </c>
      <c r="B41" s="45">
        <v>12.275499999999999</v>
      </c>
      <c r="C41" s="45">
        <v>7.5007999999999999</v>
      </c>
      <c r="D41" s="45">
        <v>13.3939</v>
      </c>
      <c r="E41" s="45">
        <v>12.3742</v>
      </c>
      <c r="F41" s="45">
        <v>16.532900000000001</v>
      </c>
      <c r="G41" s="45">
        <v>16.587399999999999</v>
      </c>
      <c r="H41" s="45">
        <v>10.2493</v>
      </c>
      <c r="I41" s="45">
        <v>16.917100000000001</v>
      </c>
      <c r="J41" s="45">
        <v>18.6568</v>
      </c>
      <c r="K41" s="45">
        <v>17.7607</v>
      </c>
      <c r="L41" s="45">
        <v>6.7202999999999999</v>
      </c>
      <c r="M41" s="45">
        <v>3.1227999999999998</v>
      </c>
      <c r="N41" s="45">
        <v>6.1753</v>
      </c>
      <c r="O41" s="45">
        <v>7.7640000000000002</v>
      </c>
      <c r="P41" s="45">
        <v>6.8223000000000003</v>
      </c>
    </row>
    <row r="42" spans="1:16" ht="12.75" hidden="1" customHeight="1" outlineLevel="1">
      <c r="A42" s="8">
        <v>41487</v>
      </c>
      <c r="B42" s="45">
        <v>12.1816</v>
      </c>
      <c r="C42" s="45">
        <v>7.7763999999999998</v>
      </c>
      <c r="D42" s="45">
        <v>13.4191</v>
      </c>
      <c r="E42" s="45">
        <v>12.189</v>
      </c>
      <c r="F42" s="45">
        <v>11.869400000000001</v>
      </c>
      <c r="G42" s="45">
        <v>16.159199999999998</v>
      </c>
      <c r="H42" s="45">
        <v>10.005699999999999</v>
      </c>
      <c r="I42" s="45">
        <v>16.3781</v>
      </c>
      <c r="J42" s="45">
        <v>18.478999999999999</v>
      </c>
      <c r="K42" s="45">
        <v>17.8156</v>
      </c>
      <c r="L42" s="45">
        <v>6.3376999999999999</v>
      </c>
      <c r="M42" s="45">
        <v>2.9306999999999999</v>
      </c>
      <c r="N42" s="45">
        <v>6.2103999999999999</v>
      </c>
      <c r="O42" s="45">
        <v>6.9983000000000004</v>
      </c>
      <c r="P42" s="45">
        <v>4.4176000000000002</v>
      </c>
    </row>
    <row r="43" spans="1:16" ht="12.75" hidden="1" customHeight="1" outlineLevel="1">
      <c r="A43" s="8">
        <v>41518</v>
      </c>
      <c r="B43" s="45">
        <v>12.9276</v>
      </c>
      <c r="C43" s="45">
        <v>6.6571999999999996</v>
      </c>
      <c r="D43" s="45">
        <v>14.961600000000001</v>
      </c>
      <c r="E43" s="45">
        <v>12.519399999999999</v>
      </c>
      <c r="F43" s="45">
        <v>14.567399999999999</v>
      </c>
      <c r="G43" s="45">
        <v>16.995000000000001</v>
      </c>
      <c r="H43" s="45">
        <v>9.1296999999999997</v>
      </c>
      <c r="I43" s="45">
        <v>18.0001</v>
      </c>
      <c r="J43" s="45">
        <v>18.337900000000001</v>
      </c>
      <c r="K43" s="45">
        <v>17.148399999999999</v>
      </c>
      <c r="L43" s="45">
        <v>6.5327000000000002</v>
      </c>
      <c r="M43" s="45">
        <v>3.1516999999999999</v>
      </c>
      <c r="N43" s="45">
        <v>6.3574999999999999</v>
      </c>
      <c r="O43" s="45">
        <v>7.4945000000000004</v>
      </c>
      <c r="P43" s="45">
        <v>6.4062999999999999</v>
      </c>
    </row>
    <row r="44" spans="1:16" ht="12.75" hidden="1" customHeight="1" outlineLevel="1">
      <c r="A44" s="8">
        <v>41548</v>
      </c>
      <c r="B44" s="45">
        <v>12.5037</v>
      </c>
      <c r="C44" s="45">
        <v>6.8536000000000001</v>
      </c>
      <c r="D44" s="45">
        <v>13.8584</v>
      </c>
      <c r="E44" s="45">
        <v>12.5861</v>
      </c>
      <c r="F44" s="45">
        <v>14.3903</v>
      </c>
      <c r="G44" s="45">
        <v>16.523499999999999</v>
      </c>
      <c r="H44" s="45">
        <v>9.4078999999999997</v>
      </c>
      <c r="I44" s="45">
        <v>16.894600000000001</v>
      </c>
      <c r="J44" s="45">
        <v>18.586099999999998</v>
      </c>
      <c r="K44" s="45">
        <v>18.1509</v>
      </c>
      <c r="L44" s="45">
        <v>7.0064000000000002</v>
      </c>
      <c r="M44" s="45">
        <v>2.6714000000000002</v>
      </c>
      <c r="N44" s="45">
        <v>6.1628999999999996</v>
      </c>
      <c r="O44" s="45">
        <v>8.1814999999999998</v>
      </c>
      <c r="P44" s="45">
        <v>5.0773000000000001</v>
      </c>
    </row>
    <row r="45" spans="1:16" ht="12.75" hidden="1" customHeight="1" outlineLevel="1">
      <c r="A45" s="8">
        <v>41579</v>
      </c>
      <c r="B45" s="45">
        <v>12.788600000000001</v>
      </c>
      <c r="C45" s="45">
        <v>6.4709000000000003</v>
      </c>
      <c r="D45" s="45">
        <v>14.346</v>
      </c>
      <c r="E45" s="45">
        <v>13.1142</v>
      </c>
      <c r="F45" s="45">
        <v>13.797599999999999</v>
      </c>
      <c r="G45" s="45">
        <v>16.6403</v>
      </c>
      <c r="H45" s="45">
        <v>8.7042999999999999</v>
      </c>
      <c r="I45" s="45">
        <v>17.406600000000001</v>
      </c>
      <c r="J45" s="45">
        <v>18.7136</v>
      </c>
      <c r="K45" s="45">
        <v>16.845500000000001</v>
      </c>
      <c r="L45" s="45">
        <v>6.9919000000000002</v>
      </c>
      <c r="M45" s="45">
        <v>2.6551</v>
      </c>
      <c r="N45" s="45">
        <v>6.5301999999999998</v>
      </c>
      <c r="O45" s="45">
        <v>8.17</v>
      </c>
      <c r="P45" s="45">
        <v>7.7480000000000002</v>
      </c>
    </row>
    <row r="46" spans="1:16" ht="12.75" hidden="1" customHeight="1" outlineLevel="1">
      <c r="A46" s="8">
        <v>41609</v>
      </c>
      <c r="B46" s="45">
        <v>13.985900000000001</v>
      </c>
      <c r="C46" s="45">
        <v>6.1959999999999997</v>
      </c>
      <c r="D46" s="45">
        <v>15.0558</v>
      </c>
      <c r="E46" s="45">
        <v>14.524900000000001</v>
      </c>
      <c r="F46" s="45">
        <v>18.341100000000001</v>
      </c>
      <c r="G46" s="45">
        <v>18.763100000000001</v>
      </c>
      <c r="H46" s="45">
        <v>9.3299000000000003</v>
      </c>
      <c r="I46" s="45">
        <v>19.0687</v>
      </c>
      <c r="J46" s="45">
        <v>20.4329</v>
      </c>
      <c r="K46" s="45">
        <v>19.1568</v>
      </c>
      <c r="L46" s="45">
        <v>7.5696000000000003</v>
      </c>
      <c r="M46" s="45">
        <v>2.1427</v>
      </c>
      <c r="N46" s="45">
        <v>7.0110999999999999</v>
      </c>
      <c r="O46" s="45">
        <v>8.7299000000000007</v>
      </c>
      <c r="P46" s="45">
        <v>9.5267999999999997</v>
      </c>
    </row>
    <row r="47" spans="1:16" ht="12.75" hidden="1" customHeight="1" outlineLevel="1">
      <c r="A47" s="8">
        <v>41640</v>
      </c>
      <c r="B47" s="45">
        <v>13.821400000000001</v>
      </c>
      <c r="C47" s="45">
        <v>5.8395999999999999</v>
      </c>
      <c r="D47" s="45">
        <v>15.362399999999999</v>
      </c>
      <c r="E47" s="45">
        <v>14.001099999999999</v>
      </c>
      <c r="F47" s="45">
        <v>18.276599999999998</v>
      </c>
      <c r="G47" s="45">
        <v>18.4026</v>
      </c>
      <c r="H47" s="45">
        <v>9.5114999999999998</v>
      </c>
      <c r="I47" s="45">
        <v>19.129799999999999</v>
      </c>
      <c r="J47" s="45">
        <v>19.462399999999999</v>
      </c>
      <c r="K47" s="45">
        <v>18.9038</v>
      </c>
      <c r="L47" s="45">
        <v>7.3007999999999997</v>
      </c>
      <c r="M47" s="45">
        <v>1.6811</v>
      </c>
      <c r="N47" s="45">
        <v>6.9874999999999998</v>
      </c>
      <c r="O47" s="45">
        <v>8.5928000000000004</v>
      </c>
      <c r="P47" s="45">
        <v>7.7691999999999997</v>
      </c>
    </row>
    <row r="48" spans="1:16" ht="12.75" hidden="1" customHeight="1" outlineLevel="1">
      <c r="A48" s="8">
        <v>41671</v>
      </c>
      <c r="B48" s="45">
        <v>13.4376</v>
      </c>
      <c r="C48" s="45">
        <v>5.9352</v>
      </c>
      <c r="D48" s="45">
        <v>14.529400000000001</v>
      </c>
      <c r="E48" s="45">
        <v>14.129799999999999</v>
      </c>
      <c r="F48" s="45">
        <v>18.5352</v>
      </c>
      <c r="G48" s="45">
        <v>18.041699999999999</v>
      </c>
      <c r="H48" s="45">
        <v>9.9242000000000008</v>
      </c>
      <c r="I48" s="45">
        <v>18.168900000000001</v>
      </c>
      <c r="J48" s="45">
        <v>19.858899999999998</v>
      </c>
      <c r="K48" s="45">
        <v>21.5579</v>
      </c>
      <c r="L48" s="45">
        <v>7.4009</v>
      </c>
      <c r="M48" s="45">
        <v>2.2999999999999998</v>
      </c>
      <c r="N48" s="45">
        <v>7.1527000000000003</v>
      </c>
      <c r="O48" s="45">
        <v>8.8709000000000007</v>
      </c>
      <c r="P48" s="45">
        <v>8.5952000000000002</v>
      </c>
    </row>
    <row r="49" spans="1:16" ht="12.75" hidden="1" customHeight="1" outlineLevel="1">
      <c r="A49" s="8">
        <v>41699</v>
      </c>
      <c r="B49" s="45">
        <v>14.3841</v>
      </c>
      <c r="C49" s="45">
        <v>6.8426</v>
      </c>
      <c r="D49" s="45">
        <v>16.549600000000002</v>
      </c>
      <c r="E49" s="45">
        <v>14.0046</v>
      </c>
      <c r="F49" s="45">
        <v>21.095800000000001</v>
      </c>
      <c r="G49" s="45">
        <v>19.132899999999999</v>
      </c>
      <c r="H49" s="45">
        <v>10.4329</v>
      </c>
      <c r="I49" s="45">
        <v>20.6843</v>
      </c>
      <c r="J49" s="45">
        <v>20.0886</v>
      </c>
      <c r="K49" s="45">
        <v>21.953900000000001</v>
      </c>
      <c r="L49" s="45">
        <v>7.3249000000000004</v>
      </c>
      <c r="M49" s="45">
        <v>2.177</v>
      </c>
      <c r="N49" s="45">
        <v>7.2312000000000003</v>
      </c>
      <c r="O49" s="45">
        <v>9.35</v>
      </c>
      <c r="P49" s="45">
        <v>9.6374999999999993</v>
      </c>
    </row>
    <row r="50" spans="1:16" ht="12.75" hidden="1" customHeight="1" outlineLevel="1">
      <c r="A50" s="8">
        <v>41730</v>
      </c>
      <c r="B50" s="45">
        <v>14.189299999999999</v>
      </c>
      <c r="C50" s="45">
        <v>7.7397999999999998</v>
      </c>
      <c r="D50" s="45">
        <v>15.937200000000001</v>
      </c>
      <c r="E50" s="45">
        <v>13.255699999999999</v>
      </c>
      <c r="F50" s="45">
        <v>22.859100000000002</v>
      </c>
      <c r="G50" s="45">
        <v>19.803899999999999</v>
      </c>
      <c r="H50" s="45">
        <v>12.6038</v>
      </c>
      <c r="I50" s="45">
        <v>21.110399999999998</v>
      </c>
      <c r="J50" s="45">
        <v>19.869499999999999</v>
      </c>
      <c r="K50" s="45">
        <v>23.690300000000001</v>
      </c>
      <c r="L50" s="45">
        <v>7.7866</v>
      </c>
      <c r="M50" s="45">
        <v>2.1516000000000002</v>
      </c>
      <c r="N50" s="45">
        <v>8.0596999999999994</v>
      </c>
      <c r="O50" s="45">
        <v>9.3648000000000007</v>
      </c>
      <c r="P50" s="45">
        <v>9.3580000000000005</v>
      </c>
    </row>
    <row r="51" spans="1:16" ht="12.75" hidden="1" customHeight="1" outlineLevel="1">
      <c r="A51" s="8">
        <v>41760</v>
      </c>
      <c r="B51" s="47">
        <v>15.104699999999999</v>
      </c>
      <c r="C51" s="47">
        <v>7.5957999999999997</v>
      </c>
      <c r="D51" s="47">
        <v>17.072099999999999</v>
      </c>
      <c r="E51" s="47">
        <v>13.651999999999999</v>
      </c>
      <c r="F51" s="47">
        <v>22.7425</v>
      </c>
      <c r="G51" s="47">
        <v>20.1846</v>
      </c>
      <c r="H51" s="47">
        <v>12.416</v>
      </c>
      <c r="I51" s="47">
        <v>21.237200000000001</v>
      </c>
      <c r="J51" s="47">
        <v>20.452500000000001</v>
      </c>
      <c r="K51" s="47">
        <v>23.8797</v>
      </c>
      <c r="L51" s="47">
        <v>8.2363999999999997</v>
      </c>
      <c r="M51" s="47">
        <v>2.0017999999999998</v>
      </c>
      <c r="N51" s="47">
        <v>8.6030999999999995</v>
      </c>
      <c r="O51" s="47">
        <v>9.7398000000000007</v>
      </c>
      <c r="P51" s="47">
        <v>9.9240999999999993</v>
      </c>
    </row>
    <row r="52" spans="1:16" ht="12.75" hidden="1" customHeight="1" outlineLevel="1">
      <c r="A52" s="8">
        <v>41791</v>
      </c>
      <c r="B52" s="47">
        <v>14.537699999999999</v>
      </c>
      <c r="C52" s="47">
        <v>7.3071000000000002</v>
      </c>
      <c r="D52" s="47">
        <v>16.455100000000002</v>
      </c>
      <c r="E52" s="47">
        <v>13.406499999999999</v>
      </c>
      <c r="F52" s="47">
        <v>21.748899999999999</v>
      </c>
      <c r="G52" s="47">
        <v>19.5321</v>
      </c>
      <c r="H52" s="47">
        <v>10.7636</v>
      </c>
      <c r="I52" s="47">
        <v>20.9834</v>
      </c>
      <c r="J52" s="47">
        <v>20.576899999999998</v>
      </c>
      <c r="K52" s="47">
        <v>23.4223</v>
      </c>
      <c r="L52" s="47">
        <v>8.2150999999999996</v>
      </c>
      <c r="M52" s="47">
        <v>1.9196</v>
      </c>
      <c r="N52" s="47">
        <v>8.4522999999999993</v>
      </c>
      <c r="O52" s="47">
        <v>9.7228999999999992</v>
      </c>
      <c r="P52" s="47">
        <v>9.2804000000000002</v>
      </c>
    </row>
    <row r="53" spans="1:16" ht="12.75" hidden="1" customHeight="1" outlineLevel="1">
      <c r="A53" s="8">
        <v>41821</v>
      </c>
      <c r="B53" s="47">
        <v>13.8308</v>
      </c>
      <c r="C53" s="47">
        <v>6.8296000000000001</v>
      </c>
      <c r="D53" s="47">
        <v>15.9634</v>
      </c>
      <c r="E53" s="47">
        <v>13.001099999999999</v>
      </c>
      <c r="F53" s="47">
        <v>21.133700000000001</v>
      </c>
      <c r="G53" s="47">
        <v>18.799399999999999</v>
      </c>
      <c r="H53" s="47">
        <v>10.534000000000001</v>
      </c>
      <c r="I53" s="47">
        <v>20.2715</v>
      </c>
      <c r="J53" s="47">
        <v>20.2012</v>
      </c>
      <c r="K53" s="47">
        <v>21.9175</v>
      </c>
      <c r="L53" s="47">
        <v>7.9764999999999997</v>
      </c>
      <c r="M53" s="47">
        <v>2.0828000000000002</v>
      </c>
      <c r="N53" s="47">
        <v>8.2142999999999997</v>
      </c>
      <c r="O53" s="47">
        <v>9.6948000000000008</v>
      </c>
      <c r="P53" s="47">
        <v>8.1715999999999998</v>
      </c>
    </row>
    <row r="54" spans="1:16" hidden="1" outlineLevel="1" collapsed="1">
      <c r="A54" s="8">
        <v>41852</v>
      </c>
      <c r="B54" s="47">
        <v>13.1692</v>
      </c>
      <c r="C54" s="47">
        <v>6.7682000000000002</v>
      </c>
      <c r="D54" s="47">
        <v>14.999000000000001</v>
      </c>
      <c r="E54" s="47">
        <v>13.0214</v>
      </c>
      <c r="F54" s="47">
        <v>19.335899999999999</v>
      </c>
      <c r="G54" s="47">
        <v>18.139900000000001</v>
      </c>
      <c r="H54" s="47">
        <v>10.688000000000001</v>
      </c>
      <c r="I54" s="47">
        <v>19.422699999999999</v>
      </c>
      <c r="J54" s="47">
        <v>20.052900000000001</v>
      </c>
      <c r="K54" s="47">
        <v>21.2959</v>
      </c>
      <c r="L54" s="47">
        <v>7.6938000000000004</v>
      </c>
      <c r="M54" s="47">
        <v>2.2534000000000001</v>
      </c>
      <c r="N54" s="47">
        <v>7.7885999999999997</v>
      </c>
      <c r="O54" s="47">
        <v>9.6861999999999995</v>
      </c>
      <c r="P54" s="47">
        <v>7.7172000000000001</v>
      </c>
    </row>
    <row r="55" spans="1:16" hidden="1" outlineLevel="1" collapsed="1">
      <c r="A55" s="8">
        <v>41883</v>
      </c>
      <c r="B55" s="47">
        <v>12.8436</v>
      </c>
      <c r="C55" s="47">
        <v>6.9579000000000004</v>
      </c>
      <c r="D55" s="47">
        <v>14.362299999999999</v>
      </c>
      <c r="E55" s="47">
        <v>12.5158</v>
      </c>
      <c r="F55" s="47">
        <v>20.726600000000001</v>
      </c>
      <c r="G55" s="47">
        <v>18.502099999999999</v>
      </c>
      <c r="H55" s="47">
        <v>11.1096</v>
      </c>
      <c r="I55" s="47">
        <v>20.189699999999998</v>
      </c>
      <c r="J55" s="47">
        <v>18.650300000000001</v>
      </c>
      <c r="K55" s="47">
        <v>21.483899999999998</v>
      </c>
      <c r="L55" s="47">
        <v>7.5757000000000003</v>
      </c>
      <c r="M55" s="47">
        <v>2.1067999999999998</v>
      </c>
      <c r="N55" s="47">
        <v>7.5669000000000004</v>
      </c>
      <c r="O55" s="47">
        <v>9.4352</v>
      </c>
      <c r="P55" s="47">
        <v>7.1045999999999996</v>
      </c>
    </row>
    <row r="56" spans="1:16" hidden="1" outlineLevel="1" collapsed="1">
      <c r="A56" s="8">
        <v>41913</v>
      </c>
      <c r="B56" s="47">
        <v>13.7233</v>
      </c>
      <c r="C56" s="47">
        <v>6.3125</v>
      </c>
      <c r="D56" s="47">
        <v>15.5777</v>
      </c>
      <c r="E56" s="47">
        <v>13.476599999999999</v>
      </c>
      <c r="F56" s="47">
        <v>19.713200000000001</v>
      </c>
      <c r="G56" s="47">
        <v>19.1693</v>
      </c>
      <c r="H56" s="47">
        <v>10.7194</v>
      </c>
      <c r="I56" s="47">
        <v>20.479900000000001</v>
      </c>
      <c r="J56" s="47">
        <v>20.926100000000002</v>
      </c>
      <c r="K56" s="47">
        <v>22.459099999999999</v>
      </c>
      <c r="L56" s="47">
        <v>7.9398999999999997</v>
      </c>
      <c r="M56" s="47">
        <v>1.8439000000000001</v>
      </c>
      <c r="N56" s="47">
        <v>8.4959000000000007</v>
      </c>
      <c r="O56" s="47">
        <v>9.7764000000000006</v>
      </c>
      <c r="P56" s="47">
        <v>8.9415999999999993</v>
      </c>
    </row>
    <row r="57" spans="1:16" hidden="1" outlineLevel="1" collapsed="1">
      <c r="A57" s="8">
        <v>41944</v>
      </c>
      <c r="B57" s="47">
        <v>13.4434</v>
      </c>
      <c r="C57" s="47">
        <v>6.6791</v>
      </c>
      <c r="D57" s="47">
        <v>15.447100000000001</v>
      </c>
      <c r="E57" s="47">
        <v>13.3118</v>
      </c>
      <c r="F57" s="47">
        <v>11.8948</v>
      </c>
      <c r="G57" s="47">
        <v>18.541499999999999</v>
      </c>
      <c r="H57" s="47">
        <v>10.520899999999999</v>
      </c>
      <c r="I57" s="47">
        <v>20.2379</v>
      </c>
      <c r="J57" s="47">
        <v>20.852799999999998</v>
      </c>
      <c r="K57" s="47">
        <v>18.312100000000001</v>
      </c>
      <c r="L57" s="47">
        <v>8.1418999999999997</v>
      </c>
      <c r="M57" s="47">
        <v>1.8494999999999999</v>
      </c>
      <c r="N57" s="47">
        <v>8.8507999999999996</v>
      </c>
      <c r="O57" s="47">
        <v>9.8963999999999999</v>
      </c>
      <c r="P57" s="47">
        <v>7.6348000000000003</v>
      </c>
    </row>
    <row r="58" spans="1:16" hidden="1" outlineLevel="1" collapsed="1">
      <c r="A58" s="8">
        <v>41974</v>
      </c>
      <c r="B58" s="47">
        <v>12.1966</v>
      </c>
      <c r="C58" s="47">
        <v>3.8256000000000001</v>
      </c>
      <c r="D58" s="47">
        <v>15.4016</v>
      </c>
      <c r="E58" s="47">
        <v>14.114599999999999</v>
      </c>
      <c r="F58" s="47">
        <v>21.255800000000001</v>
      </c>
      <c r="G58" s="47">
        <v>16.172499999999999</v>
      </c>
      <c r="H58" s="47">
        <v>5.1646999999999998</v>
      </c>
      <c r="I58" s="47">
        <v>20.2653</v>
      </c>
      <c r="J58" s="47">
        <v>21.648499999999999</v>
      </c>
      <c r="K58" s="47">
        <v>21.487500000000001</v>
      </c>
      <c r="L58" s="47">
        <v>7.7000999999999999</v>
      </c>
      <c r="M58" s="47">
        <v>1.6960999999999999</v>
      </c>
      <c r="N58" s="47">
        <v>8.7606999999999999</v>
      </c>
      <c r="O58" s="47">
        <v>9.8422999999999998</v>
      </c>
      <c r="P58" s="47">
        <v>6.3304999999999998</v>
      </c>
    </row>
    <row r="59" spans="1:16" hidden="1" outlineLevel="1" collapsed="1">
      <c r="A59" s="8">
        <v>42005</v>
      </c>
      <c r="B59" s="47">
        <v>12.6165</v>
      </c>
      <c r="C59" s="47">
        <v>4.3143000000000002</v>
      </c>
      <c r="D59" s="47">
        <v>14.4811</v>
      </c>
      <c r="E59" s="47">
        <v>14.575200000000001</v>
      </c>
      <c r="F59" s="47">
        <v>20.1495</v>
      </c>
      <c r="G59" s="47">
        <v>16.4057</v>
      </c>
      <c r="H59" s="47">
        <v>5.6154999999999999</v>
      </c>
      <c r="I59" s="47">
        <v>18.577999999999999</v>
      </c>
      <c r="J59" s="47">
        <v>21.4527</v>
      </c>
      <c r="K59" s="47">
        <v>21.9651</v>
      </c>
      <c r="L59" s="47">
        <v>8.0267999999999997</v>
      </c>
      <c r="M59" s="47">
        <v>2.4003000000000001</v>
      </c>
      <c r="N59" s="47">
        <v>8.2213999999999992</v>
      </c>
      <c r="O59" s="47">
        <v>10.613</v>
      </c>
      <c r="P59" s="47">
        <v>5.6596000000000002</v>
      </c>
    </row>
    <row r="60" spans="1:16" hidden="1" outlineLevel="1" collapsed="1">
      <c r="A60" s="8">
        <v>42036</v>
      </c>
      <c r="B60" s="47">
        <v>10.9916</v>
      </c>
      <c r="C60" s="47">
        <v>4.3583999999999996</v>
      </c>
      <c r="D60" s="47">
        <v>12.462999999999999</v>
      </c>
      <c r="E60" s="47">
        <v>13.3924</v>
      </c>
      <c r="F60" s="47">
        <v>10.299799999999999</v>
      </c>
      <c r="G60" s="47">
        <v>15.495699999999999</v>
      </c>
      <c r="H60" s="47">
        <v>6.0884</v>
      </c>
      <c r="I60" s="47">
        <v>18.524899999999999</v>
      </c>
      <c r="J60" s="47">
        <v>21.3856</v>
      </c>
      <c r="K60" s="47">
        <v>19.906600000000001</v>
      </c>
      <c r="L60" s="47">
        <v>7.7321</v>
      </c>
      <c r="M60" s="47">
        <v>2.1964999999999999</v>
      </c>
      <c r="N60" s="47">
        <v>7.6543999999999999</v>
      </c>
      <c r="O60" s="47">
        <v>10.756500000000001</v>
      </c>
      <c r="P60" s="47">
        <v>9.0062999999999995</v>
      </c>
    </row>
    <row r="61" spans="1:16" hidden="1" outlineLevel="1" collapsed="1">
      <c r="A61" s="8">
        <v>42064</v>
      </c>
      <c r="B61" s="47">
        <v>12.0388</v>
      </c>
      <c r="C61" s="47">
        <v>3.8237000000000001</v>
      </c>
      <c r="D61" s="47">
        <v>14.5495</v>
      </c>
      <c r="E61" s="47">
        <v>14.043799999999999</v>
      </c>
      <c r="F61" s="47">
        <v>15.755000000000001</v>
      </c>
      <c r="G61" s="47">
        <v>16.606000000000002</v>
      </c>
      <c r="H61" s="47">
        <v>5.3147000000000002</v>
      </c>
      <c r="I61" s="47">
        <v>19.9923</v>
      </c>
      <c r="J61" s="47">
        <v>22.526499999999999</v>
      </c>
      <c r="K61" s="47">
        <v>21.7394</v>
      </c>
      <c r="L61" s="47">
        <v>8.0060000000000002</v>
      </c>
      <c r="M61" s="47">
        <v>2.0628000000000002</v>
      </c>
      <c r="N61" s="47">
        <v>8.3630999999999993</v>
      </c>
      <c r="O61" s="47">
        <v>10.8141</v>
      </c>
      <c r="P61" s="47">
        <v>11.4057</v>
      </c>
    </row>
    <row r="62" spans="1:16" hidden="1" outlineLevel="1" collapsed="1">
      <c r="A62" s="8">
        <v>42095</v>
      </c>
      <c r="B62" s="47">
        <v>14.5128</v>
      </c>
      <c r="C62" s="47">
        <v>3.9702999999999999</v>
      </c>
      <c r="D62" s="47">
        <v>16.854700000000001</v>
      </c>
      <c r="E62" s="47">
        <v>17.2532</v>
      </c>
      <c r="F62" s="47">
        <v>17.5762</v>
      </c>
      <c r="G62" s="47">
        <v>19.785799999999998</v>
      </c>
      <c r="H62" s="47">
        <v>5.6748000000000003</v>
      </c>
      <c r="I62" s="47">
        <v>22.843900000000001</v>
      </c>
      <c r="J62" s="47">
        <v>26.1585</v>
      </c>
      <c r="K62" s="47">
        <v>23.239100000000001</v>
      </c>
      <c r="L62" s="47">
        <v>9.3383000000000003</v>
      </c>
      <c r="M62" s="47">
        <v>1.7972999999999999</v>
      </c>
      <c r="N62" s="47">
        <v>8.6293000000000006</v>
      </c>
      <c r="O62" s="47">
        <v>13.076000000000001</v>
      </c>
      <c r="P62" s="47">
        <v>9.5137999999999998</v>
      </c>
    </row>
    <row r="63" spans="1:16" hidden="1" outlineLevel="1" collapsed="1">
      <c r="A63" s="8">
        <v>42125</v>
      </c>
      <c r="B63" s="47">
        <v>14.7302</v>
      </c>
      <c r="C63" s="47">
        <v>4.1097000000000001</v>
      </c>
      <c r="D63" s="47">
        <v>17.592400000000001</v>
      </c>
      <c r="E63" s="47">
        <v>17.678799999999999</v>
      </c>
      <c r="F63" s="47">
        <v>12.330500000000001</v>
      </c>
      <c r="G63" s="47">
        <v>18.765499999999999</v>
      </c>
      <c r="H63" s="47">
        <v>5.1692999999999998</v>
      </c>
      <c r="I63" s="47">
        <v>22.729299999999999</v>
      </c>
      <c r="J63" s="47">
        <v>25.5396</v>
      </c>
      <c r="K63" s="47">
        <v>22.091000000000001</v>
      </c>
      <c r="L63" s="47">
        <v>9.5449999999999999</v>
      </c>
      <c r="M63" s="47">
        <v>1.9136</v>
      </c>
      <c r="N63" s="47">
        <v>8.8984000000000005</v>
      </c>
      <c r="O63" s="47">
        <v>13.073399999999999</v>
      </c>
      <c r="P63" s="47">
        <v>7.6543000000000001</v>
      </c>
    </row>
    <row r="64" spans="1:16" hidden="1" outlineLevel="1" collapsed="1">
      <c r="A64" s="8">
        <v>42156</v>
      </c>
      <c r="B64" s="47">
        <v>13.641299999999999</v>
      </c>
      <c r="C64" s="47">
        <v>4.3569000000000004</v>
      </c>
      <c r="D64" s="47">
        <v>15.672599999999999</v>
      </c>
      <c r="E64" s="47">
        <v>17.043700000000001</v>
      </c>
      <c r="F64" s="47">
        <v>20.264199999999999</v>
      </c>
      <c r="G64" s="47">
        <v>18.044899999999998</v>
      </c>
      <c r="H64" s="47">
        <v>5.6828000000000003</v>
      </c>
      <c r="I64" s="47">
        <v>21.354299999999999</v>
      </c>
      <c r="J64" s="47">
        <v>25.1294</v>
      </c>
      <c r="K64" s="47">
        <v>27.630600000000001</v>
      </c>
      <c r="L64" s="47">
        <v>8.6715999999999998</v>
      </c>
      <c r="M64" s="47">
        <v>1.8718999999999999</v>
      </c>
      <c r="N64" s="47">
        <v>9.3857999999999997</v>
      </c>
      <c r="O64" s="47">
        <v>11.030200000000001</v>
      </c>
      <c r="P64" s="47">
        <v>5.2140000000000004</v>
      </c>
    </row>
    <row r="65" spans="1:16" hidden="1" outlineLevel="1" collapsed="1">
      <c r="A65" s="8">
        <v>42186</v>
      </c>
      <c r="B65" s="47">
        <v>12.396599999999999</v>
      </c>
      <c r="C65" s="47">
        <v>4.5884999999999998</v>
      </c>
      <c r="D65" s="47">
        <v>14.561500000000001</v>
      </c>
      <c r="E65" s="47">
        <v>15.6853</v>
      </c>
      <c r="F65" s="47">
        <v>26.220800000000001</v>
      </c>
      <c r="G65" s="47">
        <v>16.729600000000001</v>
      </c>
      <c r="H65" s="47">
        <v>5.6909999999999998</v>
      </c>
      <c r="I65" s="47">
        <v>20.708100000000002</v>
      </c>
      <c r="J65" s="47">
        <v>24.8521</v>
      </c>
      <c r="K65" s="47">
        <v>28.164999999999999</v>
      </c>
      <c r="L65" s="47">
        <v>7.5411000000000001</v>
      </c>
      <c r="M65" s="47">
        <v>2.3448000000000002</v>
      </c>
      <c r="N65" s="47">
        <v>7.8425000000000002</v>
      </c>
      <c r="O65" s="47">
        <v>10.170500000000001</v>
      </c>
      <c r="P65" s="47">
        <v>6.7472000000000003</v>
      </c>
    </row>
    <row r="66" spans="1:16" hidden="1" outlineLevel="1" collapsed="1">
      <c r="A66" s="8">
        <v>42217</v>
      </c>
      <c r="B66" s="47">
        <v>12.042199999999999</v>
      </c>
      <c r="C66" s="47">
        <v>5.3440000000000003</v>
      </c>
      <c r="D66" s="47">
        <v>13.5412</v>
      </c>
      <c r="E66" s="47">
        <v>15.8512</v>
      </c>
      <c r="F66" s="47">
        <v>9.2690999999999999</v>
      </c>
      <c r="G66" s="47">
        <v>16.405899999999999</v>
      </c>
      <c r="H66" s="47">
        <v>6.4885999999999999</v>
      </c>
      <c r="I66" s="47">
        <v>20.220099999999999</v>
      </c>
      <c r="J66" s="47">
        <v>24.309699999999999</v>
      </c>
      <c r="K66" s="47">
        <v>21.468399999999999</v>
      </c>
      <c r="L66" s="47">
        <v>7.4116999999999997</v>
      </c>
      <c r="M66" s="47">
        <v>2.472</v>
      </c>
      <c r="N66" s="47">
        <v>7.6840000000000002</v>
      </c>
      <c r="O66" s="47">
        <v>9.8506</v>
      </c>
      <c r="P66" s="47">
        <v>8.2944999999999993</v>
      </c>
    </row>
    <row r="67" spans="1:16" hidden="1" outlineLevel="1" collapsed="1">
      <c r="A67" s="8">
        <v>42248</v>
      </c>
      <c r="B67" s="45">
        <v>10.999700000000001</v>
      </c>
      <c r="C67" s="45">
        <v>4.5495999999999999</v>
      </c>
      <c r="D67" s="45">
        <v>12.8337</v>
      </c>
      <c r="E67" s="45">
        <v>16.749300000000002</v>
      </c>
      <c r="F67" s="45">
        <v>14.3734</v>
      </c>
      <c r="G67" s="45">
        <v>16.157900000000001</v>
      </c>
      <c r="H67" s="45">
        <v>6.4668000000000001</v>
      </c>
      <c r="I67" s="45">
        <v>20.4877</v>
      </c>
      <c r="J67" s="45">
        <v>23.776</v>
      </c>
      <c r="K67" s="45">
        <v>22.7925</v>
      </c>
      <c r="L67" s="45">
        <v>6.6040000000000001</v>
      </c>
      <c r="M67" s="45">
        <v>2.1265000000000001</v>
      </c>
      <c r="N67" s="45">
        <v>7.5624000000000002</v>
      </c>
      <c r="O67" s="45">
        <v>10.0114</v>
      </c>
      <c r="P67" s="45">
        <v>6.6253000000000002</v>
      </c>
    </row>
    <row r="68" spans="1:16" hidden="1" outlineLevel="1" collapsed="1">
      <c r="A68" s="8">
        <v>42278</v>
      </c>
      <c r="B68" s="45">
        <v>10.671099999999999</v>
      </c>
      <c r="C68" s="45">
        <v>3.9946999999999999</v>
      </c>
      <c r="D68" s="45">
        <v>13.668699999999999</v>
      </c>
      <c r="E68" s="45">
        <v>15.831799999999999</v>
      </c>
      <c r="F68" s="45">
        <v>9.0533999999999999</v>
      </c>
      <c r="G68" s="45">
        <v>15.279</v>
      </c>
      <c r="H68" s="45">
        <v>5.7887000000000004</v>
      </c>
      <c r="I68" s="45">
        <v>20.361000000000001</v>
      </c>
      <c r="J68" s="45">
        <v>22.672499999999999</v>
      </c>
      <c r="K68" s="45">
        <v>19.112300000000001</v>
      </c>
      <c r="L68" s="45">
        <v>5.8897000000000004</v>
      </c>
      <c r="M68" s="45">
        <v>1.7426999999999999</v>
      </c>
      <c r="N68" s="45">
        <v>7.4739000000000004</v>
      </c>
      <c r="O68" s="45">
        <v>8.7681000000000004</v>
      </c>
      <c r="P68" s="45">
        <v>8.0083000000000002</v>
      </c>
    </row>
    <row r="69" spans="1:16" hidden="1" outlineLevel="1" collapsed="1">
      <c r="A69" s="8">
        <v>42309</v>
      </c>
      <c r="B69" s="45">
        <v>10.774800000000001</v>
      </c>
      <c r="C69" s="45">
        <v>4.4926000000000004</v>
      </c>
      <c r="D69" s="45">
        <v>13.2811</v>
      </c>
      <c r="E69" s="45">
        <v>16.472200000000001</v>
      </c>
      <c r="F69" s="45">
        <v>12.451499999999999</v>
      </c>
      <c r="G69" s="45">
        <v>15.454000000000001</v>
      </c>
      <c r="H69" s="45">
        <v>6.5481999999999996</v>
      </c>
      <c r="I69" s="45">
        <v>19.805099999999999</v>
      </c>
      <c r="J69" s="45">
        <v>22.5853</v>
      </c>
      <c r="K69" s="45">
        <v>21.0017</v>
      </c>
      <c r="L69" s="45">
        <v>5.7252000000000001</v>
      </c>
      <c r="M69" s="45">
        <v>1.8734</v>
      </c>
      <c r="N69" s="45">
        <v>7.1059000000000001</v>
      </c>
      <c r="O69" s="45">
        <v>8.8330000000000002</v>
      </c>
      <c r="P69" s="45">
        <v>8.2186000000000003</v>
      </c>
    </row>
    <row r="70" spans="1:16" hidden="1" outlineLevel="1" collapsed="1">
      <c r="A70" s="8">
        <v>42339</v>
      </c>
      <c r="B70" s="45">
        <v>10.540900000000001</v>
      </c>
      <c r="C70" s="45">
        <v>4.3247999999999998</v>
      </c>
      <c r="D70" s="45">
        <v>13.6234</v>
      </c>
      <c r="E70" s="45">
        <v>17.053699999999999</v>
      </c>
      <c r="F70" s="45">
        <v>9.0824999999999996</v>
      </c>
      <c r="G70" s="45">
        <v>15.286799999999999</v>
      </c>
      <c r="H70" s="45">
        <v>6.7614000000000001</v>
      </c>
      <c r="I70" s="45">
        <v>20.129300000000001</v>
      </c>
      <c r="J70" s="45">
        <v>22.762499999999999</v>
      </c>
      <c r="K70" s="45">
        <v>19.554200000000002</v>
      </c>
      <c r="L70" s="45">
        <v>5.8419999999999996</v>
      </c>
      <c r="M70" s="45">
        <v>1.7447999999999999</v>
      </c>
      <c r="N70" s="45">
        <v>7.8956999999999997</v>
      </c>
      <c r="O70" s="45">
        <v>9.6454000000000004</v>
      </c>
      <c r="P70" s="45">
        <v>7.8902000000000001</v>
      </c>
    </row>
    <row r="71" spans="1:16" hidden="1" outlineLevel="1" collapsed="1">
      <c r="A71" s="8">
        <v>42370</v>
      </c>
      <c r="B71" s="45">
        <v>9.4016999999999999</v>
      </c>
      <c r="C71" s="45">
        <v>3.5684999999999998</v>
      </c>
      <c r="D71" s="45">
        <v>12.9376</v>
      </c>
      <c r="E71" s="45">
        <v>16.231300000000001</v>
      </c>
      <c r="F71" s="45">
        <v>17.817</v>
      </c>
      <c r="G71" s="45">
        <v>14.036199999999999</v>
      </c>
      <c r="H71" s="45">
        <v>5.5308000000000002</v>
      </c>
      <c r="I71" s="45">
        <v>19.9725</v>
      </c>
      <c r="J71" s="45">
        <v>22.156300000000002</v>
      </c>
      <c r="K71" s="45">
        <v>21.825500000000002</v>
      </c>
      <c r="L71" s="45">
        <v>5.0575999999999999</v>
      </c>
      <c r="M71" s="45">
        <v>1.6418999999999999</v>
      </c>
      <c r="N71" s="45">
        <v>7.0174000000000003</v>
      </c>
      <c r="O71" s="45">
        <v>9.2957999999999998</v>
      </c>
      <c r="P71" s="45">
        <v>8.0251000000000001</v>
      </c>
    </row>
    <row r="72" spans="1:16" hidden="1" outlineLevel="1" collapsed="1">
      <c r="A72" s="8">
        <v>42401</v>
      </c>
      <c r="B72" s="45">
        <v>10.9535</v>
      </c>
      <c r="C72" s="45">
        <v>6.0304000000000002</v>
      </c>
      <c r="D72" s="45">
        <v>12.351100000000001</v>
      </c>
      <c r="E72" s="45">
        <v>15.4457</v>
      </c>
      <c r="F72" s="45">
        <v>11.975199999999999</v>
      </c>
      <c r="G72" s="45">
        <v>16.4725</v>
      </c>
      <c r="H72" s="45">
        <v>9.5426000000000002</v>
      </c>
      <c r="I72" s="45">
        <v>19.530100000000001</v>
      </c>
      <c r="J72" s="45">
        <v>20.8828</v>
      </c>
      <c r="K72" s="45">
        <v>20.251899999999999</v>
      </c>
      <c r="L72" s="45">
        <v>6.0888</v>
      </c>
      <c r="M72" s="45">
        <v>2.036</v>
      </c>
      <c r="N72" s="45">
        <v>7.2434000000000003</v>
      </c>
      <c r="O72" s="45">
        <v>8.6981000000000002</v>
      </c>
      <c r="P72" s="45">
        <v>8.0500000000000007</v>
      </c>
    </row>
    <row r="73" spans="1:16" hidden="1" outlineLevel="1" collapsed="1">
      <c r="A73" s="8">
        <v>42430</v>
      </c>
      <c r="B73" s="45">
        <v>11.7392</v>
      </c>
      <c r="C73" s="45">
        <v>8.0164000000000009</v>
      </c>
      <c r="D73" s="45">
        <v>12.5266</v>
      </c>
      <c r="E73" s="45">
        <v>14.988200000000001</v>
      </c>
      <c r="F73" s="45">
        <v>14.1427</v>
      </c>
      <c r="G73" s="45">
        <v>16.304300000000001</v>
      </c>
      <c r="H73" s="45">
        <v>10.3278</v>
      </c>
      <c r="I73" s="45">
        <v>18.944600000000001</v>
      </c>
      <c r="J73" s="45">
        <v>19.872699999999998</v>
      </c>
      <c r="K73" s="45">
        <v>18.430399999999999</v>
      </c>
      <c r="L73" s="45">
        <v>6.6010999999999997</v>
      </c>
      <c r="M73" s="45">
        <v>3.5446</v>
      </c>
      <c r="N73" s="45">
        <v>7.0898000000000003</v>
      </c>
      <c r="O73" s="45">
        <v>8.3607999999999993</v>
      </c>
      <c r="P73" s="45">
        <v>7.7445000000000004</v>
      </c>
    </row>
    <row r="74" spans="1:16" hidden="1" outlineLevel="1" collapsed="1">
      <c r="A74" s="8">
        <v>42461</v>
      </c>
      <c r="B74" s="45">
        <v>12.236700000000001</v>
      </c>
      <c r="C74" s="45">
        <v>8.3802000000000003</v>
      </c>
      <c r="D74" s="45">
        <v>13.1454</v>
      </c>
      <c r="E74" s="45">
        <v>14.1051</v>
      </c>
      <c r="F74" s="45">
        <v>17.369800000000001</v>
      </c>
      <c r="G74" s="45">
        <v>16.922699999999999</v>
      </c>
      <c r="H74" s="45">
        <v>11.2928</v>
      </c>
      <c r="I74" s="45">
        <v>18.732099999999999</v>
      </c>
      <c r="J74" s="45">
        <v>19.465599999999998</v>
      </c>
      <c r="K74" s="45">
        <v>20.485099999999999</v>
      </c>
      <c r="L74" s="45">
        <v>6.3003999999999998</v>
      </c>
      <c r="M74" s="45">
        <v>3.4262999999999999</v>
      </c>
      <c r="N74" s="45">
        <v>6.6087999999999996</v>
      </c>
      <c r="O74" s="45">
        <v>8.0149000000000008</v>
      </c>
      <c r="P74" s="45">
        <v>5.6584000000000003</v>
      </c>
    </row>
    <row r="75" spans="1:16" hidden="1" outlineLevel="1" collapsed="1">
      <c r="A75" s="8">
        <v>42491</v>
      </c>
      <c r="B75" s="45">
        <v>11.8271</v>
      </c>
      <c r="C75" s="45">
        <v>7.4741999999999997</v>
      </c>
      <c r="D75" s="45">
        <v>12.6602</v>
      </c>
      <c r="E75" s="45">
        <v>14.8729</v>
      </c>
      <c r="F75" s="45">
        <v>10.016500000000001</v>
      </c>
      <c r="G75" s="45">
        <v>15.8756</v>
      </c>
      <c r="H75" s="45">
        <v>10.361499999999999</v>
      </c>
      <c r="I75" s="45">
        <v>17.2149</v>
      </c>
      <c r="J75" s="45">
        <v>19.144400000000001</v>
      </c>
      <c r="K75" s="45">
        <v>17.882200000000001</v>
      </c>
      <c r="L75" s="45">
        <v>5.8501000000000003</v>
      </c>
      <c r="M75" s="45">
        <v>2.7641</v>
      </c>
      <c r="N75" s="45">
        <v>6.5044000000000004</v>
      </c>
      <c r="O75" s="45">
        <v>7.6502999999999997</v>
      </c>
      <c r="P75" s="45">
        <v>3.9211999999999998</v>
      </c>
    </row>
    <row r="76" spans="1:16" hidden="1" outlineLevel="1" collapsed="1">
      <c r="A76" s="8">
        <v>42522</v>
      </c>
      <c r="B76" s="45">
        <v>10.829700000000001</v>
      </c>
      <c r="C76" s="45">
        <v>7.1356999999999999</v>
      </c>
      <c r="D76" s="45">
        <v>12.1212</v>
      </c>
      <c r="E76" s="45">
        <v>13.093999999999999</v>
      </c>
      <c r="F76" s="45">
        <v>11.0878</v>
      </c>
      <c r="G76" s="45">
        <v>15.7652</v>
      </c>
      <c r="H76" s="45">
        <v>10.545999999999999</v>
      </c>
      <c r="I76" s="45">
        <v>18.218800000000002</v>
      </c>
      <c r="J76" s="45">
        <v>18.542000000000002</v>
      </c>
      <c r="K76" s="45">
        <v>19.1492</v>
      </c>
      <c r="L76" s="45">
        <v>5.5644</v>
      </c>
      <c r="M76" s="45">
        <v>2.4510000000000001</v>
      </c>
      <c r="N76" s="45">
        <v>6.3773999999999997</v>
      </c>
      <c r="O76" s="45">
        <v>7.4466000000000001</v>
      </c>
      <c r="P76" s="45">
        <v>7.0717999999999996</v>
      </c>
    </row>
    <row r="77" spans="1:16" hidden="1" outlineLevel="1" collapsed="1">
      <c r="A77" s="8">
        <v>42552</v>
      </c>
      <c r="B77" s="45">
        <v>10.857799999999999</v>
      </c>
      <c r="C77" s="45">
        <v>6.9621000000000004</v>
      </c>
      <c r="D77" s="45">
        <v>11.908300000000001</v>
      </c>
      <c r="E77" s="45">
        <v>13.9895</v>
      </c>
      <c r="F77" s="45">
        <v>13.8727</v>
      </c>
      <c r="G77" s="45">
        <v>15.111000000000001</v>
      </c>
      <c r="H77" s="45">
        <v>9.6663999999999994</v>
      </c>
      <c r="I77" s="45">
        <v>17.7164</v>
      </c>
      <c r="J77" s="45">
        <v>18.380199999999999</v>
      </c>
      <c r="K77" s="45">
        <v>17.787500000000001</v>
      </c>
      <c r="L77" s="45">
        <v>5.4165000000000001</v>
      </c>
      <c r="M77" s="45">
        <v>1.1577999999999999</v>
      </c>
      <c r="N77" s="45">
        <v>6.4557000000000002</v>
      </c>
      <c r="O77" s="45">
        <v>6.6608000000000001</v>
      </c>
      <c r="P77" s="45">
        <v>7.1425000000000001</v>
      </c>
    </row>
    <row r="78" spans="1:16" hidden="1" outlineLevel="1" collapsed="1">
      <c r="A78" s="8">
        <v>42583</v>
      </c>
      <c r="B78" s="45">
        <v>9.2866999999999997</v>
      </c>
      <c r="C78" s="45">
        <v>4.8498999999999999</v>
      </c>
      <c r="D78" s="45">
        <v>10.9222</v>
      </c>
      <c r="E78" s="45">
        <v>13.41</v>
      </c>
      <c r="F78" s="45">
        <v>14.8034</v>
      </c>
      <c r="G78" s="45">
        <v>13.5756</v>
      </c>
      <c r="H78" s="45">
        <v>7.4526000000000003</v>
      </c>
      <c r="I78" s="45">
        <v>16.9314</v>
      </c>
      <c r="J78" s="45">
        <v>17.747299999999999</v>
      </c>
      <c r="K78" s="45">
        <v>17.4741</v>
      </c>
      <c r="L78" s="45">
        <v>4.7119999999999997</v>
      </c>
      <c r="M78" s="45">
        <v>1.1740999999999999</v>
      </c>
      <c r="N78" s="45">
        <v>5.9828000000000001</v>
      </c>
      <c r="O78" s="45">
        <v>6.5829000000000004</v>
      </c>
      <c r="P78" s="45">
        <v>7.0614999999999997</v>
      </c>
    </row>
    <row r="79" spans="1:16" hidden="1" outlineLevel="1" collapsed="1">
      <c r="A79" s="8">
        <v>42614</v>
      </c>
      <c r="B79" s="45">
        <v>9.1580999999999992</v>
      </c>
      <c r="C79" s="45">
        <v>4.6007999999999996</v>
      </c>
      <c r="D79" s="45">
        <v>10.876799999999999</v>
      </c>
      <c r="E79" s="45">
        <v>13.3565</v>
      </c>
      <c r="F79" s="45">
        <v>13.245200000000001</v>
      </c>
      <c r="G79" s="45">
        <v>13.5654</v>
      </c>
      <c r="H79" s="45">
        <v>7.4339000000000004</v>
      </c>
      <c r="I79" s="45">
        <v>16.4635</v>
      </c>
      <c r="J79" s="45">
        <v>17.651</v>
      </c>
      <c r="K79" s="45">
        <v>15.5571</v>
      </c>
      <c r="L79" s="45">
        <v>4.1532</v>
      </c>
      <c r="M79" s="45">
        <v>1.1487000000000001</v>
      </c>
      <c r="N79" s="45">
        <v>5.3918999999999997</v>
      </c>
      <c r="O79" s="45">
        <v>6.3788999999999998</v>
      </c>
      <c r="P79" s="45">
        <v>7.2667000000000002</v>
      </c>
    </row>
    <row r="80" spans="1:16" hidden="1" outlineLevel="1" collapsed="1">
      <c r="A80" s="8">
        <v>42644</v>
      </c>
      <c r="B80" s="45">
        <v>9.5315999999999992</v>
      </c>
      <c r="C80" s="45">
        <v>4.6429</v>
      </c>
      <c r="D80" s="45">
        <v>11.4048</v>
      </c>
      <c r="E80" s="45">
        <v>12.4855</v>
      </c>
      <c r="F80" s="45">
        <v>9.3798999999999992</v>
      </c>
      <c r="G80" s="45">
        <v>13.815799999999999</v>
      </c>
      <c r="H80" s="45">
        <v>6.6174999999999997</v>
      </c>
      <c r="I80" s="45">
        <v>16.7727</v>
      </c>
      <c r="J80" s="45">
        <v>18.0608</v>
      </c>
      <c r="K80" s="45">
        <v>13.1121</v>
      </c>
      <c r="L80" s="45">
        <v>5.0697000000000001</v>
      </c>
      <c r="M80" s="45">
        <v>2.5045999999999999</v>
      </c>
      <c r="N80" s="45">
        <v>5.5720999999999998</v>
      </c>
      <c r="O80" s="45">
        <v>7.4888000000000003</v>
      </c>
      <c r="P80" s="45">
        <v>8.1875999999999998</v>
      </c>
    </row>
    <row r="81" spans="1:16" hidden="1" outlineLevel="1" collapsed="1">
      <c r="A81" s="8">
        <v>42675</v>
      </c>
      <c r="B81" s="45">
        <v>9.3577999999999992</v>
      </c>
      <c r="C81" s="45">
        <v>3.9971000000000001</v>
      </c>
      <c r="D81" s="45">
        <v>11.053000000000001</v>
      </c>
      <c r="E81" s="45">
        <v>12.087899999999999</v>
      </c>
      <c r="F81" s="45">
        <v>13.4964</v>
      </c>
      <c r="G81" s="45">
        <v>13.4945</v>
      </c>
      <c r="H81" s="45">
        <v>5.7089999999999996</v>
      </c>
      <c r="I81" s="45">
        <v>16.593499999999999</v>
      </c>
      <c r="J81" s="45">
        <v>18.194900000000001</v>
      </c>
      <c r="K81" s="45">
        <v>17.482099999999999</v>
      </c>
      <c r="L81" s="45">
        <v>4.9340999999999999</v>
      </c>
      <c r="M81" s="45">
        <v>1.5108999999999999</v>
      </c>
      <c r="N81" s="45">
        <v>5.3962000000000003</v>
      </c>
      <c r="O81" s="45">
        <v>7.0717999999999996</v>
      </c>
      <c r="P81" s="45">
        <v>9.2784999999999993</v>
      </c>
    </row>
    <row r="82" spans="1:16" hidden="1" outlineLevel="1" collapsed="1">
      <c r="A82" s="8">
        <v>42705</v>
      </c>
      <c r="B82" s="45">
        <v>10.1767</v>
      </c>
      <c r="C82" s="45">
        <v>4.5388000000000002</v>
      </c>
      <c r="D82" s="45">
        <v>11.6051</v>
      </c>
      <c r="E82" s="45">
        <v>13.169499999999999</v>
      </c>
      <c r="F82" s="45">
        <v>14.409700000000001</v>
      </c>
      <c r="G82" s="45">
        <v>13.751099999999999</v>
      </c>
      <c r="H82" s="45">
        <v>6.0896999999999997</v>
      </c>
      <c r="I82" s="45">
        <v>16.8628</v>
      </c>
      <c r="J82" s="45">
        <v>18.197500000000002</v>
      </c>
      <c r="K82" s="45">
        <v>18.292200000000001</v>
      </c>
      <c r="L82" s="45">
        <v>5.6024000000000003</v>
      </c>
      <c r="M82" s="45">
        <v>1.1274999999999999</v>
      </c>
      <c r="N82" s="45">
        <v>5.7512999999999996</v>
      </c>
      <c r="O82" s="45">
        <v>8.1788000000000007</v>
      </c>
      <c r="P82" s="45">
        <v>9.3463999999999992</v>
      </c>
    </row>
    <row r="83" spans="1:16" hidden="1" outlineLevel="1" collapsed="1">
      <c r="A83" s="8">
        <v>42736</v>
      </c>
      <c r="B83" s="45">
        <v>9.9161999999999999</v>
      </c>
      <c r="C83" s="45">
        <v>4.1920999999999999</v>
      </c>
      <c r="D83" s="45">
        <v>11.203900000000001</v>
      </c>
      <c r="E83" s="45">
        <v>12.7784</v>
      </c>
      <c r="F83" s="45">
        <v>13.59</v>
      </c>
      <c r="G83" s="45">
        <v>14.024100000000001</v>
      </c>
      <c r="H83" s="45">
        <v>6.3045</v>
      </c>
      <c r="I83" s="45">
        <v>16.201799999999999</v>
      </c>
      <c r="J83" s="45">
        <v>18.022400000000001</v>
      </c>
      <c r="K83" s="45">
        <v>19.246099999999998</v>
      </c>
      <c r="L83" s="45">
        <v>4.8893000000000004</v>
      </c>
      <c r="M83" s="45">
        <v>0.99629999999999996</v>
      </c>
      <c r="N83" s="45">
        <v>5.2991000000000001</v>
      </c>
      <c r="O83" s="45">
        <v>7.1128</v>
      </c>
      <c r="P83" s="45">
        <v>8.7269000000000005</v>
      </c>
    </row>
    <row r="84" spans="1:16" hidden="1" outlineLevel="1" collapsed="1">
      <c r="A84" s="8">
        <v>42767</v>
      </c>
      <c r="B84" s="45">
        <v>8.7028999999999996</v>
      </c>
      <c r="C84" s="45">
        <v>3.9079999999999999</v>
      </c>
      <c r="D84" s="45">
        <v>9.8873999999999995</v>
      </c>
      <c r="E84" s="45">
        <v>11.3908</v>
      </c>
      <c r="F84" s="45">
        <v>11.076700000000001</v>
      </c>
      <c r="G84" s="45">
        <v>13.065099999999999</v>
      </c>
      <c r="H84" s="45">
        <v>6.4309000000000003</v>
      </c>
      <c r="I84" s="45">
        <v>15.0381</v>
      </c>
      <c r="J84" s="45">
        <v>16.944500000000001</v>
      </c>
      <c r="K84" s="45">
        <v>16.7605</v>
      </c>
      <c r="L84" s="45">
        <v>4.5961999999999996</v>
      </c>
      <c r="M84" s="45">
        <v>1.1873</v>
      </c>
      <c r="N84" s="45">
        <v>4.9459</v>
      </c>
      <c r="O84" s="45">
        <v>7.0105000000000004</v>
      </c>
      <c r="P84" s="45">
        <v>0.2843</v>
      </c>
    </row>
    <row r="85" spans="1:16" hidden="1" outlineLevel="1" collapsed="1">
      <c r="A85" s="8">
        <v>42795</v>
      </c>
      <c r="B85" s="45">
        <v>9.3099000000000007</v>
      </c>
      <c r="C85" s="45">
        <v>4.0616000000000003</v>
      </c>
      <c r="D85" s="45">
        <v>10.580399999999999</v>
      </c>
      <c r="E85" s="45">
        <v>12.943300000000001</v>
      </c>
      <c r="F85" s="45">
        <v>16.226099999999999</v>
      </c>
      <c r="G85" s="45">
        <v>13.1738</v>
      </c>
      <c r="H85" s="45">
        <v>6.5273000000000003</v>
      </c>
      <c r="I85" s="45">
        <v>14.9246</v>
      </c>
      <c r="J85" s="45">
        <v>16.681699999999999</v>
      </c>
      <c r="K85" s="45">
        <v>17.481000000000002</v>
      </c>
      <c r="L85" s="45">
        <v>3.7044000000000001</v>
      </c>
      <c r="M85" s="45">
        <v>1.0303</v>
      </c>
      <c r="N85" s="45">
        <v>4.4071999999999996</v>
      </c>
      <c r="O85" s="45">
        <v>6.0648999999999997</v>
      </c>
      <c r="P85" s="45">
        <v>5.5530999999999997</v>
      </c>
    </row>
    <row r="86" spans="1:16" hidden="1" outlineLevel="1" collapsed="1">
      <c r="A86" s="8">
        <v>42826</v>
      </c>
      <c r="B86" s="45">
        <v>8.0866000000000007</v>
      </c>
      <c r="C86" s="45">
        <v>3.7383999999999999</v>
      </c>
      <c r="D86" s="45">
        <v>9.4700000000000006</v>
      </c>
      <c r="E86" s="45">
        <v>10.930099999999999</v>
      </c>
      <c r="F86" s="45">
        <v>15.1602</v>
      </c>
      <c r="G86" s="45">
        <v>12.1546</v>
      </c>
      <c r="H86" s="45">
        <v>5.9408000000000003</v>
      </c>
      <c r="I86" s="45">
        <v>14.4323</v>
      </c>
      <c r="J86" s="45">
        <v>16.177600000000002</v>
      </c>
      <c r="K86" s="45">
        <v>15.9389</v>
      </c>
      <c r="L86" s="45">
        <v>3.7010999999999998</v>
      </c>
      <c r="M86" s="45">
        <v>1.1589</v>
      </c>
      <c r="N86" s="45">
        <v>4.1018999999999997</v>
      </c>
      <c r="O86" s="45">
        <v>5.8719000000000001</v>
      </c>
      <c r="P86" s="45">
        <v>6.36</v>
      </c>
    </row>
    <row r="87" spans="1:16" hidden="1" outlineLevel="1" collapsed="1">
      <c r="A87" s="8">
        <v>42856</v>
      </c>
      <c r="B87" s="45">
        <v>7.7953999999999999</v>
      </c>
      <c r="C87" s="45">
        <v>3.4472</v>
      </c>
      <c r="D87" s="45">
        <v>9.2269000000000005</v>
      </c>
      <c r="E87" s="45">
        <v>10.883599999999999</v>
      </c>
      <c r="F87" s="45">
        <v>7.2778</v>
      </c>
      <c r="G87" s="45">
        <v>11.572900000000001</v>
      </c>
      <c r="H87" s="45">
        <v>5.3305999999999996</v>
      </c>
      <c r="I87" s="45">
        <v>13.889699999999999</v>
      </c>
      <c r="J87" s="45">
        <v>15.815799999999999</v>
      </c>
      <c r="K87" s="45">
        <v>16.122699999999998</v>
      </c>
      <c r="L87" s="45">
        <v>3.2725</v>
      </c>
      <c r="M87" s="45">
        <v>1.0466</v>
      </c>
      <c r="N87" s="45">
        <v>3.7241</v>
      </c>
      <c r="O87" s="45">
        <v>5.2910000000000004</v>
      </c>
      <c r="P87" s="45">
        <v>4.2763</v>
      </c>
    </row>
    <row r="88" spans="1:16" hidden="1" outlineLevel="1" collapsed="1">
      <c r="A88" s="8">
        <v>42887</v>
      </c>
      <c r="B88" s="45">
        <v>7.7609000000000004</v>
      </c>
      <c r="C88" s="45">
        <v>3.8239000000000001</v>
      </c>
      <c r="D88" s="45">
        <v>8.9753000000000007</v>
      </c>
      <c r="E88" s="45">
        <v>10.6233</v>
      </c>
      <c r="F88" s="45">
        <v>9.4169999999999998</v>
      </c>
      <c r="G88" s="45">
        <v>11.701499999999999</v>
      </c>
      <c r="H88" s="45">
        <v>5.7927999999999997</v>
      </c>
      <c r="I88" s="45">
        <v>14.2187</v>
      </c>
      <c r="J88" s="45">
        <v>15.7156</v>
      </c>
      <c r="K88" s="45">
        <v>13.542899999999999</v>
      </c>
      <c r="L88" s="45">
        <v>3.2709000000000001</v>
      </c>
      <c r="M88" s="45">
        <v>1.0387</v>
      </c>
      <c r="N88" s="45">
        <v>3.6859999999999999</v>
      </c>
      <c r="O88" s="45">
        <v>4.9989999999999997</v>
      </c>
      <c r="P88" s="45">
        <v>7.9008000000000003</v>
      </c>
    </row>
    <row r="89" spans="1:16" hidden="1" outlineLevel="1" collapsed="1">
      <c r="A89" s="8">
        <v>42917</v>
      </c>
      <c r="B89" s="45">
        <v>7.5869</v>
      </c>
      <c r="C89" s="45">
        <v>3.4701</v>
      </c>
      <c r="D89" s="45">
        <v>8.9097000000000008</v>
      </c>
      <c r="E89" s="45">
        <v>10.533200000000001</v>
      </c>
      <c r="F89" s="45">
        <v>8.3643999999999998</v>
      </c>
      <c r="G89" s="45">
        <v>11.322100000000001</v>
      </c>
      <c r="H89" s="45">
        <v>5.2058999999999997</v>
      </c>
      <c r="I89" s="45">
        <v>13.747299999999999</v>
      </c>
      <c r="J89" s="45">
        <v>15.4595</v>
      </c>
      <c r="K89" s="45">
        <v>15.502800000000001</v>
      </c>
      <c r="L89" s="45">
        <v>2.8973</v>
      </c>
      <c r="M89" s="45">
        <v>0.94850000000000001</v>
      </c>
      <c r="N89" s="45">
        <v>3.1669999999999998</v>
      </c>
      <c r="O89" s="45">
        <v>4.7992999999999997</v>
      </c>
      <c r="P89" s="45">
        <v>6.7469000000000001</v>
      </c>
    </row>
    <row r="90" spans="1:16" hidden="1" outlineLevel="1" collapsed="1">
      <c r="A90" s="8">
        <v>42948</v>
      </c>
      <c r="B90" s="45">
        <v>6.8547000000000002</v>
      </c>
      <c r="C90" s="45">
        <v>3.0459000000000001</v>
      </c>
      <c r="D90" s="45">
        <v>8.4663000000000004</v>
      </c>
      <c r="E90" s="45">
        <v>9.2018000000000004</v>
      </c>
      <c r="F90" s="45">
        <v>10.1356</v>
      </c>
      <c r="G90" s="45">
        <v>10.579800000000001</v>
      </c>
      <c r="H90" s="45">
        <v>4.7634999999999996</v>
      </c>
      <c r="I90" s="45">
        <v>13.132999999999999</v>
      </c>
      <c r="J90" s="45">
        <v>14.5876</v>
      </c>
      <c r="K90" s="45">
        <v>13.5039</v>
      </c>
      <c r="L90" s="45">
        <v>2.7033999999999998</v>
      </c>
      <c r="M90" s="45">
        <v>0.97919999999999996</v>
      </c>
      <c r="N90" s="45">
        <v>3.0354999999999999</v>
      </c>
      <c r="O90" s="45">
        <v>4.3535000000000004</v>
      </c>
      <c r="P90" s="45">
        <v>7.8022</v>
      </c>
    </row>
    <row r="91" spans="1:16" hidden="1" outlineLevel="1" collapsed="1">
      <c r="A91" s="8">
        <v>42979</v>
      </c>
      <c r="B91" s="45">
        <v>6.3413000000000004</v>
      </c>
      <c r="C91" s="45">
        <v>2.6682999999999999</v>
      </c>
      <c r="D91" s="45">
        <v>8.0884999999999998</v>
      </c>
      <c r="E91" s="45">
        <v>9.0399999999999991</v>
      </c>
      <c r="F91" s="45">
        <v>10.447699999999999</v>
      </c>
      <c r="G91" s="45">
        <v>9.9205000000000005</v>
      </c>
      <c r="H91" s="45">
        <v>4.2870999999999997</v>
      </c>
      <c r="I91" s="45">
        <v>12.8254</v>
      </c>
      <c r="J91" s="45">
        <v>14.028499999999999</v>
      </c>
      <c r="K91" s="45">
        <v>13.2965</v>
      </c>
      <c r="L91" s="45">
        <v>2.5327000000000002</v>
      </c>
      <c r="M91" s="45">
        <v>0.85209999999999997</v>
      </c>
      <c r="N91" s="45">
        <v>2.9859</v>
      </c>
      <c r="O91" s="45">
        <v>4.3612000000000002</v>
      </c>
      <c r="P91" s="45">
        <v>7.7838000000000003</v>
      </c>
    </row>
    <row r="92" spans="1:16" hidden="1" outlineLevel="1" collapsed="1">
      <c r="A92" s="8">
        <v>43009</v>
      </c>
      <c r="B92" s="45">
        <v>6.3528000000000002</v>
      </c>
      <c r="C92" s="45">
        <v>2.6230000000000002</v>
      </c>
      <c r="D92" s="45">
        <v>7.9051</v>
      </c>
      <c r="E92" s="45">
        <v>8.4410000000000007</v>
      </c>
      <c r="F92" s="45">
        <v>10.072699999999999</v>
      </c>
      <c r="G92" s="45">
        <v>10.0517</v>
      </c>
      <c r="H92" s="45">
        <v>4.1204000000000001</v>
      </c>
      <c r="I92" s="45">
        <v>12.766400000000001</v>
      </c>
      <c r="J92" s="45">
        <v>13.678699999999999</v>
      </c>
      <c r="K92" s="45">
        <v>14.4678</v>
      </c>
      <c r="L92" s="45">
        <v>2.6861999999999999</v>
      </c>
      <c r="M92" s="45">
        <v>0.95609999999999995</v>
      </c>
      <c r="N92" s="45">
        <v>2.9817999999999998</v>
      </c>
      <c r="O92" s="45">
        <v>4.3037999999999998</v>
      </c>
      <c r="P92" s="45">
        <v>7.0885999999999996</v>
      </c>
    </row>
    <row r="93" spans="1:16" hidden="1" outlineLevel="1" collapsed="1">
      <c r="A93" s="8">
        <v>43040</v>
      </c>
      <c r="B93" s="45">
        <v>6.4558</v>
      </c>
      <c r="C93" s="45">
        <v>2.7614999999999998</v>
      </c>
      <c r="D93" s="45">
        <v>8.0789000000000009</v>
      </c>
      <c r="E93" s="45">
        <v>7.8895999999999997</v>
      </c>
      <c r="F93" s="45">
        <v>8.6881000000000004</v>
      </c>
      <c r="G93" s="45">
        <v>10.4619</v>
      </c>
      <c r="H93" s="45">
        <v>4.3071000000000002</v>
      </c>
      <c r="I93" s="45">
        <v>13.3672</v>
      </c>
      <c r="J93" s="45">
        <v>13.6036</v>
      </c>
      <c r="K93" s="45">
        <v>14.9444</v>
      </c>
      <c r="L93" s="45">
        <v>2.5577999999999999</v>
      </c>
      <c r="M93" s="45">
        <v>0.96309999999999996</v>
      </c>
      <c r="N93" s="45">
        <v>2.7149000000000001</v>
      </c>
      <c r="O93" s="45">
        <v>4.0401999999999996</v>
      </c>
      <c r="P93" s="45">
        <v>5.5525000000000002</v>
      </c>
    </row>
    <row r="94" spans="1:16" hidden="1" outlineLevel="1" collapsed="1">
      <c r="A94" s="8">
        <v>43070</v>
      </c>
      <c r="B94" s="45">
        <v>6.8836000000000004</v>
      </c>
      <c r="C94" s="45">
        <v>2.883</v>
      </c>
      <c r="D94" s="45">
        <v>8.2645999999999997</v>
      </c>
      <c r="E94" s="45">
        <v>10.0335</v>
      </c>
      <c r="F94" s="45">
        <v>9.9420999999999999</v>
      </c>
      <c r="G94" s="45">
        <v>10.8957</v>
      </c>
      <c r="H94" s="45">
        <v>4.4874999999999998</v>
      </c>
      <c r="I94" s="45">
        <v>13.4091</v>
      </c>
      <c r="J94" s="45">
        <v>15.403700000000001</v>
      </c>
      <c r="K94" s="45">
        <v>17.478899999999999</v>
      </c>
      <c r="L94" s="45">
        <v>2.5297999999999998</v>
      </c>
      <c r="M94" s="45">
        <v>0.96430000000000005</v>
      </c>
      <c r="N94" s="45">
        <v>2.8637000000000001</v>
      </c>
      <c r="O94" s="45">
        <v>4.6292999999999997</v>
      </c>
      <c r="P94" s="45">
        <v>5.8564999999999996</v>
      </c>
    </row>
    <row r="95" spans="1:16" hidden="1" outlineLevel="1" collapsed="1">
      <c r="A95" s="8">
        <v>43101</v>
      </c>
      <c r="B95" s="45">
        <v>6.8042999999999996</v>
      </c>
      <c r="C95" s="45">
        <v>2.5697000000000001</v>
      </c>
      <c r="D95" s="45">
        <v>8.2143999999999995</v>
      </c>
      <c r="E95" s="45">
        <v>9.5368999999999993</v>
      </c>
      <c r="F95" s="45">
        <v>8.7706999999999997</v>
      </c>
      <c r="G95" s="45">
        <v>10.9292</v>
      </c>
      <c r="H95" s="45">
        <v>4.0632999999999999</v>
      </c>
      <c r="I95" s="45">
        <v>13.295299999999999</v>
      </c>
      <c r="J95" s="45">
        <v>14.580500000000001</v>
      </c>
      <c r="K95" s="45">
        <v>15.536899999999999</v>
      </c>
      <c r="L95" s="45">
        <v>2.4026000000000001</v>
      </c>
      <c r="M95" s="45">
        <v>0.98029999999999995</v>
      </c>
      <c r="N95" s="45">
        <v>2.7486999999999999</v>
      </c>
      <c r="O95" s="45">
        <v>4.43</v>
      </c>
      <c r="P95" s="45">
        <v>6.7586000000000004</v>
      </c>
    </row>
    <row r="96" spans="1:16" hidden="1" outlineLevel="1" collapsed="1">
      <c r="A96" s="8">
        <v>43132</v>
      </c>
      <c r="B96" s="45">
        <v>6.7244999999999999</v>
      </c>
      <c r="C96" s="45">
        <v>2.1116999999999999</v>
      </c>
      <c r="D96" s="45">
        <v>8.3918999999999997</v>
      </c>
      <c r="E96" s="45">
        <v>9.6141000000000005</v>
      </c>
      <c r="F96" s="45">
        <v>9.4344999999999999</v>
      </c>
      <c r="G96" s="45">
        <v>10.850099999999999</v>
      </c>
      <c r="H96" s="45">
        <v>3.3363</v>
      </c>
      <c r="I96" s="45">
        <v>13.3613</v>
      </c>
      <c r="J96" s="45">
        <v>15.0259</v>
      </c>
      <c r="K96" s="45">
        <v>14.283899999999999</v>
      </c>
      <c r="L96" s="45">
        <v>2.4001000000000001</v>
      </c>
      <c r="M96" s="45">
        <v>0.98540000000000005</v>
      </c>
      <c r="N96" s="45">
        <v>2.8067000000000002</v>
      </c>
      <c r="O96" s="45">
        <v>4.4782999999999999</v>
      </c>
      <c r="P96" s="45">
        <v>4.5528000000000004</v>
      </c>
    </row>
    <row r="97" spans="1:16" hidden="1" outlineLevel="1" collapsed="1">
      <c r="A97" s="8">
        <v>43160</v>
      </c>
      <c r="B97" s="45">
        <v>6.8250000000000002</v>
      </c>
      <c r="C97" s="45">
        <v>1.8473999999999999</v>
      </c>
      <c r="D97" s="45">
        <v>9.0585000000000004</v>
      </c>
      <c r="E97" s="45">
        <v>9.9588999999999999</v>
      </c>
      <c r="F97" s="45">
        <v>8.9943000000000008</v>
      </c>
      <c r="G97" s="45">
        <v>10.370200000000001</v>
      </c>
      <c r="H97" s="45">
        <v>2.6652999999999998</v>
      </c>
      <c r="I97" s="45">
        <v>13.400700000000001</v>
      </c>
      <c r="J97" s="45">
        <v>14.2608</v>
      </c>
      <c r="K97" s="45">
        <v>13.0763</v>
      </c>
      <c r="L97" s="45">
        <v>2.2423000000000002</v>
      </c>
      <c r="M97" s="45">
        <v>0.99860000000000004</v>
      </c>
      <c r="N97" s="45">
        <v>2.7193000000000001</v>
      </c>
      <c r="O97" s="45">
        <v>4.5138999999999996</v>
      </c>
      <c r="P97" s="45">
        <v>6.468</v>
      </c>
    </row>
    <row r="98" spans="1:16" hidden="1" outlineLevel="1" collapsed="1">
      <c r="A98" s="8">
        <v>43191</v>
      </c>
      <c r="B98" s="45">
        <v>6.4565999999999999</v>
      </c>
      <c r="C98" s="45">
        <v>2.0400999999999998</v>
      </c>
      <c r="D98" s="45">
        <v>8.4879999999999995</v>
      </c>
      <c r="E98" s="45">
        <v>9.125</v>
      </c>
      <c r="F98" s="45">
        <v>14.1746</v>
      </c>
      <c r="G98" s="45">
        <v>10.2477</v>
      </c>
      <c r="H98" s="45">
        <v>3.0815000000000001</v>
      </c>
      <c r="I98" s="45">
        <v>13.357100000000001</v>
      </c>
      <c r="J98" s="45">
        <v>14.279500000000001</v>
      </c>
      <c r="K98" s="45">
        <v>15.6678</v>
      </c>
      <c r="L98" s="45">
        <v>2.1591</v>
      </c>
      <c r="M98" s="45">
        <v>0.96120000000000005</v>
      </c>
      <c r="N98" s="45">
        <v>2.6804000000000001</v>
      </c>
      <c r="O98" s="45">
        <v>3.4621</v>
      </c>
      <c r="P98" s="45">
        <v>5.03</v>
      </c>
    </row>
    <row r="99" spans="1:16" hidden="1" outlineLevel="1" collapsed="1">
      <c r="A99" s="8">
        <v>43221</v>
      </c>
      <c r="B99" s="45">
        <v>6.5590999999999999</v>
      </c>
      <c r="C99" s="45">
        <v>1.9614</v>
      </c>
      <c r="D99" s="45">
        <v>8.8024000000000004</v>
      </c>
      <c r="E99" s="45">
        <v>9.4709000000000003</v>
      </c>
      <c r="F99" s="45">
        <v>8.3408999999999995</v>
      </c>
      <c r="G99" s="45">
        <v>10.0244</v>
      </c>
      <c r="H99" s="45">
        <v>2.7778</v>
      </c>
      <c r="I99" s="45">
        <v>13.378399999999999</v>
      </c>
      <c r="J99" s="45">
        <v>14.4924</v>
      </c>
      <c r="K99" s="45">
        <v>15.975</v>
      </c>
      <c r="L99" s="45">
        <v>2.0600999999999998</v>
      </c>
      <c r="M99" s="45">
        <v>0.98009999999999997</v>
      </c>
      <c r="N99" s="45">
        <v>2.524</v>
      </c>
      <c r="O99" s="45">
        <v>3.8729</v>
      </c>
      <c r="P99" s="45">
        <v>3.6385999999999998</v>
      </c>
    </row>
    <row r="100" spans="1:16" hidden="1" outlineLevel="1" collapsed="1">
      <c r="A100" s="8">
        <v>43252</v>
      </c>
      <c r="B100" s="45">
        <v>6.7793000000000001</v>
      </c>
      <c r="C100" s="45">
        <v>1.9596</v>
      </c>
      <c r="D100" s="45">
        <v>9.1245999999999992</v>
      </c>
      <c r="E100" s="45">
        <v>9.6529000000000007</v>
      </c>
      <c r="F100" s="45">
        <v>13.2803</v>
      </c>
      <c r="G100" s="45">
        <v>10.0694</v>
      </c>
      <c r="H100" s="45">
        <v>2.7319</v>
      </c>
      <c r="I100" s="45">
        <v>13.4499</v>
      </c>
      <c r="J100" s="45">
        <v>13.858700000000001</v>
      </c>
      <c r="K100" s="45">
        <v>14.898300000000001</v>
      </c>
      <c r="L100" s="45">
        <v>2.0434000000000001</v>
      </c>
      <c r="M100" s="45">
        <v>0.96179999999999999</v>
      </c>
      <c r="N100" s="45">
        <v>2.504</v>
      </c>
      <c r="O100" s="45">
        <v>3.7942</v>
      </c>
      <c r="P100" s="45">
        <v>4.4686000000000003</v>
      </c>
    </row>
    <row r="101" spans="1:16" hidden="1" outlineLevel="1" collapsed="1">
      <c r="A101" s="8">
        <v>43282</v>
      </c>
      <c r="B101" s="45">
        <v>6.7320000000000002</v>
      </c>
      <c r="C101" s="45">
        <v>2.0543</v>
      </c>
      <c r="D101" s="45">
        <v>8.8446999999999996</v>
      </c>
      <c r="E101" s="45">
        <v>8.5980000000000008</v>
      </c>
      <c r="F101" s="45">
        <v>16.220800000000001</v>
      </c>
      <c r="G101" s="45">
        <v>10.044700000000001</v>
      </c>
      <c r="H101" s="45">
        <v>2.8067000000000002</v>
      </c>
      <c r="I101" s="45">
        <v>13.327999999999999</v>
      </c>
      <c r="J101" s="45">
        <v>13.9716</v>
      </c>
      <c r="K101" s="45">
        <v>16.9467</v>
      </c>
      <c r="L101" s="45">
        <v>2.1745000000000001</v>
      </c>
      <c r="M101" s="45">
        <v>0.97050000000000003</v>
      </c>
      <c r="N101" s="45">
        <v>2.4992999999999999</v>
      </c>
      <c r="O101" s="45">
        <v>3.9983</v>
      </c>
      <c r="P101" s="45">
        <v>5.7111999999999998</v>
      </c>
    </row>
    <row r="102" spans="1:16" hidden="1" outlineLevel="1" collapsed="1">
      <c r="A102" s="8">
        <v>43313</v>
      </c>
      <c r="B102" s="45">
        <v>6.32</v>
      </c>
      <c r="C102" s="45">
        <v>2.0815000000000001</v>
      </c>
      <c r="D102" s="45">
        <v>8.3344000000000005</v>
      </c>
      <c r="E102" s="45">
        <v>8.8914000000000009</v>
      </c>
      <c r="F102" s="45">
        <v>15.641400000000001</v>
      </c>
      <c r="G102" s="45">
        <v>9.9762000000000004</v>
      </c>
      <c r="H102" s="45">
        <v>3.0156000000000001</v>
      </c>
      <c r="I102" s="45">
        <v>13.3764</v>
      </c>
      <c r="J102" s="45">
        <v>14.230600000000001</v>
      </c>
      <c r="K102" s="45">
        <v>16.9496</v>
      </c>
      <c r="L102" s="45">
        <v>2.1739000000000002</v>
      </c>
      <c r="M102" s="45">
        <v>0.995</v>
      </c>
      <c r="N102" s="45">
        <v>2.5659000000000001</v>
      </c>
      <c r="O102" s="45">
        <v>4.2087000000000003</v>
      </c>
      <c r="P102" s="45">
        <v>5.7176999999999998</v>
      </c>
    </row>
    <row r="103" spans="1:16" hidden="1" outlineLevel="1" collapsed="1">
      <c r="A103" s="8">
        <v>43344</v>
      </c>
      <c r="B103" s="45">
        <v>6.4778000000000002</v>
      </c>
      <c r="C103" s="45">
        <v>1.8166</v>
      </c>
      <c r="D103" s="45">
        <v>8.8696999999999999</v>
      </c>
      <c r="E103" s="45">
        <v>9.9902999999999995</v>
      </c>
      <c r="F103" s="45">
        <v>10.611599999999999</v>
      </c>
      <c r="G103" s="45">
        <v>9.8446999999999996</v>
      </c>
      <c r="H103" s="45">
        <v>2.4695999999999998</v>
      </c>
      <c r="I103" s="45">
        <v>13.675599999999999</v>
      </c>
      <c r="J103" s="45">
        <v>15.107100000000001</v>
      </c>
      <c r="K103" s="45">
        <v>15.545500000000001</v>
      </c>
      <c r="L103" s="45">
        <v>2.1478999999999999</v>
      </c>
      <c r="M103" s="45">
        <v>0.97509999999999997</v>
      </c>
      <c r="N103" s="45">
        <v>2.6194999999999999</v>
      </c>
      <c r="O103" s="45">
        <v>4.0917000000000003</v>
      </c>
      <c r="P103" s="45">
        <v>6.4276</v>
      </c>
    </row>
    <row r="104" spans="1:16" hidden="1" outlineLevel="1" collapsed="1">
      <c r="A104" s="8">
        <v>43374</v>
      </c>
      <c r="B104" s="45">
        <v>6.508</v>
      </c>
      <c r="C104" s="45">
        <v>1.8476999999999999</v>
      </c>
      <c r="D104" s="45">
        <v>8.8306000000000004</v>
      </c>
      <c r="E104" s="45">
        <v>10.37</v>
      </c>
      <c r="F104" s="45">
        <v>11.2333</v>
      </c>
      <c r="G104" s="45">
        <v>10.0275</v>
      </c>
      <c r="H104" s="45">
        <v>2.5733000000000001</v>
      </c>
      <c r="I104" s="45">
        <v>13.7781</v>
      </c>
      <c r="J104" s="45">
        <v>15.437099999999999</v>
      </c>
      <c r="K104" s="45">
        <v>16.2989</v>
      </c>
      <c r="L104" s="45">
        <v>2.2244999999999999</v>
      </c>
      <c r="M104" s="45">
        <v>0.9768</v>
      </c>
      <c r="N104" s="45">
        <v>2.7351000000000001</v>
      </c>
      <c r="O104" s="45">
        <v>4.4698000000000002</v>
      </c>
      <c r="P104" s="45">
        <v>5.0429000000000004</v>
      </c>
    </row>
    <row r="105" spans="1:16" hidden="1" outlineLevel="1" collapsed="1">
      <c r="A105" s="8">
        <v>43405</v>
      </c>
      <c r="B105" s="45">
        <v>6.6653000000000002</v>
      </c>
      <c r="C105" s="45">
        <v>1.7507999999999999</v>
      </c>
      <c r="D105" s="45">
        <v>9.2270000000000003</v>
      </c>
      <c r="E105" s="45">
        <v>10.5387</v>
      </c>
      <c r="F105" s="45">
        <v>9.6808999999999994</v>
      </c>
      <c r="G105" s="45">
        <v>10.211</v>
      </c>
      <c r="H105" s="45">
        <v>2.4900000000000002</v>
      </c>
      <c r="I105" s="45">
        <v>14.012700000000001</v>
      </c>
      <c r="J105" s="45">
        <v>15.416700000000001</v>
      </c>
      <c r="K105" s="45">
        <v>15.7196</v>
      </c>
      <c r="L105" s="45">
        <v>2.3226</v>
      </c>
      <c r="M105" s="45">
        <v>0.93010000000000004</v>
      </c>
      <c r="N105" s="45">
        <v>2.9954999999999998</v>
      </c>
      <c r="O105" s="45">
        <v>4.5896999999999997</v>
      </c>
      <c r="P105" s="45">
        <v>6.3753000000000002</v>
      </c>
    </row>
    <row r="106" spans="1:16" hidden="1" outlineLevel="1" collapsed="1">
      <c r="A106" s="8">
        <v>43435</v>
      </c>
      <c r="B106" s="45">
        <v>7.7624000000000004</v>
      </c>
      <c r="C106" s="45">
        <v>2.0606</v>
      </c>
      <c r="D106" s="45">
        <v>10.2498</v>
      </c>
      <c r="E106" s="45">
        <v>11.9703</v>
      </c>
      <c r="F106" s="45">
        <v>13.538600000000001</v>
      </c>
      <c r="G106" s="45">
        <v>11.0466</v>
      </c>
      <c r="H106" s="45">
        <v>2.8212000000000002</v>
      </c>
      <c r="I106" s="45">
        <v>14.452999999999999</v>
      </c>
      <c r="J106" s="45">
        <v>16.413900000000002</v>
      </c>
      <c r="K106" s="45">
        <v>18.265699999999999</v>
      </c>
      <c r="L106" s="45">
        <v>2.4315000000000002</v>
      </c>
      <c r="M106" s="45">
        <v>0.95469999999999999</v>
      </c>
      <c r="N106" s="45">
        <v>3.0245000000000002</v>
      </c>
      <c r="O106" s="45">
        <v>4.7668999999999997</v>
      </c>
      <c r="P106" s="45">
        <v>5.4333</v>
      </c>
    </row>
    <row r="107" spans="1:16" hidden="1" outlineLevel="1" collapsed="1">
      <c r="A107" s="8">
        <v>43466</v>
      </c>
      <c r="B107" s="45">
        <v>7.3276000000000003</v>
      </c>
      <c r="C107" s="45">
        <v>1.8601000000000001</v>
      </c>
      <c r="D107" s="45">
        <v>9.9855999999999998</v>
      </c>
      <c r="E107" s="45">
        <v>11.429500000000001</v>
      </c>
      <c r="F107" s="45">
        <v>13.033200000000001</v>
      </c>
      <c r="G107" s="45">
        <v>10.8696</v>
      </c>
      <c r="H107" s="45">
        <v>2.5398999999999998</v>
      </c>
      <c r="I107" s="45">
        <v>14.8347</v>
      </c>
      <c r="J107" s="45">
        <v>16.255199999999999</v>
      </c>
      <c r="K107" s="45">
        <v>18.12</v>
      </c>
      <c r="L107" s="45">
        <v>2.4302000000000001</v>
      </c>
      <c r="M107" s="45">
        <v>0.97350000000000003</v>
      </c>
      <c r="N107" s="45">
        <v>3.097</v>
      </c>
      <c r="O107" s="45">
        <v>4.3002000000000002</v>
      </c>
      <c r="P107" s="45">
        <v>6.8701999999999996</v>
      </c>
    </row>
    <row r="108" spans="1:16" hidden="1" outlineLevel="1" collapsed="1">
      <c r="A108" s="8">
        <v>43497</v>
      </c>
      <c r="B108" s="45">
        <v>6.9787999999999997</v>
      </c>
      <c r="C108" s="45">
        <v>2.2242999999999999</v>
      </c>
      <c r="D108" s="45">
        <v>9.4728999999999992</v>
      </c>
      <c r="E108" s="45">
        <v>9.9206000000000003</v>
      </c>
      <c r="F108" s="45">
        <v>10.734400000000001</v>
      </c>
      <c r="G108" s="45">
        <v>10.5213</v>
      </c>
      <c r="H108" s="45">
        <v>3.1966000000000001</v>
      </c>
      <c r="I108" s="45">
        <v>14.262</v>
      </c>
      <c r="J108" s="45">
        <v>15.3322</v>
      </c>
      <c r="K108" s="45">
        <v>18.0017</v>
      </c>
      <c r="L108" s="45">
        <v>2.2385000000000002</v>
      </c>
      <c r="M108" s="45">
        <v>0.96460000000000001</v>
      </c>
      <c r="N108" s="45">
        <v>2.7223000000000002</v>
      </c>
      <c r="O108" s="45">
        <v>4.7240000000000002</v>
      </c>
      <c r="P108" s="45">
        <v>6.1749999999999998</v>
      </c>
    </row>
    <row r="109" spans="1:16" hidden="1" outlineLevel="1" collapsed="1">
      <c r="A109" s="8">
        <v>43525</v>
      </c>
      <c r="B109" s="45">
        <v>7.0358999999999998</v>
      </c>
      <c r="C109" s="45">
        <v>2.0091999999999999</v>
      </c>
      <c r="D109" s="45">
        <v>9.7253000000000007</v>
      </c>
      <c r="E109" s="45">
        <v>10.861700000000001</v>
      </c>
      <c r="F109" s="45">
        <v>11.808199999999999</v>
      </c>
      <c r="G109" s="45">
        <v>10.1295</v>
      </c>
      <c r="H109" s="45">
        <v>2.6919</v>
      </c>
      <c r="I109" s="45">
        <v>14.1149</v>
      </c>
      <c r="J109" s="45">
        <v>15.2867</v>
      </c>
      <c r="K109" s="45">
        <v>16.098700000000001</v>
      </c>
      <c r="L109" s="45">
        <v>2.1907000000000001</v>
      </c>
      <c r="M109" s="45">
        <v>0.95750000000000002</v>
      </c>
      <c r="N109" s="45">
        <v>2.72</v>
      </c>
      <c r="O109" s="45">
        <v>4.5468999999999999</v>
      </c>
      <c r="P109" s="45">
        <v>5.9013999999999998</v>
      </c>
    </row>
    <row r="110" spans="1:16" hidden="1" outlineLevel="1" collapsed="1">
      <c r="A110" s="8">
        <v>43556</v>
      </c>
      <c r="B110" s="45">
        <v>7.0612000000000004</v>
      </c>
      <c r="C110" s="45">
        <v>2.3365999999999998</v>
      </c>
      <c r="D110" s="45">
        <v>9.3413000000000004</v>
      </c>
      <c r="E110" s="45">
        <v>12.044700000000001</v>
      </c>
      <c r="F110" s="45">
        <v>6.5782999999999996</v>
      </c>
      <c r="G110" s="45">
        <v>10.3766</v>
      </c>
      <c r="H110" s="45">
        <v>3.2764000000000002</v>
      </c>
      <c r="I110" s="45">
        <v>14.131500000000001</v>
      </c>
      <c r="J110" s="45">
        <v>15.1182</v>
      </c>
      <c r="K110" s="45">
        <v>12.2539</v>
      </c>
      <c r="L110" s="45">
        <v>2.1857000000000002</v>
      </c>
      <c r="M110" s="45">
        <v>0.92879999999999996</v>
      </c>
      <c r="N110" s="45">
        <v>2.7128000000000001</v>
      </c>
      <c r="O110" s="45">
        <v>4.5247000000000002</v>
      </c>
      <c r="P110" s="45">
        <v>6.0039999999999996</v>
      </c>
    </row>
    <row r="111" spans="1:16" hidden="1" outlineLevel="1" collapsed="1">
      <c r="A111" s="8">
        <v>43586</v>
      </c>
      <c r="B111" s="45">
        <v>7.0942999999999996</v>
      </c>
      <c r="C111" s="45">
        <v>2.0964999999999998</v>
      </c>
      <c r="D111" s="45">
        <v>9.5848999999999993</v>
      </c>
      <c r="E111" s="45">
        <v>9.9539000000000009</v>
      </c>
      <c r="F111" s="45">
        <v>7.3693999999999997</v>
      </c>
      <c r="G111" s="45">
        <v>10.620699999999999</v>
      </c>
      <c r="H111" s="45">
        <v>2.9554</v>
      </c>
      <c r="I111" s="45">
        <v>14.2979</v>
      </c>
      <c r="J111" s="45">
        <v>15.5009</v>
      </c>
      <c r="K111" s="45">
        <v>14.875400000000001</v>
      </c>
      <c r="L111" s="45">
        <v>2.3071999999999999</v>
      </c>
      <c r="M111" s="45">
        <v>0.97</v>
      </c>
      <c r="N111" s="45">
        <v>2.8001999999999998</v>
      </c>
      <c r="O111" s="45">
        <v>4.3030999999999997</v>
      </c>
      <c r="P111" s="45">
        <v>6.5926</v>
      </c>
    </row>
    <row r="112" spans="1:16" hidden="1" outlineLevel="1" collapsed="1">
      <c r="A112" s="8">
        <v>43617</v>
      </c>
      <c r="B112" s="45">
        <v>7.4962999999999997</v>
      </c>
      <c r="C112" s="45">
        <v>2.2494000000000001</v>
      </c>
      <c r="D112" s="45">
        <v>9.8246000000000002</v>
      </c>
      <c r="E112" s="45">
        <v>10.3116</v>
      </c>
      <c r="F112" s="45">
        <v>8.3007000000000009</v>
      </c>
      <c r="G112" s="45">
        <v>11.398999999999999</v>
      </c>
      <c r="H112" s="45">
        <v>3.2254</v>
      </c>
      <c r="I112" s="45">
        <v>15.077199999999999</v>
      </c>
      <c r="J112" s="45">
        <v>15.0504</v>
      </c>
      <c r="K112" s="45">
        <v>16.757999999999999</v>
      </c>
      <c r="L112" s="45">
        <v>2.2042000000000002</v>
      </c>
      <c r="M112" s="45">
        <v>0.94210000000000005</v>
      </c>
      <c r="N112" s="45">
        <v>2.5628000000000002</v>
      </c>
      <c r="O112" s="45">
        <v>4.5419999999999998</v>
      </c>
      <c r="P112" s="45">
        <v>4.9227999999999996</v>
      </c>
    </row>
    <row r="113" spans="1:16" hidden="1" outlineLevel="1" collapsed="1">
      <c r="A113" s="8">
        <v>43647</v>
      </c>
      <c r="B113" s="45">
        <v>8.1065000000000005</v>
      </c>
      <c r="C113" s="45">
        <v>2.2252000000000001</v>
      </c>
      <c r="D113" s="45">
        <v>10.87</v>
      </c>
      <c r="E113" s="45">
        <v>9.0678000000000001</v>
      </c>
      <c r="F113" s="45">
        <v>7.6942000000000004</v>
      </c>
      <c r="G113" s="45">
        <v>11.936199999999999</v>
      </c>
      <c r="H113" s="45">
        <v>3.1564000000000001</v>
      </c>
      <c r="I113" s="45">
        <v>15.657</v>
      </c>
      <c r="J113" s="45">
        <v>15.1494</v>
      </c>
      <c r="K113" s="45">
        <v>15.7705</v>
      </c>
      <c r="L113" s="45">
        <v>2.3130999999999999</v>
      </c>
      <c r="M113" s="45">
        <v>0.94140000000000001</v>
      </c>
      <c r="N113" s="45">
        <v>2.8111999999999999</v>
      </c>
      <c r="O113" s="45">
        <v>4.0751999999999997</v>
      </c>
      <c r="P113" s="45">
        <v>6.5305999999999997</v>
      </c>
    </row>
    <row r="114" spans="1:16" hidden="1" outlineLevel="1" collapsed="1">
      <c r="A114" s="8">
        <v>43678</v>
      </c>
      <c r="B114" s="45">
        <v>8.2040000000000006</v>
      </c>
      <c r="C114" s="45">
        <v>2.7835999999999999</v>
      </c>
      <c r="D114" s="45">
        <v>10.219799999999999</v>
      </c>
      <c r="E114" s="45">
        <v>9.5624000000000002</v>
      </c>
      <c r="F114" s="45">
        <v>8.0596999999999994</v>
      </c>
      <c r="G114" s="45">
        <v>12.447900000000001</v>
      </c>
      <c r="H114" s="45">
        <v>4.1334</v>
      </c>
      <c r="I114" s="45">
        <v>15.5014</v>
      </c>
      <c r="J114" s="45">
        <v>14.4734</v>
      </c>
      <c r="K114" s="45">
        <v>15.8813</v>
      </c>
      <c r="L114" s="45">
        <v>2.3353999999999999</v>
      </c>
      <c r="M114" s="45">
        <v>0.94310000000000005</v>
      </c>
      <c r="N114" s="45">
        <v>2.7056</v>
      </c>
      <c r="O114" s="45">
        <v>4.5008999999999997</v>
      </c>
      <c r="P114" s="45">
        <v>5.4452999999999996</v>
      </c>
    </row>
    <row r="115" spans="1:16" hidden="1" outlineLevel="1" collapsed="1">
      <c r="A115" s="8">
        <v>43709</v>
      </c>
      <c r="B115" s="45">
        <v>10.7056</v>
      </c>
      <c r="C115" s="45">
        <v>7.3731999999999998</v>
      </c>
      <c r="D115" s="45">
        <v>11.164099999999999</v>
      </c>
      <c r="E115" s="45">
        <v>11.650600000000001</v>
      </c>
      <c r="F115" s="45">
        <v>7.3700999999999999</v>
      </c>
      <c r="G115" s="45">
        <v>14.6732</v>
      </c>
      <c r="H115" s="45">
        <v>8.2128999999999994</v>
      </c>
      <c r="I115" s="45">
        <v>16.099699999999999</v>
      </c>
      <c r="J115" s="45">
        <v>14.9611</v>
      </c>
      <c r="K115" s="45">
        <v>16.0457</v>
      </c>
      <c r="L115" s="45">
        <v>2.6240000000000001</v>
      </c>
      <c r="M115" s="45">
        <v>0.52790000000000004</v>
      </c>
      <c r="N115" s="45">
        <v>2.6292</v>
      </c>
      <c r="O115" s="45">
        <v>3.8540999999999999</v>
      </c>
      <c r="P115" s="45">
        <v>5.0442</v>
      </c>
    </row>
    <row r="116" spans="1:16" hidden="1" outlineLevel="1" collapsed="1">
      <c r="A116" s="8">
        <v>43739</v>
      </c>
      <c r="B116" s="45">
        <v>9.5662000000000003</v>
      </c>
      <c r="C116" s="45">
        <v>5.8289999999999997</v>
      </c>
      <c r="D116" s="45">
        <v>10.044600000000001</v>
      </c>
      <c r="E116" s="45">
        <v>10.027799999999999</v>
      </c>
      <c r="F116" s="45">
        <v>5.1052</v>
      </c>
      <c r="G116" s="45">
        <v>14.5237</v>
      </c>
      <c r="H116" s="45">
        <v>7.2159000000000004</v>
      </c>
      <c r="I116" s="45">
        <v>15.6386</v>
      </c>
      <c r="J116" s="45">
        <v>15.6495</v>
      </c>
      <c r="K116" s="45">
        <v>15.5006</v>
      </c>
      <c r="L116" s="45">
        <v>2.6663999999999999</v>
      </c>
      <c r="M116" s="45">
        <v>0.5786</v>
      </c>
      <c r="N116" s="45">
        <v>2.5678999999999998</v>
      </c>
      <c r="O116" s="45">
        <v>4.4036</v>
      </c>
      <c r="P116" s="45">
        <v>4.9912000000000001</v>
      </c>
    </row>
    <row r="117" spans="1:16" hidden="1" outlineLevel="1" collapsed="1">
      <c r="A117" s="8">
        <v>43770</v>
      </c>
      <c r="B117" s="45">
        <v>9.6945999999999994</v>
      </c>
      <c r="C117" s="45">
        <v>6.5423</v>
      </c>
      <c r="D117" s="45">
        <v>10.1379</v>
      </c>
      <c r="E117" s="45">
        <v>9.4654000000000007</v>
      </c>
      <c r="F117" s="45">
        <v>5.4358000000000004</v>
      </c>
      <c r="G117" s="45">
        <v>14.3888</v>
      </c>
      <c r="H117" s="45">
        <v>8.0364000000000004</v>
      </c>
      <c r="I117" s="45">
        <v>15.3993</v>
      </c>
      <c r="J117" s="45">
        <v>15.878299999999999</v>
      </c>
      <c r="K117" s="45">
        <v>16.9376</v>
      </c>
      <c r="L117" s="45">
        <v>2.6118999999999999</v>
      </c>
      <c r="M117" s="45">
        <v>0.44969999999999999</v>
      </c>
      <c r="N117" s="45">
        <v>2.5750000000000002</v>
      </c>
      <c r="O117" s="45">
        <v>4.0046999999999997</v>
      </c>
      <c r="P117" s="45">
        <v>4.976</v>
      </c>
    </row>
    <row r="118" spans="1:16" hidden="1" outlineLevel="1" collapsed="1">
      <c r="A118" s="8">
        <v>43800</v>
      </c>
      <c r="B118" s="45">
        <v>10.032500000000001</v>
      </c>
      <c r="C118" s="45">
        <v>7.6044</v>
      </c>
      <c r="D118" s="45">
        <v>10.277699999999999</v>
      </c>
      <c r="E118" s="45">
        <v>11.231199999999999</v>
      </c>
      <c r="F118" s="45">
        <v>11.791600000000001</v>
      </c>
      <c r="G118" s="45">
        <v>13.807499999999999</v>
      </c>
      <c r="H118" s="45">
        <v>8.4603000000000002</v>
      </c>
      <c r="I118" s="45">
        <v>14.771699999999999</v>
      </c>
      <c r="J118" s="45">
        <v>15.639099999999999</v>
      </c>
      <c r="K118" s="45">
        <v>17.277100000000001</v>
      </c>
      <c r="L118" s="45">
        <v>2.4481999999999999</v>
      </c>
      <c r="M118" s="45">
        <v>0.38419999999999999</v>
      </c>
      <c r="N118" s="45">
        <v>2.3130999999999999</v>
      </c>
      <c r="O118" s="45">
        <v>4.4062000000000001</v>
      </c>
      <c r="P118" s="45">
        <v>4.4314</v>
      </c>
    </row>
    <row r="119" spans="1:16" hidden="1" outlineLevel="1" collapsed="1">
      <c r="A119" s="8">
        <v>43831</v>
      </c>
      <c r="B119" s="45">
        <v>9.8702000000000005</v>
      </c>
      <c r="C119" s="45">
        <v>7.2893999999999997</v>
      </c>
      <c r="D119" s="45">
        <v>10.1348</v>
      </c>
      <c r="E119" s="45">
        <v>10.5306</v>
      </c>
      <c r="F119" s="45">
        <v>5.2275999999999998</v>
      </c>
      <c r="G119" s="45">
        <v>13.678599999999999</v>
      </c>
      <c r="H119" s="45">
        <v>8.0618999999999996</v>
      </c>
      <c r="I119" s="45">
        <v>14.513500000000001</v>
      </c>
      <c r="J119" s="45">
        <v>14.403700000000001</v>
      </c>
      <c r="K119" s="45">
        <v>16.728100000000001</v>
      </c>
      <c r="L119" s="45">
        <v>2.3248000000000002</v>
      </c>
      <c r="M119" s="45">
        <v>0.3569</v>
      </c>
      <c r="N119" s="45">
        <v>2.2564000000000002</v>
      </c>
      <c r="O119" s="45">
        <v>3.4097</v>
      </c>
      <c r="P119" s="45">
        <v>4.6584000000000003</v>
      </c>
    </row>
    <row r="120" spans="1:16" hidden="1" outlineLevel="1" collapsed="1">
      <c r="A120" s="8">
        <v>43862</v>
      </c>
      <c r="B120" s="45">
        <v>9.2119</v>
      </c>
      <c r="C120" s="45">
        <v>7.0768000000000004</v>
      </c>
      <c r="D120" s="45">
        <v>9.7131000000000007</v>
      </c>
      <c r="E120" s="45">
        <v>7.2080000000000002</v>
      </c>
      <c r="F120" s="45">
        <v>5.6764000000000001</v>
      </c>
      <c r="G120" s="45">
        <v>12.8339</v>
      </c>
      <c r="H120" s="45">
        <v>8.1442999999999994</v>
      </c>
      <c r="I120" s="45">
        <v>13.568899999999999</v>
      </c>
      <c r="J120" s="45">
        <v>13.482699999999999</v>
      </c>
      <c r="K120" s="45">
        <v>17.0151</v>
      </c>
      <c r="L120" s="45">
        <v>2.0644999999999998</v>
      </c>
      <c r="M120" s="45">
        <v>0.24890000000000001</v>
      </c>
      <c r="N120" s="45">
        <v>1.8285</v>
      </c>
      <c r="O120" s="45">
        <v>3.5089999999999999</v>
      </c>
      <c r="P120" s="45">
        <v>4.7896000000000001</v>
      </c>
    </row>
    <row r="121" spans="1:16" hidden="1" outlineLevel="1" collapsed="1">
      <c r="A121" s="8">
        <v>43891</v>
      </c>
      <c r="B121" s="45">
        <v>8.5891999999999999</v>
      </c>
      <c r="C121" s="45">
        <v>6.4939999999999998</v>
      </c>
      <c r="D121" s="45">
        <v>8.9741999999999997</v>
      </c>
      <c r="E121" s="45">
        <v>8.2370000000000001</v>
      </c>
      <c r="F121" s="45">
        <v>5.6642999999999999</v>
      </c>
      <c r="G121" s="45">
        <v>11.935600000000001</v>
      </c>
      <c r="H121" s="45">
        <v>7.7668999999999997</v>
      </c>
      <c r="I121" s="45">
        <v>12.7858</v>
      </c>
      <c r="J121" s="45">
        <v>11.9498</v>
      </c>
      <c r="K121" s="45">
        <v>15.478999999999999</v>
      </c>
      <c r="L121" s="45">
        <v>1.6677</v>
      </c>
      <c r="M121" s="45">
        <v>0.77210000000000001</v>
      </c>
      <c r="N121" s="45">
        <v>1.5397000000000001</v>
      </c>
      <c r="O121" s="45">
        <v>3.4704999999999999</v>
      </c>
      <c r="P121" s="45">
        <v>4.4321000000000002</v>
      </c>
    </row>
    <row r="122" spans="1:16" hidden="1" outlineLevel="1" collapsed="1">
      <c r="A122" s="8">
        <v>43922</v>
      </c>
      <c r="B122" s="45">
        <v>8.6818000000000008</v>
      </c>
      <c r="C122" s="45">
        <v>7.3490000000000002</v>
      </c>
      <c r="D122" s="45">
        <v>8.9977</v>
      </c>
      <c r="E122" s="45">
        <v>7.8250000000000002</v>
      </c>
      <c r="F122" s="45">
        <v>11.5746</v>
      </c>
      <c r="G122" s="45">
        <v>11.863099999999999</v>
      </c>
      <c r="H122" s="45">
        <v>8.0545000000000009</v>
      </c>
      <c r="I122" s="45">
        <v>12.886100000000001</v>
      </c>
      <c r="J122" s="45">
        <v>11.103999999999999</v>
      </c>
      <c r="K122" s="45">
        <v>14.497299999999999</v>
      </c>
      <c r="L122" s="45">
        <v>1.8883000000000001</v>
      </c>
      <c r="M122" s="45">
        <v>0.66400000000000003</v>
      </c>
      <c r="N122" s="45">
        <v>1.8543000000000001</v>
      </c>
      <c r="O122" s="45">
        <v>2.7799</v>
      </c>
      <c r="P122" s="45">
        <v>4.1262999999999996</v>
      </c>
    </row>
    <row r="123" spans="1:16" hidden="1" outlineLevel="1" collapsed="1">
      <c r="A123" s="8">
        <v>43952</v>
      </c>
      <c r="B123" s="45">
        <v>8.0208999999999993</v>
      </c>
      <c r="C123" s="45">
        <v>6.2495000000000003</v>
      </c>
      <c r="D123" s="45">
        <v>8.4270999999999994</v>
      </c>
      <c r="E123" s="45">
        <v>7.2302</v>
      </c>
      <c r="F123" s="45">
        <v>6.8906999999999998</v>
      </c>
      <c r="G123" s="45">
        <v>11.2841</v>
      </c>
      <c r="H123" s="45">
        <v>7.4248000000000003</v>
      </c>
      <c r="I123" s="45">
        <v>12.2035</v>
      </c>
      <c r="J123" s="45">
        <v>11.4773</v>
      </c>
      <c r="K123" s="45">
        <v>13.518000000000001</v>
      </c>
      <c r="L123" s="45">
        <v>2.2252000000000001</v>
      </c>
      <c r="M123" s="45">
        <v>0.35470000000000002</v>
      </c>
      <c r="N123" s="45">
        <v>1.9826999999999999</v>
      </c>
      <c r="O123" s="45">
        <v>4.5462999999999996</v>
      </c>
      <c r="P123" s="45">
        <v>3.2109999999999999</v>
      </c>
    </row>
    <row r="124" spans="1:16" hidden="1" outlineLevel="1" collapsed="1">
      <c r="A124" s="8">
        <v>43983</v>
      </c>
      <c r="B124" s="45">
        <v>7.9058000000000002</v>
      </c>
      <c r="C124" s="45">
        <v>5.9318</v>
      </c>
      <c r="D124" s="45">
        <v>8.3215000000000003</v>
      </c>
      <c r="E124" s="45">
        <v>7.3250000000000002</v>
      </c>
      <c r="F124" s="45">
        <v>6.4256000000000002</v>
      </c>
      <c r="G124" s="45">
        <v>10.6279</v>
      </c>
      <c r="H124" s="45">
        <v>6.9085999999999999</v>
      </c>
      <c r="I124" s="45">
        <v>11.4422</v>
      </c>
      <c r="J124" s="45">
        <v>10.409000000000001</v>
      </c>
      <c r="K124" s="45">
        <v>13.6257</v>
      </c>
      <c r="L124" s="45">
        <v>1.6782999999999999</v>
      </c>
      <c r="M124" s="45">
        <v>0.37869999999999998</v>
      </c>
      <c r="N124" s="45">
        <v>1.5485</v>
      </c>
      <c r="O124" s="45">
        <v>3.0224000000000002</v>
      </c>
      <c r="P124" s="45">
        <v>4.1976000000000004</v>
      </c>
    </row>
    <row r="125" spans="1:16" hidden="1" outlineLevel="1" collapsed="1">
      <c r="A125" s="8">
        <v>44013</v>
      </c>
      <c r="B125" s="45">
        <v>6.6707000000000001</v>
      </c>
      <c r="C125" s="45">
        <v>4.7704000000000004</v>
      </c>
      <c r="D125" s="45">
        <v>7.0289000000000001</v>
      </c>
      <c r="E125" s="45">
        <v>6.6607000000000003</v>
      </c>
      <c r="F125" s="45">
        <v>5.28</v>
      </c>
      <c r="G125" s="45">
        <v>9.702</v>
      </c>
      <c r="H125" s="45">
        <v>5.9294000000000002</v>
      </c>
      <c r="I125" s="45">
        <v>10.558199999999999</v>
      </c>
      <c r="J125" s="45">
        <v>10.187900000000001</v>
      </c>
      <c r="K125" s="45">
        <v>13.460100000000001</v>
      </c>
      <c r="L125" s="45">
        <v>1.5442</v>
      </c>
      <c r="M125" s="45">
        <v>0.1147</v>
      </c>
      <c r="N125" s="45">
        <v>1.5145999999999999</v>
      </c>
      <c r="O125" s="45">
        <v>2.5819000000000001</v>
      </c>
      <c r="P125" s="45">
        <v>4.0525000000000002</v>
      </c>
    </row>
    <row r="126" spans="1:16" hidden="1" outlineLevel="1" collapsed="1">
      <c r="A126" s="8">
        <v>44044</v>
      </c>
      <c r="B126" s="45">
        <v>6.7394999999999996</v>
      </c>
      <c r="C126" s="45">
        <v>4.5137</v>
      </c>
      <c r="D126" s="45">
        <v>7.1540999999999997</v>
      </c>
      <c r="E126" s="45">
        <v>5.8707000000000003</v>
      </c>
      <c r="F126" s="45">
        <v>6.0595999999999997</v>
      </c>
      <c r="G126" s="45">
        <v>9.6036000000000001</v>
      </c>
      <c r="H126" s="45">
        <v>5.2587000000000002</v>
      </c>
      <c r="I126" s="45">
        <v>10.5488</v>
      </c>
      <c r="J126" s="45">
        <v>9.1081000000000003</v>
      </c>
      <c r="K126" s="45">
        <v>11.5494</v>
      </c>
      <c r="L126" s="45">
        <v>1.4806999999999999</v>
      </c>
      <c r="M126" s="45">
        <v>0.1003</v>
      </c>
      <c r="N126" s="45">
        <v>1.4267000000000001</v>
      </c>
      <c r="O126" s="45">
        <v>2.6254</v>
      </c>
      <c r="P126" s="45">
        <v>4.3239999999999998</v>
      </c>
    </row>
    <row r="127" spans="1:16" hidden="1" outlineLevel="1" collapsed="1">
      <c r="A127" s="8">
        <v>44075</v>
      </c>
      <c r="B127" s="45">
        <v>6.5279999999999996</v>
      </c>
      <c r="C127" s="45">
        <v>4.4257</v>
      </c>
      <c r="D127" s="45">
        <v>6.9874999999999998</v>
      </c>
      <c r="E127" s="45">
        <v>6.4710000000000001</v>
      </c>
      <c r="F127" s="45">
        <v>7.1835000000000004</v>
      </c>
      <c r="G127" s="45">
        <v>9.1454000000000004</v>
      </c>
      <c r="H127" s="45">
        <v>5.5579999999999998</v>
      </c>
      <c r="I127" s="45">
        <v>10.1578</v>
      </c>
      <c r="J127" s="45">
        <v>8.5510000000000002</v>
      </c>
      <c r="K127" s="45">
        <v>12.7402</v>
      </c>
      <c r="L127" s="45">
        <v>1.2302</v>
      </c>
      <c r="M127" s="45">
        <v>6.8400000000000002E-2</v>
      </c>
      <c r="N127" s="45">
        <v>1.2372000000000001</v>
      </c>
      <c r="O127" s="45">
        <v>2.4721000000000002</v>
      </c>
      <c r="P127" s="45">
        <v>4.9892000000000003</v>
      </c>
    </row>
    <row r="128" spans="1:16" hidden="1" outlineLevel="1" collapsed="1">
      <c r="A128" s="8">
        <v>44105</v>
      </c>
      <c r="B128" s="45">
        <v>6.4607000000000001</v>
      </c>
      <c r="C128" s="45">
        <v>3.8437999999999999</v>
      </c>
      <c r="D128" s="45">
        <v>6.8734000000000002</v>
      </c>
      <c r="E128" s="45">
        <v>6.7942999999999998</v>
      </c>
      <c r="F128" s="45">
        <v>5.8803999999999998</v>
      </c>
      <c r="G128" s="45">
        <v>9.0959000000000003</v>
      </c>
      <c r="H128" s="45">
        <v>4.5381</v>
      </c>
      <c r="I128" s="45">
        <v>10.145899999999999</v>
      </c>
      <c r="J128" s="45">
        <v>8.9822000000000006</v>
      </c>
      <c r="K128" s="45">
        <v>12.8833</v>
      </c>
      <c r="L128" s="45">
        <v>1.2989999999999999</v>
      </c>
      <c r="M128" s="45">
        <v>7.9899999999999999E-2</v>
      </c>
      <c r="N128" s="45">
        <v>1.2369000000000001</v>
      </c>
      <c r="O128" s="45">
        <v>2.5133999999999999</v>
      </c>
      <c r="P128" s="45">
        <v>4.0069999999999997</v>
      </c>
    </row>
    <row r="129" spans="1:16" hidden="1" outlineLevel="1" collapsed="1">
      <c r="A129" s="8">
        <v>44136</v>
      </c>
      <c r="B129" s="45">
        <v>5.2411000000000003</v>
      </c>
      <c r="C129" s="45">
        <v>3.5405000000000002</v>
      </c>
      <c r="D129" s="45">
        <v>5.4802999999999997</v>
      </c>
      <c r="E129" s="45">
        <v>5.7522000000000002</v>
      </c>
      <c r="F129" s="45">
        <v>6.5255999999999998</v>
      </c>
      <c r="G129" s="45">
        <v>7.7595000000000001</v>
      </c>
      <c r="H129" s="45">
        <v>4.4907000000000004</v>
      </c>
      <c r="I129" s="45">
        <v>8.4343000000000004</v>
      </c>
      <c r="J129" s="45">
        <v>8.7416</v>
      </c>
      <c r="K129" s="45">
        <v>14.5221</v>
      </c>
      <c r="L129" s="45">
        <v>1.1802999999999999</v>
      </c>
      <c r="M129" s="45">
        <v>5.8900000000000001E-2</v>
      </c>
      <c r="N129" s="45">
        <v>1.0039</v>
      </c>
      <c r="O129" s="45">
        <v>2.5339999999999998</v>
      </c>
      <c r="P129" s="45">
        <v>4.6220999999999997</v>
      </c>
    </row>
    <row r="130" spans="1:16" hidden="1" outlineLevel="1" collapsed="1">
      <c r="A130" s="8">
        <v>44166</v>
      </c>
      <c r="B130" s="45">
        <v>5.3672000000000004</v>
      </c>
      <c r="C130" s="45">
        <v>3.5042</v>
      </c>
      <c r="D130" s="45">
        <v>5.4006999999999996</v>
      </c>
      <c r="E130" s="45">
        <v>7.5084999999999997</v>
      </c>
      <c r="F130" s="45">
        <v>10.118499999999999</v>
      </c>
      <c r="G130" s="45">
        <v>7.7073</v>
      </c>
      <c r="H130" s="45">
        <v>4.4225000000000003</v>
      </c>
      <c r="I130" s="45">
        <v>8.3094000000000001</v>
      </c>
      <c r="J130" s="45">
        <v>9.2911999999999999</v>
      </c>
      <c r="K130" s="45">
        <v>13.900499999999999</v>
      </c>
      <c r="L130" s="45">
        <v>0.98650000000000004</v>
      </c>
      <c r="M130" s="45">
        <v>5.4199999999999998E-2</v>
      </c>
      <c r="N130" s="45">
        <v>0.95120000000000005</v>
      </c>
      <c r="O130" s="45">
        <v>2.2385999999999999</v>
      </c>
      <c r="P130" s="45">
        <v>4.5876000000000001</v>
      </c>
    </row>
    <row r="131" spans="1:16" hidden="1" outlineLevel="1" collapsed="1">
      <c r="A131" s="8">
        <v>44197</v>
      </c>
      <c r="B131" s="45">
        <v>5.3846999999999996</v>
      </c>
      <c r="C131" s="45">
        <v>3.8721999999999999</v>
      </c>
      <c r="D131" s="45">
        <v>5.5172999999999996</v>
      </c>
      <c r="E131" s="45">
        <v>6.8402000000000003</v>
      </c>
      <c r="F131" s="45">
        <v>6.0697999999999999</v>
      </c>
      <c r="G131" s="45">
        <v>7.4996</v>
      </c>
      <c r="H131" s="45">
        <v>4.7430000000000003</v>
      </c>
      <c r="I131" s="45">
        <v>8.0757999999999992</v>
      </c>
      <c r="J131" s="45">
        <v>9.1227</v>
      </c>
      <c r="K131" s="45">
        <v>11.5543</v>
      </c>
      <c r="L131" s="45">
        <v>1.024</v>
      </c>
      <c r="M131" s="45">
        <v>4.41E-2</v>
      </c>
      <c r="N131" s="45">
        <v>0.94879999999999998</v>
      </c>
      <c r="O131" s="45">
        <v>2.0613000000000001</v>
      </c>
      <c r="P131" s="45">
        <v>4.9573</v>
      </c>
    </row>
    <row r="132" spans="1:16" hidden="1" outlineLevel="1" collapsed="1">
      <c r="A132" s="8">
        <v>44228</v>
      </c>
      <c r="B132" s="45">
        <v>4.8875999999999999</v>
      </c>
      <c r="C132" s="45">
        <v>3.7932000000000001</v>
      </c>
      <c r="D132" s="45">
        <v>4.8623000000000003</v>
      </c>
      <c r="E132" s="45">
        <v>6.7100999999999997</v>
      </c>
      <c r="F132" s="45">
        <v>6.5528000000000004</v>
      </c>
      <c r="G132" s="45">
        <v>7.2602000000000002</v>
      </c>
      <c r="H132" s="45">
        <v>4.6703000000000001</v>
      </c>
      <c r="I132" s="45">
        <v>7.7488000000000001</v>
      </c>
      <c r="J132" s="45">
        <v>8.6265999999999998</v>
      </c>
      <c r="K132" s="45">
        <v>12.258100000000001</v>
      </c>
      <c r="L132" s="45">
        <v>0.91249999999999998</v>
      </c>
      <c r="M132" s="45">
        <v>1.8100000000000002E-2</v>
      </c>
      <c r="N132" s="45">
        <v>0.83399999999999996</v>
      </c>
      <c r="O132" s="45">
        <v>2.1187999999999998</v>
      </c>
      <c r="P132" s="45">
        <v>4.9737999999999998</v>
      </c>
    </row>
    <row r="133" spans="1:16" hidden="1" outlineLevel="1" collapsed="1">
      <c r="A133" s="8">
        <v>44256</v>
      </c>
      <c r="B133" s="45">
        <v>4.7804000000000002</v>
      </c>
      <c r="C133" s="45">
        <v>3.4152</v>
      </c>
      <c r="D133" s="45">
        <v>4.9116</v>
      </c>
      <c r="E133" s="45">
        <v>6.2575000000000003</v>
      </c>
      <c r="F133" s="45">
        <v>4.2621000000000002</v>
      </c>
      <c r="G133" s="45">
        <v>6.9837999999999996</v>
      </c>
      <c r="H133" s="45">
        <v>4.3324999999999996</v>
      </c>
      <c r="I133" s="45">
        <v>7.5332999999999997</v>
      </c>
      <c r="J133" s="45">
        <v>8.1997999999999998</v>
      </c>
      <c r="K133" s="45">
        <v>12.3468</v>
      </c>
      <c r="L133" s="45">
        <v>0.6714</v>
      </c>
      <c r="M133" s="45">
        <v>4.8500000000000001E-2</v>
      </c>
      <c r="N133" s="45">
        <v>0.53920000000000001</v>
      </c>
      <c r="O133" s="45">
        <v>1.9432</v>
      </c>
      <c r="P133" s="45">
        <v>3.633</v>
      </c>
    </row>
    <row r="134" spans="1:16" hidden="1" outlineLevel="1" collapsed="1">
      <c r="A134" s="8">
        <v>44287</v>
      </c>
      <c r="B134" s="45">
        <v>4.6797000000000004</v>
      </c>
      <c r="C134" s="45">
        <v>3.5188999999999999</v>
      </c>
      <c r="D134" s="45">
        <v>4.7671000000000001</v>
      </c>
      <c r="E134" s="45">
        <v>6.4127999999999998</v>
      </c>
      <c r="F134" s="45">
        <v>7.2359999999999998</v>
      </c>
      <c r="G134" s="45">
        <v>6.5942999999999996</v>
      </c>
      <c r="H134" s="45">
        <v>4.1959</v>
      </c>
      <c r="I134" s="45">
        <v>7.2378999999999998</v>
      </c>
      <c r="J134" s="45">
        <v>7.6585000000000001</v>
      </c>
      <c r="K134" s="45">
        <v>11.6587</v>
      </c>
      <c r="L134" s="45">
        <v>0.47310000000000002</v>
      </c>
      <c r="M134" s="45">
        <v>1.7999999999999999E-2</v>
      </c>
      <c r="N134" s="45">
        <v>0.45779999999999998</v>
      </c>
      <c r="O134" s="45">
        <v>1.2448999999999999</v>
      </c>
      <c r="P134" s="45">
        <v>4.9078999999999997</v>
      </c>
    </row>
    <row r="135" spans="1:16" hidden="1" outlineLevel="1" collapsed="1">
      <c r="A135" s="8">
        <v>44317</v>
      </c>
      <c r="B135" s="45">
        <v>4.9116</v>
      </c>
      <c r="C135" s="45">
        <v>3.5630000000000002</v>
      </c>
      <c r="D135" s="45">
        <v>5.0152000000000001</v>
      </c>
      <c r="E135" s="45">
        <v>6.2176999999999998</v>
      </c>
      <c r="F135" s="45">
        <v>3.5827</v>
      </c>
      <c r="G135" s="45">
        <v>6.8509000000000002</v>
      </c>
      <c r="H135" s="45">
        <v>4.1571999999999996</v>
      </c>
      <c r="I135" s="45">
        <v>7.3651</v>
      </c>
      <c r="J135" s="45">
        <v>7.8174999999999999</v>
      </c>
      <c r="K135" s="45">
        <v>11.577299999999999</v>
      </c>
      <c r="L135" s="45">
        <v>0.53979999999999995</v>
      </c>
      <c r="M135" s="45">
        <v>1.72E-2</v>
      </c>
      <c r="N135" s="45">
        <v>0.49680000000000002</v>
      </c>
      <c r="O135" s="45">
        <v>1.2077</v>
      </c>
      <c r="P135" s="45">
        <v>1.9611000000000001</v>
      </c>
    </row>
    <row r="136" spans="1:16" hidden="1" outlineLevel="1" collapsed="1">
      <c r="A136" s="8">
        <v>44348</v>
      </c>
      <c r="B136" s="45">
        <v>4.8048000000000002</v>
      </c>
      <c r="C136" s="45">
        <v>3.8290999999999999</v>
      </c>
      <c r="D136" s="45">
        <v>4.8193999999999999</v>
      </c>
      <c r="E136" s="45">
        <v>6.2807000000000004</v>
      </c>
      <c r="F136" s="45">
        <v>7.0129000000000001</v>
      </c>
      <c r="G136" s="45">
        <v>6.6981999999999999</v>
      </c>
      <c r="H136" s="45">
        <v>4.4265999999999996</v>
      </c>
      <c r="I136" s="45">
        <v>7.0989000000000004</v>
      </c>
      <c r="J136" s="45">
        <v>7.9825999999999997</v>
      </c>
      <c r="K136" s="45">
        <v>8.6128</v>
      </c>
      <c r="L136" s="45">
        <v>0.59409999999999996</v>
      </c>
      <c r="M136" s="45">
        <v>0.02</v>
      </c>
      <c r="N136" s="45">
        <v>0.55400000000000005</v>
      </c>
      <c r="O136" s="45">
        <v>1.3854</v>
      </c>
      <c r="P136" s="45">
        <v>4.7198000000000002</v>
      </c>
    </row>
    <row r="137" spans="1:16" hidden="1" outlineLevel="1" collapsed="1">
      <c r="A137" s="8">
        <v>44378</v>
      </c>
      <c r="B137" s="45">
        <v>4.9077000000000002</v>
      </c>
      <c r="C137" s="45">
        <v>3.5994000000000002</v>
      </c>
      <c r="D137" s="45">
        <v>5.0365000000000002</v>
      </c>
      <c r="E137" s="45">
        <v>5.6722999999999999</v>
      </c>
      <c r="F137" s="45">
        <v>5.7009999999999996</v>
      </c>
      <c r="G137" s="45">
        <v>6.7252000000000001</v>
      </c>
      <c r="H137" s="45">
        <v>4.1500000000000004</v>
      </c>
      <c r="I137" s="45">
        <v>7.1367000000000003</v>
      </c>
      <c r="J137" s="45">
        <v>8.1301000000000005</v>
      </c>
      <c r="K137" s="45">
        <v>9.2898999999999994</v>
      </c>
      <c r="L137" s="45">
        <v>0.55769999999999997</v>
      </c>
      <c r="M137" s="45">
        <v>2.1600000000000001E-2</v>
      </c>
      <c r="N137" s="45">
        <v>0.37480000000000002</v>
      </c>
      <c r="O137" s="45">
        <v>1.2514000000000001</v>
      </c>
      <c r="P137" s="45">
        <v>3.9487999999999999</v>
      </c>
    </row>
    <row r="138" spans="1:16" hidden="1" outlineLevel="1" collapsed="1">
      <c r="A138" s="8">
        <v>44409</v>
      </c>
      <c r="B138" s="45">
        <v>4.7380000000000004</v>
      </c>
      <c r="C138" s="45">
        <v>3.3176999999999999</v>
      </c>
      <c r="D138" s="45">
        <v>4.9024999999999999</v>
      </c>
      <c r="E138" s="45">
        <v>6.1558999999999999</v>
      </c>
      <c r="F138" s="45">
        <v>5.3293999999999997</v>
      </c>
      <c r="G138" s="45">
        <v>6.5513000000000003</v>
      </c>
      <c r="H138" s="45">
        <v>4.0854999999999997</v>
      </c>
      <c r="I138" s="45">
        <v>7.0907</v>
      </c>
      <c r="J138" s="45">
        <v>7.8689</v>
      </c>
      <c r="K138" s="45">
        <v>11.219200000000001</v>
      </c>
      <c r="L138" s="45">
        <v>0.47670000000000001</v>
      </c>
      <c r="M138" s="45">
        <v>0.02</v>
      </c>
      <c r="N138" s="45">
        <v>0.35239999999999999</v>
      </c>
      <c r="O138" s="45">
        <v>1.1882999999999999</v>
      </c>
      <c r="P138" s="45">
        <v>5.0917000000000003</v>
      </c>
    </row>
    <row r="139" spans="1:16" hidden="1" outlineLevel="1" collapsed="1">
      <c r="A139" s="8">
        <v>44440</v>
      </c>
      <c r="B139" s="45">
        <v>4.7922000000000002</v>
      </c>
      <c r="C139" s="45">
        <v>3.4624999999999999</v>
      </c>
      <c r="D139" s="45">
        <v>4.6841999999999997</v>
      </c>
      <c r="E139" s="45">
        <v>7.0606</v>
      </c>
      <c r="F139" s="45">
        <v>8.3172999999999995</v>
      </c>
      <c r="G139" s="45">
        <v>6.7003000000000004</v>
      </c>
      <c r="H139" s="45">
        <v>4.2496999999999998</v>
      </c>
      <c r="I139" s="45">
        <v>7.0321999999999996</v>
      </c>
      <c r="J139" s="45">
        <v>8.4367999999999999</v>
      </c>
      <c r="K139" s="45">
        <v>12.077299999999999</v>
      </c>
      <c r="L139" s="45">
        <v>0.47270000000000001</v>
      </c>
      <c r="M139" s="45">
        <v>1.2800000000000001E-2</v>
      </c>
      <c r="N139" s="45">
        <v>0.3589</v>
      </c>
      <c r="O139" s="45">
        <v>1.9323999999999999</v>
      </c>
      <c r="P139" s="45">
        <v>3.3572000000000002</v>
      </c>
    </row>
    <row r="140" spans="1:16" hidden="1" outlineLevel="1" collapsed="1">
      <c r="A140" s="8">
        <v>44470</v>
      </c>
      <c r="B140" s="45">
        <v>4.6414</v>
      </c>
      <c r="C140" s="45">
        <v>3.3108</v>
      </c>
      <c r="D140" s="45">
        <v>4.7141000000000002</v>
      </c>
      <c r="E140" s="45">
        <v>7.4131999999999998</v>
      </c>
      <c r="F140" s="45">
        <v>4.7122000000000002</v>
      </c>
      <c r="G140" s="45">
        <v>6.4715999999999996</v>
      </c>
      <c r="H140" s="45">
        <v>3.8910999999999998</v>
      </c>
      <c r="I140" s="45">
        <v>7.2279</v>
      </c>
      <c r="J140" s="45">
        <v>8.4822000000000006</v>
      </c>
      <c r="K140" s="45">
        <v>10.4247</v>
      </c>
      <c r="L140" s="45">
        <v>0.57340000000000002</v>
      </c>
      <c r="M140" s="45">
        <v>1.9E-2</v>
      </c>
      <c r="N140" s="45">
        <v>0.59130000000000005</v>
      </c>
      <c r="O140" s="45">
        <v>1.3001</v>
      </c>
      <c r="P140" s="45">
        <v>2.5470999999999999</v>
      </c>
    </row>
    <row r="141" spans="1:16" hidden="1" outlineLevel="1" collapsed="1">
      <c r="A141" s="8">
        <v>44501</v>
      </c>
      <c r="B141" s="45">
        <v>5.0618999999999996</v>
      </c>
      <c r="C141" s="45">
        <v>3.835</v>
      </c>
      <c r="D141" s="45">
        <v>4.9382000000000001</v>
      </c>
      <c r="E141" s="45">
        <v>7.0979000000000001</v>
      </c>
      <c r="F141" s="45">
        <v>2.4363000000000001</v>
      </c>
      <c r="G141" s="45">
        <v>6.9279000000000002</v>
      </c>
      <c r="H141" s="45">
        <v>4.3520000000000003</v>
      </c>
      <c r="I141" s="45">
        <v>7.1544999999999996</v>
      </c>
      <c r="J141" s="45">
        <v>9.6206999999999994</v>
      </c>
      <c r="K141" s="45">
        <v>11.0914</v>
      </c>
      <c r="L141" s="45">
        <v>0.54059999999999997</v>
      </c>
      <c r="M141" s="45">
        <v>2.2599999999999999E-2</v>
      </c>
      <c r="N141" s="45">
        <v>0.32740000000000002</v>
      </c>
      <c r="O141" s="45">
        <v>1.6194</v>
      </c>
      <c r="P141" s="45">
        <v>1.5387</v>
      </c>
    </row>
    <row r="142" spans="1:16" hidden="1" outlineLevel="1" collapsed="1">
      <c r="A142" s="8">
        <v>44531</v>
      </c>
      <c r="B142" s="45">
        <v>5.2984</v>
      </c>
      <c r="C142" s="45">
        <v>3.8010999999999999</v>
      </c>
      <c r="D142" s="45">
        <v>4.9374000000000002</v>
      </c>
      <c r="E142" s="45">
        <v>8.3530999999999995</v>
      </c>
      <c r="F142" s="45">
        <v>5.4820000000000002</v>
      </c>
      <c r="G142" s="45">
        <v>6.9062999999999999</v>
      </c>
      <c r="H142" s="45">
        <v>4.1498999999999997</v>
      </c>
      <c r="I142" s="45">
        <v>7.0369999999999999</v>
      </c>
      <c r="J142" s="45">
        <v>9.5401000000000007</v>
      </c>
      <c r="K142" s="45">
        <v>11.569000000000001</v>
      </c>
      <c r="L142" s="45">
        <v>0.54520000000000002</v>
      </c>
      <c r="M142" s="45">
        <v>2.5100000000000001E-2</v>
      </c>
      <c r="N142" s="45">
        <v>0.4269</v>
      </c>
      <c r="O142" s="45">
        <v>1.4762999999999999</v>
      </c>
      <c r="P142" s="45">
        <v>4.1177999999999999</v>
      </c>
    </row>
    <row r="143" spans="1:16" hidden="1" outlineLevel="1" collapsed="1">
      <c r="A143" s="8">
        <v>44562</v>
      </c>
      <c r="B143" s="45">
        <v>5.2824</v>
      </c>
      <c r="C143" s="45">
        <v>4.0176999999999996</v>
      </c>
      <c r="D143" s="45">
        <v>5.0235000000000003</v>
      </c>
      <c r="E143" s="45">
        <v>7.8288000000000002</v>
      </c>
      <c r="F143" s="45">
        <v>11.093400000000001</v>
      </c>
      <c r="G143" s="45">
        <v>7.0320999999999998</v>
      </c>
      <c r="H143" s="45">
        <v>4.4951999999999996</v>
      </c>
      <c r="I143" s="45">
        <v>7.2980999999999998</v>
      </c>
      <c r="J143" s="45">
        <v>9.1674000000000007</v>
      </c>
      <c r="K143" s="45">
        <v>12.1096</v>
      </c>
      <c r="L143" s="45">
        <v>0.43680000000000002</v>
      </c>
      <c r="M143" s="45">
        <v>1.47E-2</v>
      </c>
      <c r="N143" s="45">
        <v>0.36969999999999997</v>
      </c>
      <c r="O143" s="45">
        <v>1.2883</v>
      </c>
      <c r="P143" s="45">
        <v>3.8576999999999999</v>
      </c>
    </row>
    <row r="144" spans="1:16" hidden="1" outlineLevel="1" collapsed="1">
      <c r="A144" s="8">
        <v>44593</v>
      </c>
      <c r="B144" s="45">
        <v>5.3318000000000003</v>
      </c>
      <c r="C144" s="45">
        <v>4.0674999999999999</v>
      </c>
      <c r="D144" s="45">
        <v>5.3399000000000001</v>
      </c>
      <c r="E144" s="45">
        <v>8.6041000000000007</v>
      </c>
      <c r="F144" s="45">
        <v>6.4484000000000004</v>
      </c>
      <c r="G144" s="45">
        <v>6.8410000000000002</v>
      </c>
      <c r="H144" s="45">
        <v>4.7121000000000004</v>
      </c>
      <c r="I144" s="45">
        <v>7.266</v>
      </c>
      <c r="J144" s="45">
        <v>10.135300000000001</v>
      </c>
      <c r="K144" s="45">
        <v>12.2974</v>
      </c>
      <c r="L144" s="45">
        <v>0.4541</v>
      </c>
      <c r="M144" s="45">
        <v>1.5299999999999999E-2</v>
      </c>
      <c r="N144" s="45">
        <v>0.36080000000000001</v>
      </c>
      <c r="O144" s="45">
        <v>1.8491</v>
      </c>
      <c r="P144" s="45">
        <v>3.3157000000000001</v>
      </c>
    </row>
    <row r="145" spans="1:16" hidden="1" outlineLevel="1" collapsed="1">
      <c r="A145" s="8">
        <v>44621</v>
      </c>
      <c r="B145" s="45">
        <v>5.3643000000000001</v>
      </c>
      <c r="C145" s="45">
        <v>4.5384000000000002</v>
      </c>
      <c r="D145" s="45">
        <v>5.3507999999999996</v>
      </c>
      <c r="E145" s="45">
        <v>9.3202999999999996</v>
      </c>
      <c r="F145" s="45">
        <v>10.8698</v>
      </c>
      <c r="G145" s="45">
        <v>6.5185000000000004</v>
      </c>
      <c r="H145" s="45">
        <v>5.0476000000000001</v>
      </c>
      <c r="I145" s="45">
        <v>6.8475999999999999</v>
      </c>
      <c r="J145" s="45">
        <v>10.392300000000001</v>
      </c>
      <c r="K145" s="45">
        <v>12.182399999999999</v>
      </c>
      <c r="L145" s="45">
        <v>0.37030000000000002</v>
      </c>
      <c r="M145" s="45">
        <v>1.14E-2</v>
      </c>
      <c r="N145" s="45">
        <v>0.38629999999999998</v>
      </c>
      <c r="O145" s="45">
        <v>1.4276</v>
      </c>
      <c r="P145" s="45">
        <v>2.5516000000000001</v>
      </c>
    </row>
    <row r="146" spans="1:16" hidden="1" outlineLevel="1" collapsed="1">
      <c r="A146" s="8">
        <v>44652</v>
      </c>
      <c r="B146" s="45">
        <v>4.5354000000000001</v>
      </c>
      <c r="C146" s="45">
        <v>3.8224999999999998</v>
      </c>
      <c r="D146" s="45">
        <v>4.3479999999999999</v>
      </c>
      <c r="E146" s="45">
        <v>8.6216000000000008</v>
      </c>
      <c r="F146" s="45">
        <v>10.6136</v>
      </c>
      <c r="G146" s="45">
        <v>6.0171999999999999</v>
      </c>
      <c r="H146" s="45">
        <v>4.3311999999999999</v>
      </c>
      <c r="I146" s="45">
        <v>6.2053000000000003</v>
      </c>
      <c r="J146" s="45">
        <v>9.9963999999999995</v>
      </c>
      <c r="K146" s="45">
        <v>13.1624</v>
      </c>
      <c r="L146" s="45">
        <v>0.25669999999999998</v>
      </c>
      <c r="M146" s="45">
        <v>1.11E-2</v>
      </c>
      <c r="N146" s="45">
        <v>0.22550000000000001</v>
      </c>
      <c r="O146" s="45">
        <v>1.3604000000000001</v>
      </c>
      <c r="P146" s="45">
        <v>2.9146999999999998</v>
      </c>
    </row>
    <row r="147" spans="1:16" hidden="1" outlineLevel="1" collapsed="1">
      <c r="A147" s="8">
        <v>44682</v>
      </c>
      <c r="B147" s="45">
        <v>4.6722999999999999</v>
      </c>
      <c r="C147" s="45">
        <v>3.4169</v>
      </c>
      <c r="D147" s="45">
        <v>4.6375000000000002</v>
      </c>
      <c r="E147" s="45">
        <v>8.9535</v>
      </c>
      <c r="F147" s="45">
        <v>11.165699999999999</v>
      </c>
      <c r="G147" s="45">
        <v>5.5011000000000001</v>
      </c>
      <c r="H147" s="45">
        <v>3.5053999999999998</v>
      </c>
      <c r="I147" s="45">
        <v>5.7535999999999996</v>
      </c>
      <c r="J147" s="45">
        <v>9.5519999999999996</v>
      </c>
      <c r="K147" s="45">
        <v>13.4648</v>
      </c>
      <c r="L147" s="45">
        <v>0.33800000000000002</v>
      </c>
      <c r="M147" s="45">
        <v>1.3599999999999999E-2</v>
      </c>
      <c r="N147" s="45">
        <v>0.29139999999999999</v>
      </c>
      <c r="O147" s="45">
        <v>1.8949</v>
      </c>
      <c r="P147" s="45">
        <v>3.6524999999999999</v>
      </c>
    </row>
    <row r="148" spans="1:16" hidden="1" outlineLevel="1" collapsed="1">
      <c r="A148" s="8">
        <v>44713</v>
      </c>
      <c r="B148" s="45">
        <v>5.4191000000000003</v>
      </c>
      <c r="C148" s="45">
        <v>3.3919000000000001</v>
      </c>
      <c r="D148" s="45">
        <v>5.6932999999999998</v>
      </c>
      <c r="E148" s="45">
        <v>8.0934000000000008</v>
      </c>
      <c r="F148" s="45">
        <v>4.1761999999999997</v>
      </c>
      <c r="G148" s="45">
        <v>6.5723000000000003</v>
      </c>
      <c r="H148" s="45">
        <v>3.8334999999999999</v>
      </c>
      <c r="I148" s="45">
        <v>7.0159000000000002</v>
      </c>
      <c r="J148" s="45">
        <v>10.2857</v>
      </c>
      <c r="K148" s="45">
        <v>13.270799999999999</v>
      </c>
      <c r="L148" s="45">
        <v>0.41720000000000002</v>
      </c>
      <c r="M148" s="45">
        <v>1.09E-2</v>
      </c>
      <c r="N148" s="45">
        <v>0.32800000000000001</v>
      </c>
      <c r="O148" s="45">
        <v>1.7201</v>
      </c>
      <c r="P148" s="45">
        <v>1.4699</v>
      </c>
    </row>
    <row r="149" spans="1:16" hidden="1" outlineLevel="1" collapsed="1">
      <c r="A149" s="8">
        <v>44743</v>
      </c>
      <c r="B149" s="45">
        <v>6.3034999999999997</v>
      </c>
      <c r="C149" s="45">
        <v>3.7061999999999999</v>
      </c>
      <c r="D149" s="45">
        <v>6.4555999999999996</v>
      </c>
      <c r="E149" s="45">
        <v>9.4061000000000003</v>
      </c>
      <c r="F149" s="45">
        <v>7.8842999999999996</v>
      </c>
      <c r="G149" s="45">
        <v>8.0244999999999997</v>
      </c>
      <c r="H149" s="45">
        <v>4.5785</v>
      </c>
      <c r="I149" s="45">
        <v>8.3546999999999993</v>
      </c>
      <c r="J149" s="45">
        <v>10.6235</v>
      </c>
      <c r="K149" s="45">
        <v>12.426</v>
      </c>
      <c r="L149" s="45">
        <v>0.60799999999999998</v>
      </c>
      <c r="M149" s="45">
        <v>2.0199999999999999E-2</v>
      </c>
      <c r="N149" s="45">
        <v>0.60470000000000002</v>
      </c>
      <c r="O149" s="45">
        <v>2.1492</v>
      </c>
      <c r="P149" s="45">
        <v>3.0213999999999999</v>
      </c>
    </row>
    <row r="150" spans="1:16" hidden="1" outlineLevel="1" collapsed="1">
      <c r="A150" s="8">
        <v>44774</v>
      </c>
      <c r="B150" s="45">
        <v>5.8611000000000004</v>
      </c>
      <c r="C150" s="45">
        <v>3.5065</v>
      </c>
      <c r="D150" s="45">
        <v>6.0167999999999999</v>
      </c>
      <c r="E150" s="45">
        <v>10.0654</v>
      </c>
      <c r="F150" s="45">
        <v>6.0510999999999999</v>
      </c>
      <c r="G150" s="45">
        <v>8.1472999999999995</v>
      </c>
      <c r="H150" s="45">
        <v>4.4424999999999999</v>
      </c>
      <c r="I150" s="45">
        <v>8.6735000000000007</v>
      </c>
      <c r="J150" s="45">
        <v>11.561400000000001</v>
      </c>
      <c r="K150" s="45">
        <v>10.549300000000001</v>
      </c>
      <c r="L150" s="45">
        <v>0.49209999999999998</v>
      </c>
      <c r="M150" s="45">
        <v>5.1299999999999998E-2</v>
      </c>
      <c r="N150" s="45">
        <v>0.495</v>
      </c>
      <c r="O150" s="45">
        <v>2.0005000000000002</v>
      </c>
      <c r="P150" s="45">
        <v>3.2823000000000002</v>
      </c>
    </row>
    <row r="151" spans="1:16" hidden="1" outlineLevel="1" collapsed="1">
      <c r="A151" s="8">
        <v>44805</v>
      </c>
      <c r="B151" s="45">
        <v>6.5968999999999998</v>
      </c>
      <c r="C151" s="45">
        <v>3.9028</v>
      </c>
      <c r="D151" s="45">
        <v>6.4897</v>
      </c>
      <c r="E151" s="45">
        <v>12.2484</v>
      </c>
      <c r="F151" s="45">
        <v>6.6223000000000001</v>
      </c>
      <c r="G151" s="45">
        <v>9.2308000000000003</v>
      </c>
      <c r="H151" s="45">
        <v>4.3291000000000004</v>
      </c>
      <c r="I151" s="45">
        <v>9.7505000000000006</v>
      </c>
      <c r="J151" s="45">
        <v>13.1548</v>
      </c>
      <c r="K151" s="45">
        <v>15.754200000000001</v>
      </c>
      <c r="L151" s="45">
        <v>0.53849999999999998</v>
      </c>
      <c r="M151" s="45">
        <v>0.25569999999999998</v>
      </c>
      <c r="N151" s="45">
        <v>0.49540000000000001</v>
      </c>
      <c r="O151" s="45">
        <v>2.2343000000000002</v>
      </c>
      <c r="P151" s="45">
        <v>5.1860999999999997</v>
      </c>
    </row>
    <row r="152" spans="1:16" hidden="1" outlineLevel="1" collapsed="1">
      <c r="A152" s="8">
        <v>44835</v>
      </c>
      <c r="B152" s="45">
        <v>5.3841999999999999</v>
      </c>
      <c r="C152" s="45">
        <v>3.7242000000000002</v>
      </c>
      <c r="D152" s="45">
        <v>5.1196999999999999</v>
      </c>
      <c r="E152" s="45">
        <v>12.566599999999999</v>
      </c>
      <c r="F152" s="45">
        <v>8.4915000000000003</v>
      </c>
      <c r="G152" s="45">
        <v>9.0836000000000006</v>
      </c>
      <c r="H152" s="45">
        <v>4.742</v>
      </c>
      <c r="I152" s="45">
        <v>9.5935000000000006</v>
      </c>
      <c r="J152" s="45">
        <v>13.4749</v>
      </c>
      <c r="K152" s="45">
        <v>12.2807</v>
      </c>
      <c r="L152" s="45">
        <v>0.30609999999999998</v>
      </c>
      <c r="M152" s="45">
        <v>3.7900000000000003E-2</v>
      </c>
      <c r="N152" s="45">
        <v>0.30590000000000001</v>
      </c>
      <c r="O152" s="45">
        <v>1.8772</v>
      </c>
      <c r="P152" s="45">
        <v>4.7295999999999996</v>
      </c>
    </row>
    <row r="153" spans="1:16" hidden="1" outlineLevel="1" collapsed="1">
      <c r="A153" s="8">
        <v>44866</v>
      </c>
      <c r="B153" s="45">
        <v>6.3525</v>
      </c>
      <c r="C153" s="45">
        <v>4.4222000000000001</v>
      </c>
      <c r="D153" s="45">
        <v>5.9344999999999999</v>
      </c>
      <c r="E153" s="45">
        <v>13.844099999999999</v>
      </c>
      <c r="F153" s="45">
        <v>11.3605</v>
      </c>
      <c r="G153" s="45">
        <v>10.0085</v>
      </c>
      <c r="H153" s="45">
        <v>4.9359000000000002</v>
      </c>
      <c r="I153" s="45">
        <v>10.372199999999999</v>
      </c>
      <c r="J153" s="45">
        <v>14.5594</v>
      </c>
      <c r="K153" s="45">
        <v>16.346800000000002</v>
      </c>
      <c r="L153" s="45">
        <v>0.3916</v>
      </c>
      <c r="M153" s="45">
        <v>3.0700000000000002E-2</v>
      </c>
      <c r="N153" s="45">
        <v>0.38729999999999998</v>
      </c>
      <c r="O153" s="45">
        <v>1.6986000000000001</v>
      </c>
      <c r="P153" s="45">
        <v>3.4217</v>
      </c>
    </row>
    <row r="154" spans="1:16" hidden="1" outlineLevel="1" collapsed="1">
      <c r="A154" s="8">
        <v>44896</v>
      </c>
      <c r="B154" s="45">
        <v>7.2888000000000002</v>
      </c>
      <c r="C154" s="45">
        <v>4.0308000000000002</v>
      </c>
      <c r="D154" s="45">
        <v>6.8518999999999997</v>
      </c>
      <c r="E154" s="45">
        <v>13.0738</v>
      </c>
      <c r="F154" s="45">
        <v>13.526999999999999</v>
      </c>
      <c r="G154" s="45">
        <v>11.066000000000001</v>
      </c>
      <c r="H154" s="45">
        <v>4.8746999999999998</v>
      </c>
      <c r="I154" s="45">
        <v>11.218299999999999</v>
      </c>
      <c r="J154" s="45">
        <v>14.7401</v>
      </c>
      <c r="K154" s="45">
        <v>16.253499999999999</v>
      </c>
      <c r="L154" s="45">
        <v>0.31879999999999997</v>
      </c>
      <c r="M154" s="45">
        <v>0.1134</v>
      </c>
      <c r="N154" s="45">
        <v>0.27739999999999998</v>
      </c>
      <c r="O154" s="45">
        <v>1.5037</v>
      </c>
      <c r="P154" s="45">
        <v>4.5122999999999998</v>
      </c>
    </row>
    <row r="155" spans="1:16" hidden="1" outlineLevel="1" collapsed="1">
      <c r="A155" s="8">
        <v>44927</v>
      </c>
      <c r="B155" s="45">
        <v>6.8878000000000004</v>
      </c>
      <c r="C155" s="45">
        <v>4.4678000000000004</v>
      </c>
      <c r="D155" s="45">
        <v>6.6192000000000002</v>
      </c>
      <c r="E155" s="45">
        <v>13.278600000000001</v>
      </c>
      <c r="F155" s="45">
        <v>9.5477000000000007</v>
      </c>
      <c r="G155" s="45">
        <v>11.1714</v>
      </c>
      <c r="H155" s="45">
        <v>5.2359999999999998</v>
      </c>
      <c r="I155" s="45">
        <v>11.7021</v>
      </c>
      <c r="J155" s="45">
        <v>14.4541</v>
      </c>
      <c r="K155" s="45">
        <v>16.5122</v>
      </c>
      <c r="L155" s="45">
        <v>0.2636</v>
      </c>
      <c r="M155" s="45">
        <v>4.19E-2</v>
      </c>
      <c r="N155" s="45">
        <v>0.22919999999999999</v>
      </c>
      <c r="O155" s="45">
        <v>2.3016999999999999</v>
      </c>
      <c r="P155" s="45">
        <v>4.9078999999999997</v>
      </c>
    </row>
    <row r="156" spans="1:16" hidden="1" outlineLevel="1" collapsed="1">
      <c r="A156" s="8">
        <v>44958</v>
      </c>
      <c r="B156" s="45">
        <v>6.9490999999999996</v>
      </c>
      <c r="C156" s="45">
        <v>4.7484999999999999</v>
      </c>
      <c r="D156" s="45">
        <v>6.6612999999999998</v>
      </c>
      <c r="E156" s="45">
        <v>13.507899999999999</v>
      </c>
      <c r="F156" s="45">
        <v>10.8399</v>
      </c>
      <c r="G156" s="45">
        <v>11.4678</v>
      </c>
      <c r="H156" s="45">
        <v>5.0537000000000001</v>
      </c>
      <c r="I156" s="45">
        <v>12.075100000000001</v>
      </c>
      <c r="J156" s="45">
        <v>14.3909</v>
      </c>
      <c r="K156" s="45">
        <v>16.071100000000001</v>
      </c>
      <c r="L156" s="45">
        <v>0.315</v>
      </c>
      <c r="M156" s="45">
        <v>4.5100000000000001E-2</v>
      </c>
      <c r="N156" s="45">
        <v>0.2979</v>
      </c>
      <c r="O156" s="45">
        <v>1.9681</v>
      </c>
      <c r="P156" s="45">
        <v>3.891</v>
      </c>
    </row>
    <row r="157" spans="1:16" hidden="1" outlineLevel="1" collapsed="1">
      <c r="A157" s="8">
        <v>44986</v>
      </c>
      <c r="B157" s="45">
        <v>8.2347999999999999</v>
      </c>
      <c r="C157" s="45">
        <v>4.0170000000000003</v>
      </c>
      <c r="D157" s="45">
        <v>8.1593999999999998</v>
      </c>
      <c r="E157" s="45">
        <v>14.011799999999999</v>
      </c>
      <c r="F157" s="45">
        <v>15.0825</v>
      </c>
      <c r="G157" s="45">
        <v>12.64</v>
      </c>
      <c r="H157" s="45">
        <v>4.4009999999999998</v>
      </c>
      <c r="I157" s="45">
        <v>13.498100000000001</v>
      </c>
      <c r="J157" s="45">
        <v>14.863099999999999</v>
      </c>
      <c r="K157" s="45">
        <v>15.721399999999999</v>
      </c>
      <c r="L157" s="45">
        <v>0.46439999999999998</v>
      </c>
      <c r="M157" s="45">
        <v>3.7600000000000001E-2</v>
      </c>
      <c r="N157" s="45">
        <v>0.45500000000000002</v>
      </c>
      <c r="O157" s="45">
        <v>1.9072</v>
      </c>
      <c r="P157" s="45">
        <v>1.1496</v>
      </c>
    </row>
    <row r="158" spans="1:16" hidden="1" outlineLevel="1" collapsed="1">
      <c r="A158" s="8">
        <v>45017</v>
      </c>
      <c r="B158" s="45">
        <v>8.1881000000000004</v>
      </c>
      <c r="C158" s="45">
        <v>3.6613000000000002</v>
      </c>
      <c r="D158" s="45">
        <v>8.2369000000000003</v>
      </c>
      <c r="E158" s="45">
        <v>12.805099999999999</v>
      </c>
      <c r="F158" s="45">
        <v>14.334099999999999</v>
      </c>
      <c r="G158" s="45">
        <v>12.175700000000001</v>
      </c>
      <c r="H158" s="45">
        <v>3.9777999999999998</v>
      </c>
      <c r="I158" s="45">
        <v>12.966799999999999</v>
      </c>
      <c r="J158" s="45">
        <v>14.2296</v>
      </c>
      <c r="K158" s="45">
        <v>16.2456</v>
      </c>
      <c r="L158" s="45">
        <v>0.54430000000000001</v>
      </c>
      <c r="M158" s="45">
        <v>1.24E-2</v>
      </c>
      <c r="N158" s="45">
        <v>0.52310000000000001</v>
      </c>
      <c r="O158" s="45">
        <v>1.9396</v>
      </c>
      <c r="P158" s="45">
        <v>3.4371999999999998</v>
      </c>
    </row>
    <row r="159" spans="1:16" hidden="1" outlineLevel="1" collapsed="1">
      <c r="A159" s="8">
        <v>45047</v>
      </c>
      <c r="B159" s="45">
        <v>9.35</v>
      </c>
      <c r="C159" s="45">
        <v>3.6147999999999998</v>
      </c>
      <c r="D159" s="45">
        <v>9.8139000000000003</v>
      </c>
      <c r="E159" s="45">
        <v>12.8725</v>
      </c>
      <c r="F159" s="45">
        <v>10.0664</v>
      </c>
      <c r="G159" s="45">
        <v>12.797499999999999</v>
      </c>
      <c r="H159" s="45">
        <v>3.7429999999999999</v>
      </c>
      <c r="I159" s="45">
        <v>14.292899999999999</v>
      </c>
      <c r="J159" s="45">
        <v>14.0061</v>
      </c>
      <c r="K159" s="45">
        <v>16.5974</v>
      </c>
      <c r="L159" s="45">
        <v>0.52200000000000002</v>
      </c>
      <c r="M159" s="45">
        <v>1.1299999999999999E-2</v>
      </c>
      <c r="N159" s="45">
        <v>0.50119999999999998</v>
      </c>
      <c r="O159" s="45">
        <v>1.8873</v>
      </c>
      <c r="P159" s="45">
        <v>0.33339999999999997</v>
      </c>
    </row>
    <row r="160" spans="1:16" hidden="1" outlineLevel="1" collapsed="1">
      <c r="A160" s="8">
        <v>45078</v>
      </c>
      <c r="B160" s="45">
        <v>9.2342999999999993</v>
      </c>
      <c r="C160" s="45">
        <v>3.8168000000000002</v>
      </c>
      <c r="D160" s="45">
        <v>10.507099999999999</v>
      </c>
      <c r="E160" s="45">
        <v>12.2982</v>
      </c>
      <c r="F160" s="45">
        <v>6.5568</v>
      </c>
      <c r="G160" s="45">
        <v>11.6676</v>
      </c>
      <c r="H160" s="45">
        <v>3.87</v>
      </c>
      <c r="I160" s="45">
        <v>14.3765</v>
      </c>
      <c r="J160" s="45">
        <v>14.2094</v>
      </c>
      <c r="K160" s="45">
        <v>14.827999999999999</v>
      </c>
      <c r="L160" s="45">
        <v>0.77610000000000001</v>
      </c>
      <c r="M160" s="45">
        <v>2.2599999999999999E-2</v>
      </c>
      <c r="N160" s="45">
        <v>0.71360000000000001</v>
      </c>
      <c r="O160" s="45">
        <v>1.7903</v>
      </c>
      <c r="P160" s="45">
        <v>5.4089</v>
      </c>
    </row>
    <row r="161" spans="1:16" hidden="1" outlineLevel="1" collapsed="1">
      <c r="A161" s="8">
        <v>45108</v>
      </c>
      <c r="B161" s="45">
        <v>11.2927</v>
      </c>
      <c r="C161" s="45">
        <v>3.7450000000000001</v>
      </c>
      <c r="D161" s="45">
        <v>12.1065</v>
      </c>
      <c r="E161" s="45">
        <v>12.101699999999999</v>
      </c>
      <c r="F161" s="45">
        <v>5.7628000000000004</v>
      </c>
      <c r="G161" s="45">
        <v>14.235900000000001</v>
      </c>
      <c r="H161" s="45">
        <v>3.8147000000000002</v>
      </c>
      <c r="I161" s="45">
        <v>15.779</v>
      </c>
      <c r="J161" s="45">
        <v>14.099500000000001</v>
      </c>
      <c r="K161" s="45">
        <v>7.7351999999999999</v>
      </c>
      <c r="L161" s="45">
        <v>0.99570000000000003</v>
      </c>
      <c r="M161" s="45">
        <v>3.7199999999999997E-2</v>
      </c>
      <c r="N161" s="45">
        <v>0.94320000000000004</v>
      </c>
      <c r="O161" s="45">
        <v>2.3956</v>
      </c>
      <c r="P161" s="45">
        <v>1.8561000000000001</v>
      </c>
    </row>
    <row r="162" spans="1:16" hidden="1" outlineLevel="1" collapsed="1">
      <c r="A162" s="8">
        <v>45139</v>
      </c>
      <c r="B162" s="45">
        <v>10.204599999999999</v>
      </c>
      <c r="C162" s="45">
        <v>3.2048000000000001</v>
      </c>
      <c r="D162" s="45">
        <v>10.935600000000001</v>
      </c>
      <c r="E162" s="45">
        <v>11.7386</v>
      </c>
      <c r="F162" s="45">
        <v>8.0510999999999999</v>
      </c>
      <c r="G162" s="45">
        <v>13.446300000000001</v>
      </c>
      <c r="H162" s="45">
        <v>3.7378999999999998</v>
      </c>
      <c r="I162" s="45">
        <v>14.737</v>
      </c>
      <c r="J162" s="45">
        <v>14.1145</v>
      </c>
      <c r="K162" s="45">
        <v>15.4716</v>
      </c>
      <c r="L162" s="45">
        <v>0.68889999999999996</v>
      </c>
      <c r="M162" s="45">
        <v>1.5800000000000002E-2</v>
      </c>
      <c r="N162" s="45">
        <v>0.62790000000000001</v>
      </c>
      <c r="O162" s="45">
        <v>2.1783999999999999</v>
      </c>
      <c r="P162" s="45">
        <v>4.9400000000000004</v>
      </c>
    </row>
    <row r="163" spans="1:16" hidden="1" outlineLevel="1" collapsed="1">
      <c r="A163" s="8">
        <v>45170</v>
      </c>
      <c r="B163" s="45">
        <v>10.2102</v>
      </c>
      <c r="C163" s="45">
        <v>3.12</v>
      </c>
      <c r="D163" s="45">
        <v>10.7563</v>
      </c>
      <c r="E163" s="45">
        <v>12.1563</v>
      </c>
      <c r="F163" s="45">
        <v>14.267099999999999</v>
      </c>
      <c r="G163" s="45">
        <v>13.5861</v>
      </c>
      <c r="H163" s="45">
        <v>3.8706</v>
      </c>
      <c r="I163" s="45">
        <v>14.536799999999999</v>
      </c>
      <c r="J163" s="45">
        <v>14.666499999999999</v>
      </c>
      <c r="K163" s="45">
        <v>15.191700000000001</v>
      </c>
      <c r="L163" s="45">
        <v>0.7278</v>
      </c>
      <c r="M163" s="45">
        <v>1.5800000000000002E-2</v>
      </c>
      <c r="N163" s="45">
        <v>0.71050000000000002</v>
      </c>
      <c r="O163" s="45">
        <v>2.0762999999999998</v>
      </c>
      <c r="P163" s="45">
        <v>1.7653000000000001</v>
      </c>
    </row>
    <row r="164" spans="1:16" hidden="1" outlineLevel="1" collapsed="1">
      <c r="A164" s="8">
        <v>45200</v>
      </c>
      <c r="B164" s="45">
        <v>9.6074000000000002</v>
      </c>
      <c r="C164" s="45">
        <v>3.5541999999999998</v>
      </c>
      <c r="D164" s="45">
        <v>10.2409</v>
      </c>
      <c r="E164" s="45">
        <v>11.6957</v>
      </c>
      <c r="F164" s="45">
        <v>8.5756999999999994</v>
      </c>
      <c r="G164" s="45">
        <v>12.764799999999999</v>
      </c>
      <c r="H164" s="45">
        <v>4.1275000000000004</v>
      </c>
      <c r="I164" s="45">
        <v>13.985900000000001</v>
      </c>
      <c r="J164" s="45">
        <v>13.9376</v>
      </c>
      <c r="K164" s="45">
        <v>15.7094</v>
      </c>
      <c r="L164" s="45">
        <v>0.7379</v>
      </c>
      <c r="M164" s="45">
        <v>1.6799999999999999E-2</v>
      </c>
      <c r="N164" s="45">
        <v>0.74609999999999999</v>
      </c>
      <c r="O164" s="45">
        <v>1.6175999999999999</v>
      </c>
      <c r="P164" s="45">
        <v>1.1285000000000001</v>
      </c>
    </row>
    <row r="165" spans="1:16" hidden="1" outlineLevel="1" collapsed="1">
      <c r="A165" s="8">
        <v>45231</v>
      </c>
      <c r="B165" s="45">
        <v>10.5223</v>
      </c>
      <c r="C165" s="45">
        <v>3.4781</v>
      </c>
      <c r="D165" s="45">
        <v>11.0824</v>
      </c>
      <c r="E165" s="45">
        <v>12.561400000000001</v>
      </c>
      <c r="F165" s="45">
        <v>12.373100000000001</v>
      </c>
      <c r="G165" s="45">
        <v>13.0961</v>
      </c>
      <c r="H165" s="45">
        <v>4.2267000000000001</v>
      </c>
      <c r="I165" s="45">
        <v>13.9504</v>
      </c>
      <c r="J165" s="45">
        <v>14.4039</v>
      </c>
      <c r="K165" s="45">
        <v>16.130500000000001</v>
      </c>
      <c r="L165" s="45">
        <v>0.57010000000000005</v>
      </c>
      <c r="M165" s="45">
        <v>1.5299999999999999E-2</v>
      </c>
      <c r="N165" s="45">
        <v>0.57479999999999998</v>
      </c>
      <c r="O165" s="45">
        <v>1.2712000000000001</v>
      </c>
      <c r="P165" s="45">
        <v>2.8632</v>
      </c>
    </row>
    <row r="166" spans="1:16" hidden="1" outlineLevel="1" collapsed="1">
      <c r="A166" s="8">
        <v>45261</v>
      </c>
      <c r="B166" s="45">
        <v>10.1737</v>
      </c>
      <c r="C166" s="45">
        <v>3.2644000000000002</v>
      </c>
      <c r="D166" s="45">
        <v>10.8062</v>
      </c>
      <c r="E166" s="45">
        <v>10.16</v>
      </c>
      <c r="F166" s="45">
        <v>12.373900000000001</v>
      </c>
      <c r="G166" s="45">
        <v>13.017300000000001</v>
      </c>
      <c r="H166" s="45">
        <v>4.1413000000000002</v>
      </c>
      <c r="I166" s="45">
        <v>13.7788</v>
      </c>
      <c r="J166" s="45">
        <v>13.7852</v>
      </c>
      <c r="K166" s="45">
        <v>16.206</v>
      </c>
      <c r="L166" s="45">
        <v>0.75860000000000005</v>
      </c>
      <c r="M166" s="45">
        <v>1.52E-2</v>
      </c>
      <c r="N166" s="45">
        <v>0.70760000000000001</v>
      </c>
      <c r="O166" s="45">
        <v>1.6765000000000001</v>
      </c>
      <c r="P166" s="45">
        <v>2.8407</v>
      </c>
    </row>
    <row r="167" spans="1:16" hidden="1" outlineLevel="1" collapsed="1">
      <c r="A167" s="8">
        <v>45292</v>
      </c>
      <c r="B167" s="45">
        <v>9.6877999999999993</v>
      </c>
      <c r="C167" s="45">
        <v>3.3248000000000002</v>
      </c>
      <c r="D167" s="45">
        <v>10.270899999999999</v>
      </c>
      <c r="E167" s="45">
        <v>11.0474</v>
      </c>
      <c r="F167" s="45">
        <v>11.701599999999999</v>
      </c>
      <c r="G167" s="45">
        <v>12.5319</v>
      </c>
      <c r="H167" s="45">
        <v>4.0811999999999999</v>
      </c>
      <c r="I167" s="45">
        <v>13.449</v>
      </c>
      <c r="J167" s="45">
        <v>13.4534</v>
      </c>
      <c r="K167" s="45">
        <v>15.971399999999999</v>
      </c>
      <c r="L167" s="45">
        <v>0.78979999999999995</v>
      </c>
      <c r="M167" s="45">
        <v>1.7100000000000001E-2</v>
      </c>
      <c r="N167" s="45">
        <v>0.78390000000000004</v>
      </c>
      <c r="O167" s="45">
        <v>1.8561000000000001</v>
      </c>
      <c r="P167" s="45">
        <v>1.39</v>
      </c>
    </row>
    <row r="168" spans="1:16" hidden="1" outlineLevel="1" collapsed="1">
      <c r="A168" s="8">
        <v>45323</v>
      </c>
      <c r="B168" s="45">
        <v>9.9091000000000005</v>
      </c>
      <c r="C168" s="45">
        <v>3.9521999999999999</v>
      </c>
      <c r="D168" s="45">
        <v>10.497299999999999</v>
      </c>
      <c r="E168" s="45">
        <v>11.692399999999999</v>
      </c>
      <c r="F168" s="45">
        <v>11.859</v>
      </c>
      <c r="G168" s="45">
        <v>12.456200000000001</v>
      </c>
      <c r="H168" s="45">
        <v>4.5639000000000003</v>
      </c>
      <c r="I168" s="45">
        <v>13.4588</v>
      </c>
      <c r="J168" s="45">
        <v>13.538</v>
      </c>
      <c r="K168" s="45">
        <v>15.997400000000001</v>
      </c>
      <c r="L168" s="45">
        <v>0.72099999999999997</v>
      </c>
      <c r="M168" s="45">
        <v>1.6799999999999999E-2</v>
      </c>
      <c r="N168" s="45">
        <v>0.7167</v>
      </c>
      <c r="O168" s="45">
        <v>1.6797</v>
      </c>
      <c r="P168" s="45">
        <v>2.1419999999999999</v>
      </c>
    </row>
    <row r="169" spans="1:16" hidden="1" outlineLevel="1" collapsed="1">
      <c r="A169" s="8">
        <v>45352</v>
      </c>
      <c r="B169" s="45">
        <v>10.0261</v>
      </c>
      <c r="C169" s="45">
        <v>3.9773000000000001</v>
      </c>
      <c r="D169" s="45">
        <v>10.5868</v>
      </c>
      <c r="E169" s="45">
        <v>12.253299999999999</v>
      </c>
      <c r="F169" s="45">
        <v>14.2088</v>
      </c>
      <c r="G169" s="45">
        <v>12.4687</v>
      </c>
      <c r="H169" s="45">
        <v>4.8552</v>
      </c>
      <c r="I169" s="45">
        <v>13.351800000000001</v>
      </c>
      <c r="J169" s="45">
        <v>14.035500000000001</v>
      </c>
      <c r="K169" s="45">
        <v>16.607099999999999</v>
      </c>
      <c r="L169" s="45">
        <v>0.77659999999999996</v>
      </c>
      <c r="M169" s="45">
        <v>1.4200000000000001E-2</v>
      </c>
      <c r="N169" s="45">
        <v>0.77129999999999999</v>
      </c>
      <c r="O169" s="45">
        <v>1.9342999999999999</v>
      </c>
      <c r="P169" s="45">
        <v>2.8755999999999999</v>
      </c>
    </row>
    <row r="170" spans="1:16" hidden="1" outlineLevel="1" collapsed="1">
      <c r="A170" s="8">
        <v>45383</v>
      </c>
      <c r="B170" s="45">
        <v>9.6616</v>
      </c>
      <c r="C170" s="45">
        <v>3.8982000000000001</v>
      </c>
      <c r="D170" s="45">
        <v>10.3093</v>
      </c>
      <c r="E170" s="45">
        <v>10.431699999999999</v>
      </c>
      <c r="F170" s="45">
        <v>12.8064</v>
      </c>
      <c r="G170" s="45">
        <v>12.2662</v>
      </c>
      <c r="H170" s="45">
        <v>4.5902000000000003</v>
      </c>
      <c r="I170" s="45">
        <v>13.303900000000001</v>
      </c>
      <c r="J170" s="45">
        <v>12.8559</v>
      </c>
      <c r="K170" s="45">
        <v>14.1616</v>
      </c>
      <c r="L170" s="45">
        <v>0.89439999999999997</v>
      </c>
      <c r="M170" s="45">
        <v>1.5699999999999999E-2</v>
      </c>
      <c r="N170" s="45">
        <v>0.92059999999999997</v>
      </c>
      <c r="O170" s="45">
        <v>1.2895000000000001</v>
      </c>
      <c r="P170" s="45">
        <v>2.5583</v>
      </c>
    </row>
    <row r="171" spans="1:16" hidden="1" outlineLevel="1" collapsed="1">
      <c r="A171" s="8">
        <v>45413</v>
      </c>
      <c r="B171" s="45">
        <v>9.5495999999999999</v>
      </c>
      <c r="C171" s="45">
        <v>4.0476000000000001</v>
      </c>
      <c r="D171" s="45">
        <v>10.3012</v>
      </c>
      <c r="E171" s="45">
        <v>9.8431999999999995</v>
      </c>
      <c r="F171" s="45">
        <v>13.2119</v>
      </c>
      <c r="G171" s="45">
        <v>11.821300000000001</v>
      </c>
      <c r="H171" s="45">
        <v>4.7938000000000001</v>
      </c>
      <c r="I171" s="45">
        <v>12.8889</v>
      </c>
      <c r="J171" s="45">
        <v>12.068</v>
      </c>
      <c r="K171" s="45">
        <v>14.2378</v>
      </c>
      <c r="L171" s="45">
        <v>0.79110000000000003</v>
      </c>
      <c r="M171" s="45">
        <v>1.4999999999999999E-2</v>
      </c>
      <c r="N171" s="45">
        <v>0.89370000000000005</v>
      </c>
      <c r="O171" s="45">
        <v>0.67490000000000006</v>
      </c>
      <c r="P171" s="45">
        <v>2.7397</v>
      </c>
    </row>
    <row r="172" spans="1:16" hidden="1" outlineLevel="1" collapsed="1">
      <c r="A172" s="8">
        <v>45444</v>
      </c>
      <c r="B172" s="45">
        <v>9.4057999999999993</v>
      </c>
      <c r="C172" s="45">
        <v>3.7917999999999998</v>
      </c>
      <c r="D172" s="45">
        <v>10.186400000000001</v>
      </c>
      <c r="E172" s="45">
        <v>9.7079000000000004</v>
      </c>
      <c r="F172" s="45">
        <v>12.9412</v>
      </c>
      <c r="G172" s="45">
        <v>11.680899999999999</v>
      </c>
      <c r="H172" s="45">
        <v>4.6589999999999998</v>
      </c>
      <c r="I172" s="45">
        <v>12.7569</v>
      </c>
      <c r="J172" s="45">
        <v>11.815200000000001</v>
      </c>
      <c r="K172" s="45">
        <v>13.928100000000001</v>
      </c>
      <c r="L172" s="45">
        <v>0.874</v>
      </c>
      <c r="M172" s="45">
        <v>1.3100000000000001E-2</v>
      </c>
      <c r="N172" s="45">
        <v>1.0011000000000001</v>
      </c>
      <c r="O172" s="45">
        <v>0.77759999999999996</v>
      </c>
      <c r="P172" s="45">
        <v>3.2261000000000002</v>
      </c>
    </row>
    <row r="173" spans="1:16" hidden="1" outlineLevel="1" collapsed="1">
      <c r="A173" s="8">
        <v>45474</v>
      </c>
      <c r="B173" s="45">
        <v>9.0137999999999998</v>
      </c>
      <c r="C173" s="45">
        <v>4.1435000000000004</v>
      </c>
      <c r="D173" s="45">
        <v>9.6737000000000002</v>
      </c>
      <c r="E173" s="45">
        <v>9.2836999999999996</v>
      </c>
      <c r="F173" s="45">
        <v>12.9262</v>
      </c>
      <c r="G173" s="45">
        <v>11.6083</v>
      </c>
      <c r="H173" s="45">
        <v>4.9473000000000003</v>
      </c>
      <c r="I173" s="45">
        <v>12.708</v>
      </c>
      <c r="J173" s="45">
        <v>11.694800000000001</v>
      </c>
      <c r="K173" s="45">
        <v>13.664199999999999</v>
      </c>
      <c r="L173" s="45">
        <v>0.9335</v>
      </c>
      <c r="M173" s="45">
        <v>1.55E-2</v>
      </c>
      <c r="N173" s="45">
        <v>1.0321</v>
      </c>
      <c r="O173" s="45">
        <v>0.85929999999999995</v>
      </c>
      <c r="P173" s="45">
        <v>2.9868000000000001</v>
      </c>
    </row>
    <row r="174" spans="1:16" hidden="1" outlineLevel="1" collapsed="1">
      <c r="A174" s="8">
        <v>45505</v>
      </c>
      <c r="B174" s="45">
        <v>9.0260999999999996</v>
      </c>
      <c r="C174" s="45">
        <v>4.0326000000000004</v>
      </c>
      <c r="D174" s="45">
        <v>9.8047000000000004</v>
      </c>
      <c r="E174" s="45">
        <v>9.6387</v>
      </c>
      <c r="F174" s="45">
        <v>13.0717</v>
      </c>
      <c r="G174" s="45">
        <v>11.3924</v>
      </c>
      <c r="H174" s="45">
        <v>4.8945999999999996</v>
      </c>
      <c r="I174" s="45">
        <v>12.606999999999999</v>
      </c>
      <c r="J174" s="45">
        <v>11.794700000000001</v>
      </c>
      <c r="K174" s="45">
        <v>13.8469</v>
      </c>
      <c r="L174" s="45">
        <v>0.91830000000000001</v>
      </c>
      <c r="M174" s="45">
        <v>1.46E-2</v>
      </c>
      <c r="N174" s="45">
        <v>1.0726</v>
      </c>
      <c r="O174" s="45">
        <v>0.75319999999999998</v>
      </c>
      <c r="P174" s="45">
        <v>2.6316999999999999</v>
      </c>
    </row>
    <row r="175" spans="1:16" hidden="1" outlineLevel="1" collapsed="1">
      <c r="A175" s="8">
        <v>45536</v>
      </c>
      <c r="B175" s="45">
        <v>8.3445999999999998</v>
      </c>
      <c r="C175" s="45">
        <v>3.4958</v>
      </c>
      <c r="D175" s="45">
        <v>9.4166000000000007</v>
      </c>
      <c r="E175" s="45">
        <v>9.2875999999999994</v>
      </c>
      <c r="F175" s="45">
        <v>13.1267</v>
      </c>
      <c r="G175" s="45">
        <v>10.552</v>
      </c>
      <c r="H175" s="45">
        <v>3.9159999999999999</v>
      </c>
      <c r="I175" s="45">
        <v>12.382400000000001</v>
      </c>
      <c r="J175" s="45">
        <v>11.8691</v>
      </c>
      <c r="K175" s="45">
        <v>13.9511</v>
      </c>
      <c r="L175" s="45">
        <v>0.91310000000000002</v>
      </c>
      <c r="M175" s="45">
        <v>1.41E-2</v>
      </c>
      <c r="N175" s="45">
        <v>0.99560000000000004</v>
      </c>
      <c r="O175" s="45">
        <v>0.99329999999999996</v>
      </c>
      <c r="P175" s="45">
        <v>1.5719000000000001</v>
      </c>
    </row>
    <row r="176" spans="1:16" hidden="1" outlineLevel="1" collapsed="1">
      <c r="A176" s="8">
        <v>45566</v>
      </c>
      <c r="B176" s="45">
        <v>8.8526000000000007</v>
      </c>
      <c r="C176" s="45">
        <v>4.1467000000000001</v>
      </c>
      <c r="D176" s="45">
        <v>9.5549999999999997</v>
      </c>
      <c r="E176" s="45">
        <v>9.4865999999999993</v>
      </c>
      <c r="F176" s="45">
        <v>12.975</v>
      </c>
      <c r="G176" s="45">
        <v>11.3992</v>
      </c>
      <c r="H176" s="45">
        <v>4.8776000000000002</v>
      </c>
      <c r="I176" s="45">
        <v>12.6754</v>
      </c>
      <c r="J176" s="45">
        <v>11.7949</v>
      </c>
      <c r="K176" s="45">
        <v>13.4017</v>
      </c>
      <c r="L176" s="45">
        <v>0.91159999999999997</v>
      </c>
      <c r="M176" s="45">
        <v>1.3599999999999999E-2</v>
      </c>
      <c r="N176" s="45">
        <v>1.0290999999999999</v>
      </c>
      <c r="O176" s="45">
        <v>0.77239999999999998</v>
      </c>
      <c r="P176" s="45">
        <v>2.1768000000000001</v>
      </c>
    </row>
    <row r="177" spans="1:16" hidden="1" outlineLevel="1" collapsed="1">
      <c r="A177" s="8">
        <v>45597</v>
      </c>
      <c r="B177" s="45">
        <v>9.1046999999999993</v>
      </c>
      <c r="C177" s="45">
        <v>4.2797000000000001</v>
      </c>
      <c r="D177" s="45">
        <v>9.4750999999999994</v>
      </c>
      <c r="E177" s="45">
        <v>9.1432000000000002</v>
      </c>
      <c r="F177" s="45">
        <v>11.224299999999999</v>
      </c>
      <c r="G177" s="45">
        <v>11.7079</v>
      </c>
      <c r="H177" s="45">
        <v>5.0951000000000004</v>
      </c>
      <c r="I177" s="45">
        <v>12.3264</v>
      </c>
      <c r="J177" s="45">
        <v>11.7712</v>
      </c>
      <c r="K177" s="45">
        <v>13.781599999999999</v>
      </c>
      <c r="L177" s="45">
        <v>0.95320000000000005</v>
      </c>
      <c r="M177" s="45">
        <v>1.6400000000000001E-2</v>
      </c>
      <c r="N177" s="45">
        <v>1.0115000000000001</v>
      </c>
      <c r="O177" s="45">
        <v>0.89529999999999998</v>
      </c>
      <c r="P177" s="45">
        <v>1.2039</v>
      </c>
    </row>
    <row r="178" spans="1:16" collapsed="1">
      <c r="A178" s="8">
        <v>45627</v>
      </c>
      <c r="B178" s="45">
        <v>8.7364999999999995</v>
      </c>
      <c r="C178" s="45">
        <v>3.5979000000000001</v>
      </c>
      <c r="D178" s="45">
        <v>9.2927999999999997</v>
      </c>
      <c r="E178" s="45">
        <v>8.8364999999999991</v>
      </c>
      <c r="F178" s="45">
        <v>11.217700000000001</v>
      </c>
      <c r="G178" s="45">
        <v>11.314</v>
      </c>
      <c r="H178" s="45">
        <v>4.4729000000000001</v>
      </c>
      <c r="I178" s="45">
        <v>12.1149</v>
      </c>
      <c r="J178" s="45">
        <v>11.7095</v>
      </c>
      <c r="K178" s="45">
        <v>13.9092</v>
      </c>
      <c r="L178" s="45">
        <v>0.90959999999999996</v>
      </c>
      <c r="M178" s="45">
        <v>1.6500000000000001E-2</v>
      </c>
      <c r="N178" s="45">
        <v>0.94789999999999996</v>
      </c>
      <c r="O178" s="45">
        <v>1.0187999999999999</v>
      </c>
      <c r="P178" s="45">
        <v>1.3188</v>
      </c>
    </row>
    <row r="179" spans="1:16">
      <c r="A179" s="8">
        <v>45658</v>
      </c>
      <c r="B179" s="45">
        <v>8.6597000000000008</v>
      </c>
      <c r="C179" s="45">
        <v>4.1205999999999996</v>
      </c>
      <c r="D179" s="45">
        <v>9.1077999999999992</v>
      </c>
      <c r="E179" s="45">
        <v>9.2423999999999999</v>
      </c>
      <c r="F179" s="45">
        <v>10.9101</v>
      </c>
      <c r="G179" s="45">
        <v>11.4146</v>
      </c>
      <c r="H179" s="45">
        <v>4.9375999999999998</v>
      </c>
      <c r="I179" s="45">
        <v>12.433</v>
      </c>
      <c r="J179" s="45">
        <v>12.1122</v>
      </c>
      <c r="K179" s="45">
        <v>13.3523</v>
      </c>
      <c r="L179" s="45">
        <v>0.92500000000000004</v>
      </c>
      <c r="M179" s="45">
        <v>1.4500000000000001E-2</v>
      </c>
      <c r="N179" s="45">
        <v>0.98670000000000002</v>
      </c>
      <c r="O179" s="45">
        <v>0.95940000000000003</v>
      </c>
      <c r="P179" s="45">
        <v>1.3058000000000001</v>
      </c>
    </row>
    <row r="180" spans="1:16">
      <c r="A180" s="8">
        <v>45689</v>
      </c>
      <c r="B180" s="45">
        <v>8.6781000000000006</v>
      </c>
      <c r="C180" s="45">
        <v>4.3098999999999998</v>
      </c>
      <c r="D180" s="45">
        <v>9.1857000000000006</v>
      </c>
      <c r="E180" s="45">
        <v>9.1407000000000007</v>
      </c>
      <c r="F180" s="45">
        <v>10.7807</v>
      </c>
      <c r="G180" s="45">
        <v>11.2677</v>
      </c>
      <c r="H180" s="45">
        <v>5.0189000000000004</v>
      </c>
      <c r="I180" s="45">
        <v>12.348599999999999</v>
      </c>
      <c r="J180" s="45">
        <v>11.8284</v>
      </c>
      <c r="K180" s="45">
        <v>13.486000000000001</v>
      </c>
      <c r="L180" s="45">
        <v>0.94299999999999995</v>
      </c>
      <c r="M180" s="45">
        <v>1.7600000000000001E-2</v>
      </c>
      <c r="N180" s="45">
        <v>1.0188999999999999</v>
      </c>
      <c r="O180" s="45">
        <v>0.88129999999999997</v>
      </c>
      <c r="P180" s="45">
        <v>1.3438000000000001</v>
      </c>
    </row>
    <row r="181" spans="1:16">
      <c r="A181" s="8">
        <v>45717</v>
      </c>
      <c r="B181" s="45">
        <v>8.6439000000000004</v>
      </c>
      <c r="C181" s="45">
        <v>4.0164999999999997</v>
      </c>
      <c r="D181" s="45">
        <v>9.2941000000000003</v>
      </c>
      <c r="E181" s="45">
        <v>9.0007999999999999</v>
      </c>
      <c r="F181" s="45">
        <v>10.624000000000001</v>
      </c>
      <c r="G181" s="45">
        <v>11.1868</v>
      </c>
      <c r="H181" s="45">
        <v>4.8653000000000004</v>
      </c>
      <c r="I181" s="45">
        <v>12.2736</v>
      </c>
      <c r="J181" s="45">
        <v>11.558400000000001</v>
      </c>
      <c r="K181" s="45">
        <v>13.8574</v>
      </c>
      <c r="L181" s="45">
        <v>0.86170000000000002</v>
      </c>
      <c r="M181" s="45">
        <v>1.6500000000000001E-2</v>
      </c>
      <c r="N181" s="45">
        <v>0.92789999999999995</v>
      </c>
      <c r="O181" s="45">
        <v>0.86329999999999996</v>
      </c>
      <c r="P181" s="45">
        <v>1.3310999999999999</v>
      </c>
    </row>
    <row r="182" spans="1:16">
      <c r="A182" s="8">
        <v>45748</v>
      </c>
      <c r="B182" s="45">
        <v>9.2527000000000008</v>
      </c>
      <c r="C182" s="45">
        <v>3.7002000000000002</v>
      </c>
      <c r="D182" s="45">
        <v>9.9403000000000006</v>
      </c>
      <c r="E182" s="45">
        <v>9.3193999999999999</v>
      </c>
      <c r="F182" s="45">
        <v>10.8225</v>
      </c>
      <c r="G182" s="45">
        <v>11.888199999999999</v>
      </c>
      <c r="H182" s="45">
        <v>4.8296000000000001</v>
      </c>
      <c r="I182" s="45">
        <v>12.889799999999999</v>
      </c>
      <c r="J182" s="45">
        <v>11.646000000000001</v>
      </c>
      <c r="K182" s="45">
        <v>13.9339</v>
      </c>
      <c r="L182" s="45">
        <v>0.9153</v>
      </c>
      <c r="M182" s="45">
        <v>1.44E-2</v>
      </c>
      <c r="N182" s="45">
        <v>1.0374000000000001</v>
      </c>
      <c r="O182" s="45">
        <v>0.79630000000000001</v>
      </c>
      <c r="P182" s="45">
        <v>1.3879999999999999</v>
      </c>
    </row>
    <row r="183" spans="1:16">
      <c r="A183" s="8">
        <v>45778</v>
      </c>
      <c r="B183" s="45">
        <v>9.3238000000000003</v>
      </c>
      <c r="C183" s="45">
        <v>4.0380000000000003</v>
      </c>
      <c r="D183" s="45">
        <v>10.032999999999999</v>
      </c>
      <c r="E183" s="45">
        <v>9.6476000000000006</v>
      </c>
      <c r="F183" s="45">
        <v>10.532</v>
      </c>
      <c r="G183" s="45">
        <v>11.824199999999999</v>
      </c>
      <c r="H183" s="45">
        <v>4.9175000000000004</v>
      </c>
      <c r="I183" s="45">
        <v>13.0121</v>
      </c>
      <c r="J183" s="45">
        <v>11.8598</v>
      </c>
      <c r="K183" s="45">
        <v>13.048</v>
      </c>
      <c r="L183" s="45">
        <v>0.94350000000000001</v>
      </c>
      <c r="M183" s="45">
        <v>1.55E-2</v>
      </c>
      <c r="N183" s="45">
        <v>1.0608</v>
      </c>
      <c r="O183" s="45">
        <v>0.78879999999999995</v>
      </c>
      <c r="P183" s="45">
        <v>1.3955</v>
      </c>
    </row>
    <row r="184" spans="1:16">
      <c r="A184" s="8">
        <v>45809</v>
      </c>
      <c r="B184" s="45">
        <v>9.5029000000000003</v>
      </c>
      <c r="C184" s="45">
        <v>3.5848</v>
      </c>
      <c r="D184" s="45">
        <v>10.1419</v>
      </c>
      <c r="E184" s="45">
        <v>9.8050999999999995</v>
      </c>
      <c r="F184" s="45">
        <v>10.241199999999999</v>
      </c>
      <c r="G184" s="45">
        <v>12.0854</v>
      </c>
      <c r="H184" s="45">
        <v>4.5598999999999998</v>
      </c>
      <c r="I184" s="45">
        <v>13.1465</v>
      </c>
      <c r="J184" s="45">
        <v>12.000999999999999</v>
      </c>
      <c r="K184" s="45">
        <v>12.6441</v>
      </c>
      <c r="L184" s="45">
        <v>0.92390000000000005</v>
      </c>
      <c r="M184" s="45">
        <v>1.6500000000000001E-2</v>
      </c>
      <c r="N184" s="45">
        <v>1.0031000000000001</v>
      </c>
      <c r="O184" s="45">
        <v>0.82430000000000003</v>
      </c>
      <c r="P184" s="45">
        <v>1.4834000000000001</v>
      </c>
    </row>
    <row r="185" spans="1:16">
      <c r="A185" s="8">
        <v>45839</v>
      </c>
      <c r="B185" s="45">
        <v>9.2460000000000004</v>
      </c>
      <c r="C185" s="45">
        <v>3.8807</v>
      </c>
      <c r="D185" s="45">
        <v>9.8558000000000003</v>
      </c>
      <c r="E185" s="45">
        <v>9.8475999999999999</v>
      </c>
      <c r="F185" s="45">
        <v>10.2905</v>
      </c>
      <c r="G185" s="45">
        <v>11.9742</v>
      </c>
      <c r="H185" s="45">
        <v>4.7930999999999999</v>
      </c>
      <c r="I185" s="45">
        <v>13.074299999999999</v>
      </c>
      <c r="J185" s="45">
        <v>12.186199999999999</v>
      </c>
      <c r="K185" s="45">
        <v>13.736700000000001</v>
      </c>
      <c r="L185" s="45">
        <v>0.88090000000000002</v>
      </c>
      <c r="M185" s="45">
        <v>2.1100000000000001E-2</v>
      </c>
      <c r="N185" s="45">
        <v>0.9325</v>
      </c>
      <c r="O185" s="45">
        <v>0.78849999999999998</v>
      </c>
      <c r="P185" s="45">
        <v>1.5415000000000001</v>
      </c>
    </row>
    <row r="186" spans="1:16">
      <c r="A186" s="8">
        <v>45870</v>
      </c>
      <c r="B186" s="45">
        <v>9.2030999999999992</v>
      </c>
      <c r="C186" s="45">
        <v>4.0812999999999997</v>
      </c>
      <c r="D186" s="45">
        <v>9.6235999999999997</v>
      </c>
      <c r="E186" s="45">
        <v>10.261100000000001</v>
      </c>
      <c r="F186" s="45">
        <v>10.849</v>
      </c>
      <c r="G186" s="45">
        <v>11.940200000000001</v>
      </c>
      <c r="H186" s="45">
        <v>4.9206000000000003</v>
      </c>
      <c r="I186" s="45">
        <v>13.0198</v>
      </c>
      <c r="J186" s="45">
        <v>12.537100000000001</v>
      </c>
      <c r="K186" s="45">
        <v>13.7285</v>
      </c>
      <c r="L186" s="45">
        <v>0.93899999999999995</v>
      </c>
      <c r="M186" s="45">
        <v>1.44E-2</v>
      </c>
      <c r="N186" s="45">
        <v>1.0188999999999999</v>
      </c>
      <c r="O186" s="45">
        <v>0.80020000000000002</v>
      </c>
      <c r="P186" s="45">
        <v>1.5489999999999999</v>
      </c>
    </row>
    <row r="187" spans="1:16">
      <c r="A187" s="8">
        <v>45901</v>
      </c>
      <c r="B187" s="45">
        <v>9.1014999999999997</v>
      </c>
      <c r="C187" s="45">
        <v>4.3541999999999996</v>
      </c>
      <c r="D187" s="45">
        <v>10.046900000000001</v>
      </c>
      <c r="E187" s="45">
        <v>9.7597000000000005</v>
      </c>
      <c r="F187" s="45">
        <v>1.5009999999999999</v>
      </c>
      <c r="G187" s="45">
        <v>11.363099999999999</v>
      </c>
      <c r="H187" s="45">
        <v>5.0997000000000003</v>
      </c>
      <c r="I187" s="45">
        <v>12.6821</v>
      </c>
      <c r="J187" s="45">
        <v>12.619899999999999</v>
      </c>
      <c r="K187" s="45">
        <v>1.5133000000000001</v>
      </c>
      <c r="L187" s="45">
        <v>0.84550000000000003</v>
      </c>
      <c r="M187" s="45">
        <v>1.0200000000000001E-2</v>
      </c>
      <c r="N187" s="45">
        <v>0.99339999999999995</v>
      </c>
      <c r="O187" s="45">
        <v>0.72650000000000003</v>
      </c>
      <c r="P187" s="45">
        <v>1.2661</v>
      </c>
    </row>
    <row r="188" spans="1:16">
      <c r="A188" s="8">
        <v>45931</v>
      </c>
      <c r="B188" s="45">
        <v>9.0891000000000002</v>
      </c>
      <c r="C188" s="45">
        <v>3.6294</v>
      </c>
      <c r="D188" s="45">
        <v>9.7898999999999994</v>
      </c>
      <c r="E188" s="45">
        <v>9.9565999999999999</v>
      </c>
      <c r="F188" s="45">
        <v>1.9253</v>
      </c>
      <c r="G188" s="45">
        <v>11.4655</v>
      </c>
      <c r="H188" s="45">
        <v>4.6048</v>
      </c>
      <c r="I188" s="45">
        <v>12.353400000000001</v>
      </c>
      <c r="J188" s="45">
        <v>12.660600000000001</v>
      </c>
      <c r="K188" s="45">
        <v>1.9383999999999999</v>
      </c>
      <c r="L188" s="45">
        <v>0.78559999999999997</v>
      </c>
      <c r="M188" s="45">
        <v>1.0200000000000001E-2</v>
      </c>
      <c r="N188" s="45">
        <v>0.96879999999999999</v>
      </c>
      <c r="O188" s="45">
        <v>0.45629999999999998</v>
      </c>
      <c r="P188" s="45">
        <v>1.056</v>
      </c>
    </row>
    <row r="189" spans="1:16">
      <c r="A189" s="8">
        <v>45962</v>
      </c>
      <c r="B189" s="45">
        <v>8.9009</v>
      </c>
      <c r="C189" s="45">
        <v>4.4032999999999998</v>
      </c>
      <c r="D189" s="45">
        <v>9.7062000000000008</v>
      </c>
      <c r="E189" s="45">
        <v>10.577199999999999</v>
      </c>
      <c r="F189" s="45">
        <v>2.2747999999999999</v>
      </c>
      <c r="G189" s="45">
        <v>11.114599999999999</v>
      </c>
      <c r="H189" s="45">
        <v>5.1376999999999997</v>
      </c>
      <c r="I189" s="45">
        <v>12.4122</v>
      </c>
      <c r="J189" s="45">
        <v>13.090999999999999</v>
      </c>
      <c r="K189" s="45">
        <v>2.2951000000000001</v>
      </c>
      <c r="L189" s="45">
        <v>0.79600000000000004</v>
      </c>
      <c r="M189" s="45">
        <v>1.03E-2</v>
      </c>
      <c r="N189" s="45">
        <v>0.97709999999999997</v>
      </c>
      <c r="O189" s="45">
        <v>0.44850000000000001</v>
      </c>
      <c r="P189" s="45">
        <v>1.6166</v>
      </c>
    </row>
    <row r="190" spans="1:16">
      <c r="A190" s="8">
        <v>45992</v>
      </c>
      <c r="B190" s="45">
        <v>8.9931000000000001</v>
      </c>
      <c r="C190" s="45">
        <v>3.4657</v>
      </c>
      <c r="D190" s="45">
        <v>9.8171999999999997</v>
      </c>
      <c r="E190" s="45">
        <v>9.8664000000000005</v>
      </c>
      <c r="F190" s="45">
        <v>1.3740000000000001</v>
      </c>
      <c r="G190" s="45">
        <v>11.523899999999999</v>
      </c>
      <c r="H190" s="45">
        <v>4.4082999999999997</v>
      </c>
      <c r="I190" s="45">
        <v>12.5753</v>
      </c>
      <c r="J190" s="45">
        <v>12.8568</v>
      </c>
      <c r="K190" s="45">
        <v>1.9914000000000001</v>
      </c>
      <c r="L190" s="45">
        <v>0.88429999999999997</v>
      </c>
      <c r="M190" s="45">
        <v>1.04E-2</v>
      </c>
      <c r="N190" s="45">
        <v>1.0227999999999999</v>
      </c>
      <c r="O190" s="45">
        <v>0.89890000000000003</v>
      </c>
      <c r="P190" s="45">
        <v>0.14099999999999999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0" customWidth="1"/>
    <col min="4" max="4" width="30.44140625" style="20" customWidth="1"/>
    <col min="5" max="16384" width="9.109375" style="20"/>
  </cols>
  <sheetData>
    <row r="1" spans="1:6">
      <c r="A1" s="17" t="s">
        <v>157</v>
      </c>
    </row>
    <row r="2" spans="1:6" ht="5.25" customHeight="1"/>
    <row r="3" spans="1:6">
      <c r="A3" s="108" t="s">
        <v>127</v>
      </c>
    </row>
    <row r="4" spans="1:6" ht="12.75" customHeight="1">
      <c r="A4" s="13" t="s">
        <v>130</v>
      </c>
    </row>
    <row r="5" spans="1:6" ht="12.75" customHeight="1">
      <c r="A5" s="14" t="s">
        <v>128</v>
      </c>
    </row>
    <row r="6" spans="1:6" s="19" customFormat="1" ht="15" customHeight="1">
      <c r="A6" s="195" t="s">
        <v>0</v>
      </c>
      <c r="B6" s="258" t="s">
        <v>201</v>
      </c>
      <c r="C6" s="259" t="s">
        <v>129</v>
      </c>
      <c r="D6" s="259" t="s">
        <v>188</v>
      </c>
    </row>
    <row r="7" spans="1:6" s="19" customFormat="1" ht="15" customHeight="1">
      <c r="A7" s="196"/>
      <c r="B7" s="258"/>
      <c r="C7" s="260"/>
      <c r="D7" s="260"/>
    </row>
    <row r="8" spans="1:6" s="19" customFormat="1" ht="25.5" customHeight="1">
      <c r="A8" s="197"/>
      <c r="B8" s="258"/>
      <c r="C8" s="261"/>
      <c r="D8" s="261"/>
    </row>
    <row r="9" spans="1:6" s="19" customFormat="1" hidden="1">
      <c r="A9" s="123"/>
      <c r="B9" s="132"/>
      <c r="C9" s="133"/>
      <c r="D9" s="133"/>
    </row>
    <row r="10" spans="1:6" s="19" customFormat="1">
      <c r="A10" s="18">
        <v>1</v>
      </c>
      <c r="B10" s="142">
        <v>2</v>
      </c>
      <c r="C10" s="142">
        <v>3</v>
      </c>
      <c r="D10" s="48">
        <v>4</v>
      </c>
    </row>
    <row r="11" spans="1:6" hidden="1" outlineLevel="1">
      <c r="A11" s="8">
        <v>40544</v>
      </c>
      <c r="B11" s="143">
        <v>13</v>
      </c>
      <c r="C11" s="143">
        <v>50</v>
      </c>
      <c r="D11" s="138" t="s">
        <v>189</v>
      </c>
      <c r="E11" s="43"/>
      <c r="F11" s="43"/>
    </row>
    <row r="12" spans="1:6" hidden="1" outlineLevel="1">
      <c r="A12" s="8">
        <v>40575</v>
      </c>
      <c r="B12" s="143">
        <v>13</v>
      </c>
      <c r="C12" s="143">
        <v>50</v>
      </c>
      <c r="D12" s="138" t="s">
        <v>189</v>
      </c>
      <c r="E12" s="43"/>
      <c r="F12" s="43"/>
    </row>
    <row r="13" spans="1:6" hidden="1" outlineLevel="1">
      <c r="A13" s="8">
        <v>40603</v>
      </c>
      <c r="B13" s="143">
        <v>13</v>
      </c>
      <c r="C13" s="143">
        <v>49</v>
      </c>
      <c r="D13" s="138" t="s">
        <v>189</v>
      </c>
      <c r="E13" s="43"/>
      <c r="F13" s="43"/>
    </row>
    <row r="14" spans="1:6" hidden="1" outlineLevel="1">
      <c r="A14" s="8">
        <v>40634</v>
      </c>
      <c r="B14" s="143">
        <v>13</v>
      </c>
      <c r="C14" s="143">
        <v>49</v>
      </c>
      <c r="D14" s="138" t="s">
        <v>189</v>
      </c>
      <c r="E14" s="43"/>
      <c r="F14" s="43"/>
    </row>
    <row r="15" spans="1:6" hidden="1" outlineLevel="1">
      <c r="A15" s="8">
        <v>40664</v>
      </c>
      <c r="B15" s="143">
        <v>12</v>
      </c>
      <c r="C15" s="143">
        <v>47</v>
      </c>
      <c r="D15" s="138" t="s">
        <v>189</v>
      </c>
      <c r="E15" s="43"/>
      <c r="F15" s="43"/>
    </row>
    <row r="16" spans="1:6" hidden="1" outlineLevel="1">
      <c r="A16" s="8">
        <v>40695</v>
      </c>
      <c r="B16" s="143">
        <v>12</v>
      </c>
      <c r="C16" s="143">
        <v>46</v>
      </c>
      <c r="D16" s="138" t="s">
        <v>189</v>
      </c>
      <c r="E16" s="43"/>
      <c r="F16" s="43"/>
    </row>
    <row r="17" spans="1:6" hidden="1" outlineLevel="1">
      <c r="A17" s="8">
        <v>40725</v>
      </c>
      <c r="B17" s="143">
        <v>12</v>
      </c>
      <c r="C17" s="143">
        <v>46</v>
      </c>
      <c r="D17" s="138" t="s">
        <v>189</v>
      </c>
      <c r="E17" s="43"/>
      <c r="F17" s="43"/>
    </row>
    <row r="18" spans="1:6" hidden="1" outlineLevel="1">
      <c r="A18" s="8">
        <v>40756</v>
      </c>
      <c r="B18" s="143">
        <v>12</v>
      </c>
      <c r="C18" s="143">
        <v>46</v>
      </c>
      <c r="D18" s="138" t="s">
        <v>189</v>
      </c>
      <c r="E18" s="43"/>
      <c r="F18" s="43"/>
    </row>
    <row r="19" spans="1:6" hidden="1" outlineLevel="1">
      <c r="A19" s="8">
        <v>40787</v>
      </c>
      <c r="B19" s="143">
        <v>12</v>
      </c>
      <c r="C19" s="143">
        <v>45</v>
      </c>
      <c r="D19" s="138" t="s">
        <v>189</v>
      </c>
      <c r="E19" s="43"/>
      <c r="F19" s="43"/>
    </row>
    <row r="20" spans="1:6" hidden="1" outlineLevel="1">
      <c r="A20" s="8">
        <v>40817</v>
      </c>
      <c r="B20" s="143">
        <v>13</v>
      </c>
      <c r="C20" s="143">
        <v>44</v>
      </c>
      <c r="D20" s="138" t="s">
        <v>189</v>
      </c>
      <c r="E20" s="43"/>
      <c r="F20" s="43"/>
    </row>
    <row r="21" spans="1:6" hidden="1" outlineLevel="1">
      <c r="A21" s="8">
        <v>40848</v>
      </c>
      <c r="B21" s="143">
        <v>13</v>
      </c>
      <c r="C21" s="143">
        <v>40</v>
      </c>
      <c r="D21" s="138" t="s">
        <v>189</v>
      </c>
      <c r="E21" s="43"/>
      <c r="F21" s="43"/>
    </row>
    <row r="22" spans="1:6" hidden="1" outlineLevel="1">
      <c r="A22" s="8">
        <v>40878</v>
      </c>
      <c r="B22" s="143">
        <v>13</v>
      </c>
      <c r="C22" s="143">
        <v>39</v>
      </c>
      <c r="D22" s="138" t="s">
        <v>189</v>
      </c>
      <c r="E22" s="43"/>
      <c r="F22" s="43"/>
    </row>
    <row r="23" spans="1:6" hidden="1" outlineLevel="1">
      <c r="A23" s="8">
        <v>40909</v>
      </c>
      <c r="B23" s="143">
        <v>13</v>
      </c>
      <c r="C23" s="143">
        <v>38</v>
      </c>
      <c r="D23" s="138" t="s">
        <v>189</v>
      </c>
      <c r="E23" s="43"/>
      <c r="F23" s="43"/>
    </row>
    <row r="24" spans="1:6" hidden="1" outlineLevel="1">
      <c r="A24" s="8">
        <v>40940</v>
      </c>
      <c r="B24" s="143">
        <v>13</v>
      </c>
      <c r="C24" s="143">
        <v>34</v>
      </c>
      <c r="D24" s="138" t="s">
        <v>189</v>
      </c>
      <c r="E24" s="43"/>
      <c r="F24" s="43"/>
    </row>
    <row r="25" spans="1:6" hidden="1" outlineLevel="1">
      <c r="A25" s="8">
        <v>40969</v>
      </c>
      <c r="B25" s="143">
        <v>14</v>
      </c>
      <c r="C25" s="143">
        <v>30</v>
      </c>
      <c r="D25" s="138" t="s">
        <v>189</v>
      </c>
      <c r="E25" s="43"/>
      <c r="F25" s="43"/>
    </row>
    <row r="26" spans="1:6" hidden="1" outlineLevel="1">
      <c r="A26" s="8">
        <v>41000</v>
      </c>
      <c r="B26" s="143">
        <v>14</v>
      </c>
      <c r="C26" s="143">
        <v>27</v>
      </c>
      <c r="D26" s="138" t="s">
        <v>189</v>
      </c>
      <c r="E26" s="43"/>
      <c r="F26" s="43"/>
    </row>
    <row r="27" spans="1:6" hidden="1" outlineLevel="1">
      <c r="A27" s="8">
        <v>41030</v>
      </c>
      <c r="B27" s="143">
        <v>14</v>
      </c>
      <c r="C27" s="143">
        <v>25</v>
      </c>
      <c r="D27" s="138" t="s">
        <v>189</v>
      </c>
      <c r="E27" s="43"/>
      <c r="F27" s="43"/>
    </row>
    <row r="28" spans="1:6" hidden="1" outlineLevel="1">
      <c r="A28" s="8">
        <v>41061</v>
      </c>
      <c r="B28" s="143">
        <v>14</v>
      </c>
      <c r="C28" s="143">
        <v>24</v>
      </c>
      <c r="D28" s="138" t="s">
        <v>189</v>
      </c>
      <c r="E28" s="43"/>
      <c r="F28" s="43"/>
    </row>
    <row r="29" spans="1:6" hidden="1" outlineLevel="1">
      <c r="A29" s="8">
        <v>41091</v>
      </c>
      <c r="B29" s="143">
        <v>14</v>
      </c>
      <c r="C29" s="143">
        <v>23</v>
      </c>
      <c r="D29" s="138" t="s">
        <v>189</v>
      </c>
      <c r="E29" s="43"/>
      <c r="F29" s="43"/>
    </row>
    <row r="30" spans="1:6" hidden="1" outlineLevel="1">
      <c r="A30" s="8">
        <v>41122</v>
      </c>
      <c r="B30" s="143">
        <v>14</v>
      </c>
      <c r="C30" s="143">
        <v>23</v>
      </c>
      <c r="D30" s="138" t="s">
        <v>189</v>
      </c>
      <c r="E30" s="43"/>
      <c r="F30" s="43"/>
    </row>
    <row r="31" spans="1:6" hidden="1" outlineLevel="1">
      <c r="A31" s="8">
        <v>41153</v>
      </c>
      <c r="B31" s="143">
        <v>14</v>
      </c>
      <c r="C31" s="143">
        <v>19</v>
      </c>
      <c r="D31" s="138" t="s">
        <v>189</v>
      </c>
      <c r="E31" s="43"/>
      <c r="F31" s="43"/>
    </row>
    <row r="32" spans="1:6" hidden="1" outlineLevel="1">
      <c r="A32" s="8">
        <v>41183</v>
      </c>
      <c r="B32" s="143">
        <v>14</v>
      </c>
      <c r="C32" s="143">
        <v>18</v>
      </c>
      <c r="D32" s="138" t="s">
        <v>189</v>
      </c>
      <c r="E32" s="43"/>
      <c r="F32" s="43"/>
    </row>
    <row r="33" spans="1:6" hidden="1" outlineLevel="1">
      <c r="A33" s="8">
        <v>41214</v>
      </c>
      <c r="B33" s="143">
        <v>14</v>
      </c>
      <c r="C33" s="143">
        <v>18</v>
      </c>
      <c r="D33" s="138" t="s">
        <v>189</v>
      </c>
      <c r="E33" s="43"/>
      <c r="F33" s="43"/>
    </row>
    <row r="34" spans="1:6" hidden="1" outlineLevel="1">
      <c r="A34" s="8">
        <v>41244</v>
      </c>
      <c r="B34" s="143">
        <v>14</v>
      </c>
      <c r="C34" s="143">
        <v>18</v>
      </c>
      <c r="D34" s="138" t="s">
        <v>189</v>
      </c>
      <c r="E34" s="43"/>
      <c r="F34" s="43"/>
    </row>
    <row r="35" spans="1:6" hidden="1" outlineLevel="1">
      <c r="A35" s="8">
        <v>41275</v>
      </c>
      <c r="B35" s="143">
        <v>14</v>
      </c>
      <c r="C35" s="143">
        <v>17</v>
      </c>
      <c r="D35" s="138" t="s">
        <v>189</v>
      </c>
      <c r="E35" s="43"/>
      <c r="F35" s="43"/>
    </row>
    <row r="36" spans="1:6" hidden="1" outlineLevel="1">
      <c r="A36" s="8">
        <v>41306</v>
      </c>
      <c r="B36" s="143">
        <v>14</v>
      </c>
      <c r="C36" s="143">
        <v>16</v>
      </c>
      <c r="D36" s="138" t="s">
        <v>189</v>
      </c>
      <c r="E36" s="43"/>
      <c r="F36" s="43"/>
    </row>
    <row r="37" spans="1:6" hidden="1" outlineLevel="1">
      <c r="A37" s="8">
        <v>41334</v>
      </c>
      <c r="B37" s="143">
        <v>14</v>
      </c>
      <c r="C37" s="143">
        <v>15</v>
      </c>
      <c r="D37" s="138" t="s">
        <v>189</v>
      </c>
      <c r="E37" s="43"/>
      <c r="F37" s="43"/>
    </row>
    <row r="38" spans="1:6" hidden="1" outlineLevel="1">
      <c r="A38" s="8">
        <v>41365</v>
      </c>
      <c r="B38" s="143">
        <v>14</v>
      </c>
      <c r="C38" s="143">
        <v>15</v>
      </c>
      <c r="D38" s="138" t="s">
        <v>189</v>
      </c>
      <c r="E38" s="43"/>
      <c r="F38" s="43"/>
    </row>
    <row r="39" spans="1:6" hidden="1" outlineLevel="1">
      <c r="A39" s="8">
        <v>41395</v>
      </c>
      <c r="B39" s="143">
        <v>14</v>
      </c>
      <c r="C39" s="143">
        <v>15</v>
      </c>
      <c r="D39" s="138" t="s">
        <v>189</v>
      </c>
      <c r="E39" s="43"/>
      <c r="F39" s="43"/>
    </row>
    <row r="40" spans="1:6" hidden="1" outlineLevel="1">
      <c r="A40" s="8">
        <v>41426</v>
      </c>
      <c r="B40" s="143">
        <v>14</v>
      </c>
      <c r="C40" s="143">
        <v>15</v>
      </c>
      <c r="D40" s="138" t="s">
        <v>189</v>
      </c>
      <c r="E40" s="43"/>
      <c r="F40" s="43"/>
    </row>
    <row r="41" spans="1:6" hidden="1" outlineLevel="1">
      <c r="A41" s="8">
        <v>41456</v>
      </c>
      <c r="B41" s="143">
        <v>14</v>
      </c>
      <c r="C41" s="143">
        <v>15</v>
      </c>
      <c r="D41" s="138" t="s">
        <v>189</v>
      </c>
      <c r="E41" s="43"/>
      <c r="F41" s="43"/>
    </row>
    <row r="42" spans="1:6" hidden="1" outlineLevel="1">
      <c r="A42" s="8">
        <v>41487</v>
      </c>
      <c r="B42" s="143">
        <v>14</v>
      </c>
      <c r="C42" s="143">
        <v>15</v>
      </c>
      <c r="D42" s="138" t="s">
        <v>189</v>
      </c>
      <c r="E42" s="43"/>
      <c r="F42" s="43"/>
    </row>
    <row r="43" spans="1:6" hidden="1" outlineLevel="1">
      <c r="A43" s="8">
        <v>41518</v>
      </c>
      <c r="B43" s="143">
        <v>14</v>
      </c>
      <c r="C43" s="143">
        <v>14</v>
      </c>
      <c r="D43" s="138" t="s">
        <v>189</v>
      </c>
      <c r="E43" s="43"/>
      <c r="F43" s="43"/>
    </row>
    <row r="44" spans="1:6" hidden="1" outlineLevel="1">
      <c r="A44" s="8">
        <v>41548</v>
      </c>
      <c r="B44" s="143">
        <v>14</v>
      </c>
      <c r="C44" s="143">
        <v>14</v>
      </c>
      <c r="D44" s="138" t="s">
        <v>189</v>
      </c>
      <c r="E44" s="43"/>
      <c r="F44" s="43"/>
    </row>
    <row r="45" spans="1:6" hidden="1" outlineLevel="1">
      <c r="A45" s="8">
        <v>41579</v>
      </c>
      <c r="B45" s="143">
        <v>14</v>
      </c>
      <c r="C45" s="143">
        <v>14</v>
      </c>
      <c r="D45" s="138" t="s">
        <v>189</v>
      </c>
      <c r="E45" s="43"/>
      <c r="F45" s="43"/>
    </row>
    <row r="46" spans="1:6" hidden="1" outlineLevel="1">
      <c r="A46" s="8">
        <v>41609</v>
      </c>
      <c r="B46" s="143">
        <v>14</v>
      </c>
      <c r="C46" s="143">
        <v>13</v>
      </c>
      <c r="D46" s="138" t="s">
        <v>189</v>
      </c>
      <c r="E46" s="43"/>
      <c r="F46" s="43"/>
    </row>
    <row r="47" spans="1:6" hidden="1" outlineLevel="1">
      <c r="A47" s="8">
        <v>41640</v>
      </c>
      <c r="B47" s="143">
        <v>13</v>
      </c>
      <c r="C47" s="143">
        <v>13</v>
      </c>
      <c r="D47" s="138" t="s">
        <v>189</v>
      </c>
      <c r="E47" s="43"/>
      <c r="F47" s="43"/>
    </row>
    <row r="48" spans="1:6" hidden="1" outlineLevel="1">
      <c r="A48" s="8">
        <v>41671</v>
      </c>
      <c r="B48" s="143">
        <v>13</v>
      </c>
      <c r="C48" s="143">
        <v>13</v>
      </c>
      <c r="D48" s="138" t="s">
        <v>189</v>
      </c>
      <c r="E48" s="43"/>
      <c r="F48" s="43"/>
    </row>
    <row r="49" spans="1:6" hidden="1" outlineLevel="1">
      <c r="A49" s="8">
        <v>41699</v>
      </c>
      <c r="B49" s="143">
        <v>13</v>
      </c>
      <c r="C49" s="143">
        <v>13</v>
      </c>
      <c r="D49" s="138" t="s">
        <v>189</v>
      </c>
      <c r="E49" s="43"/>
      <c r="F49" s="43"/>
    </row>
    <row r="50" spans="1:6" hidden="1" outlineLevel="1">
      <c r="A50" s="8">
        <v>41730</v>
      </c>
      <c r="B50" s="143">
        <v>13</v>
      </c>
      <c r="C50" s="143">
        <v>13</v>
      </c>
      <c r="D50" s="138" t="s">
        <v>189</v>
      </c>
      <c r="E50" s="43"/>
      <c r="F50" s="43"/>
    </row>
    <row r="51" spans="1:6" hidden="1" outlineLevel="1">
      <c r="A51" s="8">
        <v>41760</v>
      </c>
      <c r="B51" s="143">
        <v>13</v>
      </c>
      <c r="C51" s="143">
        <v>13</v>
      </c>
      <c r="D51" s="138" t="s">
        <v>189</v>
      </c>
      <c r="E51" s="43"/>
      <c r="F51" s="43"/>
    </row>
    <row r="52" spans="1:6" hidden="1" outlineLevel="1">
      <c r="A52" s="8">
        <v>41791</v>
      </c>
      <c r="B52" s="143">
        <v>13</v>
      </c>
      <c r="C52" s="143">
        <v>13</v>
      </c>
      <c r="D52" s="138" t="s">
        <v>189</v>
      </c>
      <c r="E52" s="43"/>
      <c r="F52" s="43"/>
    </row>
    <row r="53" spans="1:6" hidden="1" outlineLevel="1">
      <c r="A53" s="8">
        <v>41821</v>
      </c>
      <c r="B53" s="143">
        <v>13</v>
      </c>
      <c r="C53" s="143">
        <v>13</v>
      </c>
      <c r="D53" s="138" t="s">
        <v>189</v>
      </c>
      <c r="E53" s="43"/>
      <c r="F53" s="43"/>
    </row>
    <row r="54" spans="1:6" hidden="1" outlineLevel="1" collapsed="1">
      <c r="A54" s="8">
        <v>41852</v>
      </c>
      <c r="B54" s="143">
        <v>13</v>
      </c>
      <c r="C54" s="143">
        <v>13</v>
      </c>
      <c r="D54" s="138" t="s">
        <v>189</v>
      </c>
      <c r="E54" s="43"/>
      <c r="F54" s="43"/>
    </row>
    <row r="55" spans="1:6" hidden="1" outlineLevel="1" collapsed="1">
      <c r="A55" s="8">
        <v>41883</v>
      </c>
      <c r="B55" s="143">
        <v>13</v>
      </c>
      <c r="C55" s="143">
        <v>10</v>
      </c>
      <c r="D55" s="138" t="s">
        <v>189</v>
      </c>
      <c r="E55" s="43"/>
      <c r="F55" s="43"/>
    </row>
    <row r="56" spans="1:6" hidden="1" outlineLevel="1" collapsed="1">
      <c r="A56" s="8">
        <v>41913</v>
      </c>
      <c r="B56" s="143">
        <v>13</v>
      </c>
      <c r="C56" s="143">
        <v>10</v>
      </c>
      <c r="D56" s="138" t="s">
        <v>189</v>
      </c>
      <c r="E56" s="43"/>
      <c r="F56" s="43"/>
    </row>
    <row r="57" spans="1:6" hidden="1" outlineLevel="1" collapsed="1">
      <c r="A57" s="8">
        <v>41944</v>
      </c>
      <c r="B57" s="143">
        <v>13</v>
      </c>
      <c r="C57" s="143">
        <v>10</v>
      </c>
      <c r="D57" s="138" t="s">
        <v>189</v>
      </c>
      <c r="E57" s="43"/>
      <c r="F57" s="43"/>
    </row>
    <row r="58" spans="1:6" hidden="1" outlineLevel="1">
      <c r="A58" s="8">
        <v>41974</v>
      </c>
      <c r="B58" s="143">
        <v>12</v>
      </c>
      <c r="C58" s="143">
        <v>10</v>
      </c>
      <c r="D58" s="138" t="s">
        <v>189</v>
      </c>
      <c r="E58" s="43"/>
      <c r="F58" s="43"/>
    </row>
    <row r="59" spans="1:6" hidden="1" outlineLevel="1">
      <c r="A59" s="8">
        <v>42005</v>
      </c>
      <c r="B59" s="143">
        <v>10</v>
      </c>
      <c r="C59" s="143">
        <v>10</v>
      </c>
      <c r="D59" s="138" t="s">
        <v>189</v>
      </c>
      <c r="E59" s="43"/>
      <c r="F59" s="43"/>
    </row>
    <row r="60" spans="1:6" hidden="1" outlineLevel="1" collapsed="1">
      <c r="A60" s="8">
        <v>42036</v>
      </c>
      <c r="B60" s="143">
        <v>9</v>
      </c>
      <c r="C60" s="143">
        <v>10</v>
      </c>
      <c r="D60" s="138" t="s">
        <v>189</v>
      </c>
      <c r="E60" s="43"/>
      <c r="F60" s="43"/>
    </row>
    <row r="61" spans="1:6" hidden="1" outlineLevel="1" collapsed="1">
      <c r="A61" s="8">
        <v>42064</v>
      </c>
      <c r="B61" s="143">
        <v>9</v>
      </c>
      <c r="C61" s="143">
        <v>10</v>
      </c>
      <c r="D61" s="138" t="s">
        <v>189</v>
      </c>
      <c r="E61" s="43"/>
      <c r="F61" s="43"/>
    </row>
    <row r="62" spans="1:6" hidden="1" outlineLevel="1" collapsed="1">
      <c r="A62" s="8">
        <v>42095</v>
      </c>
      <c r="B62" s="143">
        <v>9</v>
      </c>
      <c r="C62" s="143">
        <v>10</v>
      </c>
      <c r="D62" s="138" t="s">
        <v>189</v>
      </c>
      <c r="E62" s="43"/>
      <c r="F62" s="43"/>
    </row>
    <row r="63" spans="1:6" hidden="1" outlineLevel="1" collapsed="1">
      <c r="A63" s="8">
        <v>42125</v>
      </c>
      <c r="B63" s="143">
        <v>9</v>
      </c>
      <c r="C63" s="143">
        <v>10</v>
      </c>
      <c r="D63" s="138" t="s">
        <v>189</v>
      </c>
      <c r="E63" s="43"/>
      <c r="F63" s="43"/>
    </row>
    <row r="64" spans="1:6" hidden="1" outlineLevel="1">
      <c r="A64" s="8">
        <v>42156</v>
      </c>
      <c r="B64" s="143">
        <v>9</v>
      </c>
      <c r="C64" s="143">
        <v>10</v>
      </c>
      <c r="D64" s="138" t="s">
        <v>189</v>
      </c>
      <c r="E64" s="43"/>
      <c r="F64" s="43"/>
    </row>
    <row r="65" spans="1:6" hidden="1" outlineLevel="1">
      <c r="A65" s="8">
        <v>42186</v>
      </c>
      <c r="B65" s="143">
        <v>9</v>
      </c>
      <c r="C65" s="143">
        <v>10</v>
      </c>
      <c r="D65" s="138" t="s">
        <v>189</v>
      </c>
      <c r="E65" s="43"/>
      <c r="F65" s="43"/>
    </row>
    <row r="66" spans="1:6" hidden="1" outlineLevel="1">
      <c r="A66" s="8">
        <v>42217</v>
      </c>
      <c r="B66" s="143">
        <v>9</v>
      </c>
      <c r="C66" s="143">
        <v>10</v>
      </c>
      <c r="D66" s="138" t="s">
        <v>189</v>
      </c>
      <c r="E66" s="43"/>
      <c r="F66" s="43"/>
    </row>
    <row r="67" spans="1:6" hidden="1" outlineLevel="1">
      <c r="A67" s="8">
        <v>42248</v>
      </c>
      <c r="B67" s="143">
        <v>9</v>
      </c>
      <c r="C67" s="143">
        <v>10</v>
      </c>
      <c r="D67" s="138" t="s">
        <v>189</v>
      </c>
      <c r="E67" s="43"/>
      <c r="F67" s="43"/>
    </row>
    <row r="68" spans="1:6" hidden="1" outlineLevel="1" collapsed="1">
      <c r="A68" s="8">
        <v>42278</v>
      </c>
      <c r="B68" s="143">
        <v>9</v>
      </c>
      <c r="C68" s="143">
        <v>10</v>
      </c>
      <c r="D68" s="138" t="s">
        <v>189</v>
      </c>
      <c r="E68" s="43"/>
      <c r="F68" s="43"/>
    </row>
    <row r="69" spans="1:6" hidden="1" outlineLevel="1" collapsed="1">
      <c r="A69" s="8">
        <v>42309</v>
      </c>
      <c r="B69" s="143">
        <v>9</v>
      </c>
      <c r="C69" s="143">
        <v>10</v>
      </c>
      <c r="D69" s="138" t="s">
        <v>189</v>
      </c>
      <c r="E69" s="43"/>
      <c r="F69" s="43"/>
    </row>
    <row r="70" spans="1:6" hidden="1" outlineLevel="1" collapsed="1">
      <c r="A70" s="8">
        <v>42339</v>
      </c>
      <c r="B70" s="143">
        <v>9</v>
      </c>
      <c r="C70" s="143">
        <v>8</v>
      </c>
      <c r="D70" s="43">
        <v>1029</v>
      </c>
      <c r="E70" s="43"/>
      <c r="F70" s="43"/>
    </row>
    <row r="71" spans="1:6" hidden="1" outlineLevel="1" collapsed="1">
      <c r="A71" s="8">
        <v>42370</v>
      </c>
      <c r="B71" s="143">
        <v>9</v>
      </c>
      <c r="C71" s="143">
        <v>8</v>
      </c>
      <c r="D71" s="43">
        <v>1029</v>
      </c>
      <c r="E71" s="43"/>
      <c r="F71" s="43"/>
    </row>
    <row r="72" spans="1:6" hidden="1" outlineLevel="1" collapsed="1">
      <c r="A72" s="8">
        <v>42401</v>
      </c>
      <c r="B72" s="143">
        <v>9</v>
      </c>
      <c r="C72" s="143">
        <v>8</v>
      </c>
      <c r="D72" s="43">
        <v>1029</v>
      </c>
      <c r="E72" s="43"/>
      <c r="F72" s="43"/>
    </row>
    <row r="73" spans="1:6" hidden="1" outlineLevel="1" collapsed="1">
      <c r="A73" s="8">
        <v>42430</v>
      </c>
      <c r="B73" s="143">
        <v>9</v>
      </c>
      <c r="C73" s="143">
        <v>8</v>
      </c>
      <c r="D73" s="43">
        <v>999</v>
      </c>
      <c r="E73" s="43"/>
      <c r="F73" s="43"/>
    </row>
    <row r="74" spans="1:6" hidden="1" outlineLevel="1" collapsed="1">
      <c r="A74" s="8">
        <v>42461</v>
      </c>
      <c r="B74" s="143">
        <v>9</v>
      </c>
      <c r="C74" s="143">
        <v>8</v>
      </c>
      <c r="D74" s="43">
        <v>999</v>
      </c>
      <c r="E74" s="43"/>
      <c r="F74" s="43"/>
    </row>
    <row r="75" spans="1:6" hidden="1" outlineLevel="2">
      <c r="A75" s="8">
        <v>42491</v>
      </c>
      <c r="B75" s="143">
        <v>9</v>
      </c>
      <c r="C75" s="143">
        <v>8</v>
      </c>
      <c r="D75" s="43">
        <v>999</v>
      </c>
      <c r="E75" s="43"/>
      <c r="F75" s="43"/>
    </row>
    <row r="76" spans="1:6" hidden="1" outlineLevel="1" collapsed="1">
      <c r="A76" s="8">
        <v>42522</v>
      </c>
      <c r="B76" s="143">
        <v>9</v>
      </c>
      <c r="C76" s="143">
        <v>8</v>
      </c>
      <c r="D76" s="43">
        <v>962</v>
      </c>
      <c r="E76" s="43"/>
      <c r="F76" s="43"/>
    </row>
    <row r="77" spans="1:6" hidden="1" outlineLevel="1" collapsed="1">
      <c r="A77" s="8">
        <v>42552</v>
      </c>
      <c r="B77" s="143">
        <v>9</v>
      </c>
      <c r="C77" s="143">
        <v>8</v>
      </c>
      <c r="D77" s="43">
        <v>962</v>
      </c>
    </row>
    <row r="78" spans="1:6" hidden="1" outlineLevel="1" collapsed="1">
      <c r="A78" s="8">
        <v>42583</v>
      </c>
      <c r="B78" s="143">
        <v>8</v>
      </c>
      <c r="C78" s="143">
        <v>8</v>
      </c>
      <c r="D78" s="43">
        <v>962</v>
      </c>
    </row>
    <row r="79" spans="1:6" ht="14.4" hidden="1" outlineLevel="1" collapsed="1">
      <c r="A79" s="8">
        <v>42614</v>
      </c>
      <c r="B79" s="143">
        <v>8</v>
      </c>
      <c r="C79" s="143">
        <v>8</v>
      </c>
      <c r="D79" s="158">
        <v>960</v>
      </c>
    </row>
    <row r="80" spans="1:6" ht="14.4" hidden="1" outlineLevel="1" collapsed="1">
      <c r="A80" s="8">
        <v>42644</v>
      </c>
      <c r="B80" s="143">
        <v>8</v>
      </c>
      <c r="C80" s="143">
        <v>7</v>
      </c>
      <c r="D80" s="158">
        <v>960</v>
      </c>
    </row>
    <row r="81" spans="1:4" ht="14.4" hidden="1" outlineLevel="1" collapsed="1">
      <c r="A81" s="8">
        <v>42675</v>
      </c>
      <c r="B81" s="143">
        <v>8</v>
      </c>
      <c r="C81" s="143">
        <v>7</v>
      </c>
      <c r="D81" s="158">
        <v>960</v>
      </c>
    </row>
    <row r="82" spans="1:4" ht="14.4" hidden="1" outlineLevel="1" collapsed="1">
      <c r="A82" s="8">
        <v>42705</v>
      </c>
      <c r="B82" s="143">
        <v>8</v>
      </c>
      <c r="C82" s="143">
        <v>7</v>
      </c>
      <c r="D82" s="158">
        <v>943</v>
      </c>
    </row>
    <row r="83" spans="1:4" ht="14.4" hidden="1" outlineLevel="1" collapsed="1">
      <c r="A83" s="8">
        <v>42736</v>
      </c>
      <c r="B83" s="143">
        <v>8</v>
      </c>
      <c r="C83" s="143">
        <v>7</v>
      </c>
      <c r="D83" s="158">
        <v>943</v>
      </c>
    </row>
    <row r="84" spans="1:4" ht="14.4" hidden="1" outlineLevel="1" collapsed="1">
      <c r="A84" s="8">
        <v>42767</v>
      </c>
      <c r="B84" s="143">
        <v>8</v>
      </c>
      <c r="C84" s="143">
        <v>7</v>
      </c>
      <c r="D84" s="158">
        <v>943</v>
      </c>
    </row>
    <row r="85" spans="1:4" ht="14.4" hidden="1" outlineLevel="1" collapsed="1">
      <c r="A85" s="8">
        <v>42795</v>
      </c>
      <c r="B85" s="143">
        <v>8</v>
      </c>
      <c r="C85" s="143">
        <v>7</v>
      </c>
      <c r="D85" s="158">
        <v>906</v>
      </c>
    </row>
    <row r="86" spans="1:4" ht="14.4" hidden="1" outlineLevel="1" collapsed="1">
      <c r="A86" s="8">
        <v>42826</v>
      </c>
      <c r="B86" s="143">
        <v>8</v>
      </c>
      <c r="C86" s="143">
        <v>7</v>
      </c>
      <c r="D86" s="158">
        <v>906</v>
      </c>
    </row>
    <row r="87" spans="1:4" ht="14.4" hidden="1" outlineLevel="1" collapsed="1">
      <c r="A87" s="8">
        <v>42856</v>
      </c>
      <c r="B87" s="143">
        <v>8</v>
      </c>
      <c r="C87" s="143">
        <v>7</v>
      </c>
      <c r="D87" s="158">
        <v>906</v>
      </c>
    </row>
    <row r="88" spans="1:4" ht="14.4" hidden="1" outlineLevel="1" collapsed="1">
      <c r="A88" s="8">
        <v>42887</v>
      </c>
      <c r="B88" s="143">
        <v>8</v>
      </c>
      <c r="C88" s="143">
        <v>7</v>
      </c>
      <c r="D88" s="158">
        <v>896</v>
      </c>
    </row>
    <row r="89" spans="1:4" ht="14.4" hidden="1" outlineLevel="1" collapsed="1">
      <c r="A89" s="8">
        <v>42917</v>
      </c>
      <c r="B89" s="143">
        <v>8</v>
      </c>
      <c r="C89" s="143">
        <v>7</v>
      </c>
      <c r="D89" s="158">
        <v>896</v>
      </c>
    </row>
    <row r="90" spans="1:4" ht="14.4" hidden="1" outlineLevel="1" collapsed="1">
      <c r="A90" s="8">
        <v>42948</v>
      </c>
      <c r="B90" s="143">
        <v>7</v>
      </c>
      <c r="C90" s="143">
        <v>7</v>
      </c>
      <c r="D90" s="158">
        <v>896</v>
      </c>
    </row>
    <row r="91" spans="1:4" ht="14.4" hidden="1" outlineLevel="1" collapsed="1">
      <c r="A91" s="8">
        <v>42979</v>
      </c>
      <c r="B91" s="143">
        <v>7</v>
      </c>
      <c r="C91" s="143">
        <v>7</v>
      </c>
      <c r="D91" s="158">
        <v>886</v>
      </c>
    </row>
    <row r="92" spans="1:4" ht="14.4" hidden="1" outlineLevel="1" collapsed="1">
      <c r="A92" s="8">
        <v>43009</v>
      </c>
      <c r="B92" s="143">
        <v>7</v>
      </c>
      <c r="C92" s="143">
        <v>7</v>
      </c>
      <c r="D92" s="158">
        <v>886</v>
      </c>
    </row>
    <row r="93" spans="1:4" ht="14.4" hidden="1" outlineLevel="1" collapsed="1">
      <c r="A93" s="8">
        <v>43040</v>
      </c>
      <c r="B93" s="143">
        <v>7</v>
      </c>
      <c r="C93" s="143">
        <v>7</v>
      </c>
      <c r="D93" s="158">
        <v>886</v>
      </c>
    </row>
    <row r="94" spans="1:4" ht="14.4" hidden="1" outlineLevel="1" collapsed="1">
      <c r="A94" s="8">
        <v>43070</v>
      </c>
      <c r="B94" s="143">
        <v>7</v>
      </c>
      <c r="C94" s="143">
        <v>7</v>
      </c>
      <c r="D94" s="158">
        <v>853</v>
      </c>
    </row>
    <row r="95" spans="1:4" ht="14.4" hidden="1" outlineLevel="1" collapsed="1">
      <c r="A95" s="8">
        <v>43101</v>
      </c>
      <c r="B95" s="143">
        <v>7</v>
      </c>
      <c r="C95" s="143">
        <v>7</v>
      </c>
      <c r="D95" s="158">
        <v>853</v>
      </c>
    </row>
    <row r="96" spans="1:4" ht="14.4" hidden="1" outlineLevel="1" collapsed="1">
      <c r="A96" s="8">
        <v>43132</v>
      </c>
      <c r="B96" s="143">
        <v>7</v>
      </c>
      <c r="C96" s="143">
        <v>7</v>
      </c>
      <c r="D96" s="158">
        <v>853</v>
      </c>
    </row>
    <row r="97" spans="1:4" ht="14.4" hidden="1" outlineLevel="1" collapsed="1">
      <c r="A97" s="8">
        <v>43160</v>
      </c>
      <c r="B97" s="143">
        <v>7</v>
      </c>
      <c r="C97" s="143">
        <v>7</v>
      </c>
      <c r="D97" s="158">
        <v>851</v>
      </c>
    </row>
    <row r="98" spans="1:4" ht="14.4" hidden="1" outlineLevel="1" collapsed="1">
      <c r="A98" s="8">
        <v>43191</v>
      </c>
      <c r="B98" s="143">
        <v>7</v>
      </c>
      <c r="C98" s="143">
        <v>7</v>
      </c>
      <c r="D98" s="158">
        <v>851</v>
      </c>
    </row>
    <row r="99" spans="1:4" ht="14.4" hidden="1" outlineLevel="1" collapsed="1">
      <c r="A99" s="8">
        <v>43221</v>
      </c>
      <c r="B99" s="143">
        <v>7</v>
      </c>
      <c r="C99" s="143">
        <v>7</v>
      </c>
      <c r="D99" s="158">
        <v>851</v>
      </c>
    </row>
    <row r="100" spans="1:4" ht="14.4" hidden="1" outlineLevel="1" collapsed="1">
      <c r="A100" s="8">
        <v>43252</v>
      </c>
      <c r="B100" s="143">
        <v>7</v>
      </c>
      <c r="C100" s="143">
        <v>7</v>
      </c>
      <c r="D100" s="158">
        <v>812</v>
      </c>
    </row>
    <row r="101" spans="1:4" ht="14.4" hidden="1" outlineLevel="1" collapsed="1">
      <c r="A101" s="8">
        <v>43282</v>
      </c>
      <c r="B101" s="143">
        <v>7</v>
      </c>
      <c r="C101" s="143">
        <v>7</v>
      </c>
      <c r="D101" s="158">
        <v>812</v>
      </c>
    </row>
    <row r="102" spans="1:4" ht="14.4" hidden="1" outlineLevel="1" collapsed="1">
      <c r="A102" s="8">
        <v>43313</v>
      </c>
      <c r="B102" s="143">
        <v>7</v>
      </c>
      <c r="C102" s="143">
        <v>6</v>
      </c>
      <c r="D102" s="158">
        <v>812</v>
      </c>
    </row>
    <row r="103" spans="1:4" ht="14.4" hidden="1" outlineLevel="1" collapsed="1">
      <c r="A103" s="8">
        <v>43344</v>
      </c>
      <c r="B103" s="143">
        <v>7</v>
      </c>
      <c r="C103" s="143">
        <v>6</v>
      </c>
      <c r="D103" s="158">
        <v>792</v>
      </c>
    </row>
    <row r="104" spans="1:4" ht="14.4" hidden="1" outlineLevel="1" collapsed="1">
      <c r="A104" s="8">
        <v>43374</v>
      </c>
      <c r="B104" s="143">
        <v>7</v>
      </c>
      <c r="C104" s="143">
        <v>6</v>
      </c>
      <c r="D104" s="158">
        <v>792</v>
      </c>
    </row>
    <row r="105" spans="1:4" ht="14.4" hidden="1" outlineLevel="1" collapsed="1">
      <c r="A105" s="8">
        <v>43405</v>
      </c>
      <c r="B105" s="143">
        <v>7</v>
      </c>
      <c r="C105" s="143">
        <v>6</v>
      </c>
      <c r="D105" s="158">
        <v>792</v>
      </c>
    </row>
    <row r="106" spans="1:4" ht="14.4" hidden="1" outlineLevel="1" collapsed="1">
      <c r="A106" s="8">
        <v>43435</v>
      </c>
      <c r="B106" s="143">
        <v>7</v>
      </c>
      <c r="C106" s="143">
        <v>6</v>
      </c>
      <c r="D106" s="158">
        <v>779</v>
      </c>
    </row>
    <row r="107" spans="1:4" ht="14.4" hidden="1" outlineLevel="1" collapsed="1">
      <c r="A107" s="8">
        <v>43466</v>
      </c>
      <c r="B107" s="143">
        <v>7</v>
      </c>
      <c r="C107" s="143">
        <v>6</v>
      </c>
      <c r="D107" s="158">
        <v>779</v>
      </c>
    </row>
    <row r="108" spans="1:4" ht="14.4" hidden="1" outlineLevel="1" collapsed="1">
      <c r="A108" s="8">
        <v>43497</v>
      </c>
      <c r="B108" s="143">
        <v>7</v>
      </c>
      <c r="C108" s="143">
        <v>6</v>
      </c>
      <c r="D108" s="158">
        <v>779</v>
      </c>
    </row>
    <row r="109" spans="1:4" ht="14.4" hidden="1" outlineLevel="1" collapsed="1">
      <c r="A109" s="8">
        <v>43525</v>
      </c>
      <c r="B109" s="143">
        <v>7</v>
      </c>
      <c r="C109" s="143">
        <v>6</v>
      </c>
      <c r="D109" s="158">
        <v>775</v>
      </c>
    </row>
    <row r="110" spans="1:4" ht="14.4" hidden="1" outlineLevel="1" collapsed="1">
      <c r="A110" s="8">
        <v>43556</v>
      </c>
      <c r="B110" s="143">
        <v>7</v>
      </c>
      <c r="C110" s="143">
        <v>6</v>
      </c>
      <c r="D110" s="158">
        <v>775</v>
      </c>
    </row>
    <row r="111" spans="1:4" ht="14.4" hidden="1" outlineLevel="1" collapsed="1">
      <c r="A111" s="8">
        <v>43586</v>
      </c>
      <c r="B111" s="143">
        <v>7</v>
      </c>
      <c r="C111" s="143">
        <v>6</v>
      </c>
      <c r="D111" s="158">
        <v>775</v>
      </c>
    </row>
    <row r="112" spans="1:4" ht="14.4" hidden="1" outlineLevel="1" collapsed="1">
      <c r="A112" s="8">
        <v>43617</v>
      </c>
      <c r="B112" s="143">
        <v>7</v>
      </c>
      <c r="C112" s="143">
        <v>6</v>
      </c>
      <c r="D112" s="158">
        <v>745</v>
      </c>
    </row>
    <row r="113" spans="1:4" ht="14.4" hidden="1" outlineLevel="1" collapsed="1">
      <c r="A113" s="8">
        <v>43647</v>
      </c>
      <c r="B113" s="143">
        <v>7</v>
      </c>
      <c r="C113" s="143">
        <v>6</v>
      </c>
      <c r="D113" s="158">
        <v>745</v>
      </c>
    </row>
    <row r="114" spans="1:4" ht="14.4" hidden="1" outlineLevel="1" collapsed="1">
      <c r="A114" s="8">
        <v>43678</v>
      </c>
      <c r="B114" s="143">
        <v>7</v>
      </c>
      <c r="C114" s="143">
        <v>6</v>
      </c>
      <c r="D114" s="158">
        <v>745</v>
      </c>
    </row>
    <row r="115" spans="1:4" ht="14.4" hidden="1" outlineLevel="1" collapsed="1">
      <c r="A115" s="8">
        <v>43709</v>
      </c>
      <c r="B115" s="143">
        <v>7</v>
      </c>
      <c r="C115" s="143">
        <v>6</v>
      </c>
      <c r="D115" s="158">
        <v>734</v>
      </c>
    </row>
    <row r="116" spans="1:4" ht="14.4" hidden="1" outlineLevel="1" collapsed="1">
      <c r="A116" s="8">
        <v>43739</v>
      </c>
      <c r="B116" s="143">
        <v>7</v>
      </c>
      <c r="C116" s="143">
        <v>6</v>
      </c>
      <c r="D116" s="158">
        <v>734</v>
      </c>
    </row>
    <row r="117" spans="1:4" ht="14.4" hidden="1" outlineLevel="1" collapsed="1">
      <c r="A117" s="8">
        <v>43770</v>
      </c>
      <c r="B117" s="143">
        <v>7</v>
      </c>
      <c r="C117" s="143">
        <v>6</v>
      </c>
      <c r="D117" s="158">
        <v>734</v>
      </c>
    </row>
    <row r="118" spans="1:4" ht="14.4" hidden="1" outlineLevel="1" collapsed="1">
      <c r="A118" s="8">
        <v>43800</v>
      </c>
      <c r="B118" s="143">
        <v>7</v>
      </c>
      <c r="C118" s="143">
        <v>6</v>
      </c>
      <c r="D118" s="158">
        <v>715</v>
      </c>
    </row>
    <row r="119" spans="1:4" ht="14.4" hidden="1" outlineLevel="1" collapsed="1">
      <c r="A119" s="8">
        <v>43831</v>
      </c>
      <c r="B119" s="143">
        <v>7</v>
      </c>
      <c r="C119" s="143">
        <v>6</v>
      </c>
      <c r="D119" s="158">
        <v>715</v>
      </c>
    </row>
    <row r="120" spans="1:4" ht="14.4" hidden="1" outlineLevel="1" collapsed="1">
      <c r="A120" s="8">
        <v>43862</v>
      </c>
      <c r="B120" s="143">
        <v>7</v>
      </c>
      <c r="C120" s="143">
        <v>6</v>
      </c>
      <c r="D120" s="158">
        <v>715</v>
      </c>
    </row>
    <row r="121" spans="1:4" ht="14.4" hidden="1" outlineLevel="1" collapsed="1">
      <c r="A121" s="8">
        <v>43891</v>
      </c>
      <c r="B121" s="143">
        <v>7</v>
      </c>
      <c r="C121" s="143">
        <v>6</v>
      </c>
      <c r="D121" s="158">
        <v>705</v>
      </c>
    </row>
    <row r="122" spans="1:4" ht="14.4" hidden="1" outlineLevel="1" collapsed="1">
      <c r="A122" s="8">
        <v>43922</v>
      </c>
      <c r="B122" s="143">
        <v>7</v>
      </c>
      <c r="C122" s="143">
        <v>6</v>
      </c>
      <c r="D122" s="158">
        <v>705</v>
      </c>
    </row>
    <row r="123" spans="1:4" ht="14.4" hidden="1" outlineLevel="1" collapsed="1">
      <c r="A123" s="8">
        <v>43952</v>
      </c>
      <c r="B123" s="143">
        <v>7</v>
      </c>
      <c r="C123" s="143">
        <v>6</v>
      </c>
      <c r="D123" s="158">
        <v>705</v>
      </c>
    </row>
    <row r="124" spans="1:4" ht="14.4" hidden="1" outlineLevel="1" collapsed="1">
      <c r="A124" s="8">
        <v>43983</v>
      </c>
      <c r="B124" s="143">
        <v>7</v>
      </c>
      <c r="C124" s="143">
        <v>6</v>
      </c>
      <c r="D124" s="158">
        <v>693</v>
      </c>
    </row>
    <row r="125" spans="1:4" ht="14.4" hidden="1" outlineLevel="1" collapsed="1">
      <c r="A125" s="8">
        <v>44013</v>
      </c>
      <c r="B125" s="143">
        <v>7</v>
      </c>
      <c r="C125" s="143">
        <v>6</v>
      </c>
      <c r="D125" s="158">
        <v>693</v>
      </c>
    </row>
    <row r="126" spans="1:4" ht="14.4" hidden="1" outlineLevel="1" collapsed="1">
      <c r="A126" s="8">
        <v>44044</v>
      </c>
      <c r="B126" s="143">
        <v>7</v>
      </c>
      <c r="C126" s="143">
        <v>6</v>
      </c>
      <c r="D126" s="158">
        <v>693</v>
      </c>
    </row>
    <row r="127" spans="1:4" ht="14.4" hidden="1" outlineLevel="1" collapsed="1">
      <c r="A127" s="8">
        <v>44075</v>
      </c>
      <c r="B127" s="143">
        <v>7</v>
      </c>
      <c r="C127" s="143">
        <v>6</v>
      </c>
      <c r="D127" s="158">
        <v>677</v>
      </c>
    </row>
    <row r="128" spans="1:4" ht="14.4" hidden="1" outlineLevel="1" collapsed="1">
      <c r="A128" s="8">
        <v>44105</v>
      </c>
      <c r="B128" s="143">
        <v>7</v>
      </c>
      <c r="C128" s="143">
        <v>6</v>
      </c>
      <c r="D128" s="158">
        <v>677</v>
      </c>
    </row>
    <row r="129" spans="1:4" ht="14.4" hidden="1" outlineLevel="1" collapsed="1">
      <c r="A129" s="8">
        <v>44136</v>
      </c>
      <c r="B129" s="143">
        <v>7</v>
      </c>
      <c r="C129" s="143">
        <v>6</v>
      </c>
      <c r="D129" s="158">
        <v>677</v>
      </c>
    </row>
    <row r="130" spans="1:4" ht="14.4" hidden="1" outlineLevel="1" collapsed="1">
      <c r="A130" s="8">
        <v>44166</v>
      </c>
      <c r="B130" s="143">
        <v>7</v>
      </c>
      <c r="C130" s="143">
        <v>4</v>
      </c>
      <c r="D130" s="158">
        <v>644</v>
      </c>
    </row>
    <row r="131" spans="1:4" ht="14.4" hidden="1" outlineLevel="1" collapsed="1">
      <c r="A131" s="8">
        <v>44197</v>
      </c>
      <c r="B131" s="143">
        <v>7</v>
      </c>
      <c r="C131" s="143">
        <v>4</v>
      </c>
      <c r="D131" s="158">
        <v>644</v>
      </c>
    </row>
    <row r="132" spans="1:4" ht="14.4" hidden="1" outlineLevel="1" collapsed="1">
      <c r="A132" s="8">
        <v>44228</v>
      </c>
      <c r="B132" s="143">
        <v>7</v>
      </c>
      <c r="C132" s="143">
        <v>4</v>
      </c>
      <c r="D132" s="158">
        <v>644</v>
      </c>
    </row>
    <row r="133" spans="1:4" ht="14.4" hidden="1" outlineLevel="1" collapsed="1">
      <c r="A133" s="8">
        <v>44256</v>
      </c>
      <c r="B133" s="143">
        <v>7</v>
      </c>
      <c r="C133" s="143">
        <v>4</v>
      </c>
      <c r="D133" s="158">
        <v>628</v>
      </c>
    </row>
    <row r="134" spans="1:4" ht="14.4" hidden="1" outlineLevel="1" collapsed="1">
      <c r="A134" s="8">
        <v>44287</v>
      </c>
      <c r="B134" s="143">
        <v>7</v>
      </c>
      <c r="C134" s="143">
        <v>4</v>
      </c>
      <c r="D134" s="158">
        <v>628</v>
      </c>
    </row>
    <row r="135" spans="1:4" ht="14.4" hidden="1" outlineLevel="1" collapsed="1">
      <c r="A135" s="8">
        <v>44317</v>
      </c>
      <c r="B135" s="143">
        <v>7</v>
      </c>
      <c r="C135" s="143">
        <v>4</v>
      </c>
      <c r="D135" s="158">
        <v>628</v>
      </c>
    </row>
    <row r="136" spans="1:4" ht="14.4" hidden="1" outlineLevel="1" collapsed="1">
      <c r="A136" s="8">
        <v>44348</v>
      </c>
      <c r="B136" s="143">
        <v>7</v>
      </c>
      <c r="C136" s="143">
        <v>3</v>
      </c>
      <c r="D136" s="158">
        <v>616</v>
      </c>
    </row>
    <row r="137" spans="1:4" ht="14.4" hidden="1" outlineLevel="1" collapsed="1">
      <c r="A137" s="8">
        <v>44378</v>
      </c>
      <c r="B137" s="143">
        <v>7</v>
      </c>
      <c r="C137" s="143">
        <v>3</v>
      </c>
      <c r="D137" s="158">
        <v>616</v>
      </c>
    </row>
    <row r="138" spans="1:4" ht="14.4" hidden="1" outlineLevel="1" collapsed="1">
      <c r="A138" s="8">
        <v>44409</v>
      </c>
      <c r="B138" s="143">
        <v>7</v>
      </c>
      <c r="C138" s="143">
        <v>3</v>
      </c>
      <c r="D138" s="158">
        <v>616</v>
      </c>
    </row>
    <row r="139" spans="1:4" ht="14.4" hidden="1" outlineLevel="1" collapsed="1">
      <c r="A139" s="8">
        <v>44440</v>
      </c>
      <c r="B139" s="143">
        <v>6</v>
      </c>
      <c r="C139" s="143">
        <v>3</v>
      </c>
      <c r="D139" s="158">
        <v>603</v>
      </c>
    </row>
    <row r="140" spans="1:4" ht="14.4" hidden="1" outlineLevel="1" collapsed="1">
      <c r="A140" s="8">
        <v>44470</v>
      </c>
      <c r="B140" s="143">
        <v>6</v>
      </c>
      <c r="C140" s="143">
        <v>3</v>
      </c>
      <c r="D140" s="158">
        <v>603</v>
      </c>
    </row>
    <row r="141" spans="1:4" ht="14.4" hidden="1" outlineLevel="1" collapsed="1">
      <c r="A141" s="8">
        <v>44501</v>
      </c>
      <c r="B141" s="143">
        <v>6</v>
      </c>
      <c r="C141" s="143">
        <v>3</v>
      </c>
      <c r="D141" s="158">
        <v>603</v>
      </c>
    </row>
    <row r="142" spans="1:4" ht="14.4" hidden="1" outlineLevel="1" collapsed="1">
      <c r="A142" s="8">
        <v>44531</v>
      </c>
      <c r="B142" s="143">
        <v>6</v>
      </c>
      <c r="C142" s="143">
        <v>3</v>
      </c>
      <c r="D142" s="158">
        <v>591</v>
      </c>
    </row>
    <row r="143" spans="1:4" ht="14.4" hidden="1" outlineLevel="1" collapsed="1">
      <c r="A143" s="8">
        <v>44562</v>
      </c>
      <c r="B143" s="143">
        <v>6</v>
      </c>
      <c r="C143" s="143">
        <v>3</v>
      </c>
      <c r="D143" s="158">
        <v>591</v>
      </c>
    </row>
    <row r="144" spans="1:4" ht="14.4" hidden="1" outlineLevel="1" collapsed="1">
      <c r="A144" s="8">
        <v>44593</v>
      </c>
      <c r="B144" s="143">
        <v>6</v>
      </c>
      <c r="C144" s="143">
        <v>3</v>
      </c>
      <c r="D144" s="158">
        <v>591</v>
      </c>
    </row>
    <row r="145" spans="1:4" ht="14.4" hidden="1" outlineLevel="1" collapsed="1">
      <c r="A145" s="8">
        <v>44621</v>
      </c>
      <c r="B145" s="143">
        <v>6</v>
      </c>
      <c r="C145" s="143">
        <v>3</v>
      </c>
      <c r="D145" s="158">
        <v>584</v>
      </c>
    </row>
    <row r="146" spans="1:4" ht="14.4" hidden="1" outlineLevel="1" collapsed="1">
      <c r="A146" s="8">
        <v>44652</v>
      </c>
      <c r="B146" s="143">
        <v>6</v>
      </c>
      <c r="C146" s="143">
        <v>3</v>
      </c>
      <c r="D146" s="158">
        <v>584</v>
      </c>
    </row>
    <row r="147" spans="1:4" ht="14.4" hidden="1" outlineLevel="1" collapsed="1">
      <c r="A147" s="8">
        <v>44682</v>
      </c>
      <c r="B147" s="143">
        <v>6</v>
      </c>
      <c r="C147" s="143">
        <v>3</v>
      </c>
      <c r="D147" s="158">
        <v>584</v>
      </c>
    </row>
    <row r="148" spans="1:4" ht="14.4" hidden="1" outlineLevel="1" collapsed="1">
      <c r="A148" s="8">
        <v>44713</v>
      </c>
      <c r="B148" s="143">
        <v>6</v>
      </c>
      <c r="C148" s="143">
        <v>3</v>
      </c>
      <c r="D148" s="158">
        <v>567</v>
      </c>
    </row>
    <row r="149" spans="1:4" ht="14.4" hidden="1" outlineLevel="1" collapsed="1">
      <c r="A149" s="8">
        <v>44743</v>
      </c>
      <c r="B149" s="143">
        <v>6</v>
      </c>
      <c r="C149" s="143">
        <v>3</v>
      </c>
      <c r="D149" s="158">
        <v>567</v>
      </c>
    </row>
    <row r="150" spans="1:4" ht="14.4" hidden="1" outlineLevel="1" collapsed="1">
      <c r="A150" s="8">
        <v>44774</v>
      </c>
      <c r="B150" s="143">
        <v>6</v>
      </c>
      <c r="C150" s="143">
        <v>3</v>
      </c>
      <c r="D150" s="158">
        <v>567</v>
      </c>
    </row>
    <row r="151" spans="1:4" ht="14.4" hidden="1" outlineLevel="1" collapsed="1">
      <c r="A151" s="8">
        <v>44805</v>
      </c>
      <c r="B151" s="143">
        <v>6</v>
      </c>
      <c r="C151" s="143">
        <v>3</v>
      </c>
      <c r="D151" s="158">
        <v>556</v>
      </c>
    </row>
    <row r="152" spans="1:4" ht="14.4" hidden="1" outlineLevel="1" collapsed="1">
      <c r="A152" s="8">
        <v>44835</v>
      </c>
      <c r="B152" s="143">
        <v>6</v>
      </c>
      <c r="C152" s="143">
        <v>3</v>
      </c>
      <c r="D152" s="158">
        <v>556</v>
      </c>
    </row>
    <row r="153" spans="1:4" ht="14.4" hidden="1" outlineLevel="1" collapsed="1">
      <c r="A153" s="8">
        <v>44866</v>
      </c>
      <c r="B153" s="143">
        <v>6</v>
      </c>
      <c r="C153" s="143">
        <v>3</v>
      </c>
      <c r="D153" s="158">
        <v>556</v>
      </c>
    </row>
    <row r="154" spans="1:4" ht="14.4" hidden="1" outlineLevel="1" collapsed="1">
      <c r="A154" s="8">
        <v>44896</v>
      </c>
      <c r="B154" s="143">
        <v>6</v>
      </c>
      <c r="C154" s="143">
        <v>3</v>
      </c>
      <c r="D154" s="158">
        <v>519</v>
      </c>
    </row>
    <row r="155" spans="1:4" ht="14.4" hidden="1" outlineLevel="1" collapsed="1">
      <c r="A155" s="8">
        <v>44927</v>
      </c>
      <c r="B155" s="143">
        <v>6</v>
      </c>
      <c r="C155" s="143">
        <v>3</v>
      </c>
      <c r="D155" s="158">
        <v>519</v>
      </c>
    </row>
    <row r="156" spans="1:4" ht="14.4" hidden="1" outlineLevel="1" collapsed="1">
      <c r="A156" s="8">
        <v>44958</v>
      </c>
      <c r="B156" s="143">
        <v>6</v>
      </c>
      <c r="C156" s="143">
        <v>3</v>
      </c>
      <c r="D156" s="158">
        <v>519</v>
      </c>
    </row>
    <row r="157" spans="1:4" ht="14.4" hidden="1" outlineLevel="1" collapsed="1">
      <c r="A157" s="8">
        <v>44986</v>
      </c>
      <c r="B157" s="143">
        <v>6</v>
      </c>
      <c r="C157" s="143">
        <v>3</v>
      </c>
      <c r="D157" s="158">
        <v>507</v>
      </c>
    </row>
    <row r="158" spans="1:4" ht="14.4" hidden="1" outlineLevel="1" collapsed="1">
      <c r="A158" s="8">
        <v>45017</v>
      </c>
      <c r="B158" s="143">
        <v>6</v>
      </c>
      <c r="C158" s="143">
        <v>3</v>
      </c>
      <c r="D158" s="158">
        <v>507</v>
      </c>
    </row>
    <row r="159" spans="1:4" ht="14.4" hidden="1" outlineLevel="1" collapsed="1">
      <c r="A159" s="8">
        <v>45047</v>
      </c>
      <c r="B159" s="143">
        <v>6</v>
      </c>
      <c r="C159" s="143">
        <v>3</v>
      </c>
      <c r="D159" s="158">
        <v>507</v>
      </c>
    </row>
    <row r="160" spans="1:4" ht="14.4" hidden="1" outlineLevel="1" collapsed="1">
      <c r="A160" s="8">
        <v>45078</v>
      </c>
      <c r="B160" s="143">
        <v>6</v>
      </c>
      <c r="C160" s="143">
        <v>3</v>
      </c>
      <c r="D160" s="158">
        <v>507</v>
      </c>
    </row>
    <row r="161" spans="1:4" ht="14.4" hidden="1" outlineLevel="1" collapsed="1">
      <c r="A161" s="8">
        <v>45108</v>
      </c>
      <c r="B161" s="143">
        <v>5</v>
      </c>
      <c r="C161" s="143">
        <v>3</v>
      </c>
      <c r="D161" s="158">
        <v>507</v>
      </c>
    </row>
    <row r="162" spans="1:4" ht="14.4" hidden="1" outlineLevel="1" collapsed="1">
      <c r="A162" s="8">
        <v>45139</v>
      </c>
      <c r="B162" s="143">
        <v>5</v>
      </c>
      <c r="C162" s="143">
        <v>3</v>
      </c>
      <c r="D162" s="158">
        <v>507</v>
      </c>
    </row>
    <row r="163" spans="1:4" ht="14.4" hidden="1" outlineLevel="1" collapsed="1">
      <c r="A163" s="8">
        <v>45170</v>
      </c>
      <c r="B163" s="143">
        <v>5</v>
      </c>
      <c r="C163" s="143">
        <v>3</v>
      </c>
      <c r="D163" s="158">
        <v>497</v>
      </c>
    </row>
    <row r="164" spans="1:4" ht="14.4" hidden="1" outlineLevel="1" collapsed="1">
      <c r="A164" s="8">
        <v>45200</v>
      </c>
      <c r="B164" s="143">
        <v>5</v>
      </c>
      <c r="C164" s="143">
        <v>3</v>
      </c>
      <c r="D164" s="158">
        <v>497</v>
      </c>
    </row>
    <row r="165" spans="1:4" ht="14.4" hidden="1" outlineLevel="1" collapsed="1">
      <c r="A165" s="8">
        <v>45231</v>
      </c>
      <c r="B165" s="143">
        <v>5</v>
      </c>
      <c r="C165" s="143">
        <v>3</v>
      </c>
      <c r="D165" s="158">
        <v>497</v>
      </c>
    </row>
    <row r="166" spans="1:4" ht="14.4" hidden="1" outlineLevel="1" collapsed="1">
      <c r="A166" s="8">
        <v>45261</v>
      </c>
      <c r="B166" s="143">
        <v>5</v>
      </c>
      <c r="C166" s="143">
        <v>3</v>
      </c>
      <c r="D166" s="158">
        <v>499</v>
      </c>
    </row>
    <row r="167" spans="1:4" ht="14.4" hidden="1" outlineLevel="1" collapsed="1">
      <c r="A167" s="8">
        <v>45292</v>
      </c>
      <c r="B167" s="143">
        <v>5</v>
      </c>
      <c r="C167" s="143">
        <v>3</v>
      </c>
      <c r="D167" s="158">
        <v>499</v>
      </c>
    </row>
    <row r="168" spans="1:4" ht="14.4" hidden="1" outlineLevel="1" collapsed="1">
      <c r="A168" s="8">
        <v>45323</v>
      </c>
      <c r="B168" s="143">
        <v>5</v>
      </c>
      <c r="C168" s="143">
        <v>3</v>
      </c>
      <c r="D168" s="158">
        <v>499</v>
      </c>
    </row>
    <row r="169" spans="1:4" ht="14.4" hidden="1" outlineLevel="1" collapsed="1">
      <c r="A169" s="8">
        <v>45352</v>
      </c>
      <c r="B169" s="143">
        <v>5</v>
      </c>
      <c r="C169" s="143">
        <v>3</v>
      </c>
      <c r="D169" s="158">
        <v>501</v>
      </c>
    </row>
    <row r="170" spans="1:4" ht="14.4" hidden="1" outlineLevel="1" collapsed="1">
      <c r="A170" s="8">
        <v>45383</v>
      </c>
      <c r="B170" s="143">
        <v>5</v>
      </c>
      <c r="C170" s="143">
        <v>3</v>
      </c>
      <c r="D170" s="158">
        <v>501</v>
      </c>
    </row>
    <row r="171" spans="1:4" ht="14.4" hidden="1" outlineLevel="1" collapsed="1">
      <c r="A171" s="8">
        <v>45413</v>
      </c>
      <c r="B171" s="143">
        <v>5</v>
      </c>
      <c r="C171" s="143">
        <v>3</v>
      </c>
      <c r="D171" s="158">
        <v>501</v>
      </c>
    </row>
    <row r="172" spans="1:4" ht="14.4" hidden="1" outlineLevel="1" collapsed="1">
      <c r="A172" s="8">
        <v>45444</v>
      </c>
      <c r="B172" s="143">
        <v>5</v>
      </c>
      <c r="C172" s="143">
        <v>3</v>
      </c>
      <c r="D172" s="158">
        <v>500</v>
      </c>
    </row>
    <row r="173" spans="1:4" ht="14.4" hidden="1" outlineLevel="1" collapsed="1">
      <c r="A173" s="8">
        <v>45474</v>
      </c>
      <c r="B173" s="143">
        <v>5</v>
      </c>
      <c r="C173" s="143">
        <v>3</v>
      </c>
      <c r="D173" s="158">
        <v>500</v>
      </c>
    </row>
    <row r="174" spans="1:4" ht="14.4" hidden="1" outlineLevel="1" collapsed="1">
      <c r="A174" s="8">
        <v>45505</v>
      </c>
      <c r="B174" s="143">
        <v>5</v>
      </c>
      <c r="C174" s="143">
        <v>3</v>
      </c>
      <c r="D174" s="158">
        <v>500</v>
      </c>
    </row>
    <row r="175" spans="1:4" ht="14.4" hidden="1" outlineLevel="1" collapsed="1">
      <c r="A175" s="8">
        <v>45536</v>
      </c>
      <c r="B175" s="143">
        <v>5</v>
      </c>
      <c r="C175" s="143">
        <v>3</v>
      </c>
      <c r="D175" s="158">
        <v>498</v>
      </c>
    </row>
    <row r="176" spans="1:4" ht="14.4" hidden="1" outlineLevel="1" collapsed="1">
      <c r="A176" s="8">
        <v>45566</v>
      </c>
      <c r="B176" s="143">
        <v>5</v>
      </c>
      <c r="C176" s="143">
        <v>3</v>
      </c>
      <c r="D176" s="158">
        <v>498</v>
      </c>
    </row>
    <row r="177" spans="1:4" ht="14.4" hidden="1" outlineLevel="1" collapsed="1">
      <c r="A177" s="8">
        <v>45597</v>
      </c>
      <c r="B177" s="143">
        <v>5</v>
      </c>
      <c r="C177" s="143">
        <v>3</v>
      </c>
      <c r="D177" s="158">
        <v>498</v>
      </c>
    </row>
    <row r="178" spans="1:4" ht="14.4" collapsed="1">
      <c r="A178" s="8">
        <v>45627</v>
      </c>
      <c r="B178" s="143">
        <v>5</v>
      </c>
      <c r="C178" s="143">
        <v>3</v>
      </c>
      <c r="D178" s="158">
        <v>495</v>
      </c>
    </row>
    <row r="179" spans="1:4" ht="14.4">
      <c r="A179" s="8">
        <v>45658</v>
      </c>
      <c r="B179" s="143">
        <v>5</v>
      </c>
      <c r="C179" s="143">
        <v>3</v>
      </c>
      <c r="D179" s="158">
        <v>495</v>
      </c>
    </row>
    <row r="180" spans="1:4" ht="14.4">
      <c r="A180" s="8">
        <v>45689</v>
      </c>
      <c r="B180" s="143">
        <v>5</v>
      </c>
      <c r="C180" s="143">
        <v>3</v>
      </c>
      <c r="D180" s="158">
        <v>495</v>
      </c>
    </row>
    <row r="181" spans="1:4" ht="14.4">
      <c r="A181" s="8">
        <v>45717</v>
      </c>
      <c r="B181" s="143">
        <v>5</v>
      </c>
      <c r="C181" s="143">
        <v>3</v>
      </c>
      <c r="D181" s="158">
        <v>495</v>
      </c>
    </row>
    <row r="182" spans="1:4" ht="14.4">
      <c r="A182" s="8">
        <v>45748</v>
      </c>
      <c r="B182" s="143">
        <v>5</v>
      </c>
      <c r="C182" s="143">
        <v>3</v>
      </c>
      <c r="D182" s="158">
        <v>495</v>
      </c>
    </row>
    <row r="183" spans="1:4" ht="14.4">
      <c r="A183" s="8">
        <v>45778</v>
      </c>
      <c r="B183" s="143">
        <v>5</v>
      </c>
      <c r="C183" s="143">
        <v>3</v>
      </c>
      <c r="D183" s="158">
        <v>495</v>
      </c>
    </row>
    <row r="184" spans="1:4" ht="14.4">
      <c r="A184" s="8">
        <v>45809</v>
      </c>
      <c r="B184" s="143">
        <v>5</v>
      </c>
      <c r="C184" s="143">
        <v>3</v>
      </c>
      <c r="D184" s="158">
        <v>492</v>
      </c>
    </row>
    <row r="185" spans="1:4" ht="14.4">
      <c r="A185" s="8">
        <v>45839</v>
      </c>
      <c r="B185" s="143">
        <v>5</v>
      </c>
      <c r="C185" s="143">
        <v>3</v>
      </c>
      <c r="D185" s="158">
        <v>492</v>
      </c>
    </row>
    <row r="186" spans="1:4" ht="14.4">
      <c r="A186" s="8">
        <v>45870</v>
      </c>
      <c r="B186" s="143">
        <v>5</v>
      </c>
      <c r="C186" s="143">
        <v>3</v>
      </c>
      <c r="D186" s="158">
        <v>492</v>
      </c>
    </row>
    <row r="187" spans="1:4" ht="14.4">
      <c r="A187" s="8">
        <v>45901</v>
      </c>
      <c r="B187" s="143">
        <v>5</v>
      </c>
      <c r="C187" s="143">
        <v>3</v>
      </c>
      <c r="D187" s="158">
        <v>484</v>
      </c>
    </row>
    <row r="188" spans="1:4" ht="14.4">
      <c r="A188" s="8">
        <v>45931</v>
      </c>
      <c r="B188" s="143">
        <v>5</v>
      </c>
      <c r="C188" s="143">
        <v>3</v>
      </c>
      <c r="D188" s="158">
        <v>484</v>
      </c>
    </row>
    <row r="189" spans="1:4" ht="14.4">
      <c r="A189" s="8">
        <v>45962</v>
      </c>
      <c r="B189" s="143">
        <v>5</v>
      </c>
      <c r="C189" s="143">
        <v>3</v>
      </c>
      <c r="D189" s="158">
        <v>484</v>
      </c>
    </row>
    <row r="190" spans="1:4" ht="14.4">
      <c r="A190" s="8">
        <v>45992</v>
      </c>
      <c r="B190" s="143">
        <v>5</v>
      </c>
      <c r="C190" s="143">
        <v>3</v>
      </c>
      <c r="D190" s="158">
        <v>457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180</v>
      </c>
      <c r="B1" s="56">
        <v>2025</v>
      </c>
      <c r="G1" s="57" t="s">
        <v>157</v>
      </c>
      <c r="J1" s="58" t="s">
        <v>163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164</v>
      </c>
      <c r="K2" s="58">
        <v>2</v>
      </c>
      <c r="M2" s="58">
        <v>2012</v>
      </c>
    </row>
    <row r="3" spans="1:16380">
      <c r="A3" s="172" t="s">
        <v>122</v>
      </c>
      <c r="B3" s="172"/>
      <c r="C3" s="172"/>
      <c r="D3" s="172"/>
      <c r="E3" s="172"/>
      <c r="F3" s="172"/>
      <c r="G3" s="172"/>
      <c r="J3" s="58" t="s">
        <v>165</v>
      </c>
      <c r="K3" s="58">
        <v>3</v>
      </c>
      <c r="M3" s="58">
        <v>2013</v>
      </c>
    </row>
    <row r="4" spans="1:16380">
      <c r="A4" s="173" t="s">
        <v>119</v>
      </c>
      <c r="B4" s="173"/>
      <c r="C4" s="173"/>
      <c r="D4" s="173"/>
      <c r="E4" s="173"/>
      <c r="F4" s="173"/>
      <c r="G4" s="173"/>
      <c r="H4" s="62"/>
      <c r="I4" s="62"/>
      <c r="J4" s="58" t="s">
        <v>166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72" t="s">
        <v>182</v>
      </c>
      <c r="B5" s="172"/>
      <c r="C5" s="172"/>
      <c r="D5" s="172"/>
      <c r="E5" s="172"/>
      <c r="F5" s="172"/>
      <c r="G5" s="172"/>
      <c r="H5" s="62"/>
      <c r="I5" s="62"/>
      <c r="J5" s="58" t="s">
        <v>167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72">
        <f>DATE(B1,VLOOKUP(A1,$J$1:$K$12,2,0),1)</f>
        <v>45992</v>
      </c>
      <c r="B6" s="172"/>
      <c r="C6" s="172"/>
      <c r="D6" s="172"/>
      <c r="E6" s="172"/>
      <c r="F6" s="172"/>
      <c r="G6" s="172"/>
      <c r="H6" s="62"/>
      <c r="J6" s="58" t="s">
        <v>168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169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4" t="s">
        <v>114</v>
      </c>
      <c r="B8" s="176" t="s">
        <v>228</v>
      </c>
      <c r="C8" s="176"/>
      <c r="D8" s="176"/>
      <c r="E8" s="176" t="s">
        <v>170</v>
      </c>
      <c r="F8" s="176"/>
      <c r="G8" s="177"/>
      <c r="H8" s="67"/>
      <c r="I8" s="68"/>
      <c r="J8" s="58" t="s">
        <v>171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5"/>
      <c r="B9" s="70" t="s">
        <v>172</v>
      </c>
      <c r="C9" s="109" t="s">
        <v>173</v>
      </c>
      <c r="D9" s="71" t="s">
        <v>174</v>
      </c>
      <c r="E9" s="109" t="s">
        <v>175</v>
      </c>
      <c r="F9" s="109" t="s">
        <v>176</v>
      </c>
      <c r="G9" s="110" t="s">
        <v>177</v>
      </c>
      <c r="I9" s="72"/>
      <c r="J9" s="58" t="s">
        <v>162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120</v>
      </c>
      <c r="B10" s="74"/>
      <c r="C10" s="74"/>
      <c r="D10" s="74"/>
      <c r="E10" s="75"/>
      <c r="F10" s="75"/>
      <c r="G10" s="76"/>
      <c r="H10" s="77"/>
      <c r="I10" s="77"/>
      <c r="J10" s="58" t="s">
        <v>178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115</v>
      </c>
      <c r="B11" s="80">
        <f>IF(ISERROR(VLOOKUP($A$6,Україна!$A$10:$AC$200,2,0)),"–",VLOOKUP($A$6,Україна!$A$10:$AC$200,2,0))</f>
        <v>775864.54168317001</v>
      </c>
      <c r="C11" s="80">
        <f>IF(ISERROR(VLOOKUP($A$6,'Кредити НФК'!$A$10:$M$200,2,0)),"–",VLOOKUP($A$6,'Кредити НФК'!$A$10:$M$200,2,0))</f>
        <v>54851.415489250001</v>
      </c>
      <c r="D11" s="81">
        <f t="shared" ref="D11:D16" si="0">IF(ISERROR(C11/B11*100),"–",C11/B11*100)</f>
        <v>7.0697154647968148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61.230197590959506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61.230197590959506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15.065318852385289</v>
      </c>
      <c r="H11" s="83"/>
      <c r="I11" s="77"/>
      <c r="J11" s="58" t="s">
        <v>179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IF(ISERROR(VLOOKUP($A$6,Україна!$A$10:$AC$200,3,0)),"–",VLOOKUP($A$6,Україна!$A$10:$AC$200,3,0))</f>
        <v>490268.11938803998</v>
      </c>
      <c r="C12" s="80">
        <f>IF(ISERROR(VLOOKUP($A$6,'Кредити НФК'!$A$10:$M$200,6,0)),"–",VLOOKUP($A$6,'Кредити НФК'!$A$10:$M$200,6,0))</f>
        <v>37472.355190360002</v>
      </c>
      <c r="D12" s="81">
        <f t="shared" si="0"/>
        <v>7.6432371815515072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70.285011847564761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70.285011847564761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13.744692345548344</v>
      </c>
      <c r="H12" s="77"/>
      <c r="I12" s="77"/>
      <c r="J12" s="58" t="s">
        <v>180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IF(ISERROR(VLOOKUP($A$6,Україна!$A$10:$AC$200,4,0)),"–",VLOOKUP($A$6,Україна!$A$10:$AC$200,4,0))</f>
        <v>285596.42229512997</v>
      </c>
      <c r="C13" s="80">
        <f>IF(ISERROR(VLOOKUP($A$6,'Кредити НФК'!$A$10:$M$200,10,0)),"–",VLOOKUP($A$6,'Кредити НФК'!$A$10:$M$200,10,0))</f>
        <v>17379.060298889999</v>
      </c>
      <c r="D13" s="81">
        <f t="shared" si="0"/>
        <v>6.0851813756023896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44.646007304338269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44.646007304338269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18.019850383639451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116</v>
      </c>
      <c r="B14" s="80">
        <f>IF(ISERROR(VLOOKUP($A$6,Україна!$A$10:$AC$200,5,0)),"–",VLOOKUP($A$6,Україна!$A$10:$AC$200,5,0))</f>
        <v>365386.04677001998</v>
      </c>
      <c r="C14" s="80">
        <f>IF(ISERROR(VLOOKUP($A$6,'Кредити ДГ'!$A$10:$M$200,2,0)),"–",VLOOKUP($A$6,'Кредити ДГ'!$A$10:$M$200,2,0))</f>
        <v>34792.386548089999</v>
      </c>
      <c r="D14" s="81">
        <f t="shared" si="0"/>
        <v>9.5220895421846521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16.378029493299266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16.378029493299266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1.4070223985461041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IF(ISERROR(VLOOKUP($A$6,Україна!$A$10:$AC$200,6,0)),"–",VLOOKUP($A$6,Україна!$A$10:$AC$200,6,0))</f>
        <v>355071.41584108002</v>
      </c>
      <c r="C15" s="80">
        <f>IF(ISERROR(VLOOKUP($A$6,'Кредити ДГ'!$A$10:$M$200,6,0)),"–",VLOOKUP($A$6,'Кредити ДГ'!$A$10:$M$200,6,0))</f>
        <v>34526.238133300001</v>
      </c>
      <c r="D15" s="81">
        <f t="shared" si="0"/>
        <v>9.7237447434385924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17.195417521208611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17.195417521208611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1.5595136616950072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IF(ISERROR(VLOOKUP($A$6,Україна!$A$10:$AC$200,7,0)),"–",VLOOKUP($A$6,Україна!$A$10:$AC$200,7,0))</f>
        <v>10314.63092894</v>
      </c>
      <c r="C16" s="87">
        <f>IF(ISERROR(VLOOKUP($A$6,'Кредити ДГ'!$A$10:$M$200,10,0)),"–",VLOOKUP($A$6,'Кредити ДГ'!$A$10:$M$200,10,0))</f>
        <v>266.14841479</v>
      </c>
      <c r="D16" s="88">
        <f t="shared" si="0"/>
        <v>2.5802999314620285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-38.902116790622976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-38.902116790622976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-15.125112450687567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121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IF(ISERROR(VLOOKUP($A$6,Україна!$A$10:$AC$200,8,0)),"–",VLOOKUP($A$6,Україна!$A$10:$AC$200,8,0))</f>
        <v>1384411.8599917702</v>
      </c>
      <c r="C18" s="80">
        <f>IF(ISERROR(VLOOKUP($A$6,'Депозити НФК'!$A$10:$S$200,2,0)),"–",VLOOKUP($A$6,'Депозити НФК'!$A$10:$S$200,2,0))</f>
        <v>100544.16837369</v>
      </c>
      <c r="D18" s="81">
        <f>IF(ISERROR(C18/B18*100),"–",C18/B18*100)</f>
        <v>7.262590799697981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12.044915163748371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12.044915163748371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17.708189148458573</v>
      </c>
      <c r="K18" s="58"/>
      <c r="L18" s="78"/>
    </row>
    <row r="19" spans="1:13">
      <c r="A19" s="84" t="s">
        <v>17</v>
      </c>
      <c r="B19" s="80">
        <f>IF(ISERROR(VLOOKUP($A$6,Україна!$A$10:$AC$200,9,0)),"–",VLOOKUP($A$6,Україна!$A$10:$AC$200,9,0))</f>
        <v>1062815.76069703</v>
      </c>
      <c r="C19" s="80">
        <f>IF(ISERROR(VLOOKUP($A$6,'Депозити НФК'!$A$10:$S$200,8,0)),"–",VLOOKUP($A$6,'Депозити НФК'!$A$10:$S$200,8,0))</f>
        <v>86265.981294669997</v>
      </c>
      <c r="D19" s="81">
        <f t="shared" ref="D19:D23" si="1">IF(ISERROR(C19/B19*100),"–",C19/B19*100)</f>
        <v>8.1167389951099231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13.992937171531622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13.992937171531622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19.293171113045247</v>
      </c>
      <c r="K19" s="58"/>
      <c r="L19" s="78"/>
    </row>
    <row r="20" spans="1:13">
      <c r="A20" s="84" t="s">
        <v>9</v>
      </c>
      <c r="B20" s="80">
        <f>IF(ISERROR(VLOOKUP($A$6,Україна!$A$10:$AC$200,10,0)),"–",VLOOKUP($A$6,Україна!$A$10:$AC$200,10,0))</f>
        <v>321596.09929474001</v>
      </c>
      <c r="C20" s="80">
        <f>IF(ISERROR(VLOOKUP($A$6,'Депозити НФК'!$A$10:$S$200,14,0)),"–",VLOOKUP($A$6,'Депозити НФК'!$A$10:$S$200,14,0))</f>
        <v>14278.187079019999</v>
      </c>
      <c r="D20" s="81">
        <f t="shared" si="1"/>
        <v>4.4397886387092544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1.5591205822735219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1.5591205822735219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8.961413843012167</v>
      </c>
      <c r="K20" s="58"/>
      <c r="L20" s="78"/>
    </row>
    <row r="21" spans="1:13">
      <c r="A21" s="79" t="s">
        <v>198</v>
      </c>
      <c r="B21" s="80">
        <f>IF(ISERROR(VLOOKUP($A$6,Україна!$A$10:$AC$200,11,0)),"–",VLOOKUP($A$6,Україна!$A$10:$AC$200,11,0))</f>
        <v>1600280.3138754999</v>
      </c>
      <c r="C21" s="80">
        <f>IF(ISERROR(VLOOKUP($A$6,'Депозити ДГ'!$A$10:$S$200,2,0)),"–",VLOOKUP($A$6,'Депозити ДГ'!$A$10:$S$200,2,0))</f>
        <v>207155.90319352999</v>
      </c>
      <c r="D21" s="81">
        <f t="shared" si="1"/>
        <v>12.944976039344471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21.086737934391735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21.086737934391735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4.9350407686769842</v>
      </c>
      <c r="J21" s="78"/>
      <c r="K21" s="78"/>
      <c r="L21" s="78"/>
    </row>
    <row r="22" spans="1:13">
      <c r="A22" s="84" t="s">
        <v>17</v>
      </c>
      <c r="B22" s="80">
        <f>IF(ISERROR(VLOOKUP($A$6,Україна!$A$10:$AC$200,12,0)),"–",VLOOKUP($A$6,Україна!$A$10:$AC$200,12,0))</f>
        <v>1067864.3430091101</v>
      </c>
      <c r="C22" s="80">
        <f>IF(ISERROR(VLOOKUP($A$6,'Депозити ДГ'!$A$10:$S$200,8,0)),"–",VLOOKUP($A$6,'Депозити ДГ'!$A$10:$S$200,8,0))</f>
        <v>128796.42840299002</v>
      </c>
      <c r="D22" s="81">
        <f t="shared" si="1"/>
        <v>12.0611226740709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26.346423597119767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26.346423597119767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6.8113546536713585</v>
      </c>
      <c r="J22" s="78"/>
      <c r="K22" s="78"/>
      <c r="L22" s="78"/>
    </row>
    <row r="23" spans="1:13">
      <c r="A23" s="86" t="s">
        <v>9</v>
      </c>
      <c r="B23" s="87">
        <f>IF(ISERROR(VLOOKUP($A$6,Україна!$A$10:$AC$200,13,0)),"–",VLOOKUP($A$6,Україна!$A$10:$AC$200,13,0))</f>
        <v>532415.97086638992</v>
      </c>
      <c r="C23" s="87">
        <f>IF(ISERROR(VLOOKUP($A$6,'Депозити ДГ'!$A$10:$S$200,14,0)),"–",VLOOKUP($A$6,'Депозити ДГ'!$A$10:$S$200,14,0))</f>
        <v>78359.47479054</v>
      </c>
      <c r="D23" s="88">
        <f t="shared" si="1"/>
        <v>14.717716800085315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13.332090788916645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13.332090788916645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1.9902197755962732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8" t="s">
        <v>114</v>
      </c>
      <c r="B25" s="179"/>
      <c r="C25" s="179"/>
      <c r="D25" s="179"/>
      <c r="E25" s="180" t="s">
        <v>123</v>
      </c>
      <c r="F25" s="180"/>
      <c r="G25" s="181"/>
      <c r="J25" s="98"/>
      <c r="K25" s="98"/>
      <c r="L25" s="98"/>
      <c r="M25" s="58"/>
    </row>
    <row r="26" spans="1:13" s="1" customFormat="1" ht="27.75" customHeight="1">
      <c r="A26" s="178"/>
      <c r="B26" s="179"/>
      <c r="C26" s="179"/>
      <c r="D26" s="179"/>
      <c r="E26" s="109" t="s">
        <v>172</v>
      </c>
      <c r="F26" s="109" t="s">
        <v>173</v>
      </c>
      <c r="G26" s="111" t="s">
        <v>181</v>
      </c>
      <c r="J26" s="99"/>
      <c r="K26" s="99"/>
      <c r="L26" s="99"/>
      <c r="M26" s="58"/>
    </row>
    <row r="27" spans="1:13" ht="33" customHeight="1">
      <c r="A27" s="182" t="s">
        <v>124</v>
      </c>
      <c r="B27" s="182"/>
      <c r="C27" s="182"/>
      <c r="D27" s="182"/>
      <c r="E27" s="182"/>
      <c r="F27" s="182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IF(ISERROR(VLOOKUP($A$6,Україна!$A$10:$AC$200,14,0)),"–",VLOOKUP($A$6,Україна!$A$10:$AC$200,14,0))</f>
        <v>13.767899999999999</v>
      </c>
      <c r="F28" s="82">
        <f>IF(ISERROR(VLOOKUP($A$6,'% ставки за кредитами НФК'!$A$10:$S$200,2,0)),"–",VLOOKUP($A$6,'% ставки за кредитами НФК'!$A$10:$S$200,2,0))</f>
        <v>15.276999999999999</v>
      </c>
      <c r="G28" s="82">
        <f>IF(ISERROR(IF(F28=0,"–",F28-E28)),"–",IF(F28=0,"–",F28-E28))</f>
        <v>1.5091000000000001</v>
      </c>
    </row>
    <row r="29" spans="1:13">
      <c r="A29" s="84" t="s">
        <v>17</v>
      </c>
      <c r="B29" s="61"/>
      <c r="C29" s="61"/>
      <c r="D29" s="61"/>
      <c r="E29" s="82">
        <f>IF(ISERROR(VLOOKUP($A$6,Україна!$A$10:$AC$200,15,0)),"–",VLOOKUP($A$6,Україна!$A$10:$AC$200,15,0))</f>
        <v>15.1731</v>
      </c>
      <c r="F29" s="82">
        <f>IF(ISERROR(VLOOKUP($A$6,'% ставки за кредитами НФК'!$A$10:$S$200,8,0)),"–",VLOOKUP($A$6,'% ставки за кредитами НФК'!$A$10:$S$200,8,0))</f>
        <v>17.625499999999999</v>
      </c>
      <c r="G29" s="82">
        <f t="shared" ref="G29:G44" si="2">IF(ISERROR(IF(F29=0,"–",F29-E29)),"–",IF(F29=0,"–",F29-E29))</f>
        <v>2.452399999999999</v>
      </c>
    </row>
    <row r="30" spans="1:13">
      <c r="A30" s="100" t="s">
        <v>117</v>
      </c>
      <c r="B30" s="61"/>
      <c r="C30" s="61"/>
      <c r="D30" s="61"/>
      <c r="E30" s="82">
        <f>IF(ISERROR(VLOOKUP($A$6,Україна!$A$10:$AC$200,16,0)),"–",VLOOKUP($A$6,Україна!$A$10:$AC$200,16,0))</f>
        <v>14.7834</v>
      </c>
      <c r="F30" s="82">
        <f>IF(ISERROR(VLOOKUP($A$6,'% ставки за кредитами НФК'!$A$10:$S$200,10,0)),"–",VLOOKUP($A$6,'% ставки за кредитами НФК'!$A$10:$S$200,10,0))</f>
        <v>17.940999999999999</v>
      </c>
      <c r="G30" s="82">
        <f t="shared" si="2"/>
        <v>3.1575999999999986</v>
      </c>
    </row>
    <row r="31" spans="1:13">
      <c r="A31" s="84" t="s">
        <v>9</v>
      </c>
      <c r="B31" s="61"/>
      <c r="C31" s="61"/>
      <c r="D31" s="61"/>
      <c r="E31" s="82">
        <f>IF(ISERROR(VLOOKUP($A$6,Україна!$A$10:$AC$200,17,0)),"–",VLOOKUP($A$6,Україна!$A$10:$AC$200,17,0))</f>
        <v>6.6626000000000003</v>
      </c>
      <c r="F31" s="82">
        <f>IF(ISERROR(VLOOKUP($A$6,'% ставки за кредитами НФК'!$A$10:$S$200,14,0)),"–",VLOOKUP($A$6,'% ставки за кредитами НФК'!$A$10:$S$200,14,0))</f>
        <v>6.2294</v>
      </c>
      <c r="G31" s="82">
        <f t="shared" si="2"/>
        <v>-0.43320000000000025</v>
      </c>
    </row>
    <row r="32" spans="1:13">
      <c r="A32" s="100" t="s">
        <v>117</v>
      </c>
      <c r="B32" s="61"/>
      <c r="C32" s="61"/>
      <c r="D32" s="61"/>
      <c r="E32" s="82">
        <f>IF(ISERROR(VLOOKUP($A$6,Україна!$A$10:$AC$200,18,0)),"–",VLOOKUP($A$6,Україна!$A$10:$AC$200,18,0))</f>
        <v>6.6661000000000001</v>
      </c>
      <c r="F32" s="82">
        <f>IF(ISERROR(VLOOKUP($A$6,'% ставки за кредитами НФК'!$A$10:$S$200,16,0)),"–",VLOOKUP($A$6,'% ставки за кредитами НФК'!$A$10:$S$200,16,0))</f>
        <v>6.2457000000000003</v>
      </c>
      <c r="G32" s="82">
        <f t="shared" si="2"/>
        <v>-0.42039999999999988</v>
      </c>
    </row>
    <row r="33" spans="1:13">
      <c r="A33" s="79" t="s">
        <v>199</v>
      </c>
      <c r="B33" s="61"/>
      <c r="C33" s="61"/>
      <c r="D33" s="61"/>
      <c r="E33" s="82">
        <f>IF(ISERROR(VLOOKUP($A$6,Україна!$A$10:$AC$200,19,0)),"–",VLOOKUP($A$6,Україна!$A$10:$AC$200,19,0))</f>
        <v>28.3887</v>
      </c>
      <c r="F33" s="82">
        <f>IF(ISERROR(VLOOKUP($A$6,'% ставки за кредитами ДГ'!$A$10:$S$200,2,0)),"–",VLOOKUP($A$6,'% ставки за кредитами ДГ'!$A$10:$S$200,2,0))</f>
        <v>33.699300000000001</v>
      </c>
      <c r="G33" s="82">
        <f t="shared" si="2"/>
        <v>5.3106000000000009</v>
      </c>
    </row>
    <row r="34" spans="1:13">
      <c r="A34" s="84" t="s">
        <v>17</v>
      </c>
      <c r="B34" s="61"/>
      <c r="C34" s="61"/>
      <c r="D34" s="61"/>
      <c r="E34" s="82">
        <f>IF(ISERROR(VLOOKUP($A$6,Україна!$A$10:$AC$200,20,0)),"–",VLOOKUP($A$6,Україна!$A$10:$AC$200,20,0))</f>
        <v>28.393699999999999</v>
      </c>
      <c r="F34" s="82">
        <f>IF(ISERROR(VLOOKUP($A$6,'% ставки за кредитами ДГ'!$A$10:$S$200,8,0)),"–",VLOOKUP($A$6,'% ставки за кредитами ДГ'!$A$10:$S$200,8,0))</f>
        <v>33.700400000000002</v>
      </c>
      <c r="G34" s="82">
        <f t="shared" si="2"/>
        <v>5.3067000000000029</v>
      </c>
    </row>
    <row r="35" spans="1:13">
      <c r="A35" s="100" t="s">
        <v>117</v>
      </c>
      <c r="B35" s="61"/>
      <c r="C35" s="61"/>
      <c r="D35" s="61"/>
      <c r="E35" s="82">
        <f>IF(ISERROR(VLOOKUP($A$6,Україна!$A$10:$AC$200,21,0)),"–",VLOOKUP($A$6,Україна!$A$10:$AC$200,21,0))</f>
        <v>34.7014</v>
      </c>
      <c r="F35" s="82">
        <f>IF(ISERROR(VLOOKUP($A$6,'% ставки за кредитами ДГ'!$A$10:$S$200,10,0)),"–",VLOOKUP($A$6,'% ставки за кредитами ДГ'!$A$10:$S$200,10,0))</f>
        <v>33.661799999999999</v>
      </c>
      <c r="G35" s="82">
        <f t="shared" si="2"/>
        <v>-1.0396000000000001</v>
      </c>
    </row>
    <row r="36" spans="1:13">
      <c r="A36" s="84" t="s">
        <v>9</v>
      </c>
      <c r="B36" s="61"/>
      <c r="C36" s="61"/>
      <c r="D36" s="61"/>
      <c r="E36" s="82">
        <f>IF(ISERROR(VLOOKUP($A$6,Україна!$A$10:$AC$200,22,0)),"–",VLOOKUP($A$6,Україна!$A$10:$AC$200,22,0))</f>
        <v>17.691700000000001</v>
      </c>
      <c r="F36" s="82">
        <f>IF(ISERROR(VLOOKUP($A$6,'% ставки за кредитами ДГ'!$A$10:$S$200,14,0)),"–",VLOOKUP($A$6,'% ставки за кредитами ДГ'!$A$10:$S$200,14,0))</f>
        <v>26.292899999999999</v>
      </c>
      <c r="G36" s="82">
        <f t="shared" si="2"/>
        <v>8.6011999999999986</v>
      </c>
    </row>
    <row r="37" spans="1:13">
      <c r="A37" s="100" t="s">
        <v>117</v>
      </c>
      <c r="B37" s="61"/>
      <c r="C37" s="61"/>
      <c r="D37" s="61"/>
      <c r="E37" s="89">
        <f>IF(ISERROR(VLOOKUP($A$6,Україна!$A$10:$AC$200,23,0)),"–",VLOOKUP($A$6,Україна!$A$10:$AC$200,23,0))</f>
        <v>8.0789000000000009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83" t="s">
        <v>125</v>
      </c>
      <c r="B38" s="183"/>
      <c r="C38" s="183"/>
      <c r="D38" s="183"/>
      <c r="E38" s="182"/>
      <c r="F38" s="182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IF(ISERROR(VLOOKUP($A$6,Україна!$A$10:$AC$200,24,0)),"–",VLOOKUP($A$6,Україна!$A$10:$AC$200,24,0))</f>
        <v>9.1892999999999994</v>
      </c>
      <c r="F39" s="82">
        <f>IF(ISERROR(VLOOKUP($A$6,'% ставки за депозитами НФК'!$A$10:$P$200,2,0)),"–",VLOOKUP($A$6,'% ставки за депозитами НФК'!$A$10:$P$200,2,0))</f>
        <v>10.5684</v>
      </c>
      <c r="G39" s="82">
        <f t="shared" si="2"/>
        <v>1.3791000000000011</v>
      </c>
    </row>
    <row r="40" spans="1:13">
      <c r="A40" s="84" t="s">
        <v>17</v>
      </c>
      <c r="B40" s="61"/>
      <c r="C40" s="61"/>
      <c r="D40" s="61"/>
      <c r="E40" s="82">
        <f>IF(ISERROR(VLOOKUP($A$6,Україна!$A$10:$AC$200,25,0)),"–",VLOOKUP($A$6,Україна!$A$10:$AC$200,25,0))</f>
        <v>10.228199999999999</v>
      </c>
      <c r="F40" s="82">
        <f>IF(ISERROR(VLOOKUP($A$6,'% ставки за депозитами НФК'!$A$10:$P$200,7,0)),"–",VLOOKUP($A$6,'% ставки за депозитами НФК'!$A$10:$P$200,7,0))</f>
        <v>11.9549</v>
      </c>
      <c r="G40" s="82">
        <f t="shared" si="2"/>
        <v>1.726700000000001</v>
      </c>
    </row>
    <row r="41" spans="1:13">
      <c r="A41" s="84" t="s">
        <v>9</v>
      </c>
      <c r="B41" s="61"/>
      <c r="C41" s="61"/>
      <c r="D41" s="61"/>
      <c r="E41" s="82">
        <f>IF(ISERROR(VLOOKUP($A$6,Україна!$A$10:$AC$200,26,0)),"–",VLOOKUP($A$6,Україна!$A$10:$AC$200,26,0))</f>
        <v>0.54810000000000003</v>
      </c>
      <c r="F41" s="82">
        <f>IF(ISERROR(VLOOKUP($A$6,'% ставки за депозитами НФК'!$A$10:$P$200,12,0)),"–",VLOOKUP($A$6,'% ставки за депозитами НФК'!$A$10:$P$200,12,0))</f>
        <v>0.29749999999999999</v>
      </c>
      <c r="G41" s="82">
        <f t="shared" si="2"/>
        <v>-0.25060000000000004</v>
      </c>
    </row>
    <row r="42" spans="1:13">
      <c r="A42" s="79" t="s">
        <v>199</v>
      </c>
      <c r="B42" s="61"/>
      <c r="C42" s="61"/>
      <c r="D42" s="61"/>
      <c r="E42" s="82">
        <f>IF(ISERROR(VLOOKUP($A$6,Україна!$A$10:$AC$200,27,0)),"–",VLOOKUP($A$6,Україна!$A$10:$AC$200,27,0))</f>
        <v>7.9200999999999997</v>
      </c>
      <c r="F42" s="82">
        <f>IF(ISERROR(VLOOKUP($A$6,'% ставки за депозитами ДГ'!$A$10:$P$200,2,0)),"–",VLOOKUP($A$6,'% ставки за депозитами ДГ'!$A$10:$P$200,2,0))</f>
        <v>8.9931000000000001</v>
      </c>
      <c r="G42" s="82">
        <f t="shared" si="2"/>
        <v>1.0730000000000004</v>
      </c>
    </row>
    <row r="43" spans="1:13">
      <c r="A43" s="85" t="s">
        <v>17</v>
      </c>
      <c r="B43" s="61"/>
      <c r="C43" s="61"/>
      <c r="D43" s="61"/>
      <c r="E43" s="82">
        <f>IF(ISERROR(VLOOKUP($A$6,Україна!$A$10:$AC$200,28,0)),"–",VLOOKUP($A$6,Україна!$A$10:$AC$200,28,0))</f>
        <v>10.4163</v>
      </c>
      <c r="F43" s="82">
        <f>IF(ISERROR(VLOOKUP($A$6,'% ставки за депозитами ДГ'!$A$10:$P$200,7,0)),"–",VLOOKUP($A$6,'% ставки за депозитами ДГ'!$A$10:$P$200,7,0))</f>
        <v>11.523899999999999</v>
      </c>
      <c r="G43" s="82">
        <f t="shared" si="2"/>
        <v>1.1075999999999997</v>
      </c>
    </row>
    <row r="44" spans="1:13">
      <c r="A44" s="86" t="s">
        <v>9</v>
      </c>
      <c r="B44" s="101"/>
      <c r="C44" s="101"/>
      <c r="D44" s="101"/>
      <c r="E44" s="89">
        <f>IF(ISERROR(VLOOKUP($A$6,Україна!$A$10:$AC$200,29,0)),"–",VLOOKUP($A$6,Україна!$A$10:$AC$200,29,0))</f>
        <v>0.93330000000000002</v>
      </c>
      <c r="F44" s="89">
        <f>IF(ISERROR(VLOOKUP($A$6,'% ставки за депозитами ДГ'!$A$10:$P$200,12,0)),"–",VLOOKUP($A$6,'% ставки за депозитами ДГ'!$A$10:$P$200,12,0))</f>
        <v>0.88429999999999997</v>
      </c>
      <c r="G44" s="89">
        <f t="shared" si="2"/>
        <v>-4.9000000000000044E-2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8" t="s">
        <v>114</v>
      </c>
      <c r="B46" s="179"/>
      <c r="C46" s="179"/>
      <c r="D46" s="179"/>
      <c r="E46" s="179"/>
      <c r="F46" s="179"/>
      <c r="G46" s="111" t="s">
        <v>173</v>
      </c>
      <c r="J46" s="98"/>
      <c r="K46" s="98"/>
      <c r="L46" s="98"/>
      <c r="M46" s="58"/>
    </row>
    <row r="47" spans="1:13">
      <c r="A47" s="102" t="s">
        <v>118</v>
      </c>
      <c r="B47" s="103"/>
      <c r="C47" s="104"/>
      <c r="D47" s="104"/>
      <c r="E47" s="97"/>
      <c r="F47" s="97"/>
      <c r="G47" s="61"/>
    </row>
    <row r="48" spans="1:13">
      <c r="A48" s="105" t="s">
        <v>113</v>
      </c>
      <c r="B48" s="105"/>
      <c r="C48" s="97"/>
      <c r="D48" s="97"/>
      <c r="E48" s="106"/>
      <c r="F48" s="61"/>
      <c r="G48" s="141">
        <f>IF(ISERROR(VLOOKUP($A$6,'Банки та філії'!$A$10:$C$200,2,0)),,VLOOKUP($A$6,'Банки та філії'!$A$10:$C$200,2,0))</f>
        <v>5</v>
      </c>
    </row>
    <row r="49" spans="1:7">
      <c r="A49" s="105" t="s">
        <v>62</v>
      </c>
      <c r="B49" s="105"/>
      <c r="C49" s="97"/>
      <c r="D49" s="97"/>
      <c r="E49" s="106"/>
      <c r="F49" s="140"/>
      <c r="G49" s="14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1" t="s">
        <v>190</v>
      </c>
      <c r="B51" s="171"/>
      <c r="C51" s="171"/>
      <c r="D51" s="171"/>
      <c r="E51" s="171"/>
      <c r="F51" s="171"/>
      <c r="G51" s="139">
        <f>IF(ISERROR(VLOOKUP($A$6,'Банки та філії'!$A$11:$D$200,4,0)),,VLOOKUP($A$6,'Банки та філії'!$A$11:$D$200,4,0))</f>
        <v>457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  <row r="190" spans="20:31"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6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157</v>
      </c>
    </row>
    <row r="2" spans="1:16" ht="6" customHeight="1"/>
    <row r="3" spans="1:16">
      <c r="A3" s="108" t="s">
        <v>191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130</v>
      </c>
    </row>
    <row r="5" spans="1:16">
      <c r="A5" s="14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268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153">
        <v>1</v>
      </c>
      <c r="B9" s="151">
        <v>2</v>
      </c>
      <c r="C9" s="153">
        <v>3</v>
      </c>
      <c r="D9" s="151">
        <v>4</v>
      </c>
      <c r="E9" s="151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23</v>
      </c>
      <c r="E10" s="158">
        <v>1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1131</v>
      </c>
      <c r="E11" s="158">
        <v>73</v>
      </c>
    </row>
    <row r="12" spans="1:16" s="1" customFormat="1">
      <c r="A12" s="157">
        <v>29</v>
      </c>
      <c r="B12" s="159" t="s">
        <v>218</v>
      </c>
      <c r="C12" s="158">
        <v>300119</v>
      </c>
      <c r="D12" s="158">
        <v>32</v>
      </c>
      <c r="E12" s="158">
        <v>1</v>
      </c>
    </row>
    <row r="13" spans="1:16" s="1" customFormat="1">
      <c r="A13" s="157">
        <v>36</v>
      </c>
      <c r="B13" s="159" t="s">
        <v>261</v>
      </c>
      <c r="C13" s="158">
        <v>300335</v>
      </c>
      <c r="D13" s="158">
        <v>292</v>
      </c>
      <c r="E13" s="158">
        <v>23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254</v>
      </c>
      <c r="C15" s="158">
        <v>305299</v>
      </c>
      <c r="D15" s="158">
        <v>1058</v>
      </c>
      <c r="E15" s="158">
        <v>118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14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88</v>
      </c>
      <c r="E17" s="158">
        <v>10</v>
      </c>
    </row>
    <row r="18" spans="1:5" s="1" customFormat="1">
      <c r="A18" s="157">
        <v>72</v>
      </c>
      <c r="B18" s="159" t="s">
        <v>230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248</v>
      </c>
      <c r="C19" s="158">
        <v>325365</v>
      </c>
      <c r="D19" s="158">
        <v>64</v>
      </c>
      <c r="E19" s="158">
        <v>2</v>
      </c>
    </row>
    <row r="20" spans="1:5" s="1" customFormat="1">
      <c r="A20" s="157">
        <v>91</v>
      </c>
      <c r="B20" s="159" t="s">
        <v>253</v>
      </c>
      <c r="C20" s="158">
        <v>325268</v>
      </c>
      <c r="D20" s="158">
        <v>21</v>
      </c>
      <c r="E20" s="158">
        <v>0</v>
      </c>
    </row>
    <row r="21" spans="1:5" s="1" customFormat="1">
      <c r="A21" s="157">
        <v>95</v>
      </c>
      <c r="B21" s="159" t="s">
        <v>249</v>
      </c>
      <c r="C21" s="158">
        <v>325990</v>
      </c>
      <c r="D21" s="158">
        <v>11</v>
      </c>
      <c r="E21" s="158">
        <v>1</v>
      </c>
    </row>
    <row r="22" spans="1:5" s="1" customFormat="1">
      <c r="A22" s="157">
        <v>96</v>
      </c>
      <c r="B22" s="159" t="s">
        <v>231</v>
      </c>
      <c r="C22" s="158">
        <v>307770</v>
      </c>
      <c r="D22" s="158">
        <v>199</v>
      </c>
      <c r="E22" s="158">
        <v>34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24</v>
      </c>
      <c r="E23" s="158">
        <v>1</v>
      </c>
    </row>
    <row r="24" spans="1:5" s="1" customFormat="1">
      <c r="A24" s="157">
        <v>105</v>
      </c>
      <c r="B24" s="159" t="s">
        <v>216</v>
      </c>
      <c r="C24" s="158">
        <v>328168</v>
      </c>
      <c r="D24" s="158">
        <v>44</v>
      </c>
      <c r="E24" s="158">
        <v>2</v>
      </c>
    </row>
    <row r="25" spans="1:5" s="1" customFormat="1" ht="15" customHeight="1">
      <c r="A25" s="157">
        <v>106</v>
      </c>
      <c r="B25" s="159" t="s">
        <v>208</v>
      </c>
      <c r="C25" s="158">
        <v>328209</v>
      </c>
      <c r="D25" s="158">
        <v>38</v>
      </c>
      <c r="E25" s="158">
        <v>3</v>
      </c>
    </row>
    <row r="26" spans="1:5" s="1" customFormat="1">
      <c r="A26" s="157">
        <v>113</v>
      </c>
      <c r="B26" s="159" t="s">
        <v>219</v>
      </c>
      <c r="C26" s="158">
        <v>331489</v>
      </c>
      <c r="D26" s="158">
        <v>71</v>
      </c>
      <c r="E26" s="158">
        <v>1</v>
      </c>
    </row>
    <row r="27" spans="1:5" s="1" customFormat="1">
      <c r="A27" s="157">
        <v>115</v>
      </c>
      <c r="B27" s="159" t="s">
        <v>237</v>
      </c>
      <c r="C27" s="158">
        <v>334851</v>
      </c>
      <c r="D27" s="158">
        <v>219</v>
      </c>
      <c r="E27" s="158">
        <v>32</v>
      </c>
    </row>
    <row r="28" spans="1:5" s="1" customFormat="1">
      <c r="A28" s="157">
        <v>123</v>
      </c>
      <c r="B28" s="159" t="s">
        <v>232</v>
      </c>
      <c r="C28" s="158">
        <v>351607</v>
      </c>
      <c r="D28" s="158">
        <v>17</v>
      </c>
      <c r="E28" s="158">
        <v>0</v>
      </c>
    </row>
    <row r="29" spans="1:5" s="1" customFormat="1">
      <c r="A29" s="157">
        <v>128</v>
      </c>
      <c r="B29" s="159" t="s">
        <v>220</v>
      </c>
      <c r="C29" s="158">
        <v>351254</v>
      </c>
      <c r="D29" s="158">
        <v>4</v>
      </c>
      <c r="E29" s="158">
        <v>0</v>
      </c>
    </row>
    <row r="30" spans="1:5" s="1" customFormat="1">
      <c r="A30" s="157">
        <v>129</v>
      </c>
      <c r="B30" s="159" t="s">
        <v>233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221</v>
      </c>
      <c r="C31" s="158">
        <v>353489</v>
      </c>
      <c r="D31" s="158">
        <v>49</v>
      </c>
      <c r="E31" s="158">
        <v>3</v>
      </c>
    </row>
    <row r="32" spans="1:5" s="1" customFormat="1">
      <c r="A32" s="157">
        <v>136</v>
      </c>
      <c r="B32" s="159" t="s">
        <v>238</v>
      </c>
      <c r="C32" s="158">
        <v>351005</v>
      </c>
      <c r="D32" s="158">
        <v>217</v>
      </c>
      <c r="E32" s="158">
        <v>23</v>
      </c>
    </row>
    <row r="33" spans="1:5" s="1" customFormat="1">
      <c r="A33" s="157">
        <v>142</v>
      </c>
      <c r="B33" s="159" t="s">
        <v>239</v>
      </c>
      <c r="C33" s="158">
        <v>336310</v>
      </c>
      <c r="D33" s="158">
        <v>72</v>
      </c>
      <c r="E33" s="158">
        <v>8</v>
      </c>
    </row>
    <row r="34" spans="1:5" s="1" customFormat="1">
      <c r="A34" s="157">
        <v>146</v>
      </c>
      <c r="B34" s="159" t="s">
        <v>258</v>
      </c>
      <c r="C34" s="158">
        <v>320371</v>
      </c>
      <c r="D34" s="158">
        <v>15</v>
      </c>
      <c r="E34" s="158">
        <v>2</v>
      </c>
    </row>
    <row r="35" spans="1:5" s="1" customFormat="1">
      <c r="A35" s="157">
        <v>153</v>
      </c>
      <c r="B35" s="159" t="s">
        <v>222</v>
      </c>
      <c r="C35" s="158">
        <v>380838</v>
      </c>
      <c r="D35" s="158">
        <v>39</v>
      </c>
      <c r="E35" s="158">
        <v>2</v>
      </c>
    </row>
    <row r="36" spans="1:5" s="1" customFormat="1">
      <c r="A36" s="157">
        <v>171</v>
      </c>
      <c r="B36" s="159" t="s">
        <v>250</v>
      </c>
      <c r="C36" s="158">
        <v>300614</v>
      </c>
      <c r="D36" s="158">
        <v>124</v>
      </c>
      <c r="E36" s="158">
        <v>10</v>
      </c>
    </row>
    <row r="37" spans="1:5" s="1" customFormat="1">
      <c r="A37" s="157">
        <v>205</v>
      </c>
      <c r="B37" s="159" t="s">
        <v>209</v>
      </c>
      <c r="C37" s="158">
        <v>313582</v>
      </c>
      <c r="D37" s="158">
        <v>21</v>
      </c>
      <c r="E37" s="158">
        <v>6</v>
      </c>
    </row>
    <row r="38" spans="1:5" s="1" customFormat="1">
      <c r="A38" s="157">
        <v>231</v>
      </c>
      <c r="B38" s="159" t="s">
        <v>234</v>
      </c>
      <c r="C38" s="158">
        <v>322539</v>
      </c>
      <c r="D38" s="158">
        <v>19</v>
      </c>
      <c r="E38" s="158">
        <v>2</v>
      </c>
    </row>
    <row r="39" spans="1:5" s="1" customFormat="1">
      <c r="A39" s="157">
        <v>240</v>
      </c>
      <c r="B39" s="159" t="s">
        <v>259</v>
      </c>
      <c r="C39" s="158">
        <v>322540</v>
      </c>
      <c r="D39" s="158">
        <v>42</v>
      </c>
      <c r="E39" s="158">
        <v>4</v>
      </c>
    </row>
    <row r="40" spans="1:5" s="1" customFormat="1">
      <c r="A40" s="157">
        <v>242</v>
      </c>
      <c r="B40" s="159" t="s">
        <v>251</v>
      </c>
      <c r="C40" s="158">
        <v>322001</v>
      </c>
      <c r="D40" s="158">
        <v>14</v>
      </c>
      <c r="E40" s="158">
        <v>1</v>
      </c>
    </row>
    <row r="41" spans="1:5" s="1" customFormat="1">
      <c r="A41" s="157">
        <v>251</v>
      </c>
      <c r="B41" s="159" t="s">
        <v>210</v>
      </c>
      <c r="C41" s="158">
        <v>300658</v>
      </c>
      <c r="D41" s="158">
        <v>14</v>
      </c>
      <c r="E41" s="158">
        <v>1</v>
      </c>
    </row>
    <row r="42" spans="1:5" s="1" customFormat="1">
      <c r="A42" s="157">
        <v>270</v>
      </c>
      <c r="B42" s="159" t="s">
        <v>235</v>
      </c>
      <c r="C42" s="158">
        <v>305749</v>
      </c>
      <c r="D42" s="158">
        <v>33</v>
      </c>
      <c r="E42" s="158">
        <v>15</v>
      </c>
    </row>
    <row r="43" spans="1:5" s="1" customFormat="1">
      <c r="A43" s="157">
        <v>272</v>
      </c>
      <c r="B43" s="159" t="s">
        <v>260</v>
      </c>
      <c r="C43" s="158">
        <v>300346</v>
      </c>
      <c r="D43" s="158">
        <v>137</v>
      </c>
      <c r="E43" s="158">
        <v>15</v>
      </c>
    </row>
    <row r="44" spans="1:5" s="1" customFormat="1">
      <c r="A44" s="157">
        <v>274</v>
      </c>
      <c r="B44" s="159" t="s">
        <v>211</v>
      </c>
      <c r="C44" s="158">
        <v>320478</v>
      </c>
      <c r="D44" s="158">
        <v>209</v>
      </c>
      <c r="E44" s="158">
        <v>11</v>
      </c>
    </row>
    <row r="45" spans="1:5" s="1" customFormat="1">
      <c r="A45" s="157">
        <v>286</v>
      </c>
      <c r="B45" s="159" t="s">
        <v>240</v>
      </c>
      <c r="C45" s="158">
        <v>306500</v>
      </c>
      <c r="D45" s="158">
        <v>33</v>
      </c>
      <c r="E45" s="158">
        <v>11</v>
      </c>
    </row>
    <row r="46" spans="1:5" s="1" customFormat="1">
      <c r="A46" s="157">
        <v>288</v>
      </c>
      <c r="B46" s="159" t="s">
        <v>212</v>
      </c>
      <c r="C46" s="158">
        <v>300647</v>
      </c>
      <c r="D46" s="158">
        <v>4</v>
      </c>
      <c r="E46" s="158">
        <v>1</v>
      </c>
    </row>
    <row r="47" spans="1:5" s="1" customFormat="1">
      <c r="A47" s="157">
        <v>290</v>
      </c>
      <c r="B47" s="159" t="s">
        <v>223</v>
      </c>
      <c r="C47" s="158">
        <v>300506</v>
      </c>
      <c r="D47" s="158">
        <v>9</v>
      </c>
      <c r="E47" s="158">
        <v>0</v>
      </c>
    </row>
    <row r="48" spans="1:5" s="1" customFormat="1">
      <c r="A48" s="157">
        <v>295</v>
      </c>
      <c r="B48" s="159" t="s">
        <v>241</v>
      </c>
      <c r="C48" s="158">
        <v>300539</v>
      </c>
      <c r="D48" s="158">
        <v>0</v>
      </c>
      <c r="E48" s="158">
        <v>0</v>
      </c>
    </row>
    <row r="49" spans="1:5" s="1" customFormat="1">
      <c r="A49" s="157">
        <v>296</v>
      </c>
      <c r="B49" s="159" t="s">
        <v>213</v>
      </c>
      <c r="C49" s="158">
        <v>300528</v>
      </c>
      <c r="D49" s="158">
        <v>66</v>
      </c>
      <c r="E49" s="158">
        <v>8</v>
      </c>
    </row>
    <row r="50" spans="1:5" s="1" customFormat="1">
      <c r="A50" s="157">
        <v>297</v>
      </c>
      <c r="B50" s="159" t="s">
        <v>224</v>
      </c>
      <c r="C50" s="158">
        <v>300584</v>
      </c>
      <c r="D50" s="158">
        <v>0</v>
      </c>
      <c r="E50" s="158">
        <v>0</v>
      </c>
    </row>
    <row r="51" spans="1:5" s="1" customFormat="1">
      <c r="A51" s="157">
        <v>298</v>
      </c>
      <c r="B51" s="159" t="s">
        <v>214</v>
      </c>
      <c r="C51" s="158">
        <v>320984</v>
      </c>
      <c r="D51" s="158">
        <v>4</v>
      </c>
      <c r="E51" s="158">
        <v>1</v>
      </c>
    </row>
    <row r="52" spans="1:5" s="1" customFormat="1">
      <c r="A52" s="157">
        <v>305</v>
      </c>
      <c r="B52" s="159" t="s">
        <v>264</v>
      </c>
      <c r="C52" s="158">
        <v>307123</v>
      </c>
      <c r="D52" s="158">
        <v>33</v>
      </c>
      <c r="E52" s="158">
        <v>4</v>
      </c>
    </row>
    <row r="53" spans="1:5" s="1" customFormat="1">
      <c r="A53" s="157">
        <v>311</v>
      </c>
      <c r="B53" s="159" t="s">
        <v>242</v>
      </c>
      <c r="C53" s="158">
        <v>380106</v>
      </c>
      <c r="D53" s="158">
        <v>0</v>
      </c>
      <c r="E53" s="158">
        <v>0</v>
      </c>
    </row>
    <row r="54" spans="1:5" s="1" customFormat="1">
      <c r="A54" s="157">
        <v>313</v>
      </c>
      <c r="B54" s="159" t="s">
        <v>265</v>
      </c>
      <c r="C54" s="158">
        <v>380883</v>
      </c>
      <c r="D54" s="158">
        <v>0</v>
      </c>
      <c r="E54" s="158">
        <v>0</v>
      </c>
    </row>
    <row r="55" spans="1:5" s="1" customFormat="1">
      <c r="A55" s="157">
        <v>320</v>
      </c>
      <c r="B55" s="159" t="s">
        <v>262</v>
      </c>
      <c r="C55" s="158">
        <v>380281</v>
      </c>
      <c r="D55" s="158">
        <v>29</v>
      </c>
      <c r="E55" s="158">
        <v>1</v>
      </c>
    </row>
    <row r="56" spans="1:5" s="1" customFormat="1">
      <c r="A56" s="157">
        <v>329</v>
      </c>
      <c r="B56" s="159" t="s">
        <v>263</v>
      </c>
      <c r="C56" s="158">
        <v>380366</v>
      </c>
      <c r="D56" s="158">
        <v>0</v>
      </c>
      <c r="E56" s="158">
        <v>0</v>
      </c>
    </row>
    <row r="57" spans="1:5" s="1" customFormat="1">
      <c r="A57" s="157">
        <v>331</v>
      </c>
      <c r="B57" s="159" t="s">
        <v>243</v>
      </c>
      <c r="C57" s="158">
        <v>380441</v>
      </c>
      <c r="D57" s="158">
        <v>0</v>
      </c>
      <c r="E57" s="158">
        <v>0</v>
      </c>
    </row>
    <row r="58" spans="1:5" s="1" customFormat="1">
      <c r="A58" s="157">
        <v>381</v>
      </c>
      <c r="B58" s="159" t="s">
        <v>225</v>
      </c>
      <c r="C58" s="158">
        <v>313009</v>
      </c>
      <c r="D58" s="158">
        <v>7</v>
      </c>
      <c r="E58" s="158">
        <v>1</v>
      </c>
    </row>
    <row r="59" spans="1:5" s="1" customFormat="1">
      <c r="A59" s="157">
        <v>386</v>
      </c>
      <c r="B59" s="159" t="s">
        <v>252</v>
      </c>
      <c r="C59" s="158">
        <v>380526</v>
      </c>
      <c r="D59" s="158">
        <v>32</v>
      </c>
      <c r="E59" s="158">
        <v>1</v>
      </c>
    </row>
    <row r="60" spans="1:5" s="1" customFormat="1">
      <c r="A60" s="157">
        <v>387</v>
      </c>
      <c r="B60" s="159" t="s">
        <v>266</v>
      </c>
      <c r="C60" s="158">
        <v>380548</v>
      </c>
      <c r="D60" s="158">
        <v>6</v>
      </c>
      <c r="E60" s="158">
        <v>0</v>
      </c>
    </row>
    <row r="61" spans="1:5" s="1" customFormat="1">
      <c r="A61" s="157">
        <v>389</v>
      </c>
      <c r="B61" s="159" t="s">
        <v>226</v>
      </c>
      <c r="C61" s="158">
        <v>380582</v>
      </c>
      <c r="D61" s="158">
        <v>13</v>
      </c>
      <c r="E61" s="158">
        <v>0</v>
      </c>
    </row>
    <row r="62" spans="1:5" s="1" customFormat="1">
      <c r="A62" s="157">
        <v>392</v>
      </c>
      <c r="B62" s="159" t="s">
        <v>215</v>
      </c>
      <c r="C62" s="158">
        <v>380634</v>
      </c>
      <c r="D62" s="158">
        <v>171</v>
      </c>
      <c r="E62" s="158">
        <v>19</v>
      </c>
    </row>
    <row r="63" spans="1:5" s="1" customFormat="1">
      <c r="A63" s="157">
        <v>394</v>
      </c>
      <c r="B63" s="159" t="s">
        <v>244</v>
      </c>
      <c r="C63" s="158">
        <v>380645</v>
      </c>
      <c r="D63" s="158">
        <v>5</v>
      </c>
      <c r="E63" s="158">
        <v>1</v>
      </c>
    </row>
    <row r="64" spans="1:5" s="1" customFormat="1">
      <c r="A64" s="157">
        <v>395</v>
      </c>
      <c r="B64" s="159" t="s">
        <v>236</v>
      </c>
      <c r="C64" s="158">
        <v>377090</v>
      </c>
      <c r="D64" s="158">
        <v>5</v>
      </c>
      <c r="E64" s="158">
        <v>0</v>
      </c>
    </row>
    <row r="65" spans="1:5" s="1" customFormat="1">
      <c r="A65" s="157">
        <v>407</v>
      </c>
      <c r="B65" s="159" t="s">
        <v>245</v>
      </c>
      <c r="C65" s="158">
        <v>380731</v>
      </c>
      <c r="D65" s="158">
        <v>0</v>
      </c>
      <c r="E65" s="158">
        <v>0</v>
      </c>
    </row>
    <row r="66" spans="1:5" s="1" customFormat="1">
      <c r="A66" s="157">
        <v>455</v>
      </c>
      <c r="B66" s="159" t="s">
        <v>246</v>
      </c>
      <c r="C66" s="158">
        <v>380797</v>
      </c>
      <c r="D66" s="158">
        <v>0</v>
      </c>
      <c r="E66" s="158">
        <v>0</v>
      </c>
    </row>
    <row r="67" spans="1:5" s="1" customFormat="1">
      <c r="A67" s="157">
        <v>553</v>
      </c>
      <c r="B67" s="159" t="s">
        <v>217</v>
      </c>
      <c r="C67" s="158">
        <v>380946</v>
      </c>
      <c r="D67" s="158">
        <v>0</v>
      </c>
      <c r="E67" s="158">
        <v>0</v>
      </c>
    </row>
    <row r="68" spans="1:5" s="1" customFormat="1">
      <c r="A68" s="157">
        <v>694</v>
      </c>
      <c r="B68" s="159" t="s">
        <v>227</v>
      </c>
      <c r="C68" s="158">
        <v>339050</v>
      </c>
      <c r="D68" s="158">
        <v>37</v>
      </c>
      <c r="E68" s="158">
        <v>4</v>
      </c>
    </row>
    <row r="69" spans="1:5" s="1" customFormat="1">
      <c r="A69" s="157">
        <v>774</v>
      </c>
      <c r="B69" s="159" t="s">
        <v>247</v>
      </c>
      <c r="C69" s="158">
        <v>339072</v>
      </c>
      <c r="D69" s="158">
        <v>1</v>
      </c>
      <c r="E69" s="158">
        <v>0</v>
      </c>
    </row>
    <row r="70" spans="1:5" s="1" customFormat="1">
      <c r="A70" s="157">
        <v>695</v>
      </c>
      <c r="B70" s="159" t="s">
        <v>269</v>
      </c>
      <c r="C70" s="158">
        <v>370140</v>
      </c>
      <c r="D70" s="158">
        <v>0</v>
      </c>
      <c r="E70" s="158">
        <v>0</v>
      </c>
    </row>
    <row r="71" spans="1:5" s="1" customFormat="1">
      <c r="A71" s="157"/>
      <c r="B71" s="162" t="s">
        <v>267</v>
      </c>
      <c r="C71" s="158"/>
      <c r="D71" s="162">
        <v>4815</v>
      </c>
      <c r="E71" s="162">
        <v>457</v>
      </c>
    </row>
    <row r="72" spans="1:5" s="1" customFormat="1">
      <c r="A72" s="157"/>
      <c r="B72" s="162"/>
      <c r="C72" s="158"/>
      <c r="D72" s="162"/>
      <c r="E72" s="162"/>
    </row>
    <row r="73" spans="1:5" s="1" customFormat="1">
      <c r="A73" s="157"/>
      <c r="B73" s="159"/>
      <c r="C73" s="158"/>
      <c r="D73" s="158"/>
      <c r="E73" s="158"/>
    </row>
    <row r="74" spans="1:5" s="1" customFormat="1">
      <c r="A74" s="157"/>
      <c r="B74" s="159"/>
      <c r="C74" s="158"/>
      <c r="D74" s="158"/>
      <c r="E74" s="158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59"/>
      <c r="C77" s="158"/>
      <c r="D77" s="158"/>
      <c r="E77" s="158"/>
    </row>
    <row r="78" spans="1:5" s="1" customFormat="1">
      <c r="A78" s="157"/>
      <c r="B78" s="160"/>
      <c r="C78" s="158"/>
      <c r="D78" s="158"/>
      <c r="E78" s="158"/>
    </row>
    <row r="79" spans="1:5" s="1" customFormat="1">
      <c r="A79" s="157"/>
      <c r="B79" s="159"/>
      <c r="C79" s="158"/>
      <c r="D79" s="158"/>
      <c r="E79" s="158"/>
    </row>
    <row r="80" spans="1:5" s="1" customFormat="1">
      <c r="A80" s="157"/>
      <c r="C80" s="158"/>
      <c r="D80" s="158"/>
      <c r="E80" s="158"/>
    </row>
    <row r="81" spans="1:5" s="1" customFormat="1">
      <c r="A81" s="157"/>
      <c r="C81" s="158"/>
      <c r="D81" s="158"/>
      <c r="E81" s="158"/>
    </row>
    <row r="82" spans="1:5" s="1" customFormat="1" ht="13.8"/>
    <row r="83" spans="1:5" s="1" customFormat="1" ht="13.8">
      <c r="A83" s="145"/>
      <c r="B83" s="146"/>
      <c r="C83" s="147"/>
      <c r="D83" s="146"/>
      <c r="E83" s="146"/>
    </row>
    <row r="84" spans="1:5" s="1" customFormat="1" ht="13.8">
      <c r="A84" s="145"/>
      <c r="B84" s="146"/>
      <c r="C84" s="147"/>
      <c r="D84" s="146"/>
      <c r="E84" s="146"/>
    </row>
    <row r="85" spans="1:5" s="1" customFormat="1" ht="13.8">
      <c r="A85" s="145"/>
      <c r="B85" s="146"/>
      <c r="C85" s="147"/>
      <c r="D85" s="146"/>
      <c r="E85" s="146"/>
    </row>
    <row r="86" spans="1:5" s="1" customFormat="1" ht="13.8">
      <c r="A86" s="145"/>
      <c r="B86" s="146"/>
      <c r="C86" s="147"/>
      <c r="D86" s="146"/>
      <c r="E86" s="146"/>
    </row>
    <row r="87" spans="1:5" s="1" customFormat="1" ht="13.8">
      <c r="A87" s="145"/>
      <c r="B87" s="146"/>
      <c r="C87" s="147"/>
      <c r="D87" s="146"/>
      <c r="E87" s="146"/>
    </row>
    <row r="88" spans="1:5" s="1" customFormat="1" ht="13.8">
      <c r="A88" s="145"/>
      <c r="B88" s="146"/>
      <c r="C88" s="147"/>
      <c r="D88" s="146"/>
      <c r="E88" s="146"/>
    </row>
    <row r="89" spans="1:5" s="1" customFormat="1" ht="13.8">
      <c r="A89" s="145"/>
      <c r="B89" s="146"/>
      <c r="C89" s="147"/>
      <c r="D89" s="146"/>
      <c r="E89" s="146"/>
    </row>
    <row r="90" spans="1:5" s="1" customFormat="1" ht="13.8">
      <c r="A90" s="145"/>
      <c r="B90" s="146"/>
      <c r="C90" s="147"/>
      <c r="D90" s="146"/>
      <c r="E90" s="146"/>
    </row>
    <row r="91" spans="1:5" s="1" customFormat="1" ht="13.8">
      <c r="A91" s="145"/>
      <c r="B91" s="146"/>
      <c r="C91" s="147"/>
      <c r="D91" s="146"/>
      <c r="E91" s="146"/>
    </row>
    <row r="92" spans="1:5" s="1" customFormat="1" ht="13.8">
      <c r="A92" s="145"/>
      <c r="B92" s="146"/>
      <c r="C92" s="147"/>
      <c r="D92" s="146"/>
      <c r="E92" s="146"/>
    </row>
    <row r="93" spans="1:5" s="1" customFormat="1" ht="13.8">
      <c r="A93" s="145"/>
      <c r="B93" s="146"/>
      <c r="C93" s="147"/>
      <c r="D93" s="146"/>
      <c r="E93" s="146"/>
    </row>
    <row r="94" spans="1:5" s="1" customFormat="1" ht="13.8">
      <c r="A94" s="145"/>
      <c r="B94" s="146"/>
      <c r="C94" s="147"/>
      <c r="D94" s="146"/>
      <c r="E94" s="146"/>
    </row>
    <row r="96" spans="1:5">
      <c r="A96" s="148"/>
      <c r="B96" s="149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157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131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132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183</v>
      </c>
      <c r="Q4" s="5" t="s">
        <v>147</v>
      </c>
      <c r="R4" s="5" t="s">
        <v>184</v>
      </c>
      <c r="S4" s="5" t="s">
        <v>148</v>
      </c>
      <c r="T4" s="5" t="s">
        <v>149</v>
      </c>
      <c r="U4" s="5" t="s">
        <v>185</v>
      </c>
      <c r="V4" s="5" t="s">
        <v>150</v>
      </c>
      <c r="W4" s="5" t="s">
        <v>186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20">
        <v>500537.89903288998</v>
      </c>
      <c r="C11" s="120">
        <v>309385.97394976998</v>
      </c>
      <c r="D11" s="120">
        <v>191151.92508312</v>
      </c>
      <c r="E11" s="120">
        <v>208667.29829604999</v>
      </c>
      <c r="F11" s="120">
        <v>65520.587202130002</v>
      </c>
      <c r="G11" s="120">
        <v>143146.71109391999</v>
      </c>
      <c r="H11" s="120">
        <v>121107.18508503</v>
      </c>
      <c r="I11" s="120">
        <v>83464.049259689986</v>
      </c>
      <c r="J11" s="120">
        <v>37643.135825339996</v>
      </c>
      <c r="K11" s="120">
        <v>279972.56217647996</v>
      </c>
      <c r="L11" s="120">
        <v>145287.37486241001</v>
      </c>
      <c r="M11" s="120">
        <v>134685.18731406998</v>
      </c>
      <c r="N11" s="120">
        <v>12.7963</v>
      </c>
      <c r="O11" s="120">
        <v>13.557399999999999</v>
      </c>
      <c r="P11" s="120">
        <v>12.9033</v>
      </c>
      <c r="Q11" s="120">
        <v>10.3772</v>
      </c>
      <c r="R11" s="120">
        <v>10.395899999999999</v>
      </c>
      <c r="S11" s="120">
        <v>24.181100000000001</v>
      </c>
      <c r="T11" s="120">
        <v>25.168299999999999</v>
      </c>
      <c r="U11" s="120">
        <v>20.6328</v>
      </c>
      <c r="V11" s="120">
        <v>10.770200000000001</v>
      </c>
      <c r="W11" s="120">
        <v>9.4855999999999998</v>
      </c>
      <c r="X11" s="120">
        <v>4.5614999999999997</v>
      </c>
      <c r="Y11" s="120">
        <v>4.806</v>
      </c>
      <c r="Z11" s="120">
        <v>2.8807</v>
      </c>
      <c r="AA11" s="120">
        <v>9.7477999999999998</v>
      </c>
      <c r="AB11" s="120">
        <v>12.718999999999999</v>
      </c>
      <c r="AC11" s="120">
        <v>6.8338999999999999</v>
      </c>
      <c r="AD11" s="121"/>
      <c r="AE11" s="121"/>
      <c r="AF11" s="121"/>
    </row>
    <row r="12" spans="1:32" hidden="1" outlineLevel="1">
      <c r="A12" s="8">
        <v>40575</v>
      </c>
      <c r="B12" s="120">
        <v>508086.05510087998</v>
      </c>
      <c r="C12" s="120">
        <v>313968.26801483001</v>
      </c>
      <c r="D12" s="120">
        <v>194117.78708605</v>
      </c>
      <c r="E12" s="120">
        <v>208593.76414993999</v>
      </c>
      <c r="F12" s="120">
        <v>66301.530904779996</v>
      </c>
      <c r="G12" s="120">
        <v>142292.23324515999</v>
      </c>
      <c r="H12" s="120">
        <v>117606.33963706999</v>
      </c>
      <c r="I12" s="120">
        <v>79562.503933240005</v>
      </c>
      <c r="J12" s="120">
        <v>38043.835703830002</v>
      </c>
      <c r="K12" s="120">
        <v>285397.97156030993</v>
      </c>
      <c r="L12" s="120">
        <v>149077.04788653</v>
      </c>
      <c r="M12" s="120">
        <v>136320.92367378002</v>
      </c>
      <c r="N12" s="120">
        <v>12.221500000000001</v>
      </c>
      <c r="O12" s="120">
        <v>12.9193</v>
      </c>
      <c r="P12" s="120">
        <v>12.156700000000001</v>
      </c>
      <c r="Q12" s="120">
        <v>9.8960000000000008</v>
      </c>
      <c r="R12" s="120">
        <v>9.8893000000000004</v>
      </c>
      <c r="S12" s="120">
        <v>24.978400000000001</v>
      </c>
      <c r="T12" s="120">
        <v>26.180199999999999</v>
      </c>
      <c r="U12" s="120">
        <v>21.209399999999999</v>
      </c>
      <c r="V12" s="120">
        <v>10.4777</v>
      </c>
      <c r="W12" s="120">
        <v>10.0954</v>
      </c>
      <c r="X12" s="120">
        <v>4.1718000000000002</v>
      </c>
      <c r="Y12" s="120">
        <v>4.5118</v>
      </c>
      <c r="Z12" s="120">
        <v>2.4447000000000001</v>
      </c>
      <c r="AA12" s="120">
        <v>9.3226999999999993</v>
      </c>
      <c r="AB12" s="120">
        <v>12.121499999999999</v>
      </c>
      <c r="AC12" s="120">
        <v>6.8391999999999999</v>
      </c>
      <c r="AD12" s="121"/>
      <c r="AE12" s="121"/>
      <c r="AF12" s="121"/>
    </row>
    <row r="13" spans="1:32" hidden="1" outlineLevel="1">
      <c r="A13" s="8">
        <v>40603</v>
      </c>
      <c r="B13" s="120">
        <v>521970.87662138999</v>
      </c>
      <c r="C13" s="120">
        <v>322150.53139358002</v>
      </c>
      <c r="D13" s="120">
        <v>199820.34522781</v>
      </c>
      <c r="E13" s="120">
        <v>207554.90016433</v>
      </c>
      <c r="F13" s="120">
        <v>66549.159956660005</v>
      </c>
      <c r="G13" s="120">
        <v>141005.74020766999</v>
      </c>
      <c r="H13" s="120">
        <v>123944.58034182999</v>
      </c>
      <c r="I13" s="120">
        <v>86123.157993699991</v>
      </c>
      <c r="J13" s="120">
        <v>37821.42234813</v>
      </c>
      <c r="K13" s="120">
        <v>291137.02653035993</v>
      </c>
      <c r="L13" s="120">
        <v>152642.84679187997</v>
      </c>
      <c r="M13" s="120">
        <v>138494.17973847999</v>
      </c>
      <c r="N13" s="120">
        <v>12.559200000000001</v>
      </c>
      <c r="O13" s="120">
        <v>13.258699999999999</v>
      </c>
      <c r="P13" s="120">
        <v>12.5685</v>
      </c>
      <c r="Q13" s="120">
        <v>10.282500000000001</v>
      </c>
      <c r="R13" s="120">
        <v>10.317500000000001</v>
      </c>
      <c r="S13" s="120">
        <v>28.922999999999998</v>
      </c>
      <c r="T13" s="120">
        <v>29.470199999999998</v>
      </c>
      <c r="U13" s="120">
        <v>23.278600000000001</v>
      </c>
      <c r="V13" s="120">
        <v>11.057600000000001</v>
      </c>
      <c r="W13" s="120">
        <v>9.8153000000000006</v>
      </c>
      <c r="X13" s="120">
        <v>3.7208000000000001</v>
      </c>
      <c r="Y13" s="120">
        <v>3.8469000000000002</v>
      </c>
      <c r="Z13" s="120">
        <v>2.9689000000000001</v>
      </c>
      <c r="AA13" s="120">
        <v>8.8209</v>
      </c>
      <c r="AB13" s="120">
        <v>11.795299999999999</v>
      </c>
      <c r="AC13" s="120">
        <v>6.4291999999999998</v>
      </c>
      <c r="AD13" s="121"/>
      <c r="AE13" s="121"/>
      <c r="AF13" s="121"/>
    </row>
    <row r="14" spans="1:32" hidden="1" outlineLevel="1">
      <c r="A14" s="8">
        <v>40634</v>
      </c>
      <c r="B14" s="120">
        <v>530631.84866253997</v>
      </c>
      <c r="C14" s="120">
        <v>324773.57660129998</v>
      </c>
      <c r="D14" s="120">
        <v>205858.27206123999</v>
      </c>
      <c r="E14" s="120">
        <v>207832.46010314001</v>
      </c>
      <c r="F14" s="120">
        <v>68371.322538499997</v>
      </c>
      <c r="G14" s="120">
        <v>139461.13756464</v>
      </c>
      <c r="H14" s="120">
        <v>130253.98048946001</v>
      </c>
      <c r="I14" s="120">
        <v>88977.541155960003</v>
      </c>
      <c r="J14" s="120">
        <v>41276.439333499999</v>
      </c>
      <c r="K14" s="120">
        <v>293906.25252814993</v>
      </c>
      <c r="L14" s="120">
        <v>153770.80603010004</v>
      </c>
      <c r="M14" s="120">
        <v>140135.44649805001</v>
      </c>
      <c r="N14" s="120">
        <v>12.1976</v>
      </c>
      <c r="O14" s="120">
        <v>13.108000000000001</v>
      </c>
      <c r="P14" s="120">
        <v>12.4663</v>
      </c>
      <c r="Q14" s="120">
        <v>9.9590999999999994</v>
      </c>
      <c r="R14" s="120">
        <v>9.9909999999999997</v>
      </c>
      <c r="S14" s="120">
        <v>28.082000000000001</v>
      </c>
      <c r="T14" s="120">
        <v>28.644300000000001</v>
      </c>
      <c r="U14" s="120">
        <v>22.886399999999998</v>
      </c>
      <c r="V14" s="120">
        <v>12.803000000000001</v>
      </c>
      <c r="W14" s="120">
        <v>12.415900000000001</v>
      </c>
      <c r="X14" s="120">
        <v>3.5206</v>
      </c>
      <c r="Y14" s="120">
        <v>3.6002000000000001</v>
      </c>
      <c r="Z14" s="120">
        <v>2.9487000000000001</v>
      </c>
      <c r="AA14" s="120">
        <v>8.7787000000000006</v>
      </c>
      <c r="AB14" s="120">
        <v>11.473000000000001</v>
      </c>
      <c r="AC14" s="120">
        <v>6.3457999999999997</v>
      </c>
      <c r="AD14" s="121"/>
      <c r="AE14" s="121"/>
      <c r="AF14" s="121"/>
    </row>
    <row r="15" spans="1:32" hidden="1" outlineLevel="1">
      <c r="A15" s="8">
        <v>40664</v>
      </c>
      <c r="B15" s="120">
        <v>537030.85634503001</v>
      </c>
      <c r="C15" s="120">
        <v>330024.02258583001</v>
      </c>
      <c r="D15" s="120">
        <v>207006.8337592</v>
      </c>
      <c r="E15" s="120">
        <v>208070.18089043</v>
      </c>
      <c r="F15" s="120">
        <v>70097.39396971</v>
      </c>
      <c r="G15" s="120">
        <v>137972.78692072001</v>
      </c>
      <c r="H15" s="120">
        <v>127140.09330032</v>
      </c>
      <c r="I15" s="120">
        <v>85454.29912335999</v>
      </c>
      <c r="J15" s="120">
        <v>41685.794176959993</v>
      </c>
      <c r="K15" s="120">
        <v>295288.12861709</v>
      </c>
      <c r="L15" s="120">
        <v>154775.73768525998</v>
      </c>
      <c r="M15" s="120">
        <v>140512.39093182998</v>
      </c>
      <c r="N15" s="120">
        <v>12.411099999999999</v>
      </c>
      <c r="O15" s="120">
        <v>13.323700000000001</v>
      </c>
      <c r="P15" s="120">
        <v>12.730600000000001</v>
      </c>
      <c r="Q15" s="120">
        <v>9.4863999999999997</v>
      </c>
      <c r="R15" s="120">
        <v>9.5137</v>
      </c>
      <c r="S15" s="120">
        <v>28.567499999999999</v>
      </c>
      <c r="T15" s="120">
        <v>29.241800000000001</v>
      </c>
      <c r="U15" s="120">
        <v>23.687200000000001</v>
      </c>
      <c r="V15" s="120">
        <v>12.357100000000001</v>
      </c>
      <c r="W15" s="120">
        <v>11.3108</v>
      </c>
      <c r="X15" s="120">
        <v>3.8359000000000001</v>
      </c>
      <c r="Y15" s="120">
        <v>3.8772000000000002</v>
      </c>
      <c r="Z15" s="120">
        <v>3.5558000000000001</v>
      </c>
      <c r="AA15" s="120">
        <v>8.9588000000000001</v>
      </c>
      <c r="AB15" s="120">
        <v>11.7913</v>
      </c>
      <c r="AC15" s="120">
        <v>6.2615999999999996</v>
      </c>
      <c r="AD15" s="121"/>
      <c r="AE15" s="121"/>
      <c r="AF15" s="121"/>
    </row>
    <row r="16" spans="1:32" hidden="1" outlineLevel="1">
      <c r="A16" s="8">
        <v>40695</v>
      </c>
      <c r="B16" s="120">
        <v>543500.31450221001</v>
      </c>
      <c r="C16" s="120">
        <v>338563.08439173002</v>
      </c>
      <c r="D16" s="120">
        <v>204937.23011048001</v>
      </c>
      <c r="E16" s="120">
        <v>208443.93236713001</v>
      </c>
      <c r="F16" s="120">
        <v>72012.931183010005</v>
      </c>
      <c r="G16" s="120">
        <v>136431.00118411999</v>
      </c>
      <c r="H16" s="120">
        <v>131716.12632602997</v>
      </c>
      <c r="I16" s="120">
        <v>90279.680583449997</v>
      </c>
      <c r="J16" s="120">
        <v>41436.445742580006</v>
      </c>
      <c r="K16" s="120">
        <v>301128.11806675995</v>
      </c>
      <c r="L16" s="120">
        <v>157216.94777877998</v>
      </c>
      <c r="M16" s="120">
        <v>143911.17028798</v>
      </c>
      <c r="N16" s="120">
        <v>13.2037</v>
      </c>
      <c r="O16" s="120">
        <v>14.1929</v>
      </c>
      <c r="P16" s="120">
        <v>13.7523</v>
      </c>
      <c r="Q16" s="120">
        <v>9.9262999999999995</v>
      </c>
      <c r="R16" s="120">
        <v>9.9827999999999992</v>
      </c>
      <c r="S16" s="120">
        <v>29.662800000000001</v>
      </c>
      <c r="T16" s="120">
        <v>30.232500000000002</v>
      </c>
      <c r="U16" s="120">
        <v>25.511600000000001</v>
      </c>
      <c r="V16" s="120">
        <v>11.6265</v>
      </c>
      <c r="W16" s="120">
        <v>11.1022</v>
      </c>
      <c r="X16" s="120">
        <v>4.1605999999999996</v>
      </c>
      <c r="Y16" s="120">
        <v>4.4291999999999998</v>
      </c>
      <c r="Z16" s="120">
        <v>2.8410000000000002</v>
      </c>
      <c r="AA16" s="120">
        <v>8.5554000000000006</v>
      </c>
      <c r="AB16" s="120">
        <v>11.363200000000001</v>
      </c>
      <c r="AC16" s="120">
        <v>6.2244999999999999</v>
      </c>
      <c r="AD16" s="121"/>
      <c r="AE16" s="121"/>
      <c r="AF16" s="121"/>
    </row>
    <row r="17" spans="1:32" hidden="1" outlineLevel="1">
      <c r="A17" s="8">
        <v>40725</v>
      </c>
      <c r="B17" s="120">
        <v>547220.29161554005</v>
      </c>
      <c r="C17" s="120">
        <v>342416.70449649001</v>
      </c>
      <c r="D17" s="120">
        <v>204803.58711905</v>
      </c>
      <c r="E17" s="120">
        <v>208518.95995888999</v>
      </c>
      <c r="F17" s="120">
        <v>74535.689836210004</v>
      </c>
      <c r="G17" s="120">
        <v>133983.27012268</v>
      </c>
      <c r="H17" s="120">
        <v>127483.55210570003</v>
      </c>
      <c r="I17" s="120">
        <v>86279.253528400004</v>
      </c>
      <c r="J17" s="120">
        <v>41204.298577299996</v>
      </c>
      <c r="K17" s="120">
        <v>305278.3486936299</v>
      </c>
      <c r="L17" s="120">
        <v>159913.64006280003</v>
      </c>
      <c r="M17" s="120">
        <v>145364.70863083002</v>
      </c>
      <c r="N17" s="120">
        <v>12.4259</v>
      </c>
      <c r="O17" s="120">
        <v>13.8089</v>
      </c>
      <c r="P17" s="120">
        <v>13.2636</v>
      </c>
      <c r="Q17" s="120">
        <v>9.1035000000000004</v>
      </c>
      <c r="R17" s="120">
        <v>9.1758000000000006</v>
      </c>
      <c r="S17" s="120">
        <v>26.479600000000001</v>
      </c>
      <c r="T17" s="120">
        <v>27.128</v>
      </c>
      <c r="U17" s="120">
        <v>23.2927</v>
      </c>
      <c r="V17" s="120">
        <v>13.821899999999999</v>
      </c>
      <c r="W17" s="120">
        <v>13.6351</v>
      </c>
      <c r="X17" s="120">
        <v>4.1814999999999998</v>
      </c>
      <c r="Y17" s="120">
        <v>4.2538999999999998</v>
      </c>
      <c r="Z17" s="120">
        <v>3.5305</v>
      </c>
      <c r="AA17" s="120">
        <v>8.4095999999999993</v>
      </c>
      <c r="AB17" s="120">
        <v>11.6807</v>
      </c>
      <c r="AC17" s="120">
        <v>5.6684999999999999</v>
      </c>
      <c r="AD17" s="121"/>
      <c r="AE17" s="121"/>
      <c r="AF17" s="121"/>
    </row>
    <row r="18" spans="1:32" hidden="1" outlineLevel="1">
      <c r="A18" s="8">
        <v>40756</v>
      </c>
      <c r="B18" s="120">
        <v>558781.25235713006</v>
      </c>
      <c r="C18" s="120">
        <v>352894.34866625001</v>
      </c>
      <c r="D18" s="120">
        <v>205886.90369087999</v>
      </c>
      <c r="E18" s="120">
        <v>208893.34220113</v>
      </c>
      <c r="F18" s="120">
        <v>78021.151881479993</v>
      </c>
      <c r="G18" s="120">
        <v>130872.19031965001</v>
      </c>
      <c r="H18" s="120">
        <v>134196.4547763</v>
      </c>
      <c r="I18" s="120">
        <v>89015.73217825999</v>
      </c>
      <c r="J18" s="120">
        <v>45180.722598039996</v>
      </c>
      <c r="K18" s="120">
        <v>306598.37155896996</v>
      </c>
      <c r="L18" s="120">
        <v>159237.71261853998</v>
      </c>
      <c r="M18" s="120">
        <v>147360.65894043</v>
      </c>
      <c r="N18" s="120">
        <v>13.189399999999999</v>
      </c>
      <c r="O18" s="120">
        <v>14.5337</v>
      </c>
      <c r="P18" s="120">
        <v>14.2469</v>
      </c>
      <c r="Q18" s="120">
        <v>8.9740000000000002</v>
      </c>
      <c r="R18" s="120">
        <v>9.0147999999999993</v>
      </c>
      <c r="S18" s="120">
        <v>26.093599999999999</v>
      </c>
      <c r="T18" s="120">
        <v>26.635400000000001</v>
      </c>
      <c r="U18" s="120">
        <v>24.0533</v>
      </c>
      <c r="V18" s="120">
        <v>12.2136</v>
      </c>
      <c r="W18" s="120">
        <v>12.0373</v>
      </c>
      <c r="X18" s="120">
        <v>4.8985000000000003</v>
      </c>
      <c r="Y18" s="120">
        <v>5.0486000000000004</v>
      </c>
      <c r="Z18" s="120">
        <v>3.9834999999999998</v>
      </c>
      <c r="AA18" s="120">
        <v>8.1257999999999999</v>
      </c>
      <c r="AB18" s="120">
        <v>11.025600000000001</v>
      </c>
      <c r="AC18" s="120">
        <v>5.8327999999999998</v>
      </c>
      <c r="AD18" s="121"/>
      <c r="AE18" s="121"/>
      <c r="AF18" s="121"/>
    </row>
    <row r="19" spans="1:32" hidden="1" outlineLevel="1">
      <c r="A19" s="8">
        <v>40787</v>
      </c>
      <c r="B19" s="120">
        <v>570112.84586175997</v>
      </c>
      <c r="C19" s="120">
        <v>362878.07919342001</v>
      </c>
      <c r="D19" s="120">
        <v>207234.76666833999</v>
      </c>
      <c r="E19" s="120">
        <v>207400.02004957999</v>
      </c>
      <c r="F19" s="120">
        <v>80661.158222059996</v>
      </c>
      <c r="G19" s="120">
        <v>126738.86182752</v>
      </c>
      <c r="H19" s="120">
        <v>137689.15850681002</v>
      </c>
      <c r="I19" s="120">
        <v>90675.300005140001</v>
      </c>
      <c r="J19" s="120">
        <v>47013.858501670009</v>
      </c>
      <c r="K19" s="120">
        <v>303758.83254487999</v>
      </c>
      <c r="L19" s="120">
        <v>156313.23327564998</v>
      </c>
      <c r="M19" s="120">
        <v>147445.59926922998</v>
      </c>
      <c r="N19" s="120">
        <v>13.3287</v>
      </c>
      <c r="O19" s="120">
        <v>15.128399999999999</v>
      </c>
      <c r="P19" s="120">
        <v>14.8894</v>
      </c>
      <c r="Q19" s="120">
        <v>8.1929999999999996</v>
      </c>
      <c r="R19" s="120">
        <v>8.2119</v>
      </c>
      <c r="S19" s="120">
        <v>24.689499999999999</v>
      </c>
      <c r="T19" s="120">
        <v>25.755199999999999</v>
      </c>
      <c r="U19" s="120">
        <v>24.185300000000002</v>
      </c>
      <c r="V19" s="120">
        <v>13.246700000000001</v>
      </c>
      <c r="W19" s="120">
        <v>13.1439</v>
      </c>
      <c r="X19" s="120">
        <v>5.6623999999999999</v>
      </c>
      <c r="Y19" s="120">
        <v>6.0034999999999998</v>
      </c>
      <c r="Z19" s="120">
        <v>3.6812</v>
      </c>
      <c r="AA19" s="120">
        <v>8.1907999999999994</v>
      </c>
      <c r="AB19" s="120">
        <v>11.010400000000001</v>
      </c>
      <c r="AC19" s="120">
        <v>5.8752000000000004</v>
      </c>
      <c r="AD19" s="121"/>
      <c r="AE19" s="121"/>
      <c r="AF19" s="121"/>
    </row>
    <row r="20" spans="1:32" hidden="1" outlineLevel="1">
      <c r="A20" s="8">
        <v>40817</v>
      </c>
      <c r="B20" s="120">
        <v>576836.73344134004</v>
      </c>
      <c r="C20" s="120">
        <v>368645.62785701</v>
      </c>
      <c r="D20" s="120">
        <v>208191.10558433001</v>
      </c>
      <c r="E20" s="120">
        <v>207074.87518443001</v>
      </c>
      <c r="F20" s="120">
        <v>83165.345275069994</v>
      </c>
      <c r="G20" s="120">
        <v>123909.52990936</v>
      </c>
      <c r="H20" s="120">
        <v>144695.56917658003</v>
      </c>
      <c r="I20" s="120">
        <v>94187.980707359995</v>
      </c>
      <c r="J20" s="120">
        <v>50507.588469219991</v>
      </c>
      <c r="K20" s="120">
        <v>306159.58985722001</v>
      </c>
      <c r="L20" s="120">
        <v>156046.08065045002</v>
      </c>
      <c r="M20" s="120">
        <v>150113.50920677002</v>
      </c>
      <c r="N20" s="120">
        <v>14.855</v>
      </c>
      <c r="O20" s="120">
        <v>17.927800000000001</v>
      </c>
      <c r="P20" s="120">
        <v>18.222300000000001</v>
      </c>
      <c r="Q20" s="120">
        <v>8.2719000000000005</v>
      </c>
      <c r="R20" s="120">
        <v>8.3168000000000006</v>
      </c>
      <c r="S20" s="120">
        <v>24.753</v>
      </c>
      <c r="T20" s="120">
        <v>26.513999999999999</v>
      </c>
      <c r="U20" s="120">
        <v>24.888999999999999</v>
      </c>
      <c r="V20" s="120">
        <v>12.645200000000001</v>
      </c>
      <c r="W20" s="120">
        <v>12.589</v>
      </c>
      <c r="X20" s="120">
        <v>9.1475000000000009</v>
      </c>
      <c r="Y20" s="120">
        <v>9.9535999999999998</v>
      </c>
      <c r="Z20" s="120">
        <v>4.2887000000000004</v>
      </c>
      <c r="AA20" s="120">
        <v>8.0692000000000004</v>
      </c>
      <c r="AB20" s="120">
        <v>11.377700000000001</v>
      </c>
      <c r="AC20" s="120">
        <v>5.5831</v>
      </c>
      <c r="AD20" s="121"/>
      <c r="AE20" s="121"/>
      <c r="AF20" s="121"/>
    </row>
    <row r="21" spans="1:32" hidden="1" outlineLevel="1">
      <c r="A21" s="8">
        <v>40848</v>
      </c>
      <c r="B21" s="120">
        <v>573704.51108764997</v>
      </c>
      <c r="C21" s="120">
        <v>367069.78574746998</v>
      </c>
      <c r="D21" s="120">
        <v>206634.72534018001</v>
      </c>
      <c r="E21" s="120">
        <v>204558.00116762001</v>
      </c>
      <c r="F21" s="120">
        <v>85195.416307139996</v>
      </c>
      <c r="G21" s="120">
        <v>119362.58486048</v>
      </c>
      <c r="H21" s="120">
        <v>136177.39524109999</v>
      </c>
      <c r="I21" s="120">
        <v>87844.524542160012</v>
      </c>
      <c r="J21" s="120">
        <v>48332.870698939994</v>
      </c>
      <c r="K21" s="120">
        <v>305936.81145688001</v>
      </c>
      <c r="L21" s="120">
        <v>156534.51920034998</v>
      </c>
      <c r="M21" s="120">
        <v>149402.29225653</v>
      </c>
      <c r="N21" s="120">
        <v>15.089399999999999</v>
      </c>
      <c r="O21" s="120">
        <v>18.3063</v>
      </c>
      <c r="P21" s="120">
        <v>18.6052</v>
      </c>
      <c r="Q21" s="120">
        <v>8.1998999999999995</v>
      </c>
      <c r="R21" s="120">
        <v>8.2386999999999997</v>
      </c>
      <c r="S21" s="120">
        <v>24.598500000000001</v>
      </c>
      <c r="T21" s="120">
        <v>24.8508</v>
      </c>
      <c r="U21" s="120">
        <v>22.830200000000001</v>
      </c>
      <c r="V21" s="120">
        <v>12.586</v>
      </c>
      <c r="W21" s="120">
        <v>11.9177</v>
      </c>
      <c r="X21" s="120">
        <v>9.2623999999999995</v>
      </c>
      <c r="Y21" s="120">
        <v>10.5905</v>
      </c>
      <c r="Z21" s="120">
        <v>2.8088000000000002</v>
      </c>
      <c r="AA21" s="120">
        <v>10.041600000000001</v>
      </c>
      <c r="AB21" s="120">
        <v>13.8476</v>
      </c>
      <c r="AC21" s="120">
        <v>6.5054999999999996</v>
      </c>
      <c r="AD21" s="121"/>
      <c r="AE21" s="121"/>
      <c r="AF21" s="121"/>
    </row>
    <row r="22" spans="1:32" hidden="1" outlineLevel="1">
      <c r="A22" s="8">
        <v>40878</v>
      </c>
      <c r="B22" s="120">
        <v>575544.79626338999</v>
      </c>
      <c r="C22" s="120">
        <v>369763.17646014999</v>
      </c>
      <c r="D22" s="120">
        <v>205781.61980324</v>
      </c>
      <c r="E22" s="120">
        <v>201224.0481445</v>
      </c>
      <c r="F22" s="120">
        <v>86675.057657330006</v>
      </c>
      <c r="G22" s="120">
        <v>114548.99048717</v>
      </c>
      <c r="H22" s="120">
        <v>153119.74787902003</v>
      </c>
      <c r="I22" s="120">
        <v>101435.03722649001</v>
      </c>
      <c r="J22" s="120">
        <v>51684.71065252999</v>
      </c>
      <c r="K22" s="120">
        <v>310390.45642404997</v>
      </c>
      <c r="L22" s="120">
        <v>160530.06904173997</v>
      </c>
      <c r="M22" s="120">
        <v>149860.38738231</v>
      </c>
      <c r="N22" s="120">
        <v>14.4413</v>
      </c>
      <c r="O22" s="120">
        <v>17.046399999999998</v>
      </c>
      <c r="P22" s="120">
        <v>17.0275</v>
      </c>
      <c r="Q22" s="120">
        <v>8.4914000000000005</v>
      </c>
      <c r="R22" s="120">
        <v>8.5055999999999994</v>
      </c>
      <c r="S22" s="120">
        <v>25.398700000000002</v>
      </c>
      <c r="T22" s="120">
        <v>25.619700000000002</v>
      </c>
      <c r="U22" s="120">
        <v>23.200500000000002</v>
      </c>
      <c r="V22" s="120">
        <v>11.9923</v>
      </c>
      <c r="W22" s="120">
        <v>10.2401</v>
      </c>
      <c r="X22" s="120">
        <v>8.0772999999999993</v>
      </c>
      <c r="Y22" s="120">
        <v>9.0190000000000001</v>
      </c>
      <c r="Z22" s="120">
        <v>4.1048999999999998</v>
      </c>
      <c r="AA22" s="120">
        <v>11.5753</v>
      </c>
      <c r="AB22" s="120">
        <v>15.998900000000001</v>
      </c>
      <c r="AC22" s="120">
        <v>6.7344999999999997</v>
      </c>
      <c r="AD22" s="121"/>
      <c r="AE22" s="121"/>
      <c r="AF22" s="121"/>
    </row>
    <row r="23" spans="1:32" hidden="1" outlineLevel="1">
      <c r="A23" s="8">
        <v>40909</v>
      </c>
      <c r="B23" s="120">
        <v>570736.24471839005</v>
      </c>
      <c r="C23" s="120">
        <v>363273.32644407998</v>
      </c>
      <c r="D23" s="120">
        <v>207462.91827431001</v>
      </c>
      <c r="E23" s="120">
        <v>200026.80467406</v>
      </c>
      <c r="F23" s="120">
        <v>87449.023249250007</v>
      </c>
      <c r="G23" s="120">
        <v>112577.78142481</v>
      </c>
      <c r="H23" s="120">
        <v>146863.23494354001</v>
      </c>
      <c r="I23" s="120">
        <v>96559.576272999999</v>
      </c>
      <c r="J23" s="120">
        <v>50303.658670539997</v>
      </c>
      <c r="K23" s="120">
        <v>317620.03698406997</v>
      </c>
      <c r="L23" s="120">
        <v>164657.22999244</v>
      </c>
      <c r="M23" s="120">
        <v>152962.80699163</v>
      </c>
      <c r="N23" s="120">
        <v>13.1653</v>
      </c>
      <c r="O23" s="120">
        <v>15.2767</v>
      </c>
      <c r="P23" s="120">
        <v>14.912000000000001</v>
      </c>
      <c r="Q23" s="120">
        <v>8.5745000000000005</v>
      </c>
      <c r="R23" s="120">
        <v>8.5822000000000003</v>
      </c>
      <c r="S23" s="120">
        <v>26.389600000000002</v>
      </c>
      <c r="T23" s="120">
        <v>26.772200000000002</v>
      </c>
      <c r="U23" s="120">
        <v>24.274000000000001</v>
      </c>
      <c r="V23" s="120">
        <v>10.818899999999999</v>
      </c>
      <c r="W23" s="120">
        <v>10.308400000000001</v>
      </c>
      <c r="X23" s="120">
        <v>7.2770000000000001</v>
      </c>
      <c r="Y23" s="120">
        <v>7.8224999999999998</v>
      </c>
      <c r="Z23" s="120">
        <v>3.2334999999999998</v>
      </c>
      <c r="AA23" s="120">
        <v>11.359500000000001</v>
      </c>
      <c r="AB23" s="120">
        <v>15.5778</v>
      </c>
      <c r="AC23" s="120">
        <v>6.8174999999999999</v>
      </c>
      <c r="AD23" s="121"/>
      <c r="AE23" s="121"/>
      <c r="AF23" s="121"/>
    </row>
    <row r="24" spans="1:32" hidden="1" outlineLevel="1">
      <c r="A24" s="8">
        <v>40940</v>
      </c>
      <c r="B24" s="120">
        <v>575736.97581693996</v>
      </c>
      <c r="C24" s="120">
        <v>365264.90538703999</v>
      </c>
      <c r="D24" s="120">
        <v>210472.07042989999</v>
      </c>
      <c r="E24" s="120">
        <v>197881.19983937001</v>
      </c>
      <c r="F24" s="120">
        <v>87963.506733410002</v>
      </c>
      <c r="G24" s="120">
        <v>109917.69310596</v>
      </c>
      <c r="H24" s="120">
        <v>142491.05375701</v>
      </c>
      <c r="I24" s="120">
        <v>91655.277878330016</v>
      </c>
      <c r="J24" s="120">
        <v>50835.775878679997</v>
      </c>
      <c r="K24" s="120">
        <v>324713.27948247007</v>
      </c>
      <c r="L24" s="120">
        <v>169502.79201696999</v>
      </c>
      <c r="M24" s="120">
        <v>155210.48746550005</v>
      </c>
      <c r="N24" s="120">
        <v>12.757218377303492</v>
      </c>
      <c r="O24" s="120">
        <v>15.0123</v>
      </c>
      <c r="P24" s="120">
        <v>14.481400000000001</v>
      </c>
      <c r="Q24" s="120">
        <v>8.1538555830251696</v>
      </c>
      <c r="R24" s="120">
        <v>8.1775447025231642</v>
      </c>
      <c r="S24" s="120">
        <v>27.015499999999999</v>
      </c>
      <c r="T24" s="120">
        <v>27.419699999999999</v>
      </c>
      <c r="U24" s="120">
        <v>26.781199999999998</v>
      </c>
      <c r="V24" s="120">
        <v>11.019299999999999</v>
      </c>
      <c r="W24" s="120">
        <v>10.3569</v>
      </c>
      <c r="X24" s="120">
        <v>7.9402999999999997</v>
      </c>
      <c r="Y24" s="120">
        <v>8.4144000000000005</v>
      </c>
      <c r="Z24" s="120">
        <v>4.9611999999999998</v>
      </c>
      <c r="AA24" s="120">
        <v>11.393000000000001</v>
      </c>
      <c r="AB24" s="120">
        <v>15.268800000000001</v>
      </c>
      <c r="AC24" s="120">
        <v>6.9611000000000001</v>
      </c>
      <c r="AD24" s="121"/>
      <c r="AE24" s="121"/>
      <c r="AF24" s="121"/>
    </row>
    <row r="25" spans="1:32" hidden="1" outlineLevel="1">
      <c r="A25" s="8">
        <v>40969</v>
      </c>
      <c r="B25" s="120">
        <v>578031.73188780004</v>
      </c>
      <c r="C25" s="120">
        <v>367501.52234900999</v>
      </c>
      <c r="D25" s="120">
        <v>210530.20953878999</v>
      </c>
      <c r="E25" s="120">
        <v>194794.84527103</v>
      </c>
      <c r="F25" s="120">
        <v>88746.674622150007</v>
      </c>
      <c r="G25" s="120">
        <v>106048.17064888</v>
      </c>
      <c r="H25" s="120">
        <v>145300.91748041997</v>
      </c>
      <c r="I25" s="120">
        <v>95831.238574019997</v>
      </c>
      <c r="J25" s="120">
        <v>49469.678906399997</v>
      </c>
      <c r="K25" s="120">
        <v>330308.04907669005</v>
      </c>
      <c r="L25" s="120">
        <v>174615.03602378001</v>
      </c>
      <c r="M25" s="120">
        <v>155693.01305290998</v>
      </c>
      <c r="N25" s="120">
        <v>12.8086</v>
      </c>
      <c r="O25" s="120">
        <v>14.811999999999999</v>
      </c>
      <c r="P25" s="120">
        <v>14.347799999999999</v>
      </c>
      <c r="Q25" s="120">
        <v>7.7576000000000001</v>
      </c>
      <c r="R25" s="120">
        <v>7.7710999999999997</v>
      </c>
      <c r="S25" s="120">
        <v>27.2058</v>
      </c>
      <c r="T25" s="120">
        <v>27.5031</v>
      </c>
      <c r="U25" s="120">
        <v>26.482099999999999</v>
      </c>
      <c r="V25" s="120">
        <v>11.543900000000001</v>
      </c>
      <c r="W25" s="120">
        <v>10.9427</v>
      </c>
      <c r="X25" s="120">
        <v>6.2835000000000001</v>
      </c>
      <c r="Y25" s="120">
        <v>7.1508000000000003</v>
      </c>
      <c r="Z25" s="120">
        <v>2.3858000000000001</v>
      </c>
      <c r="AA25" s="120">
        <v>11.2639</v>
      </c>
      <c r="AB25" s="120">
        <v>15.1038</v>
      </c>
      <c r="AC25" s="120">
        <v>6.6246</v>
      </c>
      <c r="AD25" s="121"/>
      <c r="AE25" s="121"/>
      <c r="AF25" s="121"/>
    </row>
    <row r="26" spans="1:32" hidden="1" outlineLevel="1">
      <c r="A26" s="8">
        <v>41000</v>
      </c>
      <c r="B26" s="120">
        <v>582688.27668914001</v>
      </c>
      <c r="C26" s="120">
        <v>370388.48103769001</v>
      </c>
      <c r="D26" s="120">
        <v>212299.79565145</v>
      </c>
      <c r="E26" s="120">
        <v>193697.97171565</v>
      </c>
      <c r="F26" s="120">
        <v>89786.705796619994</v>
      </c>
      <c r="G26" s="120">
        <v>103911.26591903</v>
      </c>
      <c r="H26" s="120">
        <v>143083.92726674004</v>
      </c>
      <c r="I26" s="120">
        <v>93827.452102819996</v>
      </c>
      <c r="J26" s="120">
        <v>49256.475163919997</v>
      </c>
      <c r="K26" s="120">
        <v>336672.83731729002</v>
      </c>
      <c r="L26" s="120">
        <v>180039.82267605999</v>
      </c>
      <c r="M26" s="120">
        <v>156633.01464122999</v>
      </c>
      <c r="N26" s="120">
        <v>12.5707</v>
      </c>
      <c r="O26" s="120">
        <v>14.327999999999999</v>
      </c>
      <c r="P26" s="120">
        <v>13.701700000000001</v>
      </c>
      <c r="Q26" s="120">
        <v>7.8460999999999999</v>
      </c>
      <c r="R26" s="120">
        <v>7.8459000000000003</v>
      </c>
      <c r="S26" s="120">
        <v>26.8995</v>
      </c>
      <c r="T26" s="120">
        <v>27.334399999999999</v>
      </c>
      <c r="U26" s="120">
        <v>25.974499999999999</v>
      </c>
      <c r="V26" s="120">
        <v>10.9564</v>
      </c>
      <c r="W26" s="120">
        <v>10.400399999999999</v>
      </c>
      <c r="X26" s="120">
        <v>6.0804999999999998</v>
      </c>
      <c r="Y26" s="120">
        <v>6.68</v>
      </c>
      <c r="Z26" s="120">
        <v>3.3014999999999999</v>
      </c>
      <c r="AA26" s="120">
        <v>11.102399999999999</v>
      </c>
      <c r="AB26" s="120">
        <v>14.8072</v>
      </c>
      <c r="AC26" s="120">
        <v>6.5994999999999999</v>
      </c>
      <c r="AD26" s="121"/>
      <c r="AE26" s="121"/>
      <c r="AF26" s="121"/>
    </row>
    <row r="27" spans="1:32" hidden="1" outlineLevel="1">
      <c r="A27" s="8">
        <v>41030</v>
      </c>
      <c r="B27" s="120">
        <v>580538.05249398004</v>
      </c>
      <c r="C27" s="120">
        <v>373411.98592635</v>
      </c>
      <c r="D27" s="120">
        <v>207126.06656763001</v>
      </c>
      <c r="E27" s="120">
        <v>192081.64592928</v>
      </c>
      <c r="F27" s="120">
        <v>90838.512501570003</v>
      </c>
      <c r="G27" s="120">
        <v>101243.13342771</v>
      </c>
      <c r="H27" s="120">
        <v>140741.23590927001</v>
      </c>
      <c r="I27" s="120">
        <v>92235.999468130001</v>
      </c>
      <c r="J27" s="120">
        <v>48505.23644113999</v>
      </c>
      <c r="K27" s="120">
        <v>336956.22068628005</v>
      </c>
      <c r="L27" s="120">
        <v>180479.40820074003</v>
      </c>
      <c r="M27" s="120">
        <v>156476.81248554002</v>
      </c>
      <c r="N27" s="120">
        <v>12.7593</v>
      </c>
      <c r="O27" s="120">
        <v>14.374000000000001</v>
      </c>
      <c r="P27" s="120">
        <v>13.760999999999999</v>
      </c>
      <c r="Q27" s="120">
        <v>7.8723000000000001</v>
      </c>
      <c r="R27" s="120">
        <v>7.8986000000000001</v>
      </c>
      <c r="S27" s="120">
        <v>26.988299999999999</v>
      </c>
      <c r="T27" s="120">
        <v>27.305299999999999</v>
      </c>
      <c r="U27" s="120">
        <v>25.847899999999999</v>
      </c>
      <c r="V27" s="120">
        <v>10.476900000000001</v>
      </c>
      <c r="W27" s="120">
        <v>9.8185000000000002</v>
      </c>
      <c r="X27" s="120">
        <v>6.6515000000000004</v>
      </c>
      <c r="Y27" s="120">
        <v>7.0255000000000001</v>
      </c>
      <c r="Z27" s="120">
        <v>3.7730000000000001</v>
      </c>
      <c r="AA27" s="120">
        <v>10.962999999999999</v>
      </c>
      <c r="AB27" s="120">
        <v>14.7659</v>
      </c>
      <c r="AC27" s="120">
        <v>6.6372</v>
      </c>
      <c r="AD27" s="121"/>
      <c r="AE27" s="121"/>
      <c r="AF27" s="121"/>
    </row>
    <row r="28" spans="1:32" hidden="1" outlineLevel="1">
      <c r="A28" s="8">
        <v>41061</v>
      </c>
      <c r="B28" s="120">
        <v>585926.22026562004</v>
      </c>
      <c r="C28" s="120">
        <v>380472.04354583001</v>
      </c>
      <c r="D28" s="120">
        <v>205454.17671979</v>
      </c>
      <c r="E28" s="120">
        <v>189687.03654068001</v>
      </c>
      <c r="F28" s="120">
        <v>91354.168878199998</v>
      </c>
      <c r="G28" s="120">
        <v>98332.867662479999</v>
      </c>
      <c r="H28" s="120">
        <v>140963.44807462007</v>
      </c>
      <c r="I28" s="120">
        <v>93106.503165830014</v>
      </c>
      <c r="J28" s="120">
        <v>47856.944908789999</v>
      </c>
      <c r="K28" s="120">
        <v>342449.30567423999</v>
      </c>
      <c r="L28" s="120">
        <v>183021.74607579</v>
      </c>
      <c r="M28" s="120">
        <v>159427.55959845</v>
      </c>
      <c r="N28" s="120">
        <v>14.5563</v>
      </c>
      <c r="O28" s="120">
        <v>17.295999999999999</v>
      </c>
      <c r="P28" s="120">
        <v>17.089099999999998</v>
      </c>
      <c r="Q28" s="120">
        <v>8.6271000000000004</v>
      </c>
      <c r="R28" s="120">
        <v>8.6484000000000005</v>
      </c>
      <c r="S28" s="120">
        <v>25.472200000000001</v>
      </c>
      <c r="T28" s="120">
        <v>26.530899999999999</v>
      </c>
      <c r="U28" s="120">
        <v>25.446300000000001</v>
      </c>
      <c r="V28" s="120">
        <v>12.1213</v>
      </c>
      <c r="W28" s="120">
        <v>11.577299999999999</v>
      </c>
      <c r="X28" s="120">
        <v>9.2502999999999993</v>
      </c>
      <c r="Y28" s="120">
        <v>10.5337</v>
      </c>
      <c r="Z28" s="120">
        <v>3.1524999999999999</v>
      </c>
      <c r="AA28" s="120">
        <v>10.869199999999999</v>
      </c>
      <c r="AB28" s="120">
        <v>15.0016</v>
      </c>
      <c r="AC28" s="120">
        <v>6.7714999999999996</v>
      </c>
      <c r="AD28" s="121"/>
      <c r="AE28" s="121"/>
      <c r="AF28" s="121"/>
    </row>
    <row r="29" spans="1:32" hidden="1" outlineLevel="1">
      <c r="A29" s="8">
        <v>41091</v>
      </c>
      <c r="B29" s="120">
        <v>584689.02120871004</v>
      </c>
      <c r="C29" s="120">
        <v>378411.59216007998</v>
      </c>
      <c r="D29" s="120">
        <v>206277.42904863</v>
      </c>
      <c r="E29" s="120">
        <v>189760.07035219</v>
      </c>
      <c r="F29" s="120">
        <v>93021.501394539999</v>
      </c>
      <c r="G29" s="120">
        <v>96738.568957650001</v>
      </c>
      <c r="H29" s="120">
        <v>149800.85346786003</v>
      </c>
      <c r="I29" s="120">
        <v>97708.599598029978</v>
      </c>
      <c r="J29" s="120">
        <v>52092.25386982999</v>
      </c>
      <c r="K29" s="120">
        <v>345507.61157651996</v>
      </c>
      <c r="L29" s="120">
        <v>182646.21637665</v>
      </c>
      <c r="M29" s="120">
        <v>162861.39519986999</v>
      </c>
      <c r="N29" s="120">
        <v>15.476900000000001</v>
      </c>
      <c r="O29" s="120">
        <v>18.954699999999999</v>
      </c>
      <c r="P29" s="120">
        <v>19.0624</v>
      </c>
      <c r="Q29" s="120">
        <v>8.4365000000000006</v>
      </c>
      <c r="R29" s="120">
        <v>8.4476999999999993</v>
      </c>
      <c r="S29" s="120">
        <v>27.522300000000001</v>
      </c>
      <c r="T29" s="120">
        <v>27.707799999999999</v>
      </c>
      <c r="U29" s="120">
        <v>27.1083</v>
      </c>
      <c r="V29" s="120">
        <v>11.3803</v>
      </c>
      <c r="W29" s="120">
        <v>10.254200000000001</v>
      </c>
      <c r="X29" s="120">
        <v>10.519600000000001</v>
      </c>
      <c r="Y29" s="120">
        <v>11.672000000000001</v>
      </c>
      <c r="Z29" s="120">
        <v>3.2298</v>
      </c>
      <c r="AA29" s="120">
        <v>11.335599999999999</v>
      </c>
      <c r="AB29" s="120">
        <v>15.8644</v>
      </c>
      <c r="AC29" s="120">
        <v>6.9404000000000003</v>
      </c>
      <c r="AD29" s="121"/>
      <c r="AE29" s="121"/>
      <c r="AF29" s="121"/>
    </row>
    <row r="30" spans="1:32" hidden="1" outlineLevel="1">
      <c r="A30" s="8">
        <v>41122</v>
      </c>
      <c r="B30" s="120">
        <v>589631.54967374995</v>
      </c>
      <c r="C30" s="120">
        <v>382585.21404892002</v>
      </c>
      <c r="D30" s="120">
        <v>207046.33562483001</v>
      </c>
      <c r="E30" s="120">
        <v>189431.10177601001</v>
      </c>
      <c r="F30" s="120">
        <v>95376.856732090004</v>
      </c>
      <c r="G30" s="120">
        <v>94054.245043920004</v>
      </c>
      <c r="H30" s="120">
        <v>150194.17498626997</v>
      </c>
      <c r="I30" s="120">
        <v>97862.865365310019</v>
      </c>
      <c r="J30" s="120">
        <v>52331.309620960004</v>
      </c>
      <c r="K30" s="120">
        <v>349978.1677855</v>
      </c>
      <c r="L30" s="120">
        <v>182983.64761451998</v>
      </c>
      <c r="M30" s="120">
        <v>166994.52017098002</v>
      </c>
      <c r="N30" s="120">
        <v>15.3986</v>
      </c>
      <c r="O30" s="120">
        <v>19.469200000000001</v>
      </c>
      <c r="P30" s="120">
        <v>19.593399999999999</v>
      </c>
      <c r="Q30" s="120">
        <v>8.5538000000000007</v>
      </c>
      <c r="R30" s="120">
        <v>8.5721000000000007</v>
      </c>
      <c r="S30" s="120">
        <v>27.086500000000001</v>
      </c>
      <c r="T30" s="120">
        <v>27.272600000000001</v>
      </c>
      <c r="U30" s="120">
        <v>25.296800000000001</v>
      </c>
      <c r="V30" s="120">
        <v>11.8504</v>
      </c>
      <c r="W30" s="120">
        <v>11.2172</v>
      </c>
      <c r="X30" s="120">
        <v>12.4064</v>
      </c>
      <c r="Y30" s="120">
        <v>13.5802</v>
      </c>
      <c r="Z30" s="120">
        <v>3.246</v>
      </c>
      <c r="AA30" s="120">
        <v>11.8514</v>
      </c>
      <c r="AB30" s="120">
        <v>16.709599999999998</v>
      </c>
      <c r="AC30" s="120">
        <v>7.0708000000000002</v>
      </c>
      <c r="AD30" s="121"/>
      <c r="AE30" s="121"/>
      <c r="AF30" s="121"/>
    </row>
    <row r="31" spans="1:32" hidden="1" outlineLevel="1">
      <c r="A31" s="8">
        <v>41153</v>
      </c>
      <c r="B31" s="120">
        <v>595393.60229368997</v>
      </c>
      <c r="C31" s="120">
        <v>386594.91689301003</v>
      </c>
      <c r="D31" s="120">
        <v>208798.68540068</v>
      </c>
      <c r="E31" s="120">
        <v>189063.25229378999</v>
      </c>
      <c r="F31" s="120">
        <v>96947.076058449995</v>
      </c>
      <c r="G31" s="120">
        <v>92116.176235339997</v>
      </c>
      <c r="H31" s="120">
        <v>151199.69737291004</v>
      </c>
      <c r="I31" s="120">
        <v>100015.68127385003</v>
      </c>
      <c r="J31" s="120">
        <v>51184.016099059998</v>
      </c>
      <c r="K31" s="120">
        <v>354391.4666610001</v>
      </c>
      <c r="L31" s="120">
        <v>181866.09508901997</v>
      </c>
      <c r="M31" s="120">
        <v>172525.37157198001</v>
      </c>
      <c r="N31" s="120">
        <v>14.901</v>
      </c>
      <c r="O31" s="120">
        <v>18.273700000000002</v>
      </c>
      <c r="P31" s="120">
        <v>17.950199999999999</v>
      </c>
      <c r="Q31" s="120">
        <v>8.3021999999999991</v>
      </c>
      <c r="R31" s="120">
        <v>8.3079999999999998</v>
      </c>
      <c r="S31" s="120">
        <v>27.9863</v>
      </c>
      <c r="T31" s="120">
        <v>28.209599999999998</v>
      </c>
      <c r="U31" s="120">
        <v>27.325800000000001</v>
      </c>
      <c r="V31" s="120">
        <v>11.895799999999999</v>
      </c>
      <c r="W31" s="120">
        <v>11.410399999999999</v>
      </c>
      <c r="X31" s="120">
        <v>11.037599999999999</v>
      </c>
      <c r="Y31" s="120">
        <v>12.084199999999999</v>
      </c>
      <c r="Z31" s="120">
        <v>3.3176000000000001</v>
      </c>
      <c r="AA31" s="120">
        <v>12.0526</v>
      </c>
      <c r="AB31" s="120">
        <v>17.817</v>
      </c>
      <c r="AC31" s="120">
        <v>7.2435999999999998</v>
      </c>
      <c r="AD31" s="121"/>
      <c r="AE31" s="121"/>
      <c r="AF31" s="121"/>
    </row>
    <row r="32" spans="1:32" hidden="1" outlineLevel="1">
      <c r="A32" s="8">
        <v>41183</v>
      </c>
      <c r="B32" s="120">
        <v>601162.43244384998</v>
      </c>
      <c r="C32" s="120">
        <v>389132.16724580002</v>
      </c>
      <c r="D32" s="120">
        <v>212030.26519805001</v>
      </c>
      <c r="E32" s="120">
        <v>190068.41973955001</v>
      </c>
      <c r="F32" s="120">
        <v>99611.81297128</v>
      </c>
      <c r="G32" s="120">
        <v>90456.606768269994</v>
      </c>
      <c r="H32" s="120">
        <v>153519.54436772008</v>
      </c>
      <c r="I32" s="120">
        <v>100400.87918782001</v>
      </c>
      <c r="J32" s="120">
        <v>53118.665179900003</v>
      </c>
      <c r="K32" s="120">
        <v>356078.80583287007</v>
      </c>
      <c r="L32" s="120">
        <v>179110.74106260997</v>
      </c>
      <c r="M32" s="120">
        <v>176968.06477026001</v>
      </c>
      <c r="N32" s="120">
        <v>16.186599999999999</v>
      </c>
      <c r="O32" s="120">
        <v>20.9556</v>
      </c>
      <c r="P32" s="120">
        <v>21.0639</v>
      </c>
      <c r="Q32" s="120">
        <v>8.3567</v>
      </c>
      <c r="R32" s="120">
        <v>8.3684999999999992</v>
      </c>
      <c r="S32" s="120">
        <v>27.969000000000001</v>
      </c>
      <c r="T32" s="120">
        <v>28.492899999999999</v>
      </c>
      <c r="U32" s="120">
        <v>27.889099999999999</v>
      </c>
      <c r="V32" s="120">
        <v>13.4893</v>
      </c>
      <c r="W32" s="120">
        <v>13.501200000000001</v>
      </c>
      <c r="X32" s="120">
        <v>15.4964</v>
      </c>
      <c r="Y32" s="120">
        <v>17.427399999999999</v>
      </c>
      <c r="Z32" s="120">
        <v>3.6294</v>
      </c>
      <c r="AA32" s="120">
        <v>12.592000000000001</v>
      </c>
      <c r="AB32" s="120">
        <v>18.807200000000002</v>
      </c>
      <c r="AC32" s="120">
        <v>7.4776999999999996</v>
      </c>
      <c r="AD32" s="121"/>
      <c r="AE32" s="121"/>
      <c r="AF32" s="121"/>
    </row>
    <row r="33" spans="1:32" hidden="1" outlineLevel="1">
      <c r="A33" s="8">
        <v>41214</v>
      </c>
      <c r="B33" s="120">
        <v>610528.39838097</v>
      </c>
      <c r="C33" s="120">
        <v>390950.59021172998</v>
      </c>
      <c r="D33" s="120">
        <v>219577.80816923999</v>
      </c>
      <c r="E33" s="120">
        <v>188938.71011282</v>
      </c>
      <c r="F33" s="120">
        <v>101328.64399544999</v>
      </c>
      <c r="G33" s="120">
        <v>87610.066117370006</v>
      </c>
      <c r="H33" s="120">
        <v>151726.67853519996</v>
      </c>
      <c r="I33" s="120">
        <v>101568.47832674001</v>
      </c>
      <c r="J33" s="120">
        <v>50158.200208459995</v>
      </c>
      <c r="K33" s="120">
        <v>361752.17053514003</v>
      </c>
      <c r="L33" s="120">
        <v>180591.85698414</v>
      </c>
      <c r="M33" s="120">
        <v>181160.313551</v>
      </c>
      <c r="N33" s="120">
        <v>17.603400000000001</v>
      </c>
      <c r="O33" s="120">
        <v>22.465299999999999</v>
      </c>
      <c r="P33" s="120">
        <v>22.6158</v>
      </c>
      <c r="Q33" s="120">
        <v>8.7829999999999995</v>
      </c>
      <c r="R33" s="120">
        <v>8.8078000000000003</v>
      </c>
      <c r="S33" s="120">
        <v>29.107900000000001</v>
      </c>
      <c r="T33" s="120">
        <v>29.3184</v>
      </c>
      <c r="U33" s="120">
        <v>29.0123</v>
      </c>
      <c r="V33" s="120">
        <v>12.032</v>
      </c>
      <c r="W33" s="120">
        <v>11.6272</v>
      </c>
      <c r="X33" s="120">
        <v>17.1371</v>
      </c>
      <c r="Y33" s="120">
        <v>18.728000000000002</v>
      </c>
      <c r="Z33" s="120">
        <v>3.1044</v>
      </c>
      <c r="AA33" s="120">
        <v>13.153700000000001</v>
      </c>
      <c r="AB33" s="120">
        <v>19.629000000000001</v>
      </c>
      <c r="AC33" s="120">
        <v>7.5148999999999999</v>
      </c>
      <c r="AD33" s="121"/>
      <c r="AE33" s="121"/>
      <c r="AF33" s="121"/>
    </row>
    <row r="34" spans="1:32" hidden="1" outlineLevel="1">
      <c r="A34" s="8">
        <v>41244</v>
      </c>
      <c r="B34" s="120">
        <v>605425.03467742004</v>
      </c>
      <c r="C34" s="120">
        <v>393147.39799196</v>
      </c>
      <c r="D34" s="120">
        <v>212277.63668545999</v>
      </c>
      <c r="E34" s="120">
        <v>187629.27294518001</v>
      </c>
      <c r="F34" s="120">
        <v>102689.66195751</v>
      </c>
      <c r="G34" s="120">
        <v>84939.610987670007</v>
      </c>
      <c r="H34" s="120">
        <v>173319.22252192005</v>
      </c>
      <c r="I34" s="120">
        <v>112643.8473237</v>
      </c>
      <c r="J34" s="120">
        <v>60675.375198220005</v>
      </c>
      <c r="K34" s="120">
        <v>369264.15257233003</v>
      </c>
      <c r="L34" s="120">
        <v>186771.63240707997</v>
      </c>
      <c r="M34" s="120">
        <v>182492.52016525</v>
      </c>
      <c r="N34" s="120">
        <v>14.8096</v>
      </c>
      <c r="O34" s="120">
        <v>17.200199999999999</v>
      </c>
      <c r="P34" s="120">
        <v>16.593800000000002</v>
      </c>
      <c r="Q34" s="120">
        <v>9.3491999999999997</v>
      </c>
      <c r="R34" s="120">
        <v>9.3909000000000002</v>
      </c>
      <c r="S34" s="120">
        <v>27.790600000000001</v>
      </c>
      <c r="T34" s="120">
        <v>27.944600000000001</v>
      </c>
      <c r="U34" s="120">
        <v>26.656600000000001</v>
      </c>
      <c r="V34" s="120">
        <v>11.3558</v>
      </c>
      <c r="W34" s="120">
        <v>10.9306</v>
      </c>
      <c r="X34" s="120">
        <v>9.2597000000000005</v>
      </c>
      <c r="Y34" s="120">
        <v>11.830299999999999</v>
      </c>
      <c r="Z34" s="120">
        <v>1.8857999999999999</v>
      </c>
      <c r="AA34" s="120">
        <v>13.5854</v>
      </c>
      <c r="AB34" s="120">
        <v>19.467600000000001</v>
      </c>
      <c r="AC34" s="120">
        <v>7.4025999999999996</v>
      </c>
      <c r="AD34" s="121"/>
      <c r="AE34" s="121"/>
      <c r="AF34" s="121"/>
    </row>
    <row r="35" spans="1:32" hidden="1" outlineLevel="1">
      <c r="A35" s="8">
        <v>41275</v>
      </c>
      <c r="B35" s="120">
        <v>606946.82086106006</v>
      </c>
      <c r="C35" s="120">
        <v>393150.28435685998</v>
      </c>
      <c r="D35" s="120">
        <v>213796.53650419999</v>
      </c>
      <c r="E35" s="120">
        <v>188269.0879474</v>
      </c>
      <c r="F35" s="120">
        <v>104336.21203330001</v>
      </c>
      <c r="G35" s="120">
        <v>83932.875914100005</v>
      </c>
      <c r="H35" s="120">
        <v>175124.29846096996</v>
      </c>
      <c r="I35" s="120">
        <v>114287.41245445999</v>
      </c>
      <c r="J35" s="120">
        <v>60836.886006509994</v>
      </c>
      <c r="K35" s="120">
        <v>377816.51884768996</v>
      </c>
      <c r="L35" s="120">
        <v>192635.16794809996</v>
      </c>
      <c r="M35" s="120">
        <v>185181.35089959</v>
      </c>
      <c r="N35" s="120">
        <v>13.7677</v>
      </c>
      <c r="O35" s="120">
        <v>16.323499999999999</v>
      </c>
      <c r="P35" s="120">
        <v>15.4032</v>
      </c>
      <c r="Q35" s="120">
        <v>8.9286999999999992</v>
      </c>
      <c r="R35" s="120">
        <v>8.9375999999999998</v>
      </c>
      <c r="S35" s="120">
        <v>27.925699999999999</v>
      </c>
      <c r="T35" s="120">
        <v>28.057400000000001</v>
      </c>
      <c r="U35" s="120">
        <v>26.985600000000002</v>
      </c>
      <c r="V35" s="120">
        <v>10.8743</v>
      </c>
      <c r="W35" s="120">
        <v>10.470599999999999</v>
      </c>
      <c r="X35" s="120">
        <v>7.7473999999999998</v>
      </c>
      <c r="Y35" s="120">
        <v>8.3853000000000009</v>
      </c>
      <c r="Z35" s="120">
        <v>3.2629999999999999</v>
      </c>
      <c r="AA35" s="120">
        <v>14.215</v>
      </c>
      <c r="AB35" s="120">
        <v>19.9527</v>
      </c>
      <c r="AC35" s="120">
        <v>7.3606999999999996</v>
      </c>
      <c r="AD35" s="121"/>
      <c r="AE35" s="121"/>
      <c r="AF35" s="121"/>
    </row>
    <row r="36" spans="1:32" hidden="1" outlineLevel="1">
      <c r="A36" s="8">
        <v>41306</v>
      </c>
      <c r="B36" s="120">
        <v>612640.52881277003</v>
      </c>
      <c r="C36" s="120">
        <v>398209.10585897003</v>
      </c>
      <c r="D36" s="120">
        <v>214431.42295380001</v>
      </c>
      <c r="E36" s="120">
        <v>188218.71779396001</v>
      </c>
      <c r="F36" s="120">
        <v>105231.23140788999</v>
      </c>
      <c r="G36" s="120">
        <v>82987.486386069999</v>
      </c>
      <c r="H36" s="120">
        <v>172900.26536098996</v>
      </c>
      <c r="I36" s="120">
        <v>112369.1999408</v>
      </c>
      <c r="J36" s="120">
        <v>60531.065420190003</v>
      </c>
      <c r="K36" s="120">
        <v>384767.57521123008</v>
      </c>
      <c r="L36" s="120">
        <v>201069.83344529005</v>
      </c>
      <c r="M36" s="120">
        <v>183697.74176593998</v>
      </c>
      <c r="N36" s="120">
        <v>13.1495</v>
      </c>
      <c r="O36" s="120">
        <v>15.397399999999999</v>
      </c>
      <c r="P36" s="120">
        <v>14.459899999999999</v>
      </c>
      <c r="Q36" s="120">
        <v>9.1953999999999994</v>
      </c>
      <c r="R36" s="120">
        <v>9.2114999999999991</v>
      </c>
      <c r="S36" s="120">
        <v>28.951499999999999</v>
      </c>
      <c r="T36" s="120">
        <v>29.093299999999999</v>
      </c>
      <c r="U36" s="120">
        <v>28.446999999999999</v>
      </c>
      <c r="V36" s="120">
        <v>11.7454</v>
      </c>
      <c r="W36" s="120">
        <v>10.5565</v>
      </c>
      <c r="X36" s="120">
        <v>6.3856999999999999</v>
      </c>
      <c r="Y36" s="120">
        <v>6.8921000000000001</v>
      </c>
      <c r="Z36" s="120">
        <v>2.9033000000000002</v>
      </c>
      <c r="AA36" s="120">
        <v>13.4163</v>
      </c>
      <c r="AB36" s="120">
        <v>18.439800000000002</v>
      </c>
      <c r="AC36" s="120">
        <v>7.2282000000000002</v>
      </c>
      <c r="AD36" s="121"/>
      <c r="AE36" s="121"/>
      <c r="AF36" s="121"/>
    </row>
    <row r="37" spans="1:32" hidden="1" outlineLevel="1">
      <c r="A37" s="8">
        <v>41334</v>
      </c>
      <c r="B37" s="120">
        <v>613186.38013913995</v>
      </c>
      <c r="C37" s="120">
        <v>392005.28878330998</v>
      </c>
      <c r="D37" s="120">
        <v>221181.09135582999</v>
      </c>
      <c r="E37" s="120">
        <v>188405.94733159</v>
      </c>
      <c r="F37" s="120">
        <v>106447.87087478</v>
      </c>
      <c r="G37" s="120">
        <v>81958.076456809998</v>
      </c>
      <c r="H37" s="120">
        <v>173262.74269054006</v>
      </c>
      <c r="I37" s="120">
        <v>114181.80233377</v>
      </c>
      <c r="J37" s="120">
        <v>59080.940356769999</v>
      </c>
      <c r="K37" s="120">
        <v>390185.27680947998</v>
      </c>
      <c r="L37" s="120">
        <v>208028.12761377997</v>
      </c>
      <c r="M37" s="120">
        <v>182157.14919570004</v>
      </c>
      <c r="N37" s="120">
        <v>13.5219</v>
      </c>
      <c r="O37" s="120">
        <v>15.505100000000001</v>
      </c>
      <c r="P37" s="120">
        <v>14.6142</v>
      </c>
      <c r="Q37" s="120">
        <v>9.9809999999999999</v>
      </c>
      <c r="R37" s="120">
        <v>9.9857999999999993</v>
      </c>
      <c r="S37" s="120">
        <v>29.851800000000001</v>
      </c>
      <c r="T37" s="120">
        <v>30.054200000000002</v>
      </c>
      <c r="U37" s="120">
        <v>29.018699999999999</v>
      </c>
      <c r="V37" s="120">
        <v>13.012600000000001</v>
      </c>
      <c r="W37" s="120">
        <v>12.977600000000001</v>
      </c>
      <c r="X37" s="120">
        <v>6.1543000000000001</v>
      </c>
      <c r="Y37" s="120">
        <v>6.7812999999999999</v>
      </c>
      <c r="Z37" s="120">
        <v>3.4426000000000001</v>
      </c>
      <c r="AA37" s="120">
        <v>13.054600000000001</v>
      </c>
      <c r="AB37" s="120">
        <v>17.546199999999999</v>
      </c>
      <c r="AC37" s="120">
        <v>6.8766999999999996</v>
      </c>
      <c r="AD37" s="121"/>
      <c r="AE37" s="121"/>
      <c r="AF37" s="121"/>
    </row>
    <row r="38" spans="1:32" hidden="1" outlineLevel="1">
      <c r="A38" s="8">
        <v>41365</v>
      </c>
      <c r="B38" s="120">
        <v>616827.55643394997</v>
      </c>
      <c r="C38" s="120">
        <v>392799.73073139001</v>
      </c>
      <c r="D38" s="120">
        <v>224027.82570255999</v>
      </c>
      <c r="E38" s="120">
        <v>190054.71670998001</v>
      </c>
      <c r="F38" s="120">
        <v>109440.24494357999</v>
      </c>
      <c r="G38" s="120">
        <v>80614.471766400005</v>
      </c>
      <c r="H38" s="120">
        <v>175776.95583613002</v>
      </c>
      <c r="I38" s="120">
        <v>117096.21924987997</v>
      </c>
      <c r="J38" s="120">
        <v>58680.736586250001</v>
      </c>
      <c r="K38" s="120">
        <v>399055.34452651005</v>
      </c>
      <c r="L38" s="120">
        <v>216997.60953497002</v>
      </c>
      <c r="M38" s="120">
        <v>182057.73499154003</v>
      </c>
      <c r="N38" s="120">
        <v>13.010999999999999</v>
      </c>
      <c r="O38" s="120">
        <v>14.6393</v>
      </c>
      <c r="P38" s="120">
        <v>13.8749</v>
      </c>
      <c r="Q38" s="120">
        <v>9.9796999999999993</v>
      </c>
      <c r="R38" s="120">
        <v>10.015499999999999</v>
      </c>
      <c r="S38" s="120">
        <v>29.200099999999999</v>
      </c>
      <c r="T38" s="120">
        <v>29.389399999999998</v>
      </c>
      <c r="U38" s="120">
        <v>27.0593</v>
      </c>
      <c r="V38" s="120">
        <v>12.473599999999999</v>
      </c>
      <c r="W38" s="120">
        <v>12.376099999999999</v>
      </c>
      <c r="X38" s="120">
        <v>6.1784999999999997</v>
      </c>
      <c r="Y38" s="120">
        <v>6.9862000000000002</v>
      </c>
      <c r="Z38" s="120">
        <v>2.73</v>
      </c>
      <c r="AA38" s="120">
        <v>12.9178</v>
      </c>
      <c r="AB38" s="120">
        <v>17.237300000000001</v>
      </c>
      <c r="AC38" s="120">
        <v>6.7920999999999996</v>
      </c>
      <c r="AD38" s="121"/>
      <c r="AE38" s="121"/>
      <c r="AF38" s="121"/>
    </row>
    <row r="39" spans="1:32" hidden="1" outlineLevel="1">
      <c r="A39" s="8">
        <v>41395</v>
      </c>
      <c r="B39" s="120">
        <v>616281.19987582997</v>
      </c>
      <c r="C39" s="120">
        <v>392237.55728975998</v>
      </c>
      <c r="D39" s="120">
        <v>224043.64258607</v>
      </c>
      <c r="E39" s="120">
        <v>190824.43566223001</v>
      </c>
      <c r="F39" s="120">
        <v>111560.0892183</v>
      </c>
      <c r="G39" s="120">
        <v>79264.346443930001</v>
      </c>
      <c r="H39" s="120">
        <v>176234.59671504001</v>
      </c>
      <c r="I39" s="120">
        <v>118225.73225793001</v>
      </c>
      <c r="J39" s="120">
        <v>58008.864457110001</v>
      </c>
      <c r="K39" s="120">
        <v>402598.71294273989</v>
      </c>
      <c r="L39" s="120">
        <v>220554.19758962997</v>
      </c>
      <c r="M39" s="120">
        <v>182044.51535311001</v>
      </c>
      <c r="N39" s="120">
        <v>13.1684</v>
      </c>
      <c r="O39" s="120">
        <v>15.1266</v>
      </c>
      <c r="P39" s="120">
        <v>14.1624</v>
      </c>
      <c r="Q39" s="120">
        <v>9.3412000000000006</v>
      </c>
      <c r="R39" s="120">
        <v>9.3889999999999993</v>
      </c>
      <c r="S39" s="120">
        <v>25.998799999999999</v>
      </c>
      <c r="T39" s="120">
        <v>26.075700000000001</v>
      </c>
      <c r="U39" s="120">
        <v>24.6251</v>
      </c>
      <c r="V39" s="120">
        <v>13.9391</v>
      </c>
      <c r="W39" s="120">
        <v>14.0464</v>
      </c>
      <c r="X39" s="120">
        <v>6.1942000000000004</v>
      </c>
      <c r="Y39" s="120">
        <v>6.5709</v>
      </c>
      <c r="Z39" s="120">
        <v>4.4791999999999996</v>
      </c>
      <c r="AA39" s="120">
        <v>12.660600000000001</v>
      </c>
      <c r="AB39" s="120">
        <v>16.994399999999999</v>
      </c>
      <c r="AC39" s="120">
        <v>6.8251999999999997</v>
      </c>
      <c r="AD39" s="121"/>
      <c r="AE39" s="121"/>
      <c r="AF39" s="121"/>
    </row>
    <row r="40" spans="1:32" hidden="1" outlineLevel="1">
      <c r="A40" s="8">
        <v>41426</v>
      </c>
      <c r="B40" s="120">
        <v>623098.01464552002</v>
      </c>
      <c r="C40" s="120">
        <v>397963.39776548999</v>
      </c>
      <c r="D40" s="120">
        <v>225134.61688002999</v>
      </c>
      <c r="E40" s="120">
        <v>189983.61115414</v>
      </c>
      <c r="F40" s="120">
        <v>112164.29151328999</v>
      </c>
      <c r="G40" s="120">
        <v>77819.319640849993</v>
      </c>
      <c r="H40" s="120">
        <v>170630.08823119002</v>
      </c>
      <c r="I40" s="120">
        <v>114245.88267241999</v>
      </c>
      <c r="J40" s="120">
        <v>56384.205558770002</v>
      </c>
      <c r="K40" s="120">
        <v>414384.42205154995</v>
      </c>
      <c r="L40" s="120">
        <v>231443.83544872995</v>
      </c>
      <c r="M40" s="120">
        <v>182940.58660282003</v>
      </c>
      <c r="N40" s="120">
        <v>12.770899999999999</v>
      </c>
      <c r="O40" s="120">
        <v>14.491899999999999</v>
      </c>
      <c r="P40" s="120">
        <v>13.6875</v>
      </c>
      <c r="Q40" s="120">
        <v>9.8673999999999999</v>
      </c>
      <c r="R40" s="120">
        <v>9.8961000000000006</v>
      </c>
      <c r="S40" s="120">
        <v>27.235700000000001</v>
      </c>
      <c r="T40" s="120">
        <v>27.419799999999999</v>
      </c>
      <c r="U40" s="120">
        <v>27.244299999999999</v>
      </c>
      <c r="V40" s="120">
        <v>13.0665</v>
      </c>
      <c r="W40" s="120">
        <v>13.068</v>
      </c>
      <c r="X40" s="120">
        <v>6.1894999999999998</v>
      </c>
      <c r="Y40" s="120">
        <v>6.6578999999999997</v>
      </c>
      <c r="Z40" s="120">
        <v>4.0884999999999998</v>
      </c>
      <c r="AA40" s="120">
        <v>11.4268</v>
      </c>
      <c r="AB40" s="120">
        <v>15.5421</v>
      </c>
      <c r="AC40" s="120">
        <v>6.2796000000000003</v>
      </c>
      <c r="AD40" s="121"/>
      <c r="AE40" s="121"/>
      <c r="AF40" s="121"/>
    </row>
    <row r="41" spans="1:32" hidden="1" outlineLevel="1">
      <c r="A41" s="8">
        <v>41456</v>
      </c>
      <c r="B41" s="120">
        <v>628187.52155170997</v>
      </c>
      <c r="C41" s="120">
        <v>399491.93463918002</v>
      </c>
      <c r="D41" s="120">
        <v>228695.58691253001</v>
      </c>
      <c r="E41" s="120">
        <v>190785.05832556999</v>
      </c>
      <c r="F41" s="120">
        <v>114646.58356817</v>
      </c>
      <c r="G41" s="120">
        <v>76138.474757400007</v>
      </c>
      <c r="H41" s="120">
        <v>178498.6960419</v>
      </c>
      <c r="I41" s="120">
        <v>120790.19163022001</v>
      </c>
      <c r="J41" s="120">
        <v>57708.504411679998</v>
      </c>
      <c r="K41" s="120">
        <v>418707.98600195011</v>
      </c>
      <c r="L41" s="120">
        <v>234369.23215592001</v>
      </c>
      <c r="M41" s="120">
        <v>184338.75384603004</v>
      </c>
      <c r="N41" s="120">
        <v>12.837300000000001</v>
      </c>
      <c r="O41" s="120">
        <v>14.912100000000001</v>
      </c>
      <c r="P41" s="120">
        <v>14.087300000000001</v>
      </c>
      <c r="Q41" s="120">
        <v>9.3697999999999997</v>
      </c>
      <c r="R41" s="120">
        <v>9.4049999999999994</v>
      </c>
      <c r="S41" s="120">
        <v>27.530899999999999</v>
      </c>
      <c r="T41" s="120">
        <v>27.666799999999999</v>
      </c>
      <c r="U41" s="120">
        <v>27.8734</v>
      </c>
      <c r="V41" s="120">
        <v>13.703900000000001</v>
      </c>
      <c r="W41" s="120">
        <v>13.1569</v>
      </c>
      <c r="X41" s="120">
        <v>5.2442000000000002</v>
      </c>
      <c r="Y41" s="120">
        <v>5.6910999999999996</v>
      </c>
      <c r="Z41" s="120">
        <v>3.3281000000000001</v>
      </c>
      <c r="AA41" s="120">
        <v>11.440099999999999</v>
      </c>
      <c r="AB41" s="120">
        <v>15.530200000000001</v>
      </c>
      <c r="AC41" s="120">
        <v>6.4488000000000003</v>
      </c>
      <c r="AD41" s="121"/>
      <c r="AE41" s="121"/>
      <c r="AF41" s="121"/>
    </row>
    <row r="42" spans="1:32" hidden="1" outlineLevel="1">
      <c r="A42" s="8">
        <v>41487</v>
      </c>
      <c r="B42" s="120">
        <v>635247.58474645996</v>
      </c>
      <c r="C42" s="120">
        <v>405927.34820234001</v>
      </c>
      <c r="D42" s="120">
        <v>229320.23654412001</v>
      </c>
      <c r="E42" s="120">
        <v>192970.18827561001</v>
      </c>
      <c r="F42" s="120">
        <v>117619.92857511</v>
      </c>
      <c r="G42" s="120">
        <v>75350.259700499999</v>
      </c>
      <c r="H42" s="120">
        <v>177899.26172092996</v>
      </c>
      <c r="I42" s="120">
        <v>121502.28885359</v>
      </c>
      <c r="J42" s="120">
        <v>56396.972867340002</v>
      </c>
      <c r="K42" s="120">
        <v>422979.66445584007</v>
      </c>
      <c r="L42" s="120">
        <v>237641.82687294</v>
      </c>
      <c r="M42" s="120">
        <v>185337.83758290001</v>
      </c>
      <c r="N42" s="120">
        <v>12.6204</v>
      </c>
      <c r="O42" s="120">
        <v>14.2797</v>
      </c>
      <c r="P42" s="120">
        <v>13.581</v>
      </c>
      <c r="Q42" s="120">
        <v>9.8181999999999992</v>
      </c>
      <c r="R42" s="120">
        <v>9.8363999999999994</v>
      </c>
      <c r="S42" s="120">
        <v>26.785699999999999</v>
      </c>
      <c r="T42" s="120">
        <v>26.896999999999998</v>
      </c>
      <c r="U42" s="120">
        <v>26.974299999999999</v>
      </c>
      <c r="V42" s="120">
        <v>13.087</v>
      </c>
      <c r="W42" s="120">
        <v>12.775399999999999</v>
      </c>
      <c r="X42" s="120">
        <v>6.0347</v>
      </c>
      <c r="Y42" s="120">
        <v>6.3067000000000002</v>
      </c>
      <c r="Z42" s="120">
        <v>3.4735999999999998</v>
      </c>
      <c r="AA42" s="120">
        <v>11.7521</v>
      </c>
      <c r="AB42" s="120">
        <v>15.6442</v>
      </c>
      <c r="AC42" s="120">
        <v>6.4705000000000004</v>
      </c>
      <c r="AD42" s="121"/>
      <c r="AE42" s="121"/>
      <c r="AF42" s="121"/>
    </row>
    <row r="43" spans="1:32" hidden="1" outlineLevel="1">
      <c r="A43" s="8">
        <v>41518</v>
      </c>
      <c r="B43" s="120">
        <v>647273.88087458001</v>
      </c>
      <c r="C43" s="120">
        <v>416780.16825296002</v>
      </c>
      <c r="D43" s="120">
        <v>230493.71262162001</v>
      </c>
      <c r="E43" s="120">
        <v>193270.27496344</v>
      </c>
      <c r="F43" s="120">
        <v>119708.25433228</v>
      </c>
      <c r="G43" s="120">
        <v>73562.020631160005</v>
      </c>
      <c r="H43" s="120">
        <v>184488.52965036</v>
      </c>
      <c r="I43" s="120">
        <v>125115.48955981</v>
      </c>
      <c r="J43" s="120">
        <v>59373.040090549985</v>
      </c>
      <c r="K43" s="120">
        <v>429599.50984735996</v>
      </c>
      <c r="L43" s="120">
        <v>242608.63880843</v>
      </c>
      <c r="M43" s="120">
        <v>186990.87103893002</v>
      </c>
      <c r="N43" s="120">
        <v>12.842499999999999</v>
      </c>
      <c r="O43" s="120">
        <v>14.3653</v>
      </c>
      <c r="P43" s="120">
        <v>13.6723</v>
      </c>
      <c r="Q43" s="120">
        <v>9.6228999999999996</v>
      </c>
      <c r="R43" s="120">
        <v>9.6465999999999994</v>
      </c>
      <c r="S43" s="120">
        <v>26.049499999999998</v>
      </c>
      <c r="T43" s="120">
        <v>26.444099999999999</v>
      </c>
      <c r="U43" s="120">
        <v>26.7272</v>
      </c>
      <c r="V43" s="120">
        <v>10.706799999999999</v>
      </c>
      <c r="W43" s="120">
        <v>10.335599999999999</v>
      </c>
      <c r="X43" s="120">
        <v>6.5982000000000003</v>
      </c>
      <c r="Y43" s="120">
        <v>6.9355000000000002</v>
      </c>
      <c r="Z43" s="120">
        <v>4.0125999999999999</v>
      </c>
      <c r="AA43" s="120">
        <v>11.7951</v>
      </c>
      <c r="AB43" s="120">
        <v>16.026800000000001</v>
      </c>
      <c r="AC43" s="120">
        <v>6.5187999999999997</v>
      </c>
      <c r="AD43" s="121"/>
      <c r="AE43" s="121"/>
      <c r="AF43" s="121"/>
    </row>
    <row r="44" spans="1:32" hidden="1" outlineLevel="1">
      <c r="A44" s="8">
        <v>41548</v>
      </c>
      <c r="B44" s="120">
        <v>655289.35005309002</v>
      </c>
      <c r="C44" s="120">
        <v>422878.10166198999</v>
      </c>
      <c r="D44" s="120">
        <v>232411.2483911</v>
      </c>
      <c r="E44" s="120">
        <v>194228.04084743999</v>
      </c>
      <c r="F44" s="120">
        <v>121724.2914692</v>
      </c>
      <c r="G44" s="120">
        <v>72503.749378239998</v>
      </c>
      <c r="H44" s="120">
        <v>179631.72389935007</v>
      </c>
      <c r="I44" s="120">
        <v>122811.85997803</v>
      </c>
      <c r="J44" s="120">
        <v>56819.863921320008</v>
      </c>
      <c r="K44" s="120">
        <v>435004.04546326998</v>
      </c>
      <c r="L44" s="120">
        <v>248720.21152213999</v>
      </c>
      <c r="M44" s="120">
        <v>186283.83394112997</v>
      </c>
      <c r="N44" s="120">
        <v>12.8005</v>
      </c>
      <c r="O44" s="120">
        <v>14.429</v>
      </c>
      <c r="P44" s="120">
        <v>14.1145</v>
      </c>
      <c r="Q44" s="120">
        <v>8.9315999999999995</v>
      </c>
      <c r="R44" s="120">
        <v>8.9532000000000007</v>
      </c>
      <c r="S44" s="120">
        <v>26.5639</v>
      </c>
      <c r="T44" s="120">
        <v>26.68</v>
      </c>
      <c r="U44" s="120">
        <v>26.73</v>
      </c>
      <c r="V44" s="120">
        <v>13.7944</v>
      </c>
      <c r="W44" s="120">
        <v>12.8657</v>
      </c>
      <c r="X44" s="120">
        <v>5.7206000000000001</v>
      </c>
      <c r="Y44" s="120">
        <v>6.1071</v>
      </c>
      <c r="Z44" s="120">
        <v>3.8248000000000002</v>
      </c>
      <c r="AA44" s="120">
        <v>12.335599999999999</v>
      </c>
      <c r="AB44" s="120">
        <v>16.1922</v>
      </c>
      <c r="AC44" s="120">
        <v>6.7759999999999998</v>
      </c>
      <c r="AD44" s="121"/>
      <c r="AE44" s="121"/>
      <c r="AF44" s="121"/>
    </row>
    <row r="45" spans="1:32" hidden="1" outlineLevel="1">
      <c r="A45" s="8">
        <v>41579</v>
      </c>
      <c r="B45" s="120">
        <v>669620.60662860004</v>
      </c>
      <c r="C45" s="120">
        <v>436342.35297141998</v>
      </c>
      <c r="D45" s="120">
        <v>233278.25365718</v>
      </c>
      <c r="E45" s="120">
        <v>192729.40015614999</v>
      </c>
      <c r="F45" s="120">
        <v>123109.85768152001</v>
      </c>
      <c r="G45" s="120">
        <v>69619.542474629998</v>
      </c>
      <c r="H45" s="120">
        <v>179590.15803049001</v>
      </c>
      <c r="I45" s="120">
        <v>122303.97823223997</v>
      </c>
      <c r="J45" s="120">
        <v>57286.179798249999</v>
      </c>
      <c r="K45" s="120">
        <v>440143.39587338001</v>
      </c>
      <c r="L45" s="120">
        <v>254597.74009430004</v>
      </c>
      <c r="M45" s="120">
        <v>185545.65577908</v>
      </c>
      <c r="N45" s="120">
        <v>13.989100000000001</v>
      </c>
      <c r="O45" s="120">
        <v>15.9773</v>
      </c>
      <c r="P45" s="120">
        <v>15.7784</v>
      </c>
      <c r="Q45" s="120">
        <v>8.6725999999999992</v>
      </c>
      <c r="R45" s="120">
        <v>8.6974999999999998</v>
      </c>
      <c r="S45" s="120">
        <v>27.735900000000001</v>
      </c>
      <c r="T45" s="120">
        <v>27.863800000000001</v>
      </c>
      <c r="U45" s="120">
        <v>28.322500000000002</v>
      </c>
      <c r="V45" s="120">
        <v>10.3514</v>
      </c>
      <c r="W45" s="120">
        <v>10.094900000000001</v>
      </c>
      <c r="X45" s="120">
        <v>6.3307000000000002</v>
      </c>
      <c r="Y45" s="120">
        <v>6.5606999999999998</v>
      </c>
      <c r="Z45" s="120">
        <v>4.6372</v>
      </c>
      <c r="AA45" s="120">
        <v>12.0067</v>
      </c>
      <c r="AB45" s="120">
        <v>16.196899999999999</v>
      </c>
      <c r="AC45" s="120">
        <v>6.5354000000000001</v>
      </c>
      <c r="AD45" s="121"/>
      <c r="AE45" s="121"/>
      <c r="AF45" s="121"/>
    </row>
    <row r="46" spans="1:32" hidden="1" outlineLevel="1">
      <c r="A46" s="8">
        <v>41609</v>
      </c>
      <c r="B46" s="120">
        <v>691902.84164614999</v>
      </c>
      <c r="C46" s="120">
        <v>454214.57989699999</v>
      </c>
      <c r="D46" s="120">
        <v>237688.26174915</v>
      </c>
      <c r="E46" s="120">
        <v>193529.08842438</v>
      </c>
      <c r="F46" s="120">
        <v>125681.01846707</v>
      </c>
      <c r="G46" s="120">
        <v>67848.069957309999</v>
      </c>
      <c r="H46" s="120">
        <v>195159.68340818991</v>
      </c>
      <c r="I46" s="120">
        <v>138241.56196188999</v>
      </c>
      <c r="J46" s="120">
        <v>56918.121446299992</v>
      </c>
      <c r="K46" s="120">
        <v>441951.18552858994</v>
      </c>
      <c r="L46" s="120">
        <v>257828.95895524003</v>
      </c>
      <c r="M46" s="120">
        <v>184122.22657334997</v>
      </c>
      <c r="N46" s="120">
        <v>14.1279</v>
      </c>
      <c r="O46" s="120">
        <v>16.8398</v>
      </c>
      <c r="P46" s="120">
        <v>16.585899999999999</v>
      </c>
      <c r="Q46" s="120">
        <v>8.8026999999999997</v>
      </c>
      <c r="R46" s="120">
        <v>8.8274000000000008</v>
      </c>
      <c r="S46" s="120">
        <v>25.959900000000001</v>
      </c>
      <c r="T46" s="120">
        <v>26.0929</v>
      </c>
      <c r="U46" s="120">
        <v>25.860499999999998</v>
      </c>
      <c r="V46" s="120">
        <v>11.7408</v>
      </c>
      <c r="W46" s="120">
        <v>11.6516</v>
      </c>
      <c r="X46" s="120">
        <v>9.8370999999999995</v>
      </c>
      <c r="Y46" s="120">
        <v>10.552099999999999</v>
      </c>
      <c r="Z46" s="120">
        <v>4.6047000000000002</v>
      </c>
      <c r="AA46" s="120">
        <v>12.7818</v>
      </c>
      <c r="AB46" s="120">
        <v>17.484999999999999</v>
      </c>
      <c r="AC46" s="120">
        <v>6.9846000000000004</v>
      </c>
      <c r="AD46" s="121"/>
      <c r="AE46" s="121"/>
      <c r="AF46" s="121"/>
    </row>
    <row r="47" spans="1:32" hidden="1" outlineLevel="1">
      <c r="A47" s="8">
        <v>41640</v>
      </c>
      <c r="B47" s="120">
        <v>684194.24848784006</v>
      </c>
      <c r="C47" s="120">
        <v>451304.41446566</v>
      </c>
      <c r="D47" s="120">
        <v>232889.83402218</v>
      </c>
      <c r="E47" s="120">
        <v>192479.22731011</v>
      </c>
      <c r="F47" s="120">
        <v>125879.8528642</v>
      </c>
      <c r="G47" s="120">
        <v>66599.374445909998</v>
      </c>
      <c r="H47" s="120">
        <v>186537.33097599997</v>
      </c>
      <c r="I47" s="120">
        <v>131169.58961403003</v>
      </c>
      <c r="J47" s="120">
        <v>55367.741361970002</v>
      </c>
      <c r="K47" s="120">
        <v>437561.73881755007</v>
      </c>
      <c r="L47" s="120">
        <v>256361.44520234002</v>
      </c>
      <c r="M47" s="120">
        <v>181200.29361520999</v>
      </c>
      <c r="N47" s="120">
        <v>12.924300000000001</v>
      </c>
      <c r="O47" s="120">
        <v>14.3886</v>
      </c>
      <c r="P47" s="120">
        <v>13.833500000000001</v>
      </c>
      <c r="Q47" s="120">
        <v>8.5891999999999999</v>
      </c>
      <c r="R47" s="120">
        <v>8.6309000000000005</v>
      </c>
      <c r="S47" s="120">
        <v>26.7258</v>
      </c>
      <c r="T47" s="120">
        <v>26.795500000000001</v>
      </c>
      <c r="U47" s="120">
        <v>26.903600000000001</v>
      </c>
      <c r="V47" s="120">
        <v>10.628500000000001</v>
      </c>
      <c r="W47" s="120">
        <v>9.6319999999999997</v>
      </c>
      <c r="X47" s="120">
        <v>8.1034000000000006</v>
      </c>
      <c r="Y47" s="120">
        <v>8.7735000000000003</v>
      </c>
      <c r="Z47" s="120">
        <v>3.8336000000000001</v>
      </c>
      <c r="AA47" s="120">
        <v>12.978199999999999</v>
      </c>
      <c r="AB47" s="120">
        <v>17.321400000000001</v>
      </c>
      <c r="AC47" s="120">
        <v>6.8570000000000002</v>
      </c>
      <c r="AD47" s="121"/>
      <c r="AE47" s="121"/>
      <c r="AF47" s="121"/>
    </row>
    <row r="48" spans="1:32" hidden="1" outlineLevel="1">
      <c r="A48" s="8">
        <v>41671</v>
      </c>
      <c r="B48" s="120">
        <v>740093.99047296995</v>
      </c>
      <c r="C48" s="120">
        <v>440829.89599271002</v>
      </c>
      <c r="D48" s="120">
        <v>299264.09448025998</v>
      </c>
      <c r="E48" s="120">
        <v>208613.27761277001</v>
      </c>
      <c r="F48" s="120">
        <v>126880.04822565</v>
      </c>
      <c r="G48" s="120">
        <v>81733.229387119994</v>
      </c>
      <c r="H48" s="120">
        <v>197129.93176649002</v>
      </c>
      <c r="I48" s="120">
        <v>130705.30002348003</v>
      </c>
      <c r="J48" s="120">
        <v>66424.631743010003</v>
      </c>
      <c r="K48" s="120">
        <v>449027.87247846008</v>
      </c>
      <c r="L48" s="120">
        <v>236817.91992394999</v>
      </c>
      <c r="M48" s="120">
        <v>212209.95255451003</v>
      </c>
      <c r="N48" s="120">
        <v>15.232100000000001</v>
      </c>
      <c r="O48" s="120">
        <v>18.9772</v>
      </c>
      <c r="P48" s="120">
        <v>19.2087</v>
      </c>
      <c r="Q48" s="120">
        <v>8.9741999999999997</v>
      </c>
      <c r="R48" s="120">
        <v>8.9821000000000009</v>
      </c>
      <c r="S48" s="120">
        <v>28.5852</v>
      </c>
      <c r="T48" s="120">
        <v>28.669799999999999</v>
      </c>
      <c r="U48" s="120">
        <v>28.838999999999999</v>
      </c>
      <c r="V48" s="120">
        <v>13.9701</v>
      </c>
      <c r="W48" s="120">
        <v>10.192</v>
      </c>
      <c r="X48" s="120">
        <v>11.6007</v>
      </c>
      <c r="Y48" s="120">
        <v>12.8248</v>
      </c>
      <c r="Z48" s="120">
        <v>4.5644999999999998</v>
      </c>
      <c r="AA48" s="120">
        <v>12.2981</v>
      </c>
      <c r="AB48" s="120">
        <v>17.236999999999998</v>
      </c>
      <c r="AC48" s="120">
        <v>7.0368000000000004</v>
      </c>
      <c r="AD48" s="121"/>
      <c r="AE48" s="121"/>
      <c r="AF48" s="121"/>
    </row>
    <row r="49" spans="1:32" hidden="1" outlineLevel="1">
      <c r="A49" s="8">
        <v>41699</v>
      </c>
      <c r="B49" s="120">
        <v>761498.15030583995</v>
      </c>
      <c r="C49" s="120">
        <v>436572.54262056999</v>
      </c>
      <c r="D49" s="120">
        <v>324925.60768527002</v>
      </c>
      <c r="E49" s="120">
        <v>212965.36353812</v>
      </c>
      <c r="F49" s="120">
        <v>125107.55669754</v>
      </c>
      <c r="G49" s="120">
        <v>87857.80684058</v>
      </c>
      <c r="H49" s="120">
        <v>194056.02284381993</v>
      </c>
      <c r="I49" s="120">
        <v>127555.35921602999</v>
      </c>
      <c r="J49" s="120">
        <v>66500.663627789996</v>
      </c>
      <c r="K49" s="120">
        <v>442726.87010608992</v>
      </c>
      <c r="L49" s="120">
        <v>224532.97849349998</v>
      </c>
      <c r="M49" s="120">
        <v>218193.89161259</v>
      </c>
      <c r="N49" s="120">
        <v>15.594900000000001</v>
      </c>
      <c r="O49" s="120">
        <v>19.065300000000001</v>
      </c>
      <c r="P49" s="120">
        <v>19.223500000000001</v>
      </c>
      <c r="Q49" s="120">
        <v>8.5843000000000007</v>
      </c>
      <c r="R49" s="120">
        <v>8.6042000000000005</v>
      </c>
      <c r="S49" s="120">
        <v>27.5245</v>
      </c>
      <c r="T49" s="120">
        <v>27.589300000000001</v>
      </c>
      <c r="U49" s="120">
        <v>27.939699999999998</v>
      </c>
      <c r="V49" s="120">
        <v>14.462400000000001</v>
      </c>
      <c r="W49" s="120">
        <v>12.0914</v>
      </c>
      <c r="X49" s="120">
        <v>8.8165999999999993</v>
      </c>
      <c r="Y49" s="120">
        <v>9.4392999999999994</v>
      </c>
      <c r="Z49" s="120">
        <v>4.5186000000000002</v>
      </c>
      <c r="AA49" s="120">
        <v>13.5875</v>
      </c>
      <c r="AB49" s="120">
        <v>18.4207</v>
      </c>
      <c r="AC49" s="120">
        <v>7.5632000000000001</v>
      </c>
      <c r="AD49" s="121"/>
      <c r="AE49" s="121"/>
      <c r="AF49" s="121"/>
    </row>
    <row r="50" spans="1:32" hidden="1" outlineLevel="1">
      <c r="A50" s="8">
        <v>41730</v>
      </c>
      <c r="B50" s="120">
        <v>769631.56897188001</v>
      </c>
      <c r="C50" s="120">
        <v>435146.42002363002</v>
      </c>
      <c r="D50" s="120">
        <v>334485.14894824999</v>
      </c>
      <c r="E50" s="120">
        <v>213379.18544698</v>
      </c>
      <c r="F50" s="120">
        <v>123833.06569115</v>
      </c>
      <c r="G50" s="120">
        <v>89546.119755830005</v>
      </c>
      <c r="H50" s="120">
        <v>196364.07765344999</v>
      </c>
      <c r="I50" s="120">
        <v>128556.72852366</v>
      </c>
      <c r="J50" s="120">
        <v>67807.349129790004</v>
      </c>
      <c r="K50" s="120">
        <v>440533.5185262899</v>
      </c>
      <c r="L50" s="120">
        <v>224482.76547352999</v>
      </c>
      <c r="M50" s="120">
        <v>216050.75305276</v>
      </c>
      <c r="N50" s="120">
        <v>14.5444</v>
      </c>
      <c r="O50" s="120">
        <v>17.055</v>
      </c>
      <c r="P50" s="120">
        <v>17.0062</v>
      </c>
      <c r="Q50" s="120">
        <v>9.5132999999999992</v>
      </c>
      <c r="R50" s="120">
        <v>9.5436999999999994</v>
      </c>
      <c r="S50" s="120">
        <v>25.810600000000001</v>
      </c>
      <c r="T50" s="120">
        <v>26.464200000000002</v>
      </c>
      <c r="U50" s="120">
        <v>25.8856</v>
      </c>
      <c r="V50" s="120">
        <v>10.213800000000001</v>
      </c>
      <c r="W50" s="120">
        <v>9.6127000000000002</v>
      </c>
      <c r="X50" s="120">
        <v>8.5684000000000005</v>
      </c>
      <c r="Y50" s="120">
        <v>9.6415000000000006</v>
      </c>
      <c r="Z50" s="120">
        <v>4.4885000000000002</v>
      </c>
      <c r="AA50" s="120">
        <v>13.803900000000001</v>
      </c>
      <c r="AB50" s="120">
        <v>19.0916</v>
      </c>
      <c r="AC50" s="120">
        <v>7.8631000000000002</v>
      </c>
      <c r="AD50" s="121"/>
      <c r="AE50" s="121"/>
      <c r="AF50" s="121"/>
    </row>
    <row r="51" spans="1:32" hidden="1" outlineLevel="1">
      <c r="A51" s="8">
        <v>41760</v>
      </c>
      <c r="B51" s="120">
        <v>768214.03510823997</v>
      </c>
      <c r="C51" s="120">
        <v>428301.58147460001</v>
      </c>
      <c r="D51" s="120">
        <v>339912.45363364002</v>
      </c>
      <c r="E51" s="120">
        <v>211828.44217867</v>
      </c>
      <c r="F51" s="120">
        <v>120628.748439</v>
      </c>
      <c r="G51" s="120">
        <v>91199.693739669994</v>
      </c>
      <c r="H51" s="120">
        <v>199787.18565281999</v>
      </c>
      <c r="I51" s="120">
        <v>131515.93488643001</v>
      </c>
      <c r="J51" s="120">
        <v>68271.250766390003</v>
      </c>
      <c r="K51" s="120">
        <v>428613.16888368007</v>
      </c>
      <c r="L51" s="120">
        <v>218553.01366952001</v>
      </c>
      <c r="M51" s="120">
        <v>210060.15521415998</v>
      </c>
      <c r="N51" s="120">
        <v>14.5321</v>
      </c>
      <c r="O51" s="120">
        <v>17.589600000000001</v>
      </c>
      <c r="P51" s="120">
        <v>17.101099999999999</v>
      </c>
      <c r="Q51" s="120">
        <v>9.1713000000000005</v>
      </c>
      <c r="R51" s="120">
        <v>9.1874000000000002</v>
      </c>
      <c r="S51" s="120">
        <v>26.916499999999999</v>
      </c>
      <c r="T51" s="120">
        <v>27.030899999999999</v>
      </c>
      <c r="U51" s="120">
        <v>26.635200000000001</v>
      </c>
      <c r="V51" s="120">
        <v>12.528</v>
      </c>
      <c r="W51" s="120">
        <v>11.262600000000001</v>
      </c>
      <c r="X51" s="120">
        <v>8.7936999999999994</v>
      </c>
      <c r="Y51" s="120">
        <v>9.7447999999999997</v>
      </c>
      <c r="Z51" s="120">
        <v>4.8051000000000004</v>
      </c>
      <c r="AA51" s="120">
        <v>14.019500000000001</v>
      </c>
      <c r="AB51" s="120">
        <v>18.944099999999999</v>
      </c>
      <c r="AC51" s="120">
        <v>7.9867999999999997</v>
      </c>
      <c r="AD51" s="121"/>
      <c r="AE51" s="121"/>
      <c r="AF51" s="121"/>
    </row>
    <row r="52" spans="1:32" hidden="1" outlineLevel="1">
      <c r="A52" s="8">
        <v>41791</v>
      </c>
      <c r="B52" s="120">
        <v>747574.67594224995</v>
      </c>
      <c r="C52" s="120">
        <v>415860.67624554998</v>
      </c>
      <c r="D52" s="120">
        <v>331713.99969670002</v>
      </c>
      <c r="E52" s="120">
        <v>205154.28762875</v>
      </c>
      <c r="F52" s="120">
        <v>118767.32617502</v>
      </c>
      <c r="G52" s="120">
        <v>86386.961453729993</v>
      </c>
      <c r="H52" s="120">
        <v>192982.20653174998</v>
      </c>
      <c r="I52" s="120">
        <v>124250.43384575001</v>
      </c>
      <c r="J52" s="120">
        <v>68731.772685999997</v>
      </c>
      <c r="K52" s="120">
        <v>427801.59001057001</v>
      </c>
      <c r="L52" s="120">
        <v>226226.91619243997</v>
      </c>
      <c r="M52" s="120">
        <v>201574.67381812999</v>
      </c>
      <c r="N52" s="120">
        <v>14.2408</v>
      </c>
      <c r="O52" s="120">
        <v>17.056799999999999</v>
      </c>
      <c r="P52" s="120">
        <v>16.660900000000002</v>
      </c>
      <c r="Q52" s="120">
        <v>9.5276999999999994</v>
      </c>
      <c r="R52" s="120">
        <v>9.5525000000000002</v>
      </c>
      <c r="S52" s="120">
        <v>22.9651</v>
      </c>
      <c r="T52" s="120">
        <v>23.047999999999998</v>
      </c>
      <c r="U52" s="120">
        <v>21.717199999999998</v>
      </c>
      <c r="V52" s="120">
        <v>12.789099999999999</v>
      </c>
      <c r="W52" s="120">
        <v>12.088800000000001</v>
      </c>
      <c r="X52" s="120">
        <v>8.9596999999999998</v>
      </c>
      <c r="Y52" s="120">
        <v>9.9164999999999992</v>
      </c>
      <c r="Z52" s="120">
        <v>5.1832000000000003</v>
      </c>
      <c r="AA52" s="120">
        <v>14.145300000000001</v>
      </c>
      <c r="AB52" s="120">
        <v>18.93</v>
      </c>
      <c r="AC52" s="120">
        <v>8.1380999999999997</v>
      </c>
      <c r="AD52" s="121"/>
      <c r="AE52" s="121"/>
      <c r="AF52" s="121"/>
    </row>
    <row r="53" spans="1:32" hidden="1" outlineLevel="1">
      <c r="A53" s="8">
        <v>41821</v>
      </c>
      <c r="B53" s="120">
        <v>748115.96045560995</v>
      </c>
      <c r="C53" s="120">
        <v>412646.40045978001</v>
      </c>
      <c r="D53" s="120">
        <v>335469.55999583</v>
      </c>
      <c r="E53" s="120">
        <v>204652.17070717001</v>
      </c>
      <c r="F53" s="120">
        <v>117507.61797743</v>
      </c>
      <c r="G53" s="120">
        <v>87144.552729739997</v>
      </c>
      <c r="H53" s="120">
        <v>194761.22011708</v>
      </c>
      <c r="I53" s="120">
        <v>126229.71580313001</v>
      </c>
      <c r="J53" s="120">
        <v>68531.504313949976</v>
      </c>
      <c r="K53" s="120">
        <v>425138.37270084006</v>
      </c>
      <c r="L53" s="120">
        <v>225060.08451161004</v>
      </c>
      <c r="M53" s="120">
        <v>200078.28818922996</v>
      </c>
      <c r="N53" s="120">
        <v>13.598699999999999</v>
      </c>
      <c r="O53" s="120">
        <v>15.788399999999999</v>
      </c>
      <c r="P53" s="120">
        <v>15.360200000000001</v>
      </c>
      <c r="Q53" s="120">
        <v>8.9351000000000003</v>
      </c>
      <c r="R53" s="120">
        <v>8.9709000000000003</v>
      </c>
      <c r="S53" s="120">
        <v>23.752099999999999</v>
      </c>
      <c r="T53" s="120">
        <v>23.810500000000001</v>
      </c>
      <c r="U53" s="120">
        <v>22.389299999999999</v>
      </c>
      <c r="V53" s="120">
        <v>11.9795</v>
      </c>
      <c r="W53" s="120">
        <v>7.2382999999999997</v>
      </c>
      <c r="X53" s="120">
        <v>8.0687999999999995</v>
      </c>
      <c r="Y53" s="120">
        <v>8.8427000000000007</v>
      </c>
      <c r="Z53" s="120">
        <v>4.7405999999999997</v>
      </c>
      <c r="AA53" s="120">
        <v>13.8139</v>
      </c>
      <c r="AB53" s="120">
        <v>18.695900000000002</v>
      </c>
      <c r="AC53" s="120">
        <v>7.8018999999999998</v>
      </c>
      <c r="AD53" s="121"/>
      <c r="AE53" s="121"/>
      <c r="AF53" s="121"/>
    </row>
    <row r="54" spans="1:32" hidden="1" outlineLevel="1">
      <c r="A54" s="8">
        <v>41852</v>
      </c>
      <c r="B54" s="120">
        <v>782932.26541234995</v>
      </c>
      <c r="C54" s="120">
        <v>413391.82767337002</v>
      </c>
      <c r="D54" s="120">
        <v>369540.43773897999</v>
      </c>
      <c r="E54" s="120">
        <v>215109.20412422001</v>
      </c>
      <c r="F54" s="120">
        <v>117301.45970485</v>
      </c>
      <c r="G54" s="120">
        <v>97807.744419370007</v>
      </c>
      <c r="H54" s="120">
        <v>206867.54556841002</v>
      </c>
      <c r="I54" s="120">
        <v>131614.66462302001</v>
      </c>
      <c r="J54" s="120">
        <v>75252.880945390003</v>
      </c>
      <c r="K54" s="120">
        <v>438263.67022214999</v>
      </c>
      <c r="L54" s="120">
        <v>220980.5382979</v>
      </c>
      <c r="M54" s="120">
        <v>217283.13192425002</v>
      </c>
      <c r="N54" s="120">
        <v>13.3079</v>
      </c>
      <c r="O54" s="120">
        <v>16.337199999999999</v>
      </c>
      <c r="P54" s="120">
        <v>15.598800000000001</v>
      </c>
      <c r="Q54" s="120">
        <v>8.9481000000000002</v>
      </c>
      <c r="R54" s="120">
        <v>8.9619</v>
      </c>
      <c r="S54" s="120">
        <v>28.683800000000002</v>
      </c>
      <c r="T54" s="120">
        <v>28.781400000000001</v>
      </c>
      <c r="U54" s="120">
        <v>29.619</v>
      </c>
      <c r="V54" s="120">
        <v>15.5967</v>
      </c>
      <c r="W54" s="120">
        <v>10.3742</v>
      </c>
      <c r="X54" s="120">
        <v>7.8148999999999997</v>
      </c>
      <c r="Y54" s="120">
        <v>8.6056000000000008</v>
      </c>
      <c r="Z54" s="120">
        <v>3.9119999999999999</v>
      </c>
      <c r="AA54" s="120">
        <v>13.0829</v>
      </c>
      <c r="AB54" s="120">
        <v>18.290299999999998</v>
      </c>
      <c r="AC54" s="120">
        <v>7.8259999999999996</v>
      </c>
      <c r="AD54" s="121"/>
      <c r="AE54" s="121"/>
      <c r="AF54" s="121"/>
    </row>
    <row r="55" spans="1:32" hidden="1" outlineLevel="1" collapsed="1">
      <c r="A55" s="8">
        <v>41883</v>
      </c>
      <c r="B55" s="120">
        <v>756858.02188717003</v>
      </c>
      <c r="C55" s="120">
        <v>413282.60604293999</v>
      </c>
      <c r="D55" s="120">
        <v>343575.41584422998</v>
      </c>
      <c r="E55" s="120">
        <v>207799.35824261</v>
      </c>
      <c r="F55" s="120">
        <v>116562.98607557001</v>
      </c>
      <c r="G55" s="120">
        <v>91236.372167039997</v>
      </c>
      <c r="H55" s="120">
        <v>218295.42600474009</v>
      </c>
      <c r="I55" s="120">
        <v>149706.53576759002</v>
      </c>
      <c r="J55" s="120">
        <v>68588.890237150001</v>
      </c>
      <c r="K55" s="120">
        <v>410029.48555735016</v>
      </c>
      <c r="L55" s="120">
        <v>212693.25209957996</v>
      </c>
      <c r="M55" s="120">
        <v>197336.23345776999</v>
      </c>
      <c r="N55" s="120">
        <v>14.5792</v>
      </c>
      <c r="O55" s="120">
        <v>16.011600000000001</v>
      </c>
      <c r="P55" s="120">
        <v>15.3141</v>
      </c>
      <c r="Q55" s="120">
        <v>9.4710999999999999</v>
      </c>
      <c r="R55" s="120">
        <v>9.5142000000000007</v>
      </c>
      <c r="S55" s="120">
        <v>28.116800000000001</v>
      </c>
      <c r="T55" s="120">
        <v>28.197500000000002</v>
      </c>
      <c r="U55" s="120">
        <v>28.9649</v>
      </c>
      <c r="V55" s="120">
        <v>14.887600000000001</v>
      </c>
      <c r="W55" s="120">
        <v>9.8297000000000008</v>
      </c>
      <c r="X55" s="120">
        <v>7.8879999999999999</v>
      </c>
      <c r="Y55" s="120">
        <v>8.2448999999999995</v>
      </c>
      <c r="Z55" s="120">
        <v>5.6026999999999996</v>
      </c>
      <c r="AA55" s="120">
        <v>12.670500000000001</v>
      </c>
      <c r="AB55" s="120">
        <v>18.354900000000001</v>
      </c>
      <c r="AC55" s="120">
        <v>7.62</v>
      </c>
      <c r="AD55" s="121"/>
      <c r="AE55" s="121"/>
      <c r="AF55" s="121"/>
    </row>
    <row r="56" spans="1:32" hidden="1" outlineLevel="1" collapsed="1">
      <c r="A56" s="8">
        <v>41913</v>
      </c>
      <c r="B56" s="120">
        <v>752455.44743189996</v>
      </c>
      <c r="C56" s="120">
        <v>416000.49463949999</v>
      </c>
      <c r="D56" s="120">
        <v>336454.95279240003</v>
      </c>
      <c r="E56" s="120">
        <v>204818.69370336001</v>
      </c>
      <c r="F56" s="120">
        <v>115145.76556928</v>
      </c>
      <c r="G56" s="120">
        <v>89672.928134079993</v>
      </c>
      <c r="H56" s="120">
        <v>200774.43128047002</v>
      </c>
      <c r="I56" s="120">
        <v>131258.16505185998</v>
      </c>
      <c r="J56" s="120">
        <v>69516.266228609995</v>
      </c>
      <c r="K56" s="120">
        <v>401547.78789000993</v>
      </c>
      <c r="L56" s="120">
        <v>210425.51910591999</v>
      </c>
      <c r="M56" s="120">
        <v>191122.26878409</v>
      </c>
      <c r="N56" s="120">
        <v>13.597799999999999</v>
      </c>
      <c r="O56" s="120">
        <v>15.948600000000001</v>
      </c>
      <c r="P56" s="120">
        <v>15.5411</v>
      </c>
      <c r="Q56" s="120">
        <v>8.8154000000000003</v>
      </c>
      <c r="R56" s="120">
        <v>8.8255999999999997</v>
      </c>
      <c r="S56" s="120">
        <v>28.2559</v>
      </c>
      <c r="T56" s="120">
        <v>28.3901</v>
      </c>
      <c r="U56" s="120">
        <v>29.498799999999999</v>
      </c>
      <c r="V56" s="120">
        <v>19.310400000000001</v>
      </c>
      <c r="W56" s="120">
        <v>13.253</v>
      </c>
      <c r="X56" s="120">
        <v>7.9157000000000002</v>
      </c>
      <c r="Y56" s="120">
        <v>8.4986999999999995</v>
      </c>
      <c r="Z56" s="120">
        <v>4.3170999999999999</v>
      </c>
      <c r="AA56" s="120">
        <v>13.2418</v>
      </c>
      <c r="AB56" s="120">
        <v>18.295300000000001</v>
      </c>
      <c r="AC56" s="120">
        <v>7.9077999999999999</v>
      </c>
      <c r="AD56" s="121"/>
      <c r="AE56" s="121"/>
      <c r="AF56" s="121"/>
    </row>
    <row r="57" spans="1:32" hidden="1" outlineLevel="1" collapsed="1">
      <c r="A57" s="8">
        <v>41944</v>
      </c>
      <c r="B57" s="120">
        <v>769413.75686273002</v>
      </c>
      <c r="C57" s="120">
        <v>409805.49628447997</v>
      </c>
      <c r="D57" s="120">
        <v>359608.26057824999</v>
      </c>
      <c r="E57" s="120">
        <v>211621.22735808999</v>
      </c>
      <c r="F57" s="120">
        <v>112271.05244143</v>
      </c>
      <c r="G57" s="120">
        <v>99350.174916660006</v>
      </c>
      <c r="H57" s="120">
        <v>207926.58440129008</v>
      </c>
      <c r="I57" s="120">
        <v>129137.48322984998</v>
      </c>
      <c r="J57" s="120">
        <v>78789.101171440008</v>
      </c>
      <c r="K57" s="120">
        <v>419473.41178976005</v>
      </c>
      <c r="L57" s="120">
        <v>206035.81147339998</v>
      </c>
      <c r="M57" s="120">
        <v>213437.60031635995</v>
      </c>
      <c r="N57" s="120">
        <v>14.153700000000001</v>
      </c>
      <c r="O57" s="120">
        <v>16.653700000000001</v>
      </c>
      <c r="P57" s="120">
        <v>16.040400000000002</v>
      </c>
      <c r="Q57" s="120">
        <v>8.4643999999999995</v>
      </c>
      <c r="R57" s="120">
        <v>8.4797999999999991</v>
      </c>
      <c r="S57" s="120">
        <v>27.833200000000001</v>
      </c>
      <c r="T57" s="120">
        <v>28.1295</v>
      </c>
      <c r="U57" s="120">
        <v>28.848700000000001</v>
      </c>
      <c r="V57" s="120">
        <v>10.8833</v>
      </c>
      <c r="W57" s="120">
        <v>6.8723000000000001</v>
      </c>
      <c r="X57" s="120">
        <v>7.8320999999999996</v>
      </c>
      <c r="Y57" s="120">
        <v>8.1936999999999998</v>
      </c>
      <c r="Z57" s="120">
        <v>5.6669999999999998</v>
      </c>
      <c r="AA57" s="120">
        <v>12.753500000000001</v>
      </c>
      <c r="AB57" s="120">
        <v>18.613499999999998</v>
      </c>
      <c r="AC57" s="120">
        <v>7.7567000000000004</v>
      </c>
      <c r="AD57" s="121"/>
      <c r="AE57" s="121"/>
      <c r="AF57" s="121"/>
    </row>
    <row r="58" spans="1:32" hidden="1" outlineLevel="1" collapsed="1">
      <c r="A58" s="8">
        <v>41974</v>
      </c>
      <c r="B58" s="120">
        <v>778840.96029554005</v>
      </c>
      <c r="C58" s="120">
        <v>412939.27281390002</v>
      </c>
      <c r="D58" s="120">
        <v>365901.68748164002</v>
      </c>
      <c r="E58" s="120">
        <v>211214.97879940001</v>
      </c>
      <c r="F58" s="120">
        <v>110074.94183505001</v>
      </c>
      <c r="G58" s="120">
        <v>101140.03696435</v>
      </c>
      <c r="H58" s="120">
        <v>218724.39275888001</v>
      </c>
      <c r="I58" s="120">
        <v>136722.04662949999</v>
      </c>
      <c r="J58" s="120">
        <v>82002.346129380006</v>
      </c>
      <c r="K58" s="120">
        <v>418134.5514663299</v>
      </c>
      <c r="L58" s="120">
        <v>200859.34588110002</v>
      </c>
      <c r="M58" s="120">
        <v>217275.20558523003</v>
      </c>
      <c r="N58" s="120">
        <v>14.5284</v>
      </c>
      <c r="O58" s="120">
        <v>16.8644</v>
      </c>
      <c r="P58" s="120">
        <v>16.497900000000001</v>
      </c>
      <c r="Q58" s="120">
        <v>9.1495999999999995</v>
      </c>
      <c r="R58" s="120">
        <v>9.1766000000000005</v>
      </c>
      <c r="S58" s="120">
        <v>27.876300000000001</v>
      </c>
      <c r="T58" s="120">
        <v>27.947299999999998</v>
      </c>
      <c r="U58" s="120">
        <v>28.215399999999999</v>
      </c>
      <c r="V58" s="120">
        <v>13.2971</v>
      </c>
      <c r="W58" s="120">
        <v>9.8217999999999996</v>
      </c>
      <c r="X58" s="120">
        <v>7.6616999999999997</v>
      </c>
      <c r="Y58" s="120">
        <v>7.9539999999999997</v>
      </c>
      <c r="Z58" s="120">
        <v>5.1957000000000004</v>
      </c>
      <c r="AA58" s="120">
        <v>12.383699999999999</v>
      </c>
      <c r="AB58" s="120">
        <v>17.073799999999999</v>
      </c>
      <c r="AC58" s="120">
        <v>7.8296000000000001</v>
      </c>
      <c r="AD58" s="121"/>
      <c r="AE58" s="121"/>
      <c r="AF58" s="121"/>
    </row>
    <row r="59" spans="1:32" hidden="1" outlineLevel="1" collapsed="1">
      <c r="A59" s="8">
        <v>42005</v>
      </c>
      <c r="B59" s="120">
        <v>778154.08546475996</v>
      </c>
      <c r="C59" s="120">
        <v>411106.00523334998</v>
      </c>
      <c r="D59" s="120">
        <v>367048.08023140999</v>
      </c>
      <c r="E59" s="120">
        <v>211841.6593193</v>
      </c>
      <c r="F59" s="120">
        <v>109426.94380738</v>
      </c>
      <c r="G59" s="120">
        <v>102414.71551192</v>
      </c>
      <c r="H59" s="120">
        <v>216940.39162762999</v>
      </c>
      <c r="I59" s="120">
        <v>136600.34013940001</v>
      </c>
      <c r="J59" s="120">
        <v>80340.05148822999</v>
      </c>
      <c r="K59" s="120">
        <v>410376.58803545003</v>
      </c>
      <c r="L59" s="120">
        <v>196136.92152367003</v>
      </c>
      <c r="M59" s="120">
        <v>214239.66651178003</v>
      </c>
      <c r="N59" s="120">
        <v>14.3965</v>
      </c>
      <c r="O59" s="120">
        <v>17.052600000000002</v>
      </c>
      <c r="P59" s="120">
        <v>16.5077</v>
      </c>
      <c r="Q59" s="120">
        <v>8.4606999999999992</v>
      </c>
      <c r="R59" s="120">
        <v>8.4745000000000008</v>
      </c>
      <c r="S59" s="120">
        <v>27.260999999999999</v>
      </c>
      <c r="T59" s="120">
        <v>27.643899999999999</v>
      </c>
      <c r="U59" s="120">
        <v>27.600200000000001</v>
      </c>
      <c r="V59" s="120">
        <v>12.0624</v>
      </c>
      <c r="W59" s="120">
        <v>11.315099999999999</v>
      </c>
      <c r="X59" s="120">
        <v>6.0303000000000004</v>
      </c>
      <c r="Y59" s="120">
        <v>6.0698999999999996</v>
      </c>
      <c r="Z59" s="120">
        <v>5.6573000000000002</v>
      </c>
      <c r="AA59" s="120">
        <v>12.5425</v>
      </c>
      <c r="AB59" s="120">
        <v>17.241499999999998</v>
      </c>
      <c r="AC59" s="120">
        <v>8.0576000000000008</v>
      </c>
      <c r="AD59" s="121"/>
      <c r="AE59" s="121"/>
      <c r="AF59" s="121"/>
    </row>
    <row r="60" spans="1:32" hidden="1" outlineLevel="1" collapsed="1">
      <c r="A60" s="8">
        <v>42036</v>
      </c>
      <c r="B60" s="120">
        <v>1017550.66037137</v>
      </c>
      <c r="C60" s="120">
        <v>403278.44158871</v>
      </c>
      <c r="D60" s="120">
        <v>614272.21878265997</v>
      </c>
      <c r="E60" s="120">
        <v>281189.56427849998</v>
      </c>
      <c r="F60" s="120">
        <v>108491.38470136</v>
      </c>
      <c r="G60" s="120">
        <v>172698.17957713999</v>
      </c>
      <c r="H60" s="120">
        <v>276891.81056388991</v>
      </c>
      <c r="I60" s="120">
        <v>138600.66982375999</v>
      </c>
      <c r="J60" s="120">
        <v>138291.14074013001</v>
      </c>
      <c r="K60" s="120">
        <v>536222.9710163601</v>
      </c>
      <c r="L60" s="120">
        <v>188544.88948506996</v>
      </c>
      <c r="M60" s="120">
        <v>347678.08153129008</v>
      </c>
      <c r="N60" s="120">
        <v>14.8124</v>
      </c>
      <c r="O60" s="120">
        <v>18.714600000000001</v>
      </c>
      <c r="P60" s="120">
        <v>18.424900000000001</v>
      </c>
      <c r="Q60" s="120">
        <v>8.7472999999999992</v>
      </c>
      <c r="R60" s="120">
        <v>8.7544000000000004</v>
      </c>
      <c r="S60" s="120">
        <v>26.189699999999998</v>
      </c>
      <c r="T60" s="120">
        <v>26.339200000000002</v>
      </c>
      <c r="U60" s="120">
        <v>25.277699999999999</v>
      </c>
      <c r="V60" s="120">
        <v>14.4377</v>
      </c>
      <c r="W60" s="120">
        <v>10.3765</v>
      </c>
      <c r="X60" s="120">
        <v>6.9762000000000004</v>
      </c>
      <c r="Y60" s="120">
        <v>7.3208000000000002</v>
      </c>
      <c r="Z60" s="120">
        <v>5.3757999999999999</v>
      </c>
      <c r="AA60" s="120">
        <v>10.9223</v>
      </c>
      <c r="AB60" s="120">
        <v>16.5655</v>
      </c>
      <c r="AC60" s="120">
        <v>7.5208000000000004</v>
      </c>
      <c r="AD60" s="121"/>
      <c r="AE60" s="121"/>
      <c r="AF60" s="121"/>
    </row>
    <row r="61" spans="1:32" hidden="1" outlineLevel="1" collapsed="1">
      <c r="A61" s="8">
        <v>42064</v>
      </c>
      <c r="B61" s="120">
        <v>900508.71092691994</v>
      </c>
      <c r="C61" s="120">
        <v>390574.26554314001</v>
      </c>
      <c r="D61" s="120">
        <v>509934.44538378</v>
      </c>
      <c r="E61" s="120">
        <v>249381.13861657999</v>
      </c>
      <c r="F61" s="120">
        <v>107471.18982604</v>
      </c>
      <c r="G61" s="120">
        <v>141909.94879053999</v>
      </c>
      <c r="H61" s="120">
        <v>246459.22523960003</v>
      </c>
      <c r="I61" s="120">
        <v>137853.64334774</v>
      </c>
      <c r="J61" s="120">
        <v>108605.58189185997</v>
      </c>
      <c r="K61" s="120">
        <v>455240.14519513992</v>
      </c>
      <c r="L61" s="120">
        <v>181551.27971673998</v>
      </c>
      <c r="M61" s="120">
        <v>273688.86547840002</v>
      </c>
      <c r="N61" s="120">
        <v>15.782299999999999</v>
      </c>
      <c r="O61" s="120">
        <v>23.369599999999998</v>
      </c>
      <c r="P61" s="120">
        <v>23.705200000000001</v>
      </c>
      <c r="Q61" s="120">
        <v>7.2922000000000002</v>
      </c>
      <c r="R61" s="120">
        <v>7.3007999999999997</v>
      </c>
      <c r="S61" s="120">
        <v>26.045500000000001</v>
      </c>
      <c r="T61" s="120">
        <v>26.1736</v>
      </c>
      <c r="U61" s="120">
        <v>24.716000000000001</v>
      </c>
      <c r="V61" s="120">
        <v>15.105600000000001</v>
      </c>
      <c r="W61" s="120">
        <v>11.9482</v>
      </c>
      <c r="X61" s="120">
        <v>10.036</v>
      </c>
      <c r="Y61" s="120">
        <v>11.1668</v>
      </c>
      <c r="Z61" s="120">
        <v>4.5392999999999999</v>
      </c>
      <c r="AA61" s="120">
        <v>12.0143</v>
      </c>
      <c r="AB61" s="120">
        <v>17.665400000000002</v>
      </c>
      <c r="AC61" s="120">
        <v>7.8662000000000001</v>
      </c>
      <c r="AD61" s="121"/>
      <c r="AE61" s="121"/>
      <c r="AF61" s="121"/>
    </row>
    <row r="62" spans="1:32" hidden="1" outlineLevel="1" collapsed="1">
      <c r="A62" s="8">
        <v>42095</v>
      </c>
      <c r="B62" s="120">
        <v>841940.10239265999</v>
      </c>
      <c r="C62" s="120">
        <v>389739.58106373</v>
      </c>
      <c r="D62" s="120">
        <v>452200.52132892999</v>
      </c>
      <c r="E62" s="120">
        <v>233481.34146975001</v>
      </c>
      <c r="F62" s="120">
        <v>107283.62114473</v>
      </c>
      <c r="G62" s="120">
        <v>126197.72032502</v>
      </c>
      <c r="H62" s="120">
        <v>231329.52875325998</v>
      </c>
      <c r="I62" s="120">
        <v>136386.61036741995</v>
      </c>
      <c r="J62" s="120">
        <v>94942.918385839992</v>
      </c>
      <c r="K62" s="120">
        <v>427472.23432669992</v>
      </c>
      <c r="L62" s="120">
        <v>186474.08205731004</v>
      </c>
      <c r="M62" s="120">
        <v>240998.15226938998</v>
      </c>
      <c r="N62" s="120">
        <v>18.2818</v>
      </c>
      <c r="O62" s="120">
        <v>23.755800000000001</v>
      </c>
      <c r="P62" s="120">
        <v>23.725000000000001</v>
      </c>
      <c r="Q62" s="120">
        <v>8.9238</v>
      </c>
      <c r="R62" s="120">
        <v>8.9382000000000001</v>
      </c>
      <c r="S62" s="120">
        <v>26.942399999999999</v>
      </c>
      <c r="T62" s="120">
        <v>27.0349</v>
      </c>
      <c r="U62" s="120">
        <v>25.725300000000001</v>
      </c>
      <c r="V62" s="120">
        <v>14.5549</v>
      </c>
      <c r="W62" s="120">
        <v>10.8367</v>
      </c>
      <c r="X62" s="120">
        <v>12.9002</v>
      </c>
      <c r="Y62" s="120">
        <v>14.0806</v>
      </c>
      <c r="Z62" s="120">
        <v>4.1124999999999998</v>
      </c>
      <c r="AA62" s="120">
        <v>13.945600000000001</v>
      </c>
      <c r="AB62" s="120">
        <v>19.8902</v>
      </c>
      <c r="AC62" s="120">
        <v>8.9253999999999998</v>
      </c>
      <c r="AD62" s="121"/>
      <c r="AE62" s="121"/>
      <c r="AF62" s="121"/>
    </row>
    <row r="63" spans="1:32" hidden="1" outlineLevel="1" collapsed="1">
      <c r="A63" s="8">
        <v>42125</v>
      </c>
      <c r="B63" s="120">
        <v>812316.84233600996</v>
      </c>
      <c r="C63" s="120">
        <v>370956.62926329998</v>
      </c>
      <c r="D63" s="120">
        <v>441360.21307270997</v>
      </c>
      <c r="E63" s="120">
        <v>204156.69154251</v>
      </c>
      <c r="F63" s="120">
        <v>103196.34308041001</v>
      </c>
      <c r="G63" s="120">
        <v>100960.3484621</v>
      </c>
      <c r="H63" s="120">
        <v>231882.91404358996</v>
      </c>
      <c r="I63" s="120">
        <v>137964.08452504</v>
      </c>
      <c r="J63" s="120">
        <v>93918.829518550017</v>
      </c>
      <c r="K63" s="120">
        <v>412281.57122872997</v>
      </c>
      <c r="L63" s="120">
        <v>183131.94891775001</v>
      </c>
      <c r="M63" s="120">
        <v>229149.62231098002</v>
      </c>
      <c r="N63" s="120">
        <v>18.165299999999998</v>
      </c>
      <c r="O63" s="120">
        <v>23.412299999999998</v>
      </c>
      <c r="P63" s="120">
        <v>23.1755</v>
      </c>
      <c r="Q63" s="120">
        <v>9.6951999999999998</v>
      </c>
      <c r="R63" s="120">
        <v>9.7407000000000004</v>
      </c>
      <c r="S63" s="120">
        <v>28.003399999999999</v>
      </c>
      <c r="T63" s="120">
        <v>28.332599999999999</v>
      </c>
      <c r="U63" s="120">
        <v>27.358499999999999</v>
      </c>
      <c r="V63" s="120">
        <v>14.6469</v>
      </c>
      <c r="W63" s="120">
        <v>13.3454</v>
      </c>
      <c r="X63" s="120">
        <v>13.789099999999999</v>
      </c>
      <c r="Y63" s="120">
        <v>14.541</v>
      </c>
      <c r="Z63" s="120">
        <v>5.1531000000000002</v>
      </c>
      <c r="AA63" s="120">
        <v>14.126099999999999</v>
      </c>
      <c r="AB63" s="120">
        <v>19.338000000000001</v>
      </c>
      <c r="AC63" s="120">
        <v>8.9116</v>
      </c>
      <c r="AD63" s="121"/>
      <c r="AE63" s="121"/>
      <c r="AF63" s="121"/>
    </row>
    <row r="64" spans="1:32" hidden="1" outlineLevel="1" collapsed="1">
      <c r="A64" s="8">
        <v>42156</v>
      </c>
      <c r="B64" s="120">
        <v>811459.42346132</v>
      </c>
      <c r="C64" s="120">
        <v>370436.99355930998</v>
      </c>
      <c r="D64" s="120">
        <v>441022.42990201002</v>
      </c>
      <c r="E64" s="120">
        <v>203277.46851703001</v>
      </c>
      <c r="F64" s="120">
        <v>102735.25714977</v>
      </c>
      <c r="G64" s="120">
        <v>100542.21136726</v>
      </c>
      <c r="H64" s="120">
        <v>240037.79178308998</v>
      </c>
      <c r="I64" s="120">
        <v>145978.72998241999</v>
      </c>
      <c r="J64" s="120">
        <v>94059.061800670024</v>
      </c>
      <c r="K64" s="120">
        <v>411167.14658430009</v>
      </c>
      <c r="L64" s="120">
        <v>186261.81290393003</v>
      </c>
      <c r="M64" s="120">
        <v>224905.33368037001</v>
      </c>
      <c r="N64" s="120">
        <v>17.5503</v>
      </c>
      <c r="O64" s="120">
        <v>22.152100000000001</v>
      </c>
      <c r="P64" s="120">
        <v>21.622800000000002</v>
      </c>
      <c r="Q64" s="120">
        <v>9.2640999999999991</v>
      </c>
      <c r="R64" s="120">
        <v>9.2942999999999998</v>
      </c>
      <c r="S64" s="120">
        <v>28.3596</v>
      </c>
      <c r="T64" s="120">
        <v>28.482399999999998</v>
      </c>
      <c r="U64" s="120">
        <v>27.067799999999998</v>
      </c>
      <c r="V64" s="120">
        <v>14.6417</v>
      </c>
      <c r="W64" s="120">
        <v>9.3661999999999992</v>
      </c>
      <c r="X64" s="120">
        <v>13.5656</v>
      </c>
      <c r="Y64" s="120">
        <v>14.2666</v>
      </c>
      <c r="Z64" s="120">
        <v>4.8023999999999996</v>
      </c>
      <c r="AA64" s="120">
        <v>13.1341</v>
      </c>
      <c r="AB64" s="120">
        <v>18.644200000000001</v>
      </c>
      <c r="AC64" s="120">
        <v>7.9626999999999999</v>
      </c>
      <c r="AD64" s="121"/>
      <c r="AE64" s="121"/>
      <c r="AF64" s="121"/>
    </row>
    <row r="65" spans="1:32" hidden="1" outlineLevel="1" collapsed="1">
      <c r="A65" s="8">
        <v>42186</v>
      </c>
      <c r="B65" s="120">
        <v>821709.46116627997</v>
      </c>
      <c r="C65" s="120">
        <v>369784.78991237999</v>
      </c>
      <c r="D65" s="120">
        <v>451924.67125389999</v>
      </c>
      <c r="E65" s="120">
        <v>203322.46218857</v>
      </c>
      <c r="F65" s="120">
        <v>101221.19511814001</v>
      </c>
      <c r="G65" s="120">
        <v>102101.26707043</v>
      </c>
      <c r="H65" s="120">
        <v>243235.07591857997</v>
      </c>
      <c r="I65" s="120">
        <v>148591.38227212999</v>
      </c>
      <c r="J65" s="120">
        <v>94643.693646450003</v>
      </c>
      <c r="K65" s="120">
        <v>403887.21152046998</v>
      </c>
      <c r="L65" s="120">
        <v>181663.12178412999</v>
      </c>
      <c r="M65" s="120">
        <v>222224.08973633999</v>
      </c>
      <c r="N65" s="120">
        <v>17.555399999999999</v>
      </c>
      <c r="O65" s="120">
        <v>21.512599999999999</v>
      </c>
      <c r="P65" s="120">
        <v>20.839300000000001</v>
      </c>
      <c r="Q65" s="120">
        <v>8.5173000000000005</v>
      </c>
      <c r="R65" s="120">
        <v>8.5239999999999991</v>
      </c>
      <c r="S65" s="120">
        <v>28.763999999999999</v>
      </c>
      <c r="T65" s="120">
        <v>28.917100000000001</v>
      </c>
      <c r="U65" s="120">
        <v>27.861599999999999</v>
      </c>
      <c r="V65" s="120">
        <v>16.0595</v>
      </c>
      <c r="W65" s="120">
        <v>12.505699999999999</v>
      </c>
      <c r="X65" s="120">
        <v>13.252000000000001</v>
      </c>
      <c r="Y65" s="120">
        <v>13.952400000000001</v>
      </c>
      <c r="Z65" s="120">
        <v>4.5479000000000003</v>
      </c>
      <c r="AA65" s="120">
        <v>12.501200000000001</v>
      </c>
      <c r="AB65" s="120">
        <v>17.806999999999999</v>
      </c>
      <c r="AC65" s="120">
        <v>7.4682000000000004</v>
      </c>
      <c r="AD65" s="121"/>
      <c r="AE65" s="121"/>
      <c r="AF65" s="121"/>
    </row>
    <row r="66" spans="1:32" hidden="1" outlineLevel="1" collapsed="1">
      <c r="A66" s="8">
        <v>42217</v>
      </c>
      <c r="B66" s="120">
        <v>813482.57033859997</v>
      </c>
      <c r="C66" s="120">
        <v>374798.71693524998</v>
      </c>
      <c r="D66" s="120">
        <v>438683.85340334999</v>
      </c>
      <c r="E66" s="120">
        <v>200333.83497376999</v>
      </c>
      <c r="F66" s="120">
        <v>101043.46197888</v>
      </c>
      <c r="G66" s="120">
        <v>99290.37299489</v>
      </c>
      <c r="H66" s="120">
        <v>237764.66415164003</v>
      </c>
      <c r="I66" s="120">
        <v>149037.41439094002</v>
      </c>
      <c r="J66" s="120">
        <v>88727.249760700011</v>
      </c>
      <c r="K66" s="120">
        <v>397033.59114749008</v>
      </c>
      <c r="L66" s="120">
        <v>180848.39651989998</v>
      </c>
      <c r="M66" s="120">
        <v>216185.19462758998</v>
      </c>
      <c r="N66" s="120">
        <v>17.416699999999999</v>
      </c>
      <c r="O66" s="120">
        <v>21.5945</v>
      </c>
      <c r="P66" s="120">
        <v>20.8188</v>
      </c>
      <c r="Q66" s="120">
        <v>8.5152999999999999</v>
      </c>
      <c r="R66" s="120">
        <v>8.5505999999999993</v>
      </c>
      <c r="S66" s="120">
        <v>29.186299999999999</v>
      </c>
      <c r="T66" s="120">
        <v>29.251999999999999</v>
      </c>
      <c r="U66" s="120">
        <v>28.1038</v>
      </c>
      <c r="V66" s="120">
        <v>20.485900000000001</v>
      </c>
      <c r="W66" s="120">
        <v>13.2415</v>
      </c>
      <c r="X66" s="120">
        <v>12.122999999999999</v>
      </c>
      <c r="Y66" s="120">
        <v>12.805199999999999</v>
      </c>
      <c r="Z66" s="120">
        <v>3.6808000000000001</v>
      </c>
      <c r="AA66" s="120">
        <v>12.0288</v>
      </c>
      <c r="AB66" s="120">
        <v>17.39</v>
      </c>
      <c r="AC66" s="120">
        <v>7.1317000000000004</v>
      </c>
      <c r="AD66" s="121"/>
      <c r="AE66" s="121"/>
      <c r="AF66" s="121"/>
    </row>
    <row r="67" spans="1:32" hidden="1" outlineLevel="1" collapsed="1">
      <c r="A67" s="8">
        <v>42248</v>
      </c>
      <c r="B67" s="120">
        <v>791846.17255016998</v>
      </c>
      <c r="C67" s="120">
        <v>363955.23142804002</v>
      </c>
      <c r="D67" s="120">
        <v>427890.94112213003</v>
      </c>
      <c r="E67" s="120">
        <v>173520.12698736999</v>
      </c>
      <c r="F67" s="120">
        <v>82677.837224649993</v>
      </c>
      <c r="G67" s="120">
        <v>90842.28976272</v>
      </c>
      <c r="H67" s="120">
        <v>247677.82984767997</v>
      </c>
      <c r="I67" s="120">
        <v>153684.58603588998</v>
      </c>
      <c r="J67" s="120">
        <v>93993.243811789987</v>
      </c>
      <c r="K67" s="120">
        <v>382118.18605366</v>
      </c>
      <c r="L67" s="120">
        <v>177449.43758177001</v>
      </c>
      <c r="M67" s="120">
        <v>204668.74847188999</v>
      </c>
      <c r="N67" s="120">
        <v>17.989899999999999</v>
      </c>
      <c r="O67" s="120">
        <v>21.6569</v>
      </c>
      <c r="P67" s="120">
        <v>20.680099999999999</v>
      </c>
      <c r="Q67" s="120">
        <v>10.331799999999999</v>
      </c>
      <c r="R67" s="120">
        <v>10.430300000000001</v>
      </c>
      <c r="S67" s="120">
        <v>29.322099999999999</v>
      </c>
      <c r="T67" s="120">
        <v>29.407</v>
      </c>
      <c r="U67" s="120">
        <v>28.347899999999999</v>
      </c>
      <c r="V67" s="120">
        <v>16.272300000000001</v>
      </c>
      <c r="W67" s="120">
        <v>7.8226000000000004</v>
      </c>
      <c r="X67" s="120">
        <v>12.2712</v>
      </c>
      <c r="Y67" s="120">
        <v>12.7096</v>
      </c>
      <c r="Z67" s="120">
        <v>4.4843000000000002</v>
      </c>
      <c r="AA67" s="120">
        <v>11.499599999999999</v>
      </c>
      <c r="AB67" s="120">
        <v>17.523900000000001</v>
      </c>
      <c r="AC67" s="120">
        <v>6.8193000000000001</v>
      </c>
      <c r="AD67" s="121"/>
      <c r="AE67" s="121"/>
      <c r="AF67" s="121"/>
    </row>
    <row r="68" spans="1:32" hidden="1" outlineLevel="1" collapsed="1">
      <c r="A68" s="8">
        <v>42278</v>
      </c>
      <c r="B68" s="120">
        <v>817375.28602589003</v>
      </c>
      <c r="C68" s="120">
        <v>365737.44979296002</v>
      </c>
      <c r="D68" s="120">
        <v>451637.83623293001</v>
      </c>
      <c r="E68" s="120">
        <v>177547.67318851</v>
      </c>
      <c r="F68" s="120">
        <v>82296.419658960003</v>
      </c>
      <c r="G68" s="120">
        <v>95251.253529549998</v>
      </c>
      <c r="H68" s="120">
        <v>250266.77045242998</v>
      </c>
      <c r="I68" s="120">
        <v>155864.24437202001</v>
      </c>
      <c r="J68" s="120">
        <v>94402.526080409996</v>
      </c>
      <c r="K68" s="120">
        <v>399534.38061346998</v>
      </c>
      <c r="L68" s="120">
        <v>182882.35218800997</v>
      </c>
      <c r="M68" s="120">
        <v>216652.02842545998</v>
      </c>
      <c r="N68" s="120">
        <v>17.3718</v>
      </c>
      <c r="O68" s="120">
        <v>21.274100000000001</v>
      </c>
      <c r="P68" s="120">
        <v>20.3521</v>
      </c>
      <c r="Q68" s="120">
        <v>8.7603000000000009</v>
      </c>
      <c r="R68" s="120">
        <v>8.8104999999999993</v>
      </c>
      <c r="S68" s="120">
        <v>30.367000000000001</v>
      </c>
      <c r="T68" s="120">
        <v>30.587599999999998</v>
      </c>
      <c r="U68" s="120">
        <v>29.3797</v>
      </c>
      <c r="V68" s="120">
        <v>11.6973</v>
      </c>
      <c r="W68" s="120">
        <v>8.5983000000000001</v>
      </c>
      <c r="X68" s="120">
        <v>11.8207</v>
      </c>
      <c r="Y68" s="120">
        <v>12.269</v>
      </c>
      <c r="Z68" s="120">
        <v>4.1623000000000001</v>
      </c>
      <c r="AA68" s="120">
        <v>11.713800000000001</v>
      </c>
      <c r="AB68" s="120">
        <v>17.085100000000001</v>
      </c>
      <c r="AC68" s="120">
        <v>6.7378</v>
      </c>
      <c r="AD68" s="121"/>
      <c r="AE68" s="121"/>
      <c r="AF68" s="121"/>
    </row>
    <row r="69" spans="1:32" hidden="1" outlineLevel="1" collapsed="1">
      <c r="A69" s="8">
        <v>42309</v>
      </c>
      <c r="B69" s="120">
        <v>836026.13112697995</v>
      </c>
      <c r="C69" s="120">
        <v>365676.43233395001</v>
      </c>
      <c r="D69" s="120">
        <v>470349.69879302999</v>
      </c>
      <c r="E69" s="120">
        <v>182527.15290583001</v>
      </c>
      <c r="F69" s="120">
        <v>82452.835950670007</v>
      </c>
      <c r="G69" s="120">
        <v>100074.31695516</v>
      </c>
      <c r="H69" s="120">
        <v>255562.41793809997</v>
      </c>
      <c r="I69" s="120">
        <v>155896.78392744003</v>
      </c>
      <c r="J69" s="120">
        <v>99665.634010659996</v>
      </c>
      <c r="K69" s="120">
        <v>405080.00204863009</v>
      </c>
      <c r="L69" s="120">
        <v>184074.05624431995</v>
      </c>
      <c r="M69" s="120">
        <v>221005.94580430994</v>
      </c>
      <c r="N69" s="120">
        <v>17.114000000000001</v>
      </c>
      <c r="O69" s="120">
        <v>21.223400000000002</v>
      </c>
      <c r="P69" s="120">
        <v>20.197700000000001</v>
      </c>
      <c r="Q69" s="120">
        <v>9.3893000000000004</v>
      </c>
      <c r="R69" s="120">
        <v>9.4074000000000009</v>
      </c>
      <c r="S69" s="120">
        <v>30.191600000000001</v>
      </c>
      <c r="T69" s="120">
        <v>30.320599999999999</v>
      </c>
      <c r="U69" s="120">
        <v>29.450399999999998</v>
      </c>
      <c r="V69" s="120">
        <v>13.863</v>
      </c>
      <c r="W69" s="120">
        <v>7.3395000000000001</v>
      </c>
      <c r="X69" s="120">
        <v>11.3507</v>
      </c>
      <c r="Y69" s="120">
        <v>11.669600000000001</v>
      </c>
      <c r="Z69" s="120">
        <v>5.1444999999999999</v>
      </c>
      <c r="AA69" s="120">
        <v>11.342599999999999</v>
      </c>
      <c r="AB69" s="120">
        <v>16.8188</v>
      </c>
      <c r="AC69" s="120">
        <v>6.5016999999999996</v>
      </c>
      <c r="AD69" s="121"/>
      <c r="AE69" s="121"/>
      <c r="AF69" s="121"/>
    </row>
    <row r="70" spans="1:32" hidden="1" outlineLevel="1" collapsed="1">
      <c r="A70" s="8">
        <v>42339</v>
      </c>
      <c r="B70" s="120">
        <v>787795.15709313995</v>
      </c>
      <c r="C70" s="120">
        <v>338621.02937339002</v>
      </c>
      <c r="D70" s="120">
        <v>449174.12771974999</v>
      </c>
      <c r="E70" s="120">
        <v>174868.68097669</v>
      </c>
      <c r="F70" s="120">
        <v>80051.165590529999</v>
      </c>
      <c r="G70" s="120">
        <v>94817.515386159997</v>
      </c>
      <c r="H70" s="120">
        <v>265447.56507448002</v>
      </c>
      <c r="I70" s="120">
        <v>169079.92680220999</v>
      </c>
      <c r="J70" s="120">
        <v>96367.638272269978</v>
      </c>
      <c r="K70" s="120">
        <v>410895.48524955002</v>
      </c>
      <c r="L70" s="120">
        <v>198876.49731332995</v>
      </c>
      <c r="M70" s="120">
        <v>212018.98793622002</v>
      </c>
      <c r="N70" s="120">
        <v>17.671800000000001</v>
      </c>
      <c r="O70" s="120">
        <v>20.757999999999999</v>
      </c>
      <c r="P70" s="120">
        <v>19.9359</v>
      </c>
      <c r="Q70" s="120">
        <v>8.9541000000000004</v>
      </c>
      <c r="R70" s="120">
        <v>9.0070999999999994</v>
      </c>
      <c r="S70" s="120">
        <v>27.375699999999998</v>
      </c>
      <c r="T70" s="120">
        <v>27.493099999999998</v>
      </c>
      <c r="U70" s="120">
        <v>26.062899999999999</v>
      </c>
      <c r="V70" s="120">
        <v>11.179500000000001</v>
      </c>
      <c r="W70" s="120">
        <v>8.4047000000000001</v>
      </c>
      <c r="X70" s="120">
        <v>10.2547</v>
      </c>
      <c r="Y70" s="120">
        <v>10.6616</v>
      </c>
      <c r="Z70" s="120">
        <v>4.3422000000000001</v>
      </c>
      <c r="AA70" s="120">
        <v>11.269600000000001</v>
      </c>
      <c r="AB70" s="120">
        <v>16.6995</v>
      </c>
      <c r="AC70" s="120">
        <v>6.4715999999999996</v>
      </c>
      <c r="AD70" s="121"/>
      <c r="AE70" s="121"/>
      <c r="AF70" s="121"/>
    </row>
    <row r="71" spans="1:32" hidden="1" outlineLevel="1" collapsed="1">
      <c r="A71" s="8">
        <v>42370</v>
      </c>
      <c r="B71" s="120">
        <v>808208.21965617</v>
      </c>
      <c r="C71" s="120">
        <v>338257.35469120002</v>
      </c>
      <c r="D71" s="120">
        <v>469950.86496496998</v>
      </c>
      <c r="E71" s="120">
        <v>178440.11103090999</v>
      </c>
      <c r="F71" s="120">
        <v>79814.796657600004</v>
      </c>
      <c r="G71" s="120">
        <v>98625.314373310001</v>
      </c>
      <c r="H71" s="120">
        <v>273812.59953176999</v>
      </c>
      <c r="I71" s="120">
        <v>171818.41022809001</v>
      </c>
      <c r="J71" s="120">
        <v>101994.18930367999</v>
      </c>
      <c r="K71" s="120">
        <v>414018.13332985004</v>
      </c>
      <c r="L71" s="120">
        <v>190883.90399077002</v>
      </c>
      <c r="M71" s="120">
        <v>223134.22933907999</v>
      </c>
      <c r="N71" s="120">
        <v>16.739000000000001</v>
      </c>
      <c r="O71" s="120">
        <v>20.380700000000001</v>
      </c>
      <c r="P71" s="120">
        <v>19.421800000000001</v>
      </c>
      <c r="Q71" s="120">
        <v>8.8394999999999992</v>
      </c>
      <c r="R71" s="120">
        <v>8.9186999999999994</v>
      </c>
      <c r="S71" s="120">
        <v>31.176600000000001</v>
      </c>
      <c r="T71" s="120">
        <v>31.327100000000002</v>
      </c>
      <c r="U71" s="120">
        <v>30.777100000000001</v>
      </c>
      <c r="V71" s="120">
        <v>14.793799999999999</v>
      </c>
      <c r="W71" s="120">
        <v>10.283899999999999</v>
      </c>
      <c r="X71" s="120">
        <v>9.7041000000000004</v>
      </c>
      <c r="Y71" s="120">
        <v>9.9990000000000006</v>
      </c>
      <c r="Z71" s="120">
        <v>3.9933999999999998</v>
      </c>
      <c r="AA71" s="120">
        <v>10.516299999999999</v>
      </c>
      <c r="AB71" s="120">
        <v>15.6126</v>
      </c>
      <c r="AC71" s="120">
        <v>6.0003000000000002</v>
      </c>
      <c r="AD71" s="121"/>
      <c r="AE71" s="121"/>
      <c r="AF71" s="121"/>
    </row>
    <row r="72" spans="1:32" hidden="1" outlineLevel="1" collapsed="1">
      <c r="A72" s="8">
        <v>42401</v>
      </c>
      <c r="B72" s="120">
        <v>841972.82575248997</v>
      </c>
      <c r="C72" s="120">
        <v>341574.32453217998</v>
      </c>
      <c r="D72" s="120">
        <v>500398.50122030999</v>
      </c>
      <c r="E72" s="120">
        <v>184457.79975616999</v>
      </c>
      <c r="F72" s="120">
        <v>80000.269801989998</v>
      </c>
      <c r="G72" s="120">
        <v>104457.52995418001</v>
      </c>
      <c r="H72" s="120">
        <v>281817.83501232002</v>
      </c>
      <c r="I72" s="120">
        <v>171815.98721478999</v>
      </c>
      <c r="J72" s="120">
        <v>110001.84779753</v>
      </c>
      <c r="K72" s="120">
        <v>429165.72573353001</v>
      </c>
      <c r="L72" s="120">
        <v>190389.27050881</v>
      </c>
      <c r="M72" s="120">
        <v>238776.45522472</v>
      </c>
      <c r="N72" s="120">
        <v>16.395199999999999</v>
      </c>
      <c r="O72" s="120">
        <v>20.249400000000001</v>
      </c>
      <c r="P72" s="120">
        <v>19.1965</v>
      </c>
      <c r="Q72" s="120">
        <v>8.7035999999999998</v>
      </c>
      <c r="R72" s="120">
        <v>8.7515000000000001</v>
      </c>
      <c r="S72" s="120">
        <v>29.511199999999999</v>
      </c>
      <c r="T72" s="120">
        <v>29.6374</v>
      </c>
      <c r="U72" s="120">
        <v>28.655000000000001</v>
      </c>
      <c r="V72" s="120">
        <v>10.612500000000001</v>
      </c>
      <c r="W72" s="120">
        <v>7.2031999999999998</v>
      </c>
      <c r="X72" s="120">
        <v>10.163399999999999</v>
      </c>
      <c r="Y72" s="120">
        <v>10.5587</v>
      </c>
      <c r="Z72" s="120">
        <v>3.3614000000000002</v>
      </c>
      <c r="AA72" s="120">
        <v>11.0814</v>
      </c>
      <c r="AB72" s="120">
        <v>17.229299999999999</v>
      </c>
      <c r="AC72" s="120">
        <v>6.3033999999999999</v>
      </c>
      <c r="AD72" s="121"/>
      <c r="AE72" s="121"/>
      <c r="AF72" s="121"/>
    </row>
    <row r="73" spans="1:32" hidden="1" outlineLevel="1" collapsed="1">
      <c r="A73" s="8">
        <v>42430</v>
      </c>
      <c r="B73" s="120">
        <v>821723.26090934</v>
      </c>
      <c r="C73" s="120">
        <v>338733.31442313001</v>
      </c>
      <c r="D73" s="120">
        <v>482989.94648620998</v>
      </c>
      <c r="E73" s="120">
        <v>176878.30547326</v>
      </c>
      <c r="F73" s="120">
        <v>79691.291599260003</v>
      </c>
      <c r="G73" s="120">
        <v>97187.013873999997</v>
      </c>
      <c r="H73" s="120">
        <v>278618.69514152996</v>
      </c>
      <c r="I73" s="120">
        <v>164140.24281934995</v>
      </c>
      <c r="J73" s="120">
        <v>114478.45232218002</v>
      </c>
      <c r="K73" s="120">
        <v>423704.56580996996</v>
      </c>
      <c r="L73" s="120">
        <v>193164.98697925001</v>
      </c>
      <c r="M73" s="120">
        <v>230539.57883071993</v>
      </c>
      <c r="N73" s="120">
        <v>16.523599999999998</v>
      </c>
      <c r="O73" s="120">
        <v>20.554300000000001</v>
      </c>
      <c r="P73" s="120">
        <v>19.613900000000001</v>
      </c>
      <c r="Q73" s="120">
        <v>8.8603000000000005</v>
      </c>
      <c r="R73" s="120">
        <v>8.8920999999999992</v>
      </c>
      <c r="S73" s="120">
        <v>30.131699999999999</v>
      </c>
      <c r="T73" s="120">
        <v>30.275200000000002</v>
      </c>
      <c r="U73" s="120">
        <v>29.738800000000001</v>
      </c>
      <c r="V73" s="120">
        <v>12.5261</v>
      </c>
      <c r="W73" s="120">
        <v>8.0953999999999997</v>
      </c>
      <c r="X73" s="120">
        <v>11.5405</v>
      </c>
      <c r="Y73" s="120">
        <v>12.206</v>
      </c>
      <c r="Z73" s="120">
        <v>3.786</v>
      </c>
      <c r="AA73" s="120">
        <v>11.6851</v>
      </c>
      <c r="AB73" s="120">
        <v>17.279499999999999</v>
      </c>
      <c r="AC73" s="120">
        <v>6.4661</v>
      </c>
      <c r="AD73" s="121"/>
      <c r="AE73" s="121"/>
      <c r="AF73" s="121"/>
    </row>
    <row r="74" spans="1:32" hidden="1" outlineLevel="1" collapsed="1">
      <c r="A74" s="8">
        <v>42461</v>
      </c>
      <c r="B74" s="120">
        <v>802015.63475668</v>
      </c>
      <c r="C74" s="120">
        <v>336294.57058961998</v>
      </c>
      <c r="D74" s="120">
        <v>465721.06416706002</v>
      </c>
      <c r="E74" s="120">
        <v>170598.16983368999</v>
      </c>
      <c r="F74" s="120">
        <v>78576.680803419993</v>
      </c>
      <c r="G74" s="120">
        <v>92021.489030269993</v>
      </c>
      <c r="H74" s="120">
        <v>285303.53397803003</v>
      </c>
      <c r="I74" s="120">
        <v>169423.63493245997</v>
      </c>
      <c r="J74" s="120">
        <v>115879.89904557001</v>
      </c>
      <c r="K74" s="120">
        <v>419349.85728502006</v>
      </c>
      <c r="L74" s="120">
        <v>197228.63912054998</v>
      </c>
      <c r="M74" s="120">
        <v>222121.21816446999</v>
      </c>
      <c r="N74" s="120">
        <v>16.662099999999999</v>
      </c>
      <c r="O74" s="120">
        <v>21.194299999999998</v>
      </c>
      <c r="P74" s="120">
        <v>20.3383</v>
      </c>
      <c r="Q74" s="120">
        <v>9.0452999999999992</v>
      </c>
      <c r="R74" s="120">
        <v>9.0632999999999999</v>
      </c>
      <c r="S74" s="120">
        <v>29.698599999999999</v>
      </c>
      <c r="T74" s="120">
        <v>29.811</v>
      </c>
      <c r="U74" s="120">
        <v>29.103400000000001</v>
      </c>
      <c r="V74" s="120">
        <v>10.8163</v>
      </c>
      <c r="W74" s="120">
        <v>7.0462999999999996</v>
      </c>
      <c r="X74" s="120">
        <v>12.246</v>
      </c>
      <c r="Y74" s="120">
        <v>13.128</v>
      </c>
      <c r="Z74" s="120">
        <v>3.3052999999999999</v>
      </c>
      <c r="AA74" s="120">
        <v>11.9618</v>
      </c>
      <c r="AB74" s="120">
        <v>17.023499999999999</v>
      </c>
      <c r="AC74" s="120">
        <v>6.2061999999999999</v>
      </c>
      <c r="AD74" s="121"/>
      <c r="AE74" s="121"/>
      <c r="AF74" s="121"/>
    </row>
    <row r="75" spans="1:32" hidden="1" outlineLevel="1" collapsed="1">
      <c r="A75" s="8">
        <v>42491</v>
      </c>
      <c r="B75" s="120">
        <v>799483.96752641001</v>
      </c>
      <c r="C75" s="120">
        <v>336749.51642190001</v>
      </c>
      <c r="D75" s="120">
        <v>462734.45110450999</v>
      </c>
      <c r="E75" s="120">
        <v>169711.94608535999</v>
      </c>
      <c r="F75" s="120">
        <v>78804.863241159997</v>
      </c>
      <c r="G75" s="120">
        <v>90907.082844200006</v>
      </c>
      <c r="H75" s="120">
        <v>287919.16953124997</v>
      </c>
      <c r="I75" s="120">
        <v>177069.57458431998</v>
      </c>
      <c r="J75" s="120">
        <v>110849.59494692998</v>
      </c>
      <c r="K75" s="120">
        <v>419030.51304660016</v>
      </c>
      <c r="L75" s="120">
        <v>197478.24299735998</v>
      </c>
      <c r="M75" s="120">
        <v>221552.27004924003</v>
      </c>
      <c r="N75" s="120">
        <v>16.7654</v>
      </c>
      <c r="O75" s="120">
        <v>21.183800000000002</v>
      </c>
      <c r="P75" s="120">
        <v>20.317399999999999</v>
      </c>
      <c r="Q75" s="120">
        <v>9.0190999999999999</v>
      </c>
      <c r="R75" s="120">
        <v>9.0311000000000003</v>
      </c>
      <c r="S75" s="120">
        <v>31.668199999999999</v>
      </c>
      <c r="T75" s="120">
        <v>31.714300000000001</v>
      </c>
      <c r="U75" s="120">
        <v>32.145600000000002</v>
      </c>
      <c r="V75" s="120">
        <v>18.1694</v>
      </c>
      <c r="W75" s="120">
        <v>7.5183999999999997</v>
      </c>
      <c r="X75" s="120">
        <v>12.4651</v>
      </c>
      <c r="Y75" s="120">
        <v>13.128</v>
      </c>
      <c r="Z75" s="120">
        <v>2.9811000000000001</v>
      </c>
      <c r="AA75" s="120">
        <v>11.3308</v>
      </c>
      <c r="AB75" s="120">
        <v>16.290900000000001</v>
      </c>
      <c r="AC75" s="120">
        <v>5.7986000000000004</v>
      </c>
      <c r="AD75" s="121"/>
      <c r="AE75" s="121"/>
      <c r="AF75" s="121"/>
    </row>
    <row r="76" spans="1:32" hidden="1" outlineLevel="1" collapsed="1">
      <c r="A76" s="8">
        <v>42522</v>
      </c>
      <c r="B76" s="120">
        <v>779362.37075221003</v>
      </c>
      <c r="C76" s="120">
        <v>334394.33681682002</v>
      </c>
      <c r="D76" s="120">
        <v>444968.03393539001</v>
      </c>
      <c r="E76" s="120">
        <v>165611.3371256</v>
      </c>
      <c r="F76" s="120">
        <v>77737.552848299994</v>
      </c>
      <c r="G76" s="120">
        <v>87873.784277300001</v>
      </c>
      <c r="H76" s="120">
        <v>294641.05493541999</v>
      </c>
      <c r="I76" s="120">
        <v>178050.29702170996</v>
      </c>
      <c r="J76" s="120">
        <v>116590.75791371</v>
      </c>
      <c r="K76" s="120">
        <v>422448.56800773001</v>
      </c>
      <c r="L76" s="120">
        <v>203725.62582558001</v>
      </c>
      <c r="M76" s="120">
        <v>218722.94218215</v>
      </c>
      <c r="N76" s="120">
        <v>15.958500000000001</v>
      </c>
      <c r="O76" s="120">
        <v>20.402799999999999</v>
      </c>
      <c r="P76" s="120">
        <v>19.599499999999999</v>
      </c>
      <c r="Q76" s="120">
        <v>9.2599</v>
      </c>
      <c r="R76" s="120">
        <v>9.2720000000000002</v>
      </c>
      <c r="S76" s="120">
        <v>32.534799999999997</v>
      </c>
      <c r="T76" s="120">
        <v>32.608800000000002</v>
      </c>
      <c r="U76" s="120">
        <v>33.304699999999997</v>
      </c>
      <c r="V76" s="120">
        <v>16.422599999999999</v>
      </c>
      <c r="W76" s="120">
        <v>11.423299999999999</v>
      </c>
      <c r="X76" s="120">
        <v>11.612299999999999</v>
      </c>
      <c r="Y76" s="120">
        <v>12.1967</v>
      </c>
      <c r="Z76" s="120">
        <v>2.5537000000000001</v>
      </c>
      <c r="AA76" s="120">
        <v>10.4589</v>
      </c>
      <c r="AB76" s="120">
        <v>16.093</v>
      </c>
      <c r="AC76" s="120">
        <v>5.1516999999999999</v>
      </c>
      <c r="AD76" s="121"/>
      <c r="AE76" s="121"/>
      <c r="AF76" s="121"/>
    </row>
    <row r="77" spans="1:32" hidden="1" outlineLevel="1" collapsed="1">
      <c r="A77" s="8">
        <v>42552</v>
      </c>
      <c r="B77" s="120">
        <v>783991.90736717999</v>
      </c>
      <c r="C77" s="120">
        <v>341686.33485629997</v>
      </c>
      <c r="D77" s="120">
        <v>442305.57251088001</v>
      </c>
      <c r="E77" s="120">
        <v>161164.59014988001</v>
      </c>
      <c r="F77" s="120">
        <v>75908.457157280005</v>
      </c>
      <c r="G77" s="120">
        <v>85256.132992600003</v>
      </c>
      <c r="H77" s="120">
        <v>298831.06096155004</v>
      </c>
      <c r="I77" s="120">
        <v>182240.72983966995</v>
      </c>
      <c r="J77" s="120">
        <v>116590.33112187999</v>
      </c>
      <c r="K77" s="120">
        <v>421588.51156813995</v>
      </c>
      <c r="L77" s="120">
        <v>203347.93978100002</v>
      </c>
      <c r="M77" s="120">
        <v>218240.57178714001</v>
      </c>
      <c r="N77" s="120">
        <v>15.238799999999999</v>
      </c>
      <c r="O77" s="120">
        <v>18.177099999999999</v>
      </c>
      <c r="P77" s="120">
        <v>17.122499999999999</v>
      </c>
      <c r="Q77" s="120">
        <v>8.5923999999999996</v>
      </c>
      <c r="R77" s="120">
        <v>8.6029</v>
      </c>
      <c r="S77" s="120">
        <v>30.996200000000002</v>
      </c>
      <c r="T77" s="120">
        <v>31.010300000000001</v>
      </c>
      <c r="U77" s="120">
        <v>31.3413</v>
      </c>
      <c r="V77" s="120">
        <v>24.133600000000001</v>
      </c>
      <c r="W77" s="120">
        <v>9.7439</v>
      </c>
      <c r="X77" s="120">
        <v>10.443300000000001</v>
      </c>
      <c r="Y77" s="120">
        <v>10.966799999999999</v>
      </c>
      <c r="Z77" s="120">
        <v>2.6741000000000001</v>
      </c>
      <c r="AA77" s="120">
        <v>10.4046</v>
      </c>
      <c r="AB77" s="120">
        <v>15.348699999999999</v>
      </c>
      <c r="AC77" s="120">
        <v>5.0065</v>
      </c>
      <c r="AD77" s="121"/>
      <c r="AE77" s="121"/>
      <c r="AF77" s="121"/>
    </row>
    <row r="78" spans="1:32" hidden="1" outlineLevel="1" collapsed="1">
      <c r="A78" s="8">
        <v>42583</v>
      </c>
      <c r="B78" s="120">
        <v>807601.56701634999</v>
      </c>
      <c r="C78" s="120">
        <v>362760.66355167999</v>
      </c>
      <c r="D78" s="120">
        <v>444840.90346467</v>
      </c>
      <c r="E78" s="120">
        <v>164137.64186048001</v>
      </c>
      <c r="F78" s="120">
        <v>77218.623168260005</v>
      </c>
      <c r="G78" s="120">
        <v>86919.018692219994</v>
      </c>
      <c r="H78" s="120">
        <v>298323.10698776005</v>
      </c>
      <c r="I78" s="120">
        <v>176534.42863415001</v>
      </c>
      <c r="J78" s="120">
        <v>121788.67835361001</v>
      </c>
      <c r="K78" s="120">
        <v>426983.33925783995</v>
      </c>
      <c r="L78" s="120">
        <v>199671.95999696001</v>
      </c>
      <c r="M78" s="120">
        <v>227311.37926088003</v>
      </c>
      <c r="N78" s="120">
        <v>15.0701</v>
      </c>
      <c r="O78" s="120">
        <v>17.116900000000001</v>
      </c>
      <c r="P78" s="120">
        <v>16.051100000000002</v>
      </c>
      <c r="Q78" s="120">
        <v>8.4999000000000002</v>
      </c>
      <c r="R78" s="120">
        <v>8.4922000000000004</v>
      </c>
      <c r="S78" s="120">
        <v>30.639900000000001</v>
      </c>
      <c r="T78" s="120">
        <v>30.887899999999998</v>
      </c>
      <c r="U78" s="120">
        <v>31.297999999999998</v>
      </c>
      <c r="V78" s="120">
        <v>5.3902000000000001</v>
      </c>
      <c r="W78" s="120">
        <v>1.8118000000000001</v>
      </c>
      <c r="X78" s="120">
        <v>9.2065999999999999</v>
      </c>
      <c r="Y78" s="120">
        <v>9.7619000000000007</v>
      </c>
      <c r="Z78" s="120">
        <v>2.1888999999999998</v>
      </c>
      <c r="AA78" s="120">
        <v>9.5114000000000001</v>
      </c>
      <c r="AB78" s="120">
        <v>14.441000000000001</v>
      </c>
      <c r="AC78" s="120">
        <v>4.5738000000000003</v>
      </c>
      <c r="AD78" s="121"/>
      <c r="AE78" s="121"/>
      <c r="AF78" s="121"/>
    </row>
    <row r="79" spans="1:32" hidden="1" outlineLevel="1" collapsed="1">
      <c r="A79" s="8">
        <v>42614</v>
      </c>
      <c r="B79" s="120">
        <v>812080.32531599002</v>
      </c>
      <c r="C79" s="120">
        <v>368959.44371070003</v>
      </c>
      <c r="D79" s="120">
        <v>443120.88160528999</v>
      </c>
      <c r="E79" s="120">
        <v>163975.53593608999</v>
      </c>
      <c r="F79" s="120">
        <v>77287.336412119999</v>
      </c>
      <c r="G79" s="120">
        <v>86688.199523970005</v>
      </c>
      <c r="H79" s="120">
        <v>294808.31771666004</v>
      </c>
      <c r="I79" s="120">
        <v>174089.79604551999</v>
      </c>
      <c r="J79" s="120">
        <v>120718.52167114004</v>
      </c>
      <c r="K79" s="120">
        <v>433591.32958043006</v>
      </c>
      <c r="L79" s="120">
        <v>204190.05772626001</v>
      </c>
      <c r="M79" s="120">
        <v>229401.27185417002</v>
      </c>
      <c r="N79" s="120">
        <v>14.574</v>
      </c>
      <c r="O79" s="120">
        <v>16.9954</v>
      </c>
      <c r="P79" s="120">
        <v>15.917299999999999</v>
      </c>
      <c r="Q79" s="120">
        <v>8.3053000000000008</v>
      </c>
      <c r="R79" s="120">
        <v>8.3130000000000006</v>
      </c>
      <c r="S79" s="120">
        <v>30.6371</v>
      </c>
      <c r="T79" s="120">
        <v>30.696999999999999</v>
      </c>
      <c r="U79" s="120">
        <v>30.994299999999999</v>
      </c>
      <c r="V79" s="120">
        <v>20.5288</v>
      </c>
      <c r="W79" s="120">
        <v>10.3584</v>
      </c>
      <c r="X79" s="120">
        <v>9.7651000000000003</v>
      </c>
      <c r="Y79" s="120">
        <v>10.0969</v>
      </c>
      <c r="Z79" s="120">
        <v>3.5257000000000001</v>
      </c>
      <c r="AA79" s="120">
        <v>9.1587999999999994</v>
      </c>
      <c r="AB79" s="120">
        <v>14.0642</v>
      </c>
      <c r="AC79" s="120">
        <v>4.5773000000000001</v>
      </c>
      <c r="AD79" s="121"/>
      <c r="AE79" s="121"/>
      <c r="AF79" s="121"/>
    </row>
    <row r="80" spans="1:32" hidden="1" outlineLevel="1" collapsed="1">
      <c r="A80" s="8">
        <v>42644</v>
      </c>
      <c r="B80" s="120">
        <v>810118.42427995999</v>
      </c>
      <c r="C80" s="120">
        <v>392891.69650684</v>
      </c>
      <c r="D80" s="120">
        <v>417226.72777311999</v>
      </c>
      <c r="E80" s="120">
        <v>160996.33318918</v>
      </c>
      <c r="F80" s="120">
        <v>76874.586075209998</v>
      </c>
      <c r="G80" s="120">
        <v>84121.747113970006</v>
      </c>
      <c r="H80" s="120">
        <v>298179.17698900006</v>
      </c>
      <c r="I80" s="120">
        <v>182456.18724198002</v>
      </c>
      <c r="J80" s="120">
        <v>115722.98974701998</v>
      </c>
      <c r="K80" s="120">
        <v>430337.29319959995</v>
      </c>
      <c r="L80" s="120">
        <v>204240.1892393</v>
      </c>
      <c r="M80" s="120">
        <v>226097.10396030001</v>
      </c>
      <c r="N80" s="120">
        <v>13.2872</v>
      </c>
      <c r="O80" s="120">
        <v>14.398400000000001</v>
      </c>
      <c r="P80" s="120">
        <v>13.579800000000001</v>
      </c>
      <c r="Q80" s="120">
        <v>9.1119000000000003</v>
      </c>
      <c r="R80" s="120">
        <v>9.1306999999999992</v>
      </c>
      <c r="S80" s="120">
        <v>30.599399999999999</v>
      </c>
      <c r="T80" s="120">
        <v>30.613</v>
      </c>
      <c r="U80" s="120">
        <v>30.9239</v>
      </c>
      <c r="V80" s="120">
        <v>22.139700000000001</v>
      </c>
      <c r="W80" s="120">
        <v>10.5275</v>
      </c>
      <c r="X80" s="120">
        <v>9.8322000000000003</v>
      </c>
      <c r="Y80" s="120">
        <v>10.1111</v>
      </c>
      <c r="Z80" s="120">
        <v>3.4962</v>
      </c>
      <c r="AA80" s="120">
        <v>9.2509999999999994</v>
      </c>
      <c r="AB80" s="120">
        <v>14.0564</v>
      </c>
      <c r="AC80" s="120">
        <v>4.7159000000000004</v>
      </c>
      <c r="AD80" s="121"/>
      <c r="AE80" s="121"/>
      <c r="AF80" s="121"/>
    </row>
    <row r="81" spans="1:32" hidden="1" outlineLevel="1" collapsed="1">
      <c r="A81" s="8">
        <v>42675</v>
      </c>
      <c r="B81" s="120">
        <v>811140.45928388997</v>
      </c>
      <c r="C81" s="120">
        <v>423578.58986010001</v>
      </c>
      <c r="D81" s="120">
        <v>387561.86942379002</v>
      </c>
      <c r="E81" s="120">
        <v>160501.60117486</v>
      </c>
      <c r="F81" s="120">
        <v>77339.310872849994</v>
      </c>
      <c r="G81" s="120">
        <v>83162.290302010006</v>
      </c>
      <c r="H81" s="120">
        <v>290753.50515749003</v>
      </c>
      <c r="I81" s="120">
        <v>180194.03664106998</v>
      </c>
      <c r="J81" s="120">
        <v>110559.46851642001</v>
      </c>
      <c r="K81" s="120">
        <v>430962.07875067007</v>
      </c>
      <c r="L81" s="120">
        <v>205573.25148456002</v>
      </c>
      <c r="M81" s="120">
        <v>225388.82726611002</v>
      </c>
      <c r="N81" s="120">
        <v>13.1052</v>
      </c>
      <c r="O81" s="120">
        <v>14.005000000000001</v>
      </c>
      <c r="P81" s="120">
        <v>13.0869</v>
      </c>
      <c r="Q81" s="120">
        <v>8.7879000000000005</v>
      </c>
      <c r="R81" s="120">
        <v>8.8076000000000008</v>
      </c>
      <c r="S81" s="120">
        <v>30.499199999999998</v>
      </c>
      <c r="T81" s="120">
        <v>30.521100000000001</v>
      </c>
      <c r="U81" s="120">
        <v>30.970800000000001</v>
      </c>
      <c r="V81" s="120">
        <v>21.663900000000002</v>
      </c>
      <c r="W81" s="120">
        <v>10.934100000000001</v>
      </c>
      <c r="X81" s="120">
        <v>9.0198999999999998</v>
      </c>
      <c r="Y81" s="120">
        <v>9.3405000000000005</v>
      </c>
      <c r="Z81" s="120">
        <v>3.6394000000000002</v>
      </c>
      <c r="AA81" s="120">
        <v>9.6637000000000004</v>
      </c>
      <c r="AB81" s="120">
        <v>14.0098</v>
      </c>
      <c r="AC81" s="120">
        <v>5.0431999999999997</v>
      </c>
      <c r="AD81" s="121"/>
      <c r="AE81" s="121"/>
      <c r="AF81" s="121"/>
    </row>
    <row r="82" spans="1:32" hidden="1" outlineLevel="1" collapsed="1">
      <c r="A82" s="8">
        <v>42705</v>
      </c>
      <c r="B82" s="120">
        <v>822114.34799005999</v>
      </c>
      <c r="C82" s="120">
        <v>417431.67211027001</v>
      </c>
      <c r="D82" s="120">
        <v>404682.67587978998</v>
      </c>
      <c r="E82" s="120">
        <v>163333.08824734</v>
      </c>
      <c r="F82" s="120">
        <v>76709.869338010001</v>
      </c>
      <c r="G82" s="120">
        <v>86623.218909329997</v>
      </c>
      <c r="H82" s="120">
        <v>310559.13924365997</v>
      </c>
      <c r="I82" s="120">
        <v>193453.23654668999</v>
      </c>
      <c r="J82" s="120">
        <v>117105.90269696999</v>
      </c>
      <c r="K82" s="120">
        <v>444676.45596152003</v>
      </c>
      <c r="L82" s="120">
        <v>209601.25877749998</v>
      </c>
      <c r="M82" s="120">
        <v>235075.19718401998</v>
      </c>
      <c r="N82" s="120">
        <v>14.2075</v>
      </c>
      <c r="O82" s="120">
        <v>16.183199999999999</v>
      </c>
      <c r="P82" s="120">
        <v>15.1214</v>
      </c>
      <c r="Q82" s="120">
        <v>7.6665000000000001</v>
      </c>
      <c r="R82" s="120">
        <v>7.6788999999999996</v>
      </c>
      <c r="S82" s="120">
        <v>29.6708</v>
      </c>
      <c r="T82" s="120">
        <v>29.6828</v>
      </c>
      <c r="U82" s="120">
        <v>29.511099999999999</v>
      </c>
      <c r="V82" s="120">
        <v>24.743500000000001</v>
      </c>
      <c r="W82" s="120">
        <v>10.335100000000001</v>
      </c>
      <c r="X82" s="120">
        <v>8.9809000000000001</v>
      </c>
      <c r="Y82" s="120">
        <v>9.3917999999999999</v>
      </c>
      <c r="Z82" s="120">
        <v>3.7084999999999999</v>
      </c>
      <c r="AA82" s="120">
        <v>9.6812000000000005</v>
      </c>
      <c r="AB82" s="120">
        <v>13.913399999999999</v>
      </c>
      <c r="AC82" s="120">
        <v>5.1303000000000001</v>
      </c>
      <c r="AD82" s="121"/>
      <c r="AE82" s="121"/>
      <c r="AF82" s="121"/>
    </row>
    <row r="83" spans="1:32" hidden="1" outlineLevel="1" collapsed="1">
      <c r="A83" s="8">
        <v>42736</v>
      </c>
      <c r="B83" s="120">
        <v>808593.43913509999</v>
      </c>
      <c r="C83" s="120">
        <v>414668.75678713003</v>
      </c>
      <c r="D83" s="120">
        <v>393924.68234797003</v>
      </c>
      <c r="E83" s="120">
        <v>163657.82971809001</v>
      </c>
      <c r="F83" s="120">
        <v>77868.222369869996</v>
      </c>
      <c r="G83" s="120">
        <v>85789.607348220001</v>
      </c>
      <c r="H83" s="120">
        <v>299689.34646373999</v>
      </c>
      <c r="I83" s="120">
        <v>186394.67402969001</v>
      </c>
      <c r="J83" s="120">
        <v>113294.67243404996</v>
      </c>
      <c r="K83" s="120">
        <v>437688.87861632998</v>
      </c>
      <c r="L83" s="120">
        <v>206074.61423476</v>
      </c>
      <c r="M83" s="120">
        <v>231614.26438156996</v>
      </c>
      <c r="N83" s="120">
        <v>13.836</v>
      </c>
      <c r="O83" s="120">
        <v>16.0322</v>
      </c>
      <c r="P83" s="120">
        <v>14.7919</v>
      </c>
      <c r="Q83" s="120">
        <v>7.8324999999999996</v>
      </c>
      <c r="R83" s="120">
        <v>7.8532999999999999</v>
      </c>
      <c r="S83" s="120">
        <v>29.775200000000002</v>
      </c>
      <c r="T83" s="120">
        <v>29.799700000000001</v>
      </c>
      <c r="U83" s="120">
        <v>29.754799999999999</v>
      </c>
      <c r="V83" s="120">
        <v>18.597300000000001</v>
      </c>
      <c r="W83" s="120">
        <v>9.1569000000000003</v>
      </c>
      <c r="X83" s="120">
        <v>8.4543999999999997</v>
      </c>
      <c r="Y83" s="120">
        <v>8.7181999999999995</v>
      </c>
      <c r="Z83" s="120">
        <v>3.9683999999999999</v>
      </c>
      <c r="AA83" s="120">
        <v>9.6737000000000002</v>
      </c>
      <c r="AB83" s="120">
        <v>14.3835</v>
      </c>
      <c r="AC83" s="120">
        <v>4.7042000000000002</v>
      </c>
      <c r="AD83" s="121"/>
      <c r="AE83" s="121"/>
      <c r="AF83" s="121"/>
    </row>
    <row r="84" spans="1:32" hidden="1" outlineLevel="1" collapsed="1">
      <c r="A84" s="8">
        <v>42767</v>
      </c>
      <c r="B84" s="120">
        <v>800416.88833807001</v>
      </c>
      <c r="C84" s="120">
        <v>415110.48174870998</v>
      </c>
      <c r="D84" s="120">
        <v>385306.40658935998</v>
      </c>
      <c r="E84" s="120">
        <v>161936.75162190001</v>
      </c>
      <c r="F84" s="120">
        <v>78543.429897859998</v>
      </c>
      <c r="G84" s="120">
        <v>83393.321724039997</v>
      </c>
      <c r="H84" s="120">
        <v>298194.61718082998</v>
      </c>
      <c r="I84" s="120">
        <v>184287.67224168999</v>
      </c>
      <c r="J84" s="120">
        <v>113906.94493913997</v>
      </c>
      <c r="K84" s="120">
        <v>436924.30568922008</v>
      </c>
      <c r="L84" s="120">
        <v>208393.03055172006</v>
      </c>
      <c r="M84" s="120">
        <v>228531.27513750002</v>
      </c>
      <c r="N84" s="120">
        <v>13.905799999999999</v>
      </c>
      <c r="O84" s="120">
        <v>15.5913</v>
      </c>
      <c r="P84" s="120">
        <v>14.419700000000001</v>
      </c>
      <c r="Q84" s="120">
        <v>7.7782</v>
      </c>
      <c r="R84" s="120">
        <v>7.7990000000000004</v>
      </c>
      <c r="S84" s="120">
        <v>29.9543</v>
      </c>
      <c r="T84" s="120">
        <v>29.970199999999998</v>
      </c>
      <c r="U84" s="120">
        <v>30.189699999999998</v>
      </c>
      <c r="V84" s="120">
        <v>18.317299999999999</v>
      </c>
      <c r="W84" s="120">
        <v>6.8769</v>
      </c>
      <c r="X84" s="120">
        <v>8.5363000000000007</v>
      </c>
      <c r="Y84" s="120">
        <v>8.7627000000000006</v>
      </c>
      <c r="Z84" s="120">
        <v>3.4906000000000001</v>
      </c>
      <c r="AA84" s="120">
        <v>8.8742999999999999</v>
      </c>
      <c r="AB84" s="120">
        <v>13.579000000000001</v>
      </c>
      <c r="AC84" s="120">
        <v>4.3014000000000001</v>
      </c>
      <c r="AD84" s="121"/>
      <c r="AE84" s="121"/>
      <c r="AF84" s="121"/>
    </row>
    <row r="85" spans="1:32" hidden="1" outlineLevel="1" collapsed="1">
      <c r="A85" s="8">
        <v>42795</v>
      </c>
      <c r="B85" s="120">
        <v>793045.34146378003</v>
      </c>
      <c r="C85" s="120">
        <v>417288.33072822</v>
      </c>
      <c r="D85" s="120">
        <v>375757.01073555998</v>
      </c>
      <c r="E85" s="120">
        <v>161146.41091559001</v>
      </c>
      <c r="F85" s="120">
        <v>80269.073323079996</v>
      </c>
      <c r="G85" s="120">
        <v>80877.337592509997</v>
      </c>
      <c r="H85" s="120">
        <v>309396.51081345003</v>
      </c>
      <c r="I85" s="120">
        <v>192277.74400183</v>
      </c>
      <c r="J85" s="120">
        <v>117118.76681161999</v>
      </c>
      <c r="K85" s="120">
        <v>440537.72966690001</v>
      </c>
      <c r="L85" s="120">
        <v>213409.56192884</v>
      </c>
      <c r="M85" s="120">
        <v>227128.16773805997</v>
      </c>
      <c r="N85" s="120">
        <v>13.9884</v>
      </c>
      <c r="O85" s="120">
        <v>15.7919</v>
      </c>
      <c r="P85" s="120">
        <v>14.746</v>
      </c>
      <c r="Q85" s="120">
        <v>8.4216999999999995</v>
      </c>
      <c r="R85" s="120">
        <v>8.4383999999999997</v>
      </c>
      <c r="S85" s="120">
        <v>29.265000000000001</v>
      </c>
      <c r="T85" s="120">
        <v>29.273599999999998</v>
      </c>
      <c r="U85" s="120">
        <v>28.980699999999999</v>
      </c>
      <c r="V85" s="120">
        <v>27.592199999999998</v>
      </c>
      <c r="W85" s="120">
        <v>9.5050000000000008</v>
      </c>
      <c r="X85" s="120">
        <v>9.1259999999999994</v>
      </c>
      <c r="Y85" s="120">
        <v>9.3168000000000006</v>
      </c>
      <c r="Z85" s="120">
        <v>3.18</v>
      </c>
      <c r="AA85" s="120">
        <v>8.9192</v>
      </c>
      <c r="AB85" s="120">
        <v>13.464399999999999</v>
      </c>
      <c r="AC85" s="120">
        <v>3.7515000000000001</v>
      </c>
      <c r="AD85" s="121"/>
      <c r="AE85" s="121"/>
      <c r="AF85" s="121"/>
    </row>
    <row r="86" spans="1:32" hidden="1" outlineLevel="1" collapsed="1">
      <c r="A86" s="8">
        <v>42826</v>
      </c>
      <c r="B86" s="120">
        <v>788350.41833957005</v>
      </c>
      <c r="C86" s="120">
        <v>418623.64094216999</v>
      </c>
      <c r="D86" s="120">
        <v>369726.7773974</v>
      </c>
      <c r="E86" s="120">
        <v>159865.89404699</v>
      </c>
      <c r="F86" s="120">
        <v>80955.368573650005</v>
      </c>
      <c r="G86" s="120">
        <v>78910.525473340007</v>
      </c>
      <c r="H86" s="120">
        <v>311000.20236977993</v>
      </c>
      <c r="I86" s="120">
        <v>193387.50571512003</v>
      </c>
      <c r="J86" s="120">
        <v>117612.69665466002</v>
      </c>
      <c r="K86" s="120">
        <v>446486.03038549004</v>
      </c>
      <c r="L86" s="120">
        <v>221875.76207111002</v>
      </c>
      <c r="M86" s="120">
        <v>224610.26831437999</v>
      </c>
      <c r="N86" s="120">
        <v>13.5261</v>
      </c>
      <c r="O86" s="120">
        <v>15.2234</v>
      </c>
      <c r="P86" s="120">
        <v>14.234500000000001</v>
      </c>
      <c r="Q86" s="120">
        <v>8.7841000000000005</v>
      </c>
      <c r="R86" s="120">
        <v>8.7848000000000006</v>
      </c>
      <c r="S86" s="120">
        <v>29.575099999999999</v>
      </c>
      <c r="T86" s="120">
        <v>29.622900000000001</v>
      </c>
      <c r="U86" s="120">
        <v>29.667899999999999</v>
      </c>
      <c r="V86" s="120">
        <v>13.820600000000001</v>
      </c>
      <c r="W86" s="120">
        <v>8.6631999999999998</v>
      </c>
      <c r="X86" s="120">
        <v>8.7590000000000003</v>
      </c>
      <c r="Y86" s="120">
        <v>9.0375999999999994</v>
      </c>
      <c r="Z86" s="120">
        <v>3.2886000000000002</v>
      </c>
      <c r="AA86" s="120">
        <v>8.2120999999999995</v>
      </c>
      <c r="AB86" s="120">
        <v>12.5985</v>
      </c>
      <c r="AC86" s="120">
        <v>3.6663000000000001</v>
      </c>
      <c r="AD86" s="121"/>
      <c r="AE86" s="121"/>
      <c r="AF86" s="121"/>
    </row>
    <row r="87" spans="1:32" hidden="1" outlineLevel="1" collapsed="1">
      <c r="A87" s="8">
        <v>42856</v>
      </c>
      <c r="B87" s="120">
        <v>783718.83675185998</v>
      </c>
      <c r="C87" s="120">
        <v>416630.9877387</v>
      </c>
      <c r="D87" s="120">
        <v>367087.84901315998</v>
      </c>
      <c r="E87" s="120">
        <v>160027.88953057001</v>
      </c>
      <c r="F87" s="120">
        <v>83054.041231290001</v>
      </c>
      <c r="G87" s="120">
        <v>76973.848299279998</v>
      </c>
      <c r="H87" s="120">
        <v>309854.52749686997</v>
      </c>
      <c r="I87" s="120">
        <v>193133.31996807997</v>
      </c>
      <c r="J87" s="120">
        <v>116721.20752879001</v>
      </c>
      <c r="K87" s="120">
        <v>444550.57151836</v>
      </c>
      <c r="L87" s="120">
        <v>221509.48962840001</v>
      </c>
      <c r="M87" s="120">
        <v>223041.08188995995</v>
      </c>
      <c r="N87" s="120">
        <v>13.4841</v>
      </c>
      <c r="O87" s="120">
        <v>14.9307</v>
      </c>
      <c r="P87" s="120">
        <v>13.95</v>
      </c>
      <c r="Q87" s="120">
        <v>7.7797000000000001</v>
      </c>
      <c r="R87" s="120">
        <v>7.8061999999999996</v>
      </c>
      <c r="S87" s="120">
        <v>29.700399999999998</v>
      </c>
      <c r="T87" s="120">
        <v>29.7423</v>
      </c>
      <c r="U87" s="120">
        <v>29.693999999999999</v>
      </c>
      <c r="V87" s="120">
        <v>15.5404</v>
      </c>
      <c r="W87" s="120">
        <v>9.2598000000000003</v>
      </c>
      <c r="X87" s="120">
        <v>8.3841999999999999</v>
      </c>
      <c r="Y87" s="120">
        <v>8.6262000000000008</v>
      </c>
      <c r="Z87" s="120">
        <v>2.5341</v>
      </c>
      <c r="AA87" s="120">
        <v>7.8428000000000004</v>
      </c>
      <c r="AB87" s="120">
        <v>12.015000000000001</v>
      </c>
      <c r="AC87" s="120">
        <v>3.3799000000000001</v>
      </c>
      <c r="AD87" s="121"/>
      <c r="AE87" s="121"/>
      <c r="AF87" s="121"/>
    </row>
    <row r="88" spans="1:32" hidden="1" outlineLevel="1" collapsed="1">
      <c r="A88" s="8">
        <v>42887</v>
      </c>
      <c r="B88" s="120">
        <v>784033.61815550004</v>
      </c>
      <c r="C88" s="120">
        <v>424557.78886203002</v>
      </c>
      <c r="D88" s="120">
        <v>359475.82929347001</v>
      </c>
      <c r="E88" s="120">
        <v>159424.42763901001</v>
      </c>
      <c r="F88" s="120">
        <v>84263.466961300001</v>
      </c>
      <c r="G88" s="120">
        <v>75160.960677709998</v>
      </c>
      <c r="H88" s="120">
        <v>309865.69533067016</v>
      </c>
      <c r="I88" s="120">
        <v>192903.71310826996</v>
      </c>
      <c r="J88" s="120">
        <v>116961.98222239999</v>
      </c>
      <c r="K88" s="120">
        <v>451556.91485345992</v>
      </c>
      <c r="L88" s="120">
        <v>229741.01091064996</v>
      </c>
      <c r="M88" s="120">
        <v>221815.90394280996</v>
      </c>
      <c r="N88" s="120">
        <v>13.248100000000001</v>
      </c>
      <c r="O88" s="120">
        <v>14.521699999999999</v>
      </c>
      <c r="P88" s="120">
        <v>13.6577</v>
      </c>
      <c r="Q88" s="120">
        <v>7.3693</v>
      </c>
      <c r="R88" s="120">
        <v>7.4084000000000003</v>
      </c>
      <c r="S88" s="120">
        <v>29.4529</v>
      </c>
      <c r="T88" s="120">
        <v>29.481400000000001</v>
      </c>
      <c r="U88" s="120">
        <v>29.499099999999999</v>
      </c>
      <c r="V88" s="120">
        <v>17.647300000000001</v>
      </c>
      <c r="W88" s="120">
        <v>10.0914</v>
      </c>
      <c r="X88" s="120">
        <v>7.9032999999999998</v>
      </c>
      <c r="Y88" s="120">
        <v>8.1875</v>
      </c>
      <c r="Z88" s="120">
        <v>3.22</v>
      </c>
      <c r="AA88" s="120">
        <v>7.7716000000000003</v>
      </c>
      <c r="AB88" s="120">
        <v>12.133100000000001</v>
      </c>
      <c r="AC88" s="120">
        <v>3.3519000000000001</v>
      </c>
      <c r="AD88" s="121"/>
      <c r="AE88" s="121"/>
      <c r="AF88" s="121"/>
    </row>
    <row r="89" spans="1:32" hidden="1" outlineLevel="1" collapsed="1">
      <c r="A89" s="8">
        <v>42917</v>
      </c>
      <c r="B89" s="120">
        <v>783050.51627616002</v>
      </c>
      <c r="C89" s="120">
        <v>432130.71300694998</v>
      </c>
      <c r="D89" s="120">
        <v>350919.80326920998</v>
      </c>
      <c r="E89" s="120">
        <v>159935.11358157999</v>
      </c>
      <c r="F89" s="120">
        <v>86421.655451540006</v>
      </c>
      <c r="G89" s="120">
        <v>73513.458130040002</v>
      </c>
      <c r="H89" s="120">
        <v>319918.53517287999</v>
      </c>
      <c r="I89" s="120">
        <v>196687.98254958002</v>
      </c>
      <c r="J89" s="120">
        <v>123230.5526233</v>
      </c>
      <c r="K89" s="120">
        <v>448291.10114391003</v>
      </c>
      <c r="L89" s="120">
        <v>227757.94818286999</v>
      </c>
      <c r="M89" s="120">
        <v>220533.15296103997</v>
      </c>
      <c r="N89" s="120">
        <v>12.342000000000001</v>
      </c>
      <c r="O89" s="120">
        <v>13.872999999999999</v>
      </c>
      <c r="P89" s="120">
        <v>12.860200000000001</v>
      </c>
      <c r="Q89" s="120">
        <v>6.9329000000000001</v>
      </c>
      <c r="R89" s="120">
        <v>6.9542000000000002</v>
      </c>
      <c r="S89" s="120">
        <v>28.970199999999998</v>
      </c>
      <c r="T89" s="120">
        <v>28.987100000000002</v>
      </c>
      <c r="U89" s="120">
        <v>28.626100000000001</v>
      </c>
      <c r="V89" s="120">
        <v>19.741800000000001</v>
      </c>
      <c r="W89" s="120">
        <v>8.0970999999999993</v>
      </c>
      <c r="X89" s="120">
        <v>7.7527999999999997</v>
      </c>
      <c r="Y89" s="120">
        <v>7.9568000000000003</v>
      </c>
      <c r="Z89" s="120">
        <v>2.0398000000000001</v>
      </c>
      <c r="AA89" s="120">
        <v>7.6570999999999998</v>
      </c>
      <c r="AB89" s="120">
        <v>12.014799999999999</v>
      </c>
      <c r="AC89" s="120">
        <v>3.1103999999999998</v>
      </c>
      <c r="AD89" s="121"/>
      <c r="AE89" s="121"/>
      <c r="AF89" s="121"/>
    </row>
    <row r="90" spans="1:32" hidden="1" outlineLevel="1" collapsed="1">
      <c r="A90" s="8">
        <v>42948</v>
      </c>
      <c r="B90" s="120">
        <v>783501.67673555005</v>
      </c>
      <c r="C90" s="120">
        <v>437509.26131705998</v>
      </c>
      <c r="D90" s="120">
        <v>345992.41541849001</v>
      </c>
      <c r="E90" s="120">
        <v>161650.11380354999</v>
      </c>
      <c r="F90" s="120">
        <v>90167.475978240007</v>
      </c>
      <c r="G90" s="120">
        <v>71482.637825309997</v>
      </c>
      <c r="H90" s="120">
        <v>313279.85760887997</v>
      </c>
      <c r="I90" s="120">
        <v>188963.76543076994</v>
      </c>
      <c r="J90" s="120">
        <v>124316.09217810999</v>
      </c>
      <c r="K90" s="120">
        <v>447014.71888101997</v>
      </c>
      <c r="L90" s="120">
        <v>227808.51810262998</v>
      </c>
      <c r="M90" s="120">
        <v>219206.20077839002</v>
      </c>
      <c r="N90" s="120">
        <v>12.7258</v>
      </c>
      <c r="O90" s="120">
        <v>14.0845</v>
      </c>
      <c r="P90" s="120">
        <v>13.162800000000001</v>
      </c>
      <c r="Q90" s="120">
        <v>7.4949000000000003</v>
      </c>
      <c r="R90" s="120">
        <v>7.5189000000000004</v>
      </c>
      <c r="S90" s="120">
        <v>27.8398</v>
      </c>
      <c r="T90" s="120">
        <v>27.864100000000001</v>
      </c>
      <c r="U90" s="120">
        <v>27.1753</v>
      </c>
      <c r="V90" s="120">
        <v>15.478899999999999</v>
      </c>
      <c r="W90" s="120">
        <v>9.2950999999999997</v>
      </c>
      <c r="X90" s="120">
        <v>7.9836999999999998</v>
      </c>
      <c r="Y90" s="120">
        <v>8.2080000000000002</v>
      </c>
      <c r="Z90" s="120">
        <v>2.4857</v>
      </c>
      <c r="AA90" s="120">
        <v>7.2411000000000003</v>
      </c>
      <c r="AB90" s="120">
        <v>11.2829</v>
      </c>
      <c r="AC90" s="120">
        <v>3.0811999999999999</v>
      </c>
      <c r="AD90" s="121"/>
      <c r="AE90" s="121"/>
      <c r="AF90" s="121"/>
    </row>
    <row r="91" spans="1:32" hidden="1" outlineLevel="1" collapsed="1">
      <c r="A91" s="8">
        <v>42979</v>
      </c>
      <c r="B91" s="120">
        <v>796517.83809814998</v>
      </c>
      <c r="C91" s="120">
        <v>442782.64885741001</v>
      </c>
      <c r="D91" s="120">
        <v>353735.18924073997</v>
      </c>
      <c r="E91" s="120">
        <v>164590.43095129999</v>
      </c>
      <c r="F91" s="120">
        <v>92417.130601530007</v>
      </c>
      <c r="G91" s="120">
        <v>72173.300349769997</v>
      </c>
      <c r="H91" s="120">
        <v>321927.22870363994</v>
      </c>
      <c r="I91" s="120">
        <v>189588.18454823</v>
      </c>
      <c r="J91" s="120">
        <v>132339.04415541003</v>
      </c>
      <c r="K91" s="120">
        <v>459403.03176354</v>
      </c>
      <c r="L91" s="120">
        <v>231829.2933429</v>
      </c>
      <c r="M91" s="120">
        <v>227573.73842064</v>
      </c>
      <c r="N91" s="120">
        <v>13.0473</v>
      </c>
      <c r="O91" s="120">
        <v>14.530099999999999</v>
      </c>
      <c r="P91" s="120">
        <v>13.737299999999999</v>
      </c>
      <c r="Q91" s="120">
        <v>7.0887000000000002</v>
      </c>
      <c r="R91" s="120">
        <v>7.0876000000000001</v>
      </c>
      <c r="S91" s="120">
        <v>28.752700000000001</v>
      </c>
      <c r="T91" s="120">
        <v>28.8034</v>
      </c>
      <c r="U91" s="120">
        <v>28.431899999999999</v>
      </c>
      <c r="V91" s="120">
        <v>11.5908</v>
      </c>
      <c r="W91" s="120">
        <v>8.2140000000000004</v>
      </c>
      <c r="X91" s="120">
        <v>7.8836000000000004</v>
      </c>
      <c r="Y91" s="120">
        <v>8.0841999999999992</v>
      </c>
      <c r="Z91" s="120">
        <v>1.7769999999999999</v>
      </c>
      <c r="AA91" s="120">
        <v>6.6120999999999999</v>
      </c>
      <c r="AB91" s="120">
        <v>10.5274</v>
      </c>
      <c r="AC91" s="120">
        <v>2.8792</v>
      </c>
      <c r="AD91" s="121"/>
      <c r="AE91" s="121"/>
      <c r="AF91" s="121"/>
    </row>
    <row r="92" spans="1:32" hidden="1" outlineLevel="1" collapsed="1">
      <c r="A92" s="8">
        <v>43009</v>
      </c>
      <c r="B92" s="120">
        <v>810070.39522962004</v>
      </c>
      <c r="C92" s="120">
        <v>445596.82241115998</v>
      </c>
      <c r="D92" s="120">
        <v>364473.57281846</v>
      </c>
      <c r="E92" s="120">
        <v>167062.45399129001</v>
      </c>
      <c r="F92" s="120">
        <v>94988.685884179999</v>
      </c>
      <c r="G92" s="120">
        <v>72073.768107109994</v>
      </c>
      <c r="H92" s="120">
        <v>319108.89074076008</v>
      </c>
      <c r="I92" s="120">
        <v>191613.98821387</v>
      </c>
      <c r="J92" s="120">
        <v>127494.90252689001</v>
      </c>
      <c r="K92" s="120">
        <v>462075.16289083991</v>
      </c>
      <c r="L92" s="120">
        <v>231902.94083212997</v>
      </c>
      <c r="M92" s="120">
        <v>230172.22205871</v>
      </c>
      <c r="N92" s="120">
        <v>13.1427</v>
      </c>
      <c r="O92" s="120">
        <v>14.751799999999999</v>
      </c>
      <c r="P92" s="120">
        <v>14.090999999999999</v>
      </c>
      <c r="Q92" s="120">
        <v>7.4852999999999996</v>
      </c>
      <c r="R92" s="120">
        <v>7.4661</v>
      </c>
      <c r="S92" s="120">
        <v>29.027999999999999</v>
      </c>
      <c r="T92" s="120">
        <v>29.052199999999999</v>
      </c>
      <c r="U92" s="120">
        <v>28.657599999999999</v>
      </c>
      <c r="V92" s="120">
        <v>12.8508</v>
      </c>
      <c r="W92" s="120">
        <v>7.8766999999999996</v>
      </c>
      <c r="X92" s="120">
        <v>7.8384</v>
      </c>
      <c r="Y92" s="120">
        <v>8.0787999999999993</v>
      </c>
      <c r="Z92" s="120">
        <v>2.3294000000000001</v>
      </c>
      <c r="AA92" s="120">
        <v>6.5632999999999999</v>
      </c>
      <c r="AB92" s="120">
        <v>10.625</v>
      </c>
      <c r="AC92" s="120">
        <v>2.8772000000000002</v>
      </c>
      <c r="AD92" s="121"/>
      <c r="AE92" s="121"/>
      <c r="AF92" s="121"/>
    </row>
    <row r="93" spans="1:32" hidden="1" outlineLevel="1" collapsed="1">
      <c r="A93" s="8">
        <v>43040</v>
      </c>
      <c r="B93" s="120">
        <v>813424.44859037001</v>
      </c>
      <c r="C93" s="120">
        <v>446703.69885223999</v>
      </c>
      <c r="D93" s="120">
        <v>366720.74973813002</v>
      </c>
      <c r="E93" s="120">
        <v>163604.55740240001</v>
      </c>
      <c r="F93" s="120">
        <v>97570.410596729998</v>
      </c>
      <c r="G93" s="120">
        <v>66034.146805669996</v>
      </c>
      <c r="H93" s="120">
        <v>312359.92577930004</v>
      </c>
      <c r="I93" s="120">
        <v>186912.89521031998</v>
      </c>
      <c r="J93" s="120">
        <v>125447.03056898</v>
      </c>
      <c r="K93" s="120">
        <v>469975.08612801001</v>
      </c>
      <c r="L93" s="120">
        <v>236990.82191728998</v>
      </c>
      <c r="M93" s="120">
        <v>232984.26421071996</v>
      </c>
      <c r="N93" s="120">
        <v>14.0518</v>
      </c>
      <c r="O93" s="120">
        <v>15.7919</v>
      </c>
      <c r="P93" s="120">
        <v>15.2501</v>
      </c>
      <c r="Q93" s="120">
        <v>6.3909000000000002</v>
      </c>
      <c r="R93" s="120">
        <v>6.3746999999999998</v>
      </c>
      <c r="S93" s="120">
        <v>28.132899999999999</v>
      </c>
      <c r="T93" s="120">
        <v>28.215199999999999</v>
      </c>
      <c r="U93" s="120">
        <v>27.8748</v>
      </c>
      <c r="V93" s="120">
        <v>10.303900000000001</v>
      </c>
      <c r="W93" s="120">
        <v>8.0823999999999998</v>
      </c>
      <c r="X93" s="120">
        <v>8.4593000000000007</v>
      </c>
      <c r="Y93" s="120">
        <v>8.6834000000000007</v>
      </c>
      <c r="Z93" s="120">
        <v>2.2946</v>
      </c>
      <c r="AA93" s="120">
        <v>6.9362000000000004</v>
      </c>
      <c r="AB93" s="120">
        <v>11.1737</v>
      </c>
      <c r="AC93" s="120">
        <v>2.7280000000000002</v>
      </c>
      <c r="AD93" s="121"/>
      <c r="AE93" s="121"/>
      <c r="AF93" s="121"/>
    </row>
    <row r="94" spans="1:32" hidden="1" outlineLevel="1" collapsed="1">
      <c r="A94" s="8">
        <v>43070</v>
      </c>
      <c r="B94" s="120">
        <v>829932.02096091001</v>
      </c>
      <c r="C94" s="120">
        <v>455094.58583995001</v>
      </c>
      <c r="D94" s="120">
        <v>374837.43512096</v>
      </c>
      <c r="E94" s="120">
        <v>174181.85180860999</v>
      </c>
      <c r="F94" s="120">
        <v>106285.54500486</v>
      </c>
      <c r="G94" s="120">
        <v>67896.306803750005</v>
      </c>
      <c r="H94" s="120">
        <v>343758.21693201998</v>
      </c>
      <c r="I94" s="120">
        <v>211173.27041606998</v>
      </c>
      <c r="J94" s="120">
        <v>132584.94651595</v>
      </c>
      <c r="K94" s="120">
        <v>495313.10327557003</v>
      </c>
      <c r="L94" s="120">
        <v>252438.65892826999</v>
      </c>
      <c r="M94" s="120">
        <v>242874.44434730004</v>
      </c>
      <c r="N94" s="120">
        <v>14.123200000000001</v>
      </c>
      <c r="O94" s="120">
        <v>16.175999999999998</v>
      </c>
      <c r="P94" s="120">
        <v>15.7197</v>
      </c>
      <c r="Q94" s="120">
        <v>6.5404</v>
      </c>
      <c r="R94" s="120">
        <v>6.5609000000000002</v>
      </c>
      <c r="S94" s="120">
        <v>29.693100000000001</v>
      </c>
      <c r="T94" s="120">
        <v>29.747699999999998</v>
      </c>
      <c r="U94" s="120">
        <v>30.394100000000002</v>
      </c>
      <c r="V94" s="120">
        <v>11.2102</v>
      </c>
      <c r="W94" s="120">
        <v>8.8946000000000005</v>
      </c>
      <c r="X94" s="120">
        <v>8.9183000000000003</v>
      </c>
      <c r="Y94" s="120">
        <v>9.2077000000000009</v>
      </c>
      <c r="Z94" s="120">
        <v>2.4214000000000002</v>
      </c>
      <c r="AA94" s="120">
        <v>7.1287000000000003</v>
      </c>
      <c r="AB94" s="120">
        <v>11.3851</v>
      </c>
      <c r="AC94" s="120">
        <v>2.7334999999999998</v>
      </c>
      <c r="AD94" s="121"/>
      <c r="AE94" s="121"/>
      <c r="AF94" s="121"/>
    </row>
    <row r="95" spans="1:32" hidden="1" outlineLevel="1" collapsed="1">
      <c r="A95" s="8">
        <v>43101</v>
      </c>
      <c r="B95" s="120">
        <v>857152.04576669005</v>
      </c>
      <c r="C95" s="120">
        <v>458159.85977674002</v>
      </c>
      <c r="D95" s="120">
        <v>398992.18598995003</v>
      </c>
      <c r="E95" s="120">
        <v>179063.33452969001</v>
      </c>
      <c r="F95" s="120">
        <v>110429.03107259001</v>
      </c>
      <c r="G95" s="120">
        <v>68634.303457100003</v>
      </c>
      <c r="H95" s="120">
        <v>325294.15974701004</v>
      </c>
      <c r="I95" s="120">
        <v>200123.33808935</v>
      </c>
      <c r="J95" s="120">
        <v>125170.82165766001</v>
      </c>
      <c r="K95" s="120">
        <v>491669.55481504998</v>
      </c>
      <c r="L95" s="120">
        <v>248278.83133478998</v>
      </c>
      <c r="M95" s="120">
        <v>243390.72348026</v>
      </c>
      <c r="N95" s="120">
        <v>14.628399999999999</v>
      </c>
      <c r="O95" s="120">
        <v>15.721500000000001</v>
      </c>
      <c r="P95" s="120">
        <v>15.2258</v>
      </c>
      <c r="Q95" s="120">
        <v>6.0575999999999999</v>
      </c>
      <c r="R95" s="120">
        <v>6.0965999999999996</v>
      </c>
      <c r="S95" s="120">
        <v>29.346599999999999</v>
      </c>
      <c r="T95" s="120">
        <v>29.404299999999999</v>
      </c>
      <c r="U95" s="120">
        <v>29.6843</v>
      </c>
      <c r="V95" s="120">
        <v>11.286899999999999</v>
      </c>
      <c r="W95" s="120">
        <v>8.4229000000000003</v>
      </c>
      <c r="X95" s="120">
        <v>9.2894000000000005</v>
      </c>
      <c r="Y95" s="120">
        <v>9.4878</v>
      </c>
      <c r="Z95" s="120">
        <v>2.2995999999999999</v>
      </c>
      <c r="AA95" s="120">
        <v>7.1565000000000003</v>
      </c>
      <c r="AB95" s="120">
        <v>11.5777</v>
      </c>
      <c r="AC95" s="120">
        <v>2.6633</v>
      </c>
      <c r="AD95" s="121"/>
      <c r="AE95" s="121"/>
      <c r="AF95" s="121"/>
    </row>
    <row r="96" spans="1:32" hidden="1" outlineLevel="1" collapsed="1">
      <c r="A96" s="8">
        <v>43132</v>
      </c>
      <c r="B96" s="120">
        <v>844088.83046017995</v>
      </c>
      <c r="C96" s="120">
        <v>461623.67177844001</v>
      </c>
      <c r="D96" s="120">
        <v>382465.15868173999</v>
      </c>
      <c r="E96" s="120">
        <v>177367.35803373001</v>
      </c>
      <c r="F96" s="120">
        <v>111759.45277954001</v>
      </c>
      <c r="G96" s="120">
        <v>65607.905254190002</v>
      </c>
      <c r="H96" s="120">
        <v>322905.19426614</v>
      </c>
      <c r="I96" s="120">
        <v>201531.00210822999</v>
      </c>
      <c r="J96" s="120">
        <v>121374.19215791</v>
      </c>
      <c r="K96" s="120">
        <v>488534.56093011994</v>
      </c>
      <c r="L96" s="120">
        <v>253821.75401234004</v>
      </c>
      <c r="M96" s="120">
        <v>234712.80691777999</v>
      </c>
      <c r="N96" s="120">
        <v>15.020799999999999</v>
      </c>
      <c r="O96" s="120">
        <v>16.3291</v>
      </c>
      <c r="P96" s="120">
        <v>15.9513</v>
      </c>
      <c r="Q96" s="120">
        <v>6.4447000000000001</v>
      </c>
      <c r="R96" s="120">
        <v>6.4667000000000003</v>
      </c>
      <c r="S96" s="120">
        <v>30.330200000000001</v>
      </c>
      <c r="T96" s="120">
        <v>30.473800000000001</v>
      </c>
      <c r="U96" s="120">
        <v>31.6295</v>
      </c>
      <c r="V96" s="120">
        <v>8.4846000000000004</v>
      </c>
      <c r="W96" s="120">
        <v>6.7476000000000003</v>
      </c>
      <c r="X96" s="120">
        <v>9.9305000000000003</v>
      </c>
      <c r="Y96" s="120">
        <v>10.178699999999999</v>
      </c>
      <c r="Z96" s="120">
        <v>2.7166999999999999</v>
      </c>
      <c r="AA96" s="120">
        <v>6.9935999999999998</v>
      </c>
      <c r="AB96" s="120">
        <v>11.3628</v>
      </c>
      <c r="AC96" s="120">
        <v>2.6215999999999999</v>
      </c>
      <c r="AD96" s="121"/>
      <c r="AE96" s="121"/>
      <c r="AF96" s="121"/>
    </row>
    <row r="97" spans="1:32" hidden="1" outlineLevel="1" collapsed="1">
      <c r="A97" s="8">
        <v>43160</v>
      </c>
      <c r="B97" s="120">
        <v>839344.90904775006</v>
      </c>
      <c r="C97" s="120">
        <v>460507.55479274999</v>
      </c>
      <c r="D97" s="120">
        <v>378837.35425500001</v>
      </c>
      <c r="E97" s="120">
        <v>179134.84700561999</v>
      </c>
      <c r="F97" s="120">
        <v>114662.89599849</v>
      </c>
      <c r="G97" s="120">
        <v>64471.951007130003</v>
      </c>
      <c r="H97" s="120">
        <v>318168.49965250003</v>
      </c>
      <c r="I97" s="120">
        <v>200012.44290553004</v>
      </c>
      <c r="J97" s="120">
        <v>118156.05674696999</v>
      </c>
      <c r="K97" s="120">
        <v>489355.78866953007</v>
      </c>
      <c r="L97" s="120">
        <v>257274.86812013999</v>
      </c>
      <c r="M97" s="120">
        <v>232080.92054938996</v>
      </c>
      <c r="N97" s="120">
        <v>15.5779</v>
      </c>
      <c r="O97" s="120">
        <v>16.889800000000001</v>
      </c>
      <c r="P97" s="120">
        <v>16.575900000000001</v>
      </c>
      <c r="Q97" s="120">
        <v>6.6769999999999996</v>
      </c>
      <c r="R97" s="120">
        <v>6.7038000000000002</v>
      </c>
      <c r="S97" s="120">
        <v>29.901</v>
      </c>
      <c r="T97" s="120">
        <v>29.951499999999999</v>
      </c>
      <c r="U97" s="120">
        <v>31.224</v>
      </c>
      <c r="V97" s="120">
        <v>8.6359999999999992</v>
      </c>
      <c r="W97" s="120">
        <v>6.4051</v>
      </c>
      <c r="X97" s="120">
        <v>10.770799999999999</v>
      </c>
      <c r="Y97" s="120">
        <v>11.002000000000001</v>
      </c>
      <c r="Z97" s="120">
        <v>2.2829000000000002</v>
      </c>
      <c r="AA97" s="120">
        <v>7.0029000000000003</v>
      </c>
      <c r="AB97" s="120">
        <v>10.8405</v>
      </c>
      <c r="AC97" s="120">
        <v>2.3982000000000001</v>
      </c>
      <c r="AD97" s="121"/>
      <c r="AE97" s="121"/>
      <c r="AF97" s="121"/>
    </row>
    <row r="98" spans="1:32" hidden="1" outlineLevel="1" collapsed="1">
      <c r="A98" s="8">
        <v>43191</v>
      </c>
      <c r="B98" s="120">
        <v>839813.55544426001</v>
      </c>
      <c r="C98" s="120">
        <v>463203.27020135999</v>
      </c>
      <c r="D98" s="120">
        <v>376610.28524290002</v>
      </c>
      <c r="E98" s="120">
        <v>180233.42504248</v>
      </c>
      <c r="F98" s="120">
        <v>116574.91630779</v>
      </c>
      <c r="G98" s="120">
        <v>63658.508734690004</v>
      </c>
      <c r="H98" s="120">
        <v>327876.88866378006</v>
      </c>
      <c r="I98" s="120">
        <v>208815.81961270003</v>
      </c>
      <c r="J98" s="120">
        <v>119061.06905107999</v>
      </c>
      <c r="K98" s="120">
        <v>496049.17026993004</v>
      </c>
      <c r="L98" s="120">
        <v>266118.33009960997</v>
      </c>
      <c r="M98" s="120">
        <v>229930.84017032004</v>
      </c>
      <c r="N98" s="120">
        <v>15.432</v>
      </c>
      <c r="O98" s="120">
        <v>16.965699999999998</v>
      </c>
      <c r="P98" s="120">
        <v>16.640599999999999</v>
      </c>
      <c r="Q98" s="120">
        <v>6.6886999999999999</v>
      </c>
      <c r="R98" s="120">
        <v>6.7156000000000002</v>
      </c>
      <c r="S98" s="120">
        <v>29.988700000000001</v>
      </c>
      <c r="T98" s="120">
        <v>30.083200000000001</v>
      </c>
      <c r="U98" s="120">
        <v>31.4514</v>
      </c>
      <c r="V98" s="120">
        <v>9.5487000000000002</v>
      </c>
      <c r="W98" s="120">
        <v>7.6303999999999998</v>
      </c>
      <c r="X98" s="120">
        <v>10.9208</v>
      </c>
      <c r="Y98" s="120">
        <v>11.323</v>
      </c>
      <c r="Z98" s="120">
        <v>2.0988000000000002</v>
      </c>
      <c r="AA98" s="120">
        <v>6.8205</v>
      </c>
      <c r="AB98" s="120">
        <v>10.9818</v>
      </c>
      <c r="AC98" s="120">
        <v>2.3250000000000002</v>
      </c>
      <c r="AD98" s="121"/>
      <c r="AE98" s="121"/>
      <c r="AF98" s="121"/>
    </row>
    <row r="99" spans="1:32" hidden="1" outlineLevel="1" collapsed="1">
      <c r="A99" s="8">
        <v>43221</v>
      </c>
      <c r="B99" s="120">
        <v>840722.69866111001</v>
      </c>
      <c r="C99" s="120">
        <v>465062.21406463999</v>
      </c>
      <c r="D99" s="120">
        <v>375660.48459647002</v>
      </c>
      <c r="E99" s="120">
        <v>183308.92567811001</v>
      </c>
      <c r="F99" s="120">
        <v>120601.81160725</v>
      </c>
      <c r="G99" s="120">
        <v>62707.11407086</v>
      </c>
      <c r="H99" s="120">
        <v>336405.70479176001</v>
      </c>
      <c r="I99" s="120">
        <v>215598.97909685006</v>
      </c>
      <c r="J99" s="120">
        <v>120806.72569491</v>
      </c>
      <c r="K99" s="120">
        <v>490544.04171952006</v>
      </c>
      <c r="L99" s="120">
        <v>264537.68166245008</v>
      </c>
      <c r="M99" s="120">
        <v>226006.36005707004</v>
      </c>
      <c r="N99" s="120">
        <v>15.962300000000001</v>
      </c>
      <c r="O99" s="120">
        <v>17.2027</v>
      </c>
      <c r="P99" s="120">
        <v>16.947199999999999</v>
      </c>
      <c r="Q99" s="120">
        <v>6.4230999999999998</v>
      </c>
      <c r="R99" s="120">
        <v>6.4657</v>
      </c>
      <c r="S99" s="120">
        <v>29.625</v>
      </c>
      <c r="T99" s="120">
        <v>29.659700000000001</v>
      </c>
      <c r="U99" s="120">
        <v>31.185099999999998</v>
      </c>
      <c r="V99" s="120">
        <v>17.566600000000001</v>
      </c>
      <c r="W99" s="120">
        <v>8.1217000000000006</v>
      </c>
      <c r="X99" s="120">
        <v>11.131500000000001</v>
      </c>
      <c r="Y99" s="120">
        <v>11.4185</v>
      </c>
      <c r="Z99" s="120">
        <v>2.2147000000000001</v>
      </c>
      <c r="AA99" s="120">
        <v>6.8567999999999998</v>
      </c>
      <c r="AB99" s="120">
        <v>10.786</v>
      </c>
      <c r="AC99" s="120">
        <v>2.2280000000000002</v>
      </c>
      <c r="AD99" s="121"/>
      <c r="AE99" s="121"/>
      <c r="AF99" s="121"/>
    </row>
    <row r="100" spans="1:32" hidden="1" outlineLevel="1" collapsed="1">
      <c r="A100" s="8">
        <v>43252</v>
      </c>
      <c r="B100" s="120">
        <v>829718.55033503997</v>
      </c>
      <c r="C100" s="120">
        <v>455169.81829082</v>
      </c>
      <c r="D100" s="120">
        <v>374548.73204422003</v>
      </c>
      <c r="E100" s="120">
        <v>183478.49226244001</v>
      </c>
      <c r="F100" s="120">
        <v>121687.37361184</v>
      </c>
      <c r="G100" s="120">
        <v>61791.118650600001</v>
      </c>
      <c r="H100" s="120">
        <v>322893.50158134004</v>
      </c>
      <c r="I100" s="120">
        <v>200476.02081123</v>
      </c>
      <c r="J100" s="120">
        <v>122417.48077011001</v>
      </c>
      <c r="K100" s="120">
        <v>507439.59050936991</v>
      </c>
      <c r="L100" s="120">
        <v>280173.40766172006</v>
      </c>
      <c r="M100" s="120">
        <v>227266.18284764999</v>
      </c>
      <c r="N100" s="120">
        <v>15.904500000000001</v>
      </c>
      <c r="O100" s="120">
        <v>17.147099999999998</v>
      </c>
      <c r="P100" s="120">
        <v>16.8688</v>
      </c>
      <c r="Q100" s="120">
        <v>6.4870999999999999</v>
      </c>
      <c r="R100" s="120">
        <v>6.5198999999999998</v>
      </c>
      <c r="S100" s="120">
        <v>30.104900000000001</v>
      </c>
      <c r="T100" s="120">
        <v>30.130299999999998</v>
      </c>
      <c r="U100" s="120">
        <v>31.762</v>
      </c>
      <c r="V100" s="120">
        <v>10.5961</v>
      </c>
      <c r="W100" s="120">
        <v>5.6562000000000001</v>
      </c>
      <c r="X100" s="120">
        <v>11.2881</v>
      </c>
      <c r="Y100" s="120">
        <v>11.613300000000001</v>
      </c>
      <c r="Z100" s="120">
        <v>2.1238000000000001</v>
      </c>
      <c r="AA100" s="120">
        <v>6.8891</v>
      </c>
      <c r="AB100" s="120">
        <v>10.7515</v>
      </c>
      <c r="AC100" s="120">
        <v>2.3378999999999999</v>
      </c>
      <c r="AD100" s="121"/>
      <c r="AE100" s="121"/>
      <c r="AF100" s="121"/>
    </row>
    <row r="101" spans="1:32" hidden="1" outlineLevel="1" collapsed="1">
      <c r="A101" s="8">
        <v>43282</v>
      </c>
      <c r="B101" s="120">
        <v>844938.25603563001</v>
      </c>
      <c r="C101" s="120">
        <v>460357.03060280002</v>
      </c>
      <c r="D101" s="120">
        <v>384581.22543282999</v>
      </c>
      <c r="E101" s="120">
        <v>187294.77887077001</v>
      </c>
      <c r="F101" s="120">
        <v>125430.01392981999</v>
      </c>
      <c r="G101" s="120">
        <v>61864.764940950001</v>
      </c>
      <c r="H101" s="120">
        <v>337402.19202600012</v>
      </c>
      <c r="I101" s="120">
        <v>215705.01243890004</v>
      </c>
      <c r="J101" s="120">
        <v>121697.17958710002</v>
      </c>
      <c r="K101" s="120">
        <v>506464.88343380985</v>
      </c>
      <c r="L101" s="120">
        <v>272592.71089987003</v>
      </c>
      <c r="M101" s="120">
        <v>233872.17253393997</v>
      </c>
      <c r="N101" s="120">
        <v>15.854799999999999</v>
      </c>
      <c r="O101" s="120">
        <v>17.204599999999999</v>
      </c>
      <c r="P101" s="120">
        <v>16.918800000000001</v>
      </c>
      <c r="Q101" s="120">
        <v>6.0491000000000001</v>
      </c>
      <c r="R101" s="120">
        <v>6.0808999999999997</v>
      </c>
      <c r="S101" s="120">
        <v>30.3597</v>
      </c>
      <c r="T101" s="120">
        <v>30.377800000000001</v>
      </c>
      <c r="U101" s="120">
        <v>32.006999999999998</v>
      </c>
      <c r="V101" s="120">
        <v>16.8977</v>
      </c>
      <c r="W101" s="120">
        <v>9.9826999999999995</v>
      </c>
      <c r="X101" s="120">
        <v>11.583600000000001</v>
      </c>
      <c r="Y101" s="120">
        <v>11.9795</v>
      </c>
      <c r="Z101" s="120">
        <v>1.9296</v>
      </c>
      <c r="AA101" s="120">
        <v>6.8855000000000004</v>
      </c>
      <c r="AB101" s="120">
        <v>10.7279</v>
      </c>
      <c r="AC101" s="120">
        <v>2.3087</v>
      </c>
      <c r="AD101" s="121"/>
      <c r="AE101" s="121"/>
      <c r="AF101" s="121"/>
    </row>
    <row r="102" spans="1:32" hidden="1" outlineLevel="1" collapsed="1">
      <c r="A102" s="8">
        <v>43313</v>
      </c>
      <c r="B102" s="120">
        <v>874717.47592034005</v>
      </c>
      <c r="C102" s="120">
        <v>468325.92877738999</v>
      </c>
      <c r="D102" s="120">
        <v>406391.54714295</v>
      </c>
      <c r="E102" s="120">
        <v>202682.56071881999</v>
      </c>
      <c r="F102" s="120">
        <v>130438.85134595</v>
      </c>
      <c r="G102" s="120">
        <v>72243.709372869998</v>
      </c>
      <c r="H102" s="120">
        <v>330374.2081486301</v>
      </c>
      <c r="I102" s="120">
        <v>198507.18698606998</v>
      </c>
      <c r="J102" s="120">
        <v>131867.02116256001</v>
      </c>
      <c r="K102" s="120">
        <v>520037.70390149008</v>
      </c>
      <c r="L102" s="120">
        <v>269339.87824562006</v>
      </c>
      <c r="M102" s="120">
        <v>250697.82565587002</v>
      </c>
      <c r="N102" s="120">
        <v>16.636700000000001</v>
      </c>
      <c r="O102" s="120">
        <v>18.074999999999999</v>
      </c>
      <c r="P102" s="120">
        <v>17.898599999999998</v>
      </c>
      <c r="Q102" s="120">
        <v>5.8853999999999997</v>
      </c>
      <c r="R102" s="120">
        <v>5.9126000000000003</v>
      </c>
      <c r="S102" s="120">
        <v>30.644300000000001</v>
      </c>
      <c r="T102" s="120">
        <v>30.664899999999999</v>
      </c>
      <c r="U102" s="120">
        <v>31.7942</v>
      </c>
      <c r="V102" s="120">
        <v>14.5351</v>
      </c>
      <c r="W102" s="120">
        <v>8.3719999999999999</v>
      </c>
      <c r="X102" s="120">
        <v>12.053800000000001</v>
      </c>
      <c r="Y102" s="120">
        <v>12.379</v>
      </c>
      <c r="Z102" s="120">
        <v>1.7984</v>
      </c>
      <c r="AA102" s="120">
        <v>6.68</v>
      </c>
      <c r="AB102" s="120">
        <v>10.7744</v>
      </c>
      <c r="AC102" s="120">
        <v>2.5076000000000001</v>
      </c>
      <c r="AD102" s="121"/>
      <c r="AE102" s="121"/>
      <c r="AF102" s="121"/>
    </row>
    <row r="103" spans="1:32" hidden="1" outlineLevel="1" collapsed="1">
      <c r="A103" s="8">
        <v>43344</v>
      </c>
      <c r="B103" s="120">
        <v>885251.60095852998</v>
      </c>
      <c r="C103" s="120">
        <v>473265.88334006001</v>
      </c>
      <c r="D103" s="120">
        <v>411985.71761847002</v>
      </c>
      <c r="E103" s="120">
        <v>203687.51518242</v>
      </c>
      <c r="F103" s="120">
        <v>132988.55289331</v>
      </c>
      <c r="G103" s="120">
        <v>70698.962289110001</v>
      </c>
      <c r="H103" s="120">
        <v>333054.19315782009</v>
      </c>
      <c r="I103" s="120">
        <v>197893.84706389005</v>
      </c>
      <c r="J103" s="120">
        <v>135160.34609393001</v>
      </c>
      <c r="K103" s="120">
        <v>528856.02111006004</v>
      </c>
      <c r="L103" s="120">
        <v>277767.35873919999</v>
      </c>
      <c r="M103" s="120">
        <v>251088.66237085994</v>
      </c>
      <c r="N103" s="120">
        <v>17.395600000000002</v>
      </c>
      <c r="O103" s="120">
        <v>19.698799999999999</v>
      </c>
      <c r="P103" s="120">
        <v>19.754799999999999</v>
      </c>
      <c r="Q103" s="120">
        <v>5.8901000000000003</v>
      </c>
      <c r="R103" s="120">
        <v>5.9076000000000004</v>
      </c>
      <c r="S103" s="120">
        <v>30.017800000000001</v>
      </c>
      <c r="T103" s="120">
        <v>30.059799999999999</v>
      </c>
      <c r="U103" s="120">
        <v>32.079700000000003</v>
      </c>
      <c r="V103" s="120">
        <v>10.7194</v>
      </c>
      <c r="W103" s="120">
        <v>8.8400999999999996</v>
      </c>
      <c r="X103" s="120">
        <v>12.5067</v>
      </c>
      <c r="Y103" s="120">
        <v>12.973000000000001</v>
      </c>
      <c r="Z103" s="120">
        <v>1.8503000000000001</v>
      </c>
      <c r="AA103" s="120">
        <v>6.7081999999999997</v>
      </c>
      <c r="AB103" s="120">
        <v>10.6347</v>
      </c>
      <c r="AC103" s="120">
        <v>2.3927999999999998</v>
      </c>
      <c r="AD103" s="121"/>
      <c r="AE103" s="121"/>
      <c r="AF103" s="121"/>
    </row>
    <row r="104" spans="1:32" hidden="1" outlineLevel="1" collapsed="1">
      <c r="A104" s="8">
        <v>43374</v>
      </c>
      <c r="B104" s="120">
        <v>890169.02144402999</v>
      </c>
      <c r="C104" s="120">
        <v>474016.05411700998</v>
      </c>
      <c r="D104" s="120">
        <v>416152.96732702001</v>
      </c>
      <c r="E104" s="120">
        <v>205346.00540349001</v>
      </c>
      <c r="F104" s="120">
        <v>135860.70080990001</v>
      </c>
      <c r="G104" s="120">
        <v>69485.304593590001</v>
      </c>
      <c r="H104" s="120">
        <v>331408.5945636899</v>
      </c>
      <c r="I104" s="120">
        <v>199048.39515351001</v>
      </c>
      <c r="J104" s="120">
        <v>132360.19941017998</v>
      </c>
      <c r="K104" s="120">
        <v>525428.00658085011</v>
      </c>
      <c r="L104" s="120">
        <v>276702.31547229999</v>
      </c>
      <c r="M104" s="120">
        <v>248725.69110855</v>
      </c>
      <c r="N104" s="120">
        <v>16.459299999999999</v>
      </c>
      <c r="O104" s="120">
        <v>19.506699999999999</v>
      </c>
      <c r="P104" s="120">
        <v>19.509499999999999</v>
      </c>
      <c r="Q104" s="120">
        <v>5.3975999999999997</v>
      </c>
      <c r="R104" s="120">
        <v>5.407</v>
      </c>
      <c r="S104" s="120">
        <v>31.3096</v>
      </c>
      <c r="T104" s="120">
        <v>31.3307</v>
      </c>
      <c r="U104" s="120">
        <v>32.629399999999997</v>
      </c>
      <c r="V104" s="120">
        <v>12.918100000000001</v>
      </c>
      <c r="W104" s="120">
        <v>9.5434000000000001</v>
      </c>
      <c r="X104" s="120">
        <v>13.1393</v>
      </c>
      <c r="Y104" s="120">
        <v>13.6167</v>
      </c>
      <c r="Z104" s="120">
        <v>2.2551000000000001</v>
      </c>
      <c r="AA104" s="120">
        <v>6.8430999999999997</v>
      </c>
      <c r="AB104" s="120">
        <v>10.9773</v>
      </c>
      <c r="AC104" s="120">
        <v>2.4403000000000001</v>
      </c>
      <c r="AD104" s="121"/>
      <c r="AE104" s="121"/>
      <c r="AF104" s="121"/>
    </row>
    <row r="105" spans="1:32" hidden="1" outlineLevel="1" collapsed="1">
      <c r="A105" s="8">
        <v>43405</v>
      </c>
      <c r="B105" s="120">
        <v>899823.02813543996</v>
      </c>
      <c r="C105" s="120">
        <v>474762.90051655</v>
      </c>
      <c r="D105" s="120">
        <v>425060.12761889002</v>
      </c>
      <c r="E105" s="120">
        <v>208518.67793184001</v>
      </c>
      <c r="F105" s="120">
        <v>139147.57225175001</v>
      </c>
      <c r="G105" s="120">
        <v>69371.105680089997</v>
      </c>
      <c r="H105" s="120">
        <v>312382.86737943994</v>
      </c>
      <c r="I105" s="120">
        <v>189073.34096425999</v>
      </c>
      <c r="J105" s="120">
        <v>123309.52641518001</v>
      </c>
      <c r="K105" s="120">
        <v>524580.43009937007</v>
      </c>
      <c r="L105" s="120">
        <v>277122.04777665006</v>
      </c>
      <c r="M105" s="120">
        <v>247458.38232271999</v>
      </c>
      <c r="N105" s="120">
        <v>16.510200000000001</v>
      </c>
      <c r="O105" s="120">
        <v>19.698399999999999</v>
      </c>
      <c r="P105" s="120">
        <v>19.731999999999999</v>
      </c>
      <c r="Q105" s="120">
        <v>5.0018000000000002</v>
      </c>
      <c r="R105" s="120">
        <v>5.0094000000000003</v>
      </c>
      <c r="S105" s="120">
        <v>30.8856</v>
      </c>
      <c r="T105" s="120">
        <v>30.918500000000002</v>
      </c>
      <c r="U105" s="120">
        <v>33.102699999999999</v>
      </c>
      <c r="V105" s="120">
        <v>10.964</v>
      </c>
      <c r="W105" s="120">
        <v>9.2820999999999998</v>
      </c>
      <c r="X105" s="120">
        <v>13.771800000000001</v>
      </c>
      <c r="Y105" s="120">
        <v>14.339</v>
      </c>
      <c r="Z105" s="120">
        <v>2.0388999999999999</v>
      </c>
      <c r="AA105" s="120">
        <v>7.2847</v>
      </c>
      <c r="AB105" s="120">
        <v>11.369300000000001</v>
      </c>
      <c r="AC105" s="120">
        <v>2.5407999999999999</v>
      </c>
      <c r="AD105" s="121"/>
      <c r="AE105" s="121"/>
      <c r="AF105" s="121"/>
    </row>
    <row r="106" spans="1:32" hidden="1" outlineLevel="1" collapsed="1">
      <c r="A106" s="8">
        <v>43435</v>
      </c>
      <c r="B106" s="120">
        <v>859740.40512497001</v>
      </c>
      <c r="C106" s="120">
        <v>464023.41328641999</v>
      </c>
      <c r="D106" s="120">
        <v>395716.99183855002</v>
      </c>
      <c r="E106" s="120">
        <v>201101.79745576999</v>
      </c>
      <c r="F106" s="120">
        <v>140012.35520734999</v>
      </c>
      <c r="G106" s="120">
        <v>61089.442248419997</v>
      </c>
      <c r="H106" s="120">
        <v>342503.12691800989</v>
      </c>
      <c r="I106" s="120">
        <v>222419.67173669001</v>
      </c>
      <c r="J106" s="120">
        <v>120083.45518131999</v>
      </c>
      <c r="K106" s="120">
        <v>530249.63393507001</v>
      </c>
      <c r="L106" s="120">
        <v>289416.46528071002</v>
      </c>
      <c r="M106" s="120">
        <v>240833.16865435999</v>
      </c>
      <c r="N106" s="120">
        <v>16.913599999999999</v>
      </c>
      <c r="O106" s="120">
        <v>20.761800000000001</v>
      </c>
      <c r="P106" s="120">
        <v>20.906199999999998</v>
      </c>
      <c r="Q106" s="120">
        <v>5.6993</v>
      </c>
      <c r="R106" s="120">
        <v>5.7080000000000002</v>
      </c>
      <c r="S106" s="120">
        <v>31.3887</v>
      </c>
      <c r="T106" s="120">
        <v>31.463799999999999</v>
      </c>
      <c r="U106" s="120">
        <v>33.123699999999999</v>
      </c>
      <c r="V106" s="120">
        <v>12.172700000000001</v>
      </c>
      <c r="W106" s="120">
        <v>10.8728</v>
      </c>
      <c r="X106" s="120">
        <v>13.8735</v>
      </c>
      <c r="Y106" s="120">
        <v>14.472</v>
      </c>
      <c r="Z106" s="120">
        <v>2.4672999999999998</v>
      </c>
      <c r="AA106" s="120">
        <v>7.8639000000000001</v>
      </c>
      <c r="AB106" s="120">
        <v>11.748200000000001</v>
      </c>
      <c r="AC106" s="120">
        <v>2.6730999999999998</v>
      </c>
      <c r="AD106" s="121"/>
      <c r="AE106" s="121"/>
      <c r="AF106" s="121"/>
    </row>
    <row r="107" spans="1:32" hidden="1" outlineLevel="1" collapsed="1">
      <c r="A107" s="8">
        <v>43466</v>
      </c>
      <c r="B107" s="120">
        <v>845506.27030772995</v>
      </c>
      <c r="C107" s="120">
        <v>450206.24859962001</v>
      </c>
      <c r="D107" s="120">
        <v>395300.02170811</v>
      </c>
      <c r="E107" s="120">
        <v>202882.69153735001</v>
      </c>
      <c r="F107" s="120">
        <v>141830.87056913</v>
      </c>
      <c r="G107" s="120">
        <v>61051.820968220003</v>
      </c>
      <c r="H107" s="120">
        <v>335472.28273212997</v>
      </c>
      <c r="I107" s="120">
        <v>219114.01825251</v>
      </c>
      <c r="J107" s="120">
        <v>116358.26447962</v>
      </c>
      <c r="K107" s="120">
        <v>530731.16199284</v>
      </c>
      <c r="L107" s="120">
        <v>288838.52151603997</v>
      </c>
      <c r="M107" s="120">
        <v>241892.64047680004</v>
      </c>
      <c r="N107" s="120">
        <v>16.258600000000001</v>
      </c>
      <c r="O107" s="120">
        <v>19.881900000000002</v>
      </c>
      <c r="P107" s="120">
        <v>19.8353</v>
      </c>
      <c r="Q107" s="120">
        <v>5.2049000000000003</v>
      </c>
      <c r="R107" s="120">
        <v>5.2145999999999999</v>
      </c>
      <c r="S107" s="120">
        <v>32.095199999999998</v>
      </c>
      <c r="T107" s="120">
        <v>32.1265</v>
      </c>
      <c r="U107" s="120">
        <v>34.120899999999999</v>
      </c>
      <c r="V107" s="120">
        <v>9.9536999999999995</v>
      </c>
      <c r="W107" s="120">
        <v>6.9093</v>
      </c>
      <c r="X107" s="120">
        <v>12.947900000000001</v>
      </c>
      <c r="Y107" s="120">
        <v>13.69</v>
      </c>
      <c r="Z107" s="120">
        <v>2.2389000000000001</v>
      </c>
      <c r="AA107" s="120">
        <v>7.8667999999999996</v>
      </c>
      <c r="AB107" s="120">
        <v>11.929399999999999</v>
      </c>
      <c r="AC107" s="120">
        <v>2.6554000000000002</v>
      </c>
      <c r="AD107" s="121"/>
      <c r="AE107" s="121"/>
      <c r="AF107" s="121"/>
    </row>
    <row r="108" spans="1:32" hidden="1" outlineLevel="1" collapsed="1">
      <c r="A108" s="8">
        <v>43497</v>
      </c>
      <c r="B108" s="120">
        <v>822855.06195437</v>
      </c>
      <c r="C108" s="120">
        <v>450484.23857083003</v>
      </c>
      <c r="D108" s="120">
        <v>372370.82338353997</v>
      </c>
      <c r="E108" s="120">
        <v>202530.80513679999</v>
      </c>
      <c r="F108" s="120">
        <v>143711.25490356001</v>
      </c>
      <c r="G108" s="120">
        <v>58819.550233239999</v>
      </c>
      <c r="H108" s="120">
        <v>337650.38800957007</v>
      </c>
      <c r="I108" s="120">
        <v>220388.61664033</v>
      </c>
      <c r="J108" s="120">
        <v>117261.77136924</v>
      </c>
      <c r="K108" s="120">
        <v>531219.28882427001</v>
      </c>
      <c r="L108" s="120">
        <v>293387.80633914995</v>
      </c>
      <c r="M108" s="120">
        <v>237831.48248512004</v>
      </c>
      <c r="N108" s="120">
        <v>15.7089</v>
      </c>
      <c r="O108" s="120">
        <v>18.213999999999999</v>
      </c>
      <c r="P108" s="120">
        <v>17.906199999999998</v>
      </c>
      <c r="Q108" s="120">
        <v>5.6771000000000003</v>
      </c>
      <c r="R108" s="120">
        <v>5.6901999999999999</v>
      </c>
      <c r="S108" s="120">
        <v>29.710699999999999</v>
      </c>
      <c r="T108" s="120">
        <v>29.700800000000001</v>
      </c>
      <c r="U108" s="120">
        <v>31.549399999999999</v>
      </c>
      <c r="V108" s="120">
        <v>31.532</v>
      </c>
      <c r="W108" s="120">
        <v>8.5183</v>
      </c>
      <c r="X108" s="120">
        <v>13.077400000000001</v>
      </c>
      <c r="Y108" s="120">
        <v>13.6021</v>
      </c>
      <c r="Z108" s="120">
        <v>2.0101</v>
      </c>
      <c r="AA108" s="120">
        <v>7.5517000000000003</v>
      </c>
      <c r="AB108" s="120">
        <v>11.6206</v>
      </c>
      <c r="AC108" s="120">
        <v>2.6402999999999999</v>
      </c>
      <c r="AD108" s="121"/>
      <c r="AE108" s="121"/>
      <c r="AF108" s="121"/>
    </row>
    <row r="109" spans="1:32" hidden="1" outlineLevel="1" collapsed="1">
      <c r="A109" s="8">
        <v>43525</v>
      </c>
      <c r="B109" s="120">
        <v>836013.71013611997</v>
      </c>
      <c r="C109" s="120">
        <v>453347.35854402999</v>
      </c>
      <c r="D109" s="120">
        <v>382666.35159208998</v>
      </c>
      <c r="E109" s="120">
        <v>206571.48862888999</v>
      </c>
      <c r="F109" s="120">
        <v>147546.44662614999</v>
      </c>
      <c r="G109" s="120">
        <v>59025.042002740003</v>
      </c>
      <c r="H109" s="120">
        <v>330528.46346331009</v>
      </c>
      <c r="I109" s="120">
        <v>213944.80052141001</v>
      </c>
      <c r="J109" s="120">
        <v>116583.66294189999</v>
      </c>
      <c r="K109" s="120">
        <v>537027.60936377011</v>
      </c>
      <c r="L109" s="120">
        <v>296247.37942124996</v>
      </c>
      <c r="M109" s="120">
        <v>240780.22994252</v>
      </c>
      <c r="N109" s="120">
        <v>16.1874</v>
      </c>
      <c r="O109" s="120">
        <v>18.3095</v>
      </c>
      <c r="P109" s="120">
        <v>17.9863</v>
      </c>
      <c r="Q109" s="120">
        <v>6.1364999999999998</v>
      </c>
      <c r="R109" s="120">
        <v>6.1558999999999999</v>
      </c>
      <c r="S109" s="120">
        <v>28.378599999999999</v>
      </c>
      <c r="T109" s="120">
        <v>28.328800000000001</v>
      </c>
      <c r="U109" s="120">
        <v>29.5746</v>
      </c>
      <c r="V109" s="120">
        <v>41.244799999999998</v>
      </c>
      <c r="W109" s="120">
        <v>8.1577000000000002</v>
      </c>
      <c r="X109" s="120">
        <v>13.1744</v>
      </c>
      <c r="Y109" s="120">
        <v>13.705</v>
      </c>
      <c r="Z109" s="120">
        <v>2.0358000000000001</v>
      </c>
      <c r="AA109" s="120">
        <v>7.4775</v>
      </c>
      <c r="AB109" s="120">
        <v>11.0739</v>
      </c>
      <c r="AC109" s="120">
        <v>2.4727999999999999</v>
      </c>
      <c r="AD109" s="121"/>
      <c r="AE109" s="121"/>
      <c r="AF109" s="121"/>
    </row>
    <row r="110" spans="1:32" hidden="1" outlineLevel="1" collapsed="1">
      <c r="A110" s="8">
        <v>43556</v>
      </c>
      <c r="B110" s="120">
        <v>830052.23999320006</v>
      </c>
      <c r="C110" s="120">
        <v>456493.62262332003</v>
      </c>
      <c r="D110" s="120">
        <v>373558.61736988003</v>
      </c>
      <c r="E110" s="120">
        <v>204787.42135091999</v>
      </c>
      <c r="F110" s="120">
        <v>149831.30571300999</v>
      </c>
      <c r="G110" s="120">
        <v>54956.115637909999</v>
      </c>
      <c r="H110" s="120">
        <v>334004.31237001996</v>
      </c>
      <c r="I110" s="120">
        <v>215197.23413037998</v>
      </c>
      <c r="J110" s="120">
        <v>118807.07823964</v>
      </c>
      <c r="K110" s="120">
        <v>538315.56522655988</v>
      </c>
      <c r="L110" s="120">
        <v>302614.38331473002</v>
      </c>
      <c r="M110" s="120">
        <v>235701.18191183</v>
      </c>
      <c r="N110" s="120">
        <v>16.238</v>
      </c>
      <c r="O110" s="120">
        <v>18.398900000000001</v>
      </c>
      <c r="P110" s="120">
        <v>18.154599999999999</v>
      </c>
      <c r="Q110" s="120">
        <v>5.4074</v>
      </c>
      <c r="R110" s="120">
        <v>5.4204999999999997</v>
      </c>
      <c r="S110" s="120">
        <v>29.363099999999999</v>
      </c>
      <c r="T110" s="120">
        <v>29.4328</v>
      </c>
      <c r="U110" s="120">
        <v>31.2456</v>
      </c>
      <c r="V110" s="120">
        <v>7.3338000000000001</v>
      </c>
      <c r="W110" s="120">
        <v>5.7652999999999999</v>
      </c>
      <c r="X110" s="120">
        <v>12.405900000000001</v>
      </c>
      <c r="Y110" s="120">
        <v>13.1797</v>
      </c>
      <c r="Z110" s="120">
        <v>2.3075000000000001</v>
      </c>
      <c r="AA110" s="120">
        <v>7.2480000000000002</v>
      </c>
      <c r="AB110" s="120">
        <v>11.199</v>
      </c>
      <c r="AC110" s="120">
        <v>2.5766</v>
      </c>
      <c r="AD110" s="121"/>
      <c r="AE110" s="121"/>
      <c r="AF110" s="121"/>
    </row>
    <row r="111" spans="1:32" hidden="1" outlineLevel="1" collapsed="1">
      <c r="A111" s="8">
        <v>43586</v>
      </c>
      <c r="B111" s="120">
        <v>808222.76679535001</v>
      </c>
      <c r="C111" s="120">
        <v>437598.54785366001</v>
      </c>
      <c r="D111" s="120">
        <v>370624.21894168999</v>
      </c>
      <c r="E111" s="120">
        <v>208259.17164464001</v>
      </c>
      <c r="F111" s="120">
        <v>153737.83403132</v>
      </c>
      <c r="G111" s="120">
        <v>54521.33761332</v>
      </c>
      <c r="H111" s="120">
        <v>337087.19771258999</v>
      </c>
      <c r="I111" s="120">
        <v>219017.53713579994</v>
      </c>
      <c r="J111" s="120">
        <v>118069.66057678999</v>
      </c>
      <c r="K111" s="120">
        <v>532910.66438517009</v>
      </c>
      <c r="L111" s="120">
        <v>294590.29624704004</v>
      </c>
      <c r="M111" s="120">
        <v>238320.36813812997</v>
      </c>
      <c r="N111" s="120">
        <v>16.151599999999998</v>
      </c>
      <c r="O111" s="120">
        <v>18.347300000000001</v>
      </c>
      <c r="P111" s="120">
        <v>18.044599999999999</v>
      </c>
      <c r="Q111" s="120">
        <v>5.3010999999999999</v>
      </c>
      <c r="R111" s="120">
        <v>5.3091999999999997</v>
      </c>
      <c r="S111" s="120">
        <v>30.5016</v>
      </c>
      <c r="T111" s="120">
        <v>30.556699999999999</v>
      </c>
      <c r="U111" s="120">
        <v>32.975900000000003</v>
      </c>
      <c r="V111" s="120">
        <v>12.026300000000001</v>
      </c>
      <c r="W111" s="120">
        <v>9.9846000000000004</v>
      </c>
      <c r="X111" s="120">
        <v>12.6563</v>
      </c>
      <c r="Y111" s="120">
        <v>13.2029</v>
      </c>
      <c r="Z111" s="120">
        <v>2.0981000000000001</v>
      </c>
      <c r="AA111" s="120">
        <v>7.4390999999999998</v>
      </c>
      <c r="AB111" s="120">
        <v>11.412800000000001</v>
      </c>
      <c r="AC111" s="120">
        <v>2.5137999999999998</v>
      </c>
      <c r="AD111" s="121"/>
      <c r="AE111" s="121"/>
      <c r="AF111" s="121"/>
    </row>
    <row r="112" spans="1:32" hidden="1" outlineLevel="1" collapsed="1">
      <c r="A112" s="8">
        <v>43617</v>
      </c>
      <c r="B112" s="120">
        <v>804710.89455192001</v>
      </c>
      <c r="C112" s="120">
        <v>444295.21883045998</v>
      </c>
      <c r="D112" s="120">
        <v>360415.67572146002</v>
      </c>
      <c r="E112" s="120">
        <v>208196.80814666001</v>
      </c>
      <c r="F112" s="120">
        <v>155872.2543649</v>
      </c>
      <c r="G112" s="120">
        <v>52324.553781759998</v>
      </c>
      <c r="H112" s="120">
        <v>338554.57920556993</v>
      </c>
      <c r="I112" s="120">
        <v>214657.99787672001</v>
      </c>
      <c r="J112" s="120">
        <v>123896.58132884998</v>
      </c>
      <c r="K112" s="120">
        <v>548865.59660119994</v>
      </c>
      <c r="L112" s="120">
        <v>313197.45071534999</v>
      </c>
      <c r="M112" s="120">
        <v>235668.14588584998</v>
      </c>
      <c r="N112" s="120">
        <v>15.888299999999999</v>
      </c>
      <c r="O112" s="120">
        <v>18.633099999999999</v>
      </c>
      <c r="P112" s="120">
        <v>18.367599999999999</v>
      </c>
      <c r="Q112" s="120">
        <v>5.4413</v>
      </c>
      <c r="R112" s="120">
        <v>5.4494999999999996</v>
      </c>
      <c r="S112" s="120">
        <v>29.310099999999998</v>
      </c>
      <c r="T112" s="120">
        <v>29.351800000000001</v>
      </c>
      <c r="U112" s="120">
        <v>31.461099999999998</v>
      </c>
      <c r="V112" s="120">
        <v>13.583399999999999</v>
      </c>
      <c r="W112" s="120">
        <v>10.172000000000001</v>
      </c>
      <c r="X112" s="120">
        <v>12.8405</v>
      </c>
      <c r="Y112" s="120">
        <v>13.4457</v>
      </c>
      <c r="Z112" s="120">
        <v>2.4159999999999999</v>
      </c>
      <c r="AA112" s="120">
        <v>7.8470000000000004</v>
      </c>
      <c r="AB112" s="120">
        <v>12.159000000000001</v>
      </c>
      <c r="AC112" s="120">
        <v>2.4327999999999999</v>
      </c>
      <c r="AD112" s="121"/>
      <c r="AE112" s="121"/>
      <c r="AF112" s="121"/>
    </row>
    <row r="113" spans="1:32" hidden="1" outlineLevel="1" collapsed="1">
      <c r="A113" s="8">
        <v>43647</v>
      </c>
      <c r="B113" s="120">
        <v>788774.69460163999</v>
      </c>
      <c r="C113" s="120">
        <v>445287.91175208002</v>
      </c>
      <c r="D113" s="120">
        <v>343486.78284956003</v>
      </c>
      <c r="E113" s="120">
        <v>209250.98574179999</v>
      </c>
      <c r="F113" s="120">
        <v>159496.35106834001</v>
      </c>
      <c r="G113" s="120">
        <v>49754.634673460001</v>
      </c>
      <c r="H113" s="120">
        <v>377910.01231505006</v>
      </c>
      <c r="I113" s="120">
        <v>222911.50171034998</v>
      </c>
      <c r="J113" s="120">
        <v>154998.51060470002</v>
      </c>
      <c r="K113" s="120">
        <v>535578.04470261</v>
      </c>
      <c r="L113" s="120">
        <v>305579.24823545001</v>
      </c>
      <c r="M113" s="120">
        <v>229998.79646716002</v>
      </c>
      <c r="N113" s="120">
        <v>15.5321</v>
      </c>
      <c r="O113" s="120">
        <v>18.452100000000002</v>
      </c>
      <c r="P113" s="120">
        <v>18.127500000000001</v>
      </c>
      <c r="Q113" s="120">
        <v>5.2567000000000004</v>
      </c>
      <c r="R113" s="120">
        <v>5.2591000000000001</v>
      </c>
      <c r="S113" s="120">
        <v>31.097899999999999</v>
      </c>
      <c r="T113" s="120">
        <v>31.1297</v>
      </c>
      <c r="U113" s="120">
        <v>33.224200000000003</v>
      </c>
      <c r="V113" s="120">
        <v>10.640700000000001</v>
      </c>
      <c r="W113" s="120">
        <v>8.7067999999999994</v>
      </c>
      <c r="X113" s="120">
        <v>12.528499999999999</v>
      </c>
      <c r="Y113" s="120">
        <v>13.3531</v>
      </c>
      <c r="Z113" s="120">
        <v>1.8648</v>
      </c>
      <c r="AA113" s="120">
        <v>8.2334999999999994</v>
      </c>
      <c r="AB113" s="120">
        <v>12.579800000000001</v>
      </c>
      <c r="AC113" s="120">
        <v>2.5489999999999999</v>
      </c>
      <c r="AD113" s="121"/>
      <c r="AE113" s="121"/>
      <c r="AF113" s="121"/>
    </row>
    <row r="114" spans="1:32" hidden="1" outlineLevel="1" collapsed="1">
      <c r="A114" s="8">
        <v>43678</v>
      </c>
      <c r="B114" s="120">
        <v>786806.89470875997</v>
      </c>
      <c r="C114" s="120">
        <v>444766.00649592001</v>
      </c>
      <c r="D114" s="120">
        <v>342040.88821284001</v>
      </c>
      <c r="E114" s="120">
        <v>213250.17705445</v>
      </c>
      <c r="F114" s="120">
        <v>163647.95447090999</v>
      </c>
      <c r="G114" s="120">
        <v>49602.222583540002</v>
      </c>
      <c r="H114" s="120">
        <v>362291.94357575994</v>
      </c>
      <c r="I114" s="120">
        <v>215253.87938783001</v>
      </c>
      <c r="J114" s="120">
        <v>147038.06418792999</v>
      </c>
      <c r="K114" s="120">
        <v>544935.29058645002</v>
      </c>
      <c r="L114" s="120">
        <v>308963.18865574</v>
      </c>
      <c r="M114" s="120">
        <v>235972.10193070999</v>
      </c>
      <c r="N114" s="120">
        <v>16.107600000000001</v>
      </c>
      <c r="O114" s="120">
        <v>18.4375</v>
      </c>
      <c r="P114" s="120">
        <v>18.0852</v>
      </c>
      <c r="Q114" s="120">
        <v>5.3613999999999997</v>
      </c>
      <c r="R114" s="120">
        <v>5.3693</v>
      </c>
      <c r="S114" s="120">
        <v>33.768099999999997</v>
      </c>
      <c r="T114" s="120">
        <v>33.794600000000003</v>
      </c>
      <c r="U114" s="120">
        <v>35.774500000000003</v>
      </c>
      <c r="V114" s="120">
        <v>9.1216000000000008</v>
      </c>
      <c r="W114" s="120">
        <v>6.9476000000000004</v>
      </c>
      <c r="X114" s="120">
        <v>12.6373</v>
      </c>
      <c r="Y114" s="120">
        <v>13.3325</v>
      </c>
      <c r="Z114" s="120">
        <v>1.8304</v>
      </c>
      <c r="AA114" s="120">
        <v>8.1107999999999993</v>
      </c>
      <c r="AB114" s="120">
        <v>12.944100000000001</v>
      </c>
      <c r="AC114" s="120">
        <v>2.6924999999999999</v>
      </c>
      <c r="AD114" s="121"/>
      <c r="AE114" s="121"/>
      <c r="AF114" s="121"/>
    </row>
    <row r="115" spans="1:32" hidden="1" outlineLevel="1" collapsed="1">
      <c r="A115" s="8">
        <v>43709</v>
      </c>
      <c r="B115" s="120">
        <v>765907.37124297</v>
      </c>
      <c r="C115" s="120">
        <v>441772.58017078001</v>
      </c>
      <c r="D115" s="120">
        <v>324134.79107218998</v>
      </c>
      <c r="E115" s="120">
        <v>212480.30404305999</v>
      </c>
      <c r="F115" s="120">
        <v>166989.33326077001</v>
      </c>
      <c r="G115" s="120">
        <v>45490.970782290002</v>
      </c>
      <c r="H115" s="120">
        <v>365418.74609741988</v>
      </c>
      <c r="I115" s="120">
        <v>227658.55328831001</v>
      </c>
      <c r="J115" s="120">
        <v>137760.19280911001</v>
      </c>
      <c r="K115" s="120">
        <v>539994.61130509002</v>
      </c>
      <c r="L115" s="120">
        <v>311864.02690753003</v>
      </c>
      <c r="M115" s="120">
        <v>228130.58439755999</v>
      </c>
      <c r="N115" s="120">
        <v>14.870799999999999</v>
      </c>
      <c r="O115" s="120">
        <v>18.0855</v>
      </c>
      <c r="P115" s="120">
        <v>17.695699999999999</v>
      </c>
      <c r="Q115" s="120">
        <v>4.7667999999999999</v>
      </c>
      <c r="R115" s="120">
        <v>4.7686999999999999</v>
      </c>
      <c r="S115" s="120">
        <v>33.444400000000002</v>
      </c>
      <c r="T115" s="120">
        <v>33.516399999999997</v>
      </c>
      <c r="U115" s="120">
        <v>35.521799999999999</v>
      </c>
      <c r="V115" s="120">
        <v>8.5364000000000004</v>
      </c>
      <c r="W115" s="120">
        <v>7.6689999999999996</v>
      </c>
      <c r="X115" s="120">
        <v>11.9374</v>
      </c>
      <c r="Y115" s="120">
        <v>12.9833</v>
      </c>
      <c r="Z115" s="120">
        <v>1.6948000000000001</v>
      </c>
      <c r="AA115" s="120">
        <v>9.6666000000000007</v>
      </c>
      <c r="AB115" s="120">
        <v>14.4925</v>
      </c>
      <c r="AC115" s="120">
        <v>2.7597</v>
      </c>
      <c r="AD115" s="121"/>
      <c r="AE115" s="121"/>
      <c r="AF115" s="121"/>
    </row>
    <row r="116" spans="1:32" hidden="1" outlineLevel="1" collapsed="1">
      <c r="A116" s="8">
        <v>43739</v>
      </c>
      <c r="B116" s="120">
        <v>781881.90564400004</v>
      </c>
      <c r="C116" s="120">
        <v>442104.45546681999</v>
      </c>
      <c r="D116" s="120">
        <v>339777.45017718</v>
      </c>
      <c r="E116" s="120">
        <v>217157.58590311999</v>
      </c>
      <c r="F116" s="120">
        <v>170478.55511267</v>
      </c>
      <c r="G116" s="120">
        <v>46679.03079045</v>
      </c>
      <c r="H116" s="120">
        <v>372037.98514543998</v>
      </c>
      <c r="I116" s="120">
        <v>227891.59975555996</v>
      </c>
      <c r="J116" s="120">
        <v>144146.38538987996</v>
      </c>
      <c r="K116" s="120">
        <v>558949.91124329017</v>
      </c>
      <c r="L116" s="120">
        <v>316407.05185003998</v>
      </c>
      <c r="M116" s="120">
        <v>242542.85939324999</v>
      </c>
      <c r="N116" s="120">
        <v>13.875299999999999</v>
      </c>
      <c r="O116" s="120">
        <v>17.451599999999999</v>
      </c>
      <c r="P116" s="120">
        <v>16.952000000000002</v>
      </c>
      <c r="Q116" s="120">
        <v>4.2523</v>
      </c>
      <c r="R116" s="120">
        <v>4.2507000000000001</v>
      </c>
      <c r="S116" s="120">
        <v>33.5167</v>
      </c>
      <c r="T116" s="120">
        <v>33.581099999999999</v>
      </c>
      <c r="U116" s="120">
        <v>35.728099999999998</v>
      </c>
      <c r="V116" s="120">
        <v>9.8985000000000003</v>
      </c>
      <c r="W116" s="120">
        <v>9.3363999999999994</v>
      </c>
      <c r="X116" s="120">
        <v>11.831</v>
      </c>
      <c r="Y116" s="120">
        <v>12.471</v>
      </c>
      <c r="Z116" s="120">
        <v>1.8572</v>
      </c>
      <c r="AA116" s="120">
        <v>9.2736999999999998</v>
      </c>
      <c r="AB116" s="120">
        <v>14.3881</v>
      </c>
      <c r="AC116" s="120">
        <v>2.7025000000000001</v>
      </c>
      <c r="AD116" s="121"/>
      <c r="AE116" s="121"/>
      <c r="AF116" s="121"/>
    </row>
    <row r="117" spans="1:32" hidden="1" outlineLevel="1" collapsed="1">
      <c r="A117" s="8">
        <v>43770</v>
      </c>
      <c r="B117" s="120">
        <v>768102.91892529</v>
      </c>
      <c r="C117" s="120">
        <v>441575.73317063</v>
      </c>
      <c r="D117" s="120">
        <v>326527.18575465999</v>
      </c>
      <c r="E117" s="120">
        <v>217686.23169081999</v>
      </c>
      <c r="F117" s="120">
        <v>173402.12519227999</v>
      </c>
      <c r="G117" s="120">
        <v>44284.106498540001</v>
      </c>
      <c r="H117" s="120">
        <v>365534.74840333004</v>
      </c>
      <c r="I117" s="120">
        <v>222315.94598124002</v>
      </c>
      <c r="J117" s="120">
        <v>143218.80242209</v>
      </c>
      <c r="K117" s="120">
        <v>563318.96884162002</v>
      </c>
      <c r="L117" s="120">
        <v>327177.62697268999</v>
      </c>
      <c r="M117" s="120">
        <v>236141.34186892997</v>
      </c>
      <c r="N117" s="120">
        <v>13.2813</v>
      </c>
      <c r="O117" s="120">
        <v>16.470400000000001</v>
      </c>
      <c r="P117" s="120">
        <v>15.841699999999999</v>
      </c>
      <c r="Q117" s="120">
        <v>4.3223000000000003</v>
      </c>
      <c r="R117" s="120">
        <v>4.3244999999999996</v>
      </c>
      <c r="S117" s="120">
        <v>33.087400000000002</v>
      </c>
      <c r="T117" s="120">
        <v>33.1233</v>
      </c>
      <c r="U117" s="120">
        <v>35.386000000000003</v>
      </c>
      <c r="V117" s="120">
        <v>8.2642000000000007</v>
      </c>
      <c r="W117" s="120">
        <v>7.5145</v>
      </c>
      <c r="X117" s="120">
        <v>10.775600000000001</v>
      </c>
      <c r="Y117" s="120">
        <v>11.257099999999999</v>
      </c>
      <c r="Z117" s="120">
        <v>1.6422000000000001</v>
      </c>
      <c r="AA117" s="120">
        <v>9.4719999999999995</v>
      </c>
      <c r="AB117" s="120">
        <v>14.1798</v>
      </c>
      <c r="AC117" s="120">
        <v>2.6171000000000002</v>
      </c>
      <c r="AD117" s="121"/>
      <c r="AE117" s="121"/>
      <c r="AF117" s="121"/>
    </row>
    <row r="118" spans="1:32" hidden="1" outlineLevel="1" collapsed="1">
      <c r="A118" s="8">
        <v>43800</v>
      </c>
      <c r="B118" s="120">
        <v>744647.76789361995</v>
      </c>
      <c r="C118" s="120">
        <v>426513.92528112</v>
      </c>
      <c r="D118" s="120">
        <v>318133.84261250001</v>
      </c>
      <c r="E118" s="120">
        <v>212515.08549354001</v>
      </c>
      <c r="F118" s="120">
        <v>174821.07853097</v>
      </c>
      <c r="G118" s="120">
        <v>37694.006962569998</v>
      </c>
      <c r="H118" s="120">
        <v>433730.56950888009</v>
      </c>
      <c r="I118" s="120">
        <v>268172.10697214009</v>
      </c>
      <c r="J118" s="120">
        <v>165558.46253674</v>
      </c>
      <c r="K118" s="120">
        <v>576125.91768798989</v>
      </c>
      <c r="L118" s="120">
        <v>339167.99580519006</v>
      </c>
      <c r="M118" s="120">
        <v>236957.92188279997</v>
      </c>
      <c r="N118" s="120">
        <v>13.5107</v>
      </c>
      <c r="O118" s="120">
        <v>15.6774</v>
      </c>
      <c r="P118" s="120">
        <v>15.0191</v>
      </c>
      <c r="Q118" s="120">
        <v>5.0453999999999999</v>
      </c>
      <c r="R118" s="120">
        <v>5.0486000000000004</v>
      </c>
      <c r="S118" s="120">
        <v>33.108699999999999</v>
      </c>
      <c r="T118" s="120">
        <v>33.133000000000003</v>
      </c>
      <c r="U118" s="120">
        <v>35.112900000000003</v>
      </c>
      <c r="V118" s="120">
        <v>9.0312999999999999</v>
      </c>
      <c r="W118" s="120">
        <v>6.9410999999999996</v>
      </c>
      <c r="X118" s="120">
        <v>10.0221</v>
      </c>
      <c r="Y118" s="120">
        <v>10.267899999999999</v>
      </c>
      <c r="Z118" s="120">
        <v>2.3083</v>
      </c>
      <c r="AA118" s="120">
        <v>9.6301000000000005</v>
      </c>
      <c r="AB118" s="120">
        <v>13.640599999999999</v>
      </c>
      <c r="AC118" s="120">
        <v>2.4407000000000001</v>
      </c>
      <c r="AD118" s="121"/>
      <c r="AE118" s="121"/>
      <c r="AF118" s="121"/>
    </row>
    <row r="119" spans="1:32" hidden="1" outlineLevel="1" collapsed="1">
      <c r="A119" s="8">
        <v>43831</v>
      </c>
      <c r="B119" s="120">
        <v>743379.54265919002</v>
      </c>
      <c r="C119" s="120">
        <v>413689.70203198999</v>
      </c>
      <c r="D119" s="120">
        <v>329689.84062720003</v>
      </c>
      <c r="E119" s="120">
        <v>217035.34637976001</v>
      </c>
      <c r="F119" s="120">
        <v>177486.45327775</v>
      </c>
      <c r="G119" s="120">
        <v>39548.893102009999</v>
      </c>
      <c r="H119" s="120">
        <v>455570.95094267</v>
      </c>
      <c r="I119" s="120">
        <v>272389.15658274997</v>
      </c>
      <c r="J119" s="120">
        <v>183181.79435992002</v>
      </c>
      <c r="K119" s="120">
        <v>592633.80434650998</v>
      </c>
      <c r="L119" s="120">
        <v>341350.91199274</v>
      </c>
      <c r="M119" s="120">
        <v>251282.89235377</v>
      </c>
      <c r="N119" s="120">
        <v>11.8659</v>
      </c>
      <c r="O119" s="120">
        <v>14.0358</v>
      </c>
      <c r="P119" s="120">
        <v>13.147600000000001</v>
      </c>
      <c r="Q119" s="120">
        <v>4.1131000000000002</v>
      </c>
      <c r="R119" s="120">
        <v>4.1124999999999998</v>
      </c>
      <c r="S119" s="120">
        <v>33.432200000000002</v>
      </c>
      <c r="T119" s="120">
        <v>33.456600000000002</v>
      </c>
      <c r="U119" s="120">
        <v>36.429299999999998</v>
      </c>
      <c r="V119" s="120">
        <v>8.1965000000000003</v>
      </c>
      <c r="W119" s="120">
        <v>6.9185999999999996</v>
      </c>
      <c r="X119" s="120">
        <v>8.1940000000000008</v>
      </c>
      <c r="Y119" s="120">
        <v>8.6306999999999992</v>
      </c>
      <c r="Z119" s="120">
        <v>1.7587999999999999</v>
      </c>
      <c r="AA119" s="120">
        <v>9.1575000000000006</v>
      </c>
      <c r="AB119" s="120">
        <v>13.428699999999999</v>
      </c>
      <c r="AC119" s="120">
        <v>2.2227999999999999</v>
      </c>
      <c r="AD119" s="121"/>
      <c r="AE119" s="121"/>
      <c r="AF119" s="121"/>
    </row>
    <row r="120" spans="1:32" hidden="1" outlineLevel="1" collapsed="1">
      <c r="A120" s="8">
        <v>43862</v>
      </c>
      <c r="B120" s="120">
        <v>738317.04007609002</v>
      </c>
      <c r="C120" s="120">
        <v>416959.91037558002</v>
      </c>
      <c r="D120" s="120">
        <v>321357.12970051001</v>
      </c>
      <c r="E120" s="120">
        <v>217694.09010348999</v>
      </c>
      <c r="F120" s="120">
        <v>178813.84097670999</v>
      </c>
      <c r="G120" s="120">
        <v>38880.24912678</v>
      </c>
      <c r="H120" s="120">
        <v>453615.21960920008</v>
      </c>
      <c r="I120" s="120">
        <v>270260.92827709997</v>
      </c>
      <c r="J120" s="120">
        <v>183354.29133209999</v>
      </c>
      <c r="K120" s="120">
        <v>601350.60820866015</v>
      </c>
      <c r="L120" s="120">
        <v>351949.18667196995</v>
      </c>
      <c r="M120" s="120">
        <v>249401.42153668997</v>
      </c>
      <c r="N120" s="120">
        <v>11.680999999999999</v>
      </c>
      <c r="O120" s="120">
        <v>12.9163</v>
      </c>
      <c r="P120" s="120">
        <v>11.892300000000001</v>
      </c>
      <c r="Q120" s="120">
        <v>5.0197000000000003</v>
      </c>
      <c r="R120" s="120">
        <v>5.0239000000000003</v>
      </c>
      <c r="S120" s="120">
        <v>33.56</v>
      </c>
      <c r="T120" s="120">
        <v>33.592199999999998</v>
      </c>
      <c r="U120" s="120">
        <v>36.681199999999997</v>
      </c>
      <c r="V120" s="120">
        <v>10.3874</v>
      </c>
      <c r="W120" s="120">
        <v>8.9735999999999994</v>
      </c>
      <c r="X120" s="120">
        <v>5.9196</v>
      </c>
      <c r="Y120" s="120">
        <v>6.3849</v>
      </c>
      <c r="Z120" s="120">
        <v>1.5450999999999999</v>
      </c>
      <c r="AA120" s="120">
        <v>8.5162999999999993</v>
      </c>
      <c r="AB120" s="120">
        <v>12.4292</v>
      </c>
      <c r="AC120" s="120">
        <v>2.0587</v>
      </c>
      <c r="AD120" s="121"/>
      <c r="AE120" s="121"/>
      <c r="AF120" s="121"/>
    </row>
    <row r="121" spans="1:32" hidden="1" outlineLevel="1" collapsed="1">
      <c r="A121" s="8">
        <v>43891</v>
      </c>
      <c r="B121" s="120">
        <v>797636.57285836001</v>
      </c>
      <c r="C121" s="120">
        <v>433682.32336018002</v>
      </c>
      <c r="D121" s="120">
        <v>363954.24949818</v>
      </c>
      <c r="E121" s="120">
        <v>224515.35508852999</v>
      </c>
      <c r="F121" s="120">
        <v>180272.14983236999</v>
      </c>
      <c r="G121" s="120">
        <v>44243.205256159999</v>
      </c>
      <c r="H121" s="120">
        <v>446059.37423554005</v>
      </c>
      <c r="I121" s="120">
        <v>249338.91897334001</v>
      </c>
      <c r="J121" s="120">
        <v>196720.4552622</v>
      </c>
      <c r="K121" s="120">
        <v>634380.34028703009</v>
      </c>
      <c r="L121" s="120">
        <v>349019.18267290998</v>
      </c>
      <c r="M121" s="120">
        <v>285361.15761412005</v>
      </c>
      <c r="N121" s="120">
        <v>12.853300000000001</v>
      </c>
      <c r="O121" s="120">
        <v>13.9773</v>
      </c>
      <c r="P121" s="120">
        <v>13.232200000000001</v>
      </c>
      <c r="Q121" s="120">
        <v>5.4465000000000003</v>
      </c>
      <c r="R121" s="120">
        <v>5.4520999999999997</v>
      </c>
      <c r="S121" s="120">
        <v>33.334099999999999</v>
      </c>
      <c r="T121" s="120">
        <v>33.3476</v>
      </c>
      <c r="U121" s="120">
        <v>36.765000000000001</v>
      </c>
      <c r="V121" s="120">
        <v>13.948600000000001</v>
      </c>
      <c r="W121" s="120">
        <v>8.5303000000000004</v>
      </c>
      <c r="X121" s="120">
        <v>6.8148999999999997</v>
      </c>
      <c r="Y121" s="120">
        <v>7.0773999999999999</v>
      </c>
      <c r="Z121" s="120">
        <v>1.3194999999999999</v>
      </c>
      <c r="AA121" s="120">
        <v>7.4931999999999999</v>
      </c>
      <c r="AB121" s="120">
        <v>11.4498</v>
      </c>
      <c r="AC121" s="120">
        <v>1.7075</v>
      </c>
      <c r="AD121" s="121"/>
      <c r="AE121" s="121"/>
      <c r="AF121" s="121"/>
    </row>
    <row r="122" spans="1:32" hidden="1" outlineLevel="1" collapsed="1">
      <c r="A122" s="8">
        <v>43922</v>
      </c>
      <c r="B122" s="120">
        <v>773308.39082603005</v>
      </c>
      <c r="C122" s="120">
        <v>426013.67570453999</v>
      </c>
      <c r="D122" s="120">
        <v>347294.71512149001</v>
      </c>
      <c r="E122" s="120">
        <v>217315.74228872001</v>
      </c>
      <c r="F122" s="120">
        <v>174840.68740768</v>
      </c>
      <c r="G122" s="120">
        <v>42475.05488104</v>
      </c>
      <c r="H122" s="120">
        <v>439322.10907116003</v>
      </c>
      <c r="I122" s="120">
        <v>249358.73278555</v>
      </c>
      <c r="J122" s="120">
        <v>189963.37628560996</v>
      </c>
      <c r="K122" s="120">
        <v>641059.32977890002</v>
      </c>
      <c r="L122" s="120">
        <v>372079.92341037001</v>
      </c>
      <c r="M122" s="120">
        <v>268979.40636853001</v>
      </c>
      <c r="N122" s="120">
        <v>12.2263</v>
      </c>
      <c r="O122" s="120">
        <v>13.5077</v>
      </c>
      <c r="P122" s="120">
        <v>12.855499999999999</v>
      </c>
      <c r="Q122" s="120">
        <v>4.7103000000000002</v>
      </c>
      <c r="R122" s="120">
        <v>4.7191000000000001</v>
      </c>
      <c r="S122" s="120">
        <v>33.665700000000001</v>
      </c>
      <c r="T122" s="120">
        <v>33.711399999999998</v>
      </c>
      <c r="U122" s="120">
        <v>37.6126</v>
      </c>
      <c r="V122" s="120">
        <v>14.5671</v>
      </c>
      <c r="W122" s="120">
        <v>4.0236000000000001</v>
      </c>
      <c r="X122" s="120">
        <v>7.0167000000000002</v>
      </c>
      <c r="Y122" s="120">
        <v>7.1816000000000004</v>
      </c>
      <c r="Z122" s="120">
        <v>1.3130999999999999</v>
      </c>
      <c r="AA122" s="120">
        <v>7.7854000000000001</v>
      </c>
      <c r="AB122" s="120">
        <v>11.479200000000001</v>
      </c>
      <c r="AC122" s="120">
        <v>2.1882999999999999</v>
      </c>
      <c r="AD122" s="121"/>
      <c r="AE122" s="121"/>
      <c r="AF122" s="121"/>
    </row>
    <row r="123" spans="1:32" hidden="1" outlineLevel="1" collapsed="1">
      <c r="A123" s="8">
        <v>43952</v>
      </c>
      <c r="B123" s="120">
        <v>762953.26654513006</v>
      </c>
      <c r="C123" s="120">
        <v>420329.08822475001</v>
      </c>
      <c r="D123" s="120">
        <v>342624.17832037999</v>
      </c>
      <c r="E123" s="120">
        <v>217122.13294467999</v>
      </c>
      <c r="F123" s="120">
        <v>174782.17724372001</v>
      </c>
      <c r="G123" s="120">
        <v>42339.955700960003</v>
      </c>
      <c r="H123" s="120">
        <v>448879.58643852017</v>
      </c>
      <c r="I123" s="120">
        <v>258234.02112210001</v>
      </c>
      <c r="J123" s="120">
        <v>190645.56531641999</v>
      </c>
      <c r="K123" s="120">
        <v>647388.71970390005</v>
      </c>
      <c r="L123" s="120">
        <v>378079.04525557999</v>
      </c>
      <c r="M123" s="120">
        <v>269309.67444831994</v>
      </c>
      <c r="N123" s="120">
        <v>10.9862</v>
      </c>
      <c r="O123" s="120">
        <v>11.7521</v>
      </c>
      <c r="P123" s="120">
        <v>10.904400000000001</v>
      </c>
      <c r="Q123" s="120">
        <v>4.8163</v>
      </c>
      <c r="R123" s="120">
        <v>4.8235000000000001</v>
      </c>
      <c r="S123" s="120">
        <v>32.880099999999999</v>
      </c>
      <c r="T123" s="120">
        <v>32.910499999999999</v>
      </c>
      <c r="U123" s="120">
        <v>36.593200000000003</v>
      </c>
      <c r="V123" s="120">
        <v>16.5961</v>
      </c>
      <c r="W123" s="120">
        <v>6.1170999999999998</v>
      </c>
      <c r="X123" s="120">
        <v>6.0315000000000003</v>
      </c>
      <c r="Y123" s="120">
        <v>6.1768999999999998</v>
      </c>
      <c r="Z123" s="120">
        <v>1.8355999999999999</v>
      </c>
      <c r="AA123" s="120">
        <v>7.4074</v>
      </c>
      <c r="AB123" s="120">
        <v>11.0822</v>
      </c>
      <c r="AC123" s="120">
        <v>1.9429000000000001</v>
      </c>
      <c r="AD123" s="121"/>
      <c r="AE123" s="121"/>
      <c r="AF123" s="121"/>
    </row>
    <row r="124" spans="1:32" hidden="1" outlineLevel="1" collapsed="1">
      <c r="A124" s="8">
        <v>43983</v>
      </c>
      <c r="B124" s="120">
        <v>761426.42581418995</v>
      </c>
      <c r="C124" s="120">
        <v>419840.58494827</v>
      </c>
      <c r="D124" s="120">
        <v>341585.84086592001</v>
      </c>
      <c r="E124" s="120">
        <v>218179.63544541999</v>
      </c>
      <c r="F124" s="120">
        <v>176495.00299956001</v>
      </c>
      <c r="G124" s="120">
        <v>41684.632445859999</v>
      </c>
      <c r="H124" s="120">
        <v>454322.75363361003</v>
      </c>
      <c r="I124" s="120">
        <v>269515.06638024002</v>
      </c>
      <c r="J124" s="120">
        <v>184807.68725337007</v>
      </c>
      <c r="K124" s="120">
        <v>658210.05956180987</v>
      </c>
      <c r="L124" s="120">
        <v>389740.55336853996</v>
      </c>
      <c r="M124" s="120">
        <v>268469.50619326998</v>
      </c>
      <c r="N124" s="120">
        <v>10.065099999999999</v>
      </c>
      <c r="O124" s="120">
        <v>10.8355</v>
      </c>
      <c r="P124" s="120">
        <v>9.9339999999999993</v>
      </c>
      <c r="Q124" s="120">
        <v>5.1361999999999997</v>
      </c>
      <c r="R124" s="120">
        <v>5.1432000000000002</v>
      </c>
      <c r="S124" s="120">
        <v>32.408000000000001</v>
      </c>
      <c r="T124" s="120">
        <v>32.449199999999998</v>
      </c>
      <c r="U124" s="120">
        <v>36.072000000000003</v>
      </c>
      <c r="V124" s="120">
        <v>12.692299999999999</v>
      </c>
      <c r="W124" s="120">
        <v>7.2605000000000004</v>
      </c>
      <c r="X124" s="120">
        <v>5.1371000000000002</v>
      </c>
      <c r="Y124" s="120">
        <v>5.2550999999999997</v>
      </c>
      <c r="Z124" s="120">
        <v>1.8669</v>
      </c>
      <c r="AA124" s="120">
        <v>7.0949</v>
      </c>
      <c r="AB124" s="120">
        <v>10.4247</v>
      </c>
      <c r="AC124" s="120">
        <v>1.7178</v>
      </c>
      <c r="AD124" s="121"/>
      <c r="AE124" s="121"/>
      <c r="AF124" s="121"/>
    </row>
    <row r="125" spans="1:32" hidden="1" outlineLevel="1" collapsed="1">
      <c r="A125" s="8">
        <v>44013</v>
      </c>
      <c r="B125" s="120">
        <v>779999.87813269999</v>
      </c>
      <c r="C125" s="120">
        <v>422588.15666805999</v>
      </c>
      <c r="D125" s="120">
        <v>357411.72146464</v>
      </c>
      <c r="E125" s="120">
        <v>221179.79364392001</v>
      </c>
      <c r="F125" s="120">
        <v>178333.04554533001</v>
      </c>
      <c r="G125" s="120">
        <v>42846.748098589997</v>
      </c>
      <c r="H125" s="120">
        <v>479634.45632659009</v>
      </c>
      <c r="I125" s="120">
        <v>283505.31477264001</v>
      </c>
      <c r="J125" s="120">
        <v>196129.14155394997</v>
      </c>
      <c r="K125" s="120">
        <v>673267.88615323009</v>
      </c>
      <c r="L125" s="120">
        <v>389989.65719016001</v>
      </c>
      <c r="M125" s="120">
        <v>283278.22896306997</v>
      </c>
      <c r="N125" s="120">
        <v>9.6591000000000005</v>
      </c>
      <c r="O125" s="120">
        <v>10.2049</v>
      </c>
      <c r="P125" s="120">
        <v>9.2352000000000007</v>
      </c>
      <c r="Q125" s="120">
        <v>5.3555999999999999</v>
      </c>
      <c r="R125" s="120">
        <v>5.3716999999999997</v>
      </c>
      <c r="S125" s="120">
        <v>31.567</v>
      </c>
      <c r="T125" s="120">
        <v>31.598800000000001</v>
      </c>
      <c r="U125" s="120">
        <v>35.1297</v>
      </c>
      <c r="V125" s="120">
        <v>18.994900000000001</v>
      </c>
      <c r="W125" s="120">
        <v>7.2302</v>
      </c>
      <c r="X125" s="120">
        <v>4.3017000000000003</v>
      </c>
      <c r="Y125" s="120">
        <v>4.3864999999999998</v>
      </c>
      <c r="Z125" s="120">
        <v>1.2785</v>
      </c>
      <c r="AA125" s="120">
        <v>6.1714000000000002</v>
      </c>
      <c r="AB125" s="120">
        <v>9.3796999999999997</v>
      </c>
      <c r="AC125" s="120">
        <v>1.4708000000000001</v>
      </c>
      <c r="AD125" s="121"/>
      <c r="AE125" s="121"/>
      <c r="AF125" s="121"/>
    </row>
    <row r="126" spans="1:32" hidden="1" outlineLevel="1" collapsed="1">
      <c r="A126" s="8">
        <v>44044</v>
      </c>
      <c r="B126" s="120">
        <v>779261.08391743002</v>
      </c>
      <c r="C126" s="120">
        <v>420954.51301245001</v>
      </c>
      <c r="D126" s="120">
        <v>358306.57090498001</v>
      </c>
      <c r="E126" s="120">
        <v>223787.57861266</v>
      </c>
      <c r="F126" s="120">
        <v>181427.5432358</v>
      </c>
      <c r="G126" s="120">
        <v>42360.035376860003</v>
      </c>
      <c r="H126" s="120">
        <v>481696.26803346002</v>
      </c>
      <c r="I126" s="120">
        <v>291832.75655086001</v>
      </c>
      <c r="J126" s="120">
        <v>189863.51148260001</v>
      </c>
      <c r="K126" s="120">
        <v>671974.50525606005</v>
      </c>
      <c r="L126" s="120">
        <v>389931.05189615005</v>
      </c>
      <c r="M126" s="120">
        <v>282043.45335991005</v>
      </c>
      <c r="N126" s="120">
        <v>9.2220999999999993</v>
      </c>
      <c r="O126" s="120">
        <v>9.7736000000000001</v>
      </c>
      <c r="P126" s="120">
        <v>8.8474000000000004</v>
      </c>
      <c r="Q126" s="120">
        <v>5.343</v>
      </c>
      <c r="R126" s="120">
        <v>5.3506</v>
      </c>
      <c r="S126" s="120">
        <v>31.270700000000001</v>
      </c>
      <c r="T126" s="120">
        <v>31.284700000000001</v>
      </c>
      <c r="U126" s="120">
        <v>35.081499999999998</v>
      </c>
      <c r="V126" s="120">
        <v>21.869900000000001</v>
      </c>
      <c r="W126" s="120">
        <v>7.6631</v>
      </c>
      <c r="X126" s="120">
        <v>3.8477999999999999</v>
      </c>
      <c r="Y126" s="120">
        <v>3.9365999999999999</v>
      </c>
      <c r="Z126" s="120">
        <v>1.5048999999999999</v>
      </c>
      <c r="AA126" s="120">
        <v>6.0182000000000002</v>
      </c>
      <c r="AB126" s="120">
        <v>9.1652000000000005</v>
      </c>
      <c r="AC126" s="120">
        <v>1.415</v>
      </c>
      <c r="AD126" s="121"/>
      <c r="AE126" s="121"/>
      <c r="AF126" s="121"/>
    </row>
    <row r="127" spans="1:32" hidden="1" outlineLevel="1" collapsed="1">
      <c r="A127" s="8">
        <v>44075</v>
      </c>
      <c r="B127" s="120">
        <v>743245.69780589</v>
      </c>
      <c r="C127" s="120">
        <v>415548.32581587002</v>
      </c>
      <c r="D127" s="120">
        <v>327697.37199001998</v>
      </c>
      <c r="E127" s="120">
        <v>221849.03112651</v>
      </c>
      <c r="F127" s="120">
        <v>179654.8871235</v>
      </c>
      <c r="G127" s="120">
        <v>42194.144003009998</v>
      </c>
      <c r="H127" s="120">
        <v>506702.72790784994</v>
      </c>
      <c r="I127" s="120">
        <v>304740.27101390006</v>
      </c>
      <c r="J127" s="120">
        <v>201962.45689395</v>
      </c>
      <c r="K127" s="120">
        <v>686575.68184257997</v>
      </c>
      <c r="L127" s="120">
        <v>397367.48894782003</v>
      </c>
      <c r="M127" s="120">
        <v>289208.19289476</v>
      </c>
      <c r="N127" s="120">
        <v>9.1129999999999995</v>
      </c>
      <c r="O127" s="120">
        <v>9.6631</v>
      </c>
      <c r="P127" s="120">
        <v>8.7123000000000008</v>
      </c>
      <c r="Q127" s="120">
        <v>5.1932999999999998</v>
      </c>
      <c r="R127" s="120">
        <v>5.1994999999999996</v>
      </c>
      <c r="S127" s="120">
        <v>30.276</v>
      </c>
      <c r="T127" s="120">
        <v>30.308800000000002</v>
      </c>
      <c r="U127" s="120">
        <v>34.651299999999999</v>
      </c>
      <c r="V127" s="120">
        <v>15.813000000000001</v>
      </c>
      <c r="W127" s="120">
        <v>8.0417000000000005</v>
      </c>
      <c r="X127" s="120">
        <v>3.726</v>
      </c>
      <c r="Y127" s="120">
        <v>3.8128000000000002</v>
      </c>
      <c r="Z127" s="120">
        <v>1.1169</v>
      </c>
      <c r="AA127" s="120">
        <v>5.8593000000000002</v>
      </c>
      <c r="AB127" s="120">
        <v>8.7880000000000003</v>
      </c>
      <c r="AC127" s="120">
        <v>1.282</v>
      </c>
      <c r="AD127" s="121"/>
      <c r="AE127" s="121"/>
      <c r="AF127" s="121"/>
    </row>
    <row r="128" spans="1:32" hidden="1" outlineLevel="1" collapsed="1">
      <c r="A128" s="8">
        <v>44105</v>
      </c>
      <c r="B128" s="120">
        <v>738451.42991884996</v>
      </c>
      <c r="C128" s="120">
        <v>414141.41356184997</v>
      </c>
      <c r="D128" s="120">
        <v>324310.01635699999</v>
      </c>
      <c r="E128" s="120">
        <v>209414.67688439001</v>
      </c>
      <c r="F128" s="120">
        <v>172022.73348117</v>
      </c>
      <c r="G128" s="120">
        <v>37391.943403220001</v>
      </c>
      <c r="H128" s="120">
        <v>519921.44653289986</v>
      </c>
      <c r="I128" s="120">
        <v>318051.65548193001</v>
      </c>
      <c r="J128" s="120">
        <v>201869.79105096997</v>
      </c>
      <c r="K128" s="120">
        <v>695779.58551934012</v>
      </c>
      <c r="L128" s="120">
        <v>404111.13540610007</v>
      </c>
      <c r="M128" s="120">
        <v>291668.45011324005</v>
      </c>
      <c r="N128" s="120">
        <v>8.9901</v>
      </c>
      <c r="O128" s="120">
        <v>9.4671000000000003</v>
      </c>
      <c r="P128" s="120">
        <v>8.6252999999999993</v>
      </c>
      <c r="Q128" s="120">
        <v>5.1920000000000002</v>
      </c>
      <c r="R128" s="120">
        <v>5.2030000000000003</v>
      </c>
      <c r="S128" s="120">
        <v>29.520399999999999</v>
      </c>
      <c r="T128" s="120">
        <v>29.5395</v>
      </c>
      <c r="U128" s="120">
        <v>34.5062</v>
      </c>
      <c r="V128" s="120">
        <v>17.4999</v>
      </c>
      <c r="W128" s="120">
        <v>7.6332000000000004</v>
      </c>
      <c r="X128" s="120">
        <v>3.6652</v>
      </c>
      <c r="Y128" s="120">
        <v>3.7789999999999999</v>
      </c>
      <c r="Z128" s="120">
        <v>1.1329</v>
      </c>
      <c r="AA128" s="120">
        <v>5.7938000000000001</v>
      </c>
      <c r="AB128" s="120">
        <v>8.6166999999999998</v>
      </c>
      <c r="AC128" s="120">
        <v>1.3319000000000001</v>
      </c>
      <c r="AD128" s="121"/>
      <c r="AE128" s="121"/>
      <c r="AF128" s="121"/>
    </row>
    <row r="129" spans="1:32" hidden="1" outlineLevel="1" collapsed="1">
      <c r="A129" s="8">
        <v>44136</v>
      </c>
      <c r="B129" s="120">
        <v>742171.70762286999</v>
      </c>
      <c r="C129" s="120">
        <v>417904.29535469</v>
      </c>
      <c r="D129" s="120">
        <v>324267.41226817999</v>
      </c>
      <c r="E129" s="120">
        <v>210001.07928273</v>
      </c>
      <c r="F129" s="120">
        <v>174588.99992469</v>
      </c>
      <c r="G129" s="120">
        <v>35412.079358039999</v>
      </c>
      <c r="H129" s="120">
        <v>517423.21614030993</v>
      </c>
      <c r="I129" s="120">
        <v>314743.04072227003</v>
      </c>
      <c r="J129" s="120">
        <v>202680.17541803999</v>
      </c>
      <c r="K129" s="120">
        <v>703305.81260094</v>
      </c>
      <c r="L129" s="120">
        <v>409358.47800210002</v>
      </c>
      <c r="M129" s="120">
        <v>293947.33459884004</v>
      </c>
      <c r="N129" s="120">
        <v>8.9572000000000003</v>
      </c>
      <c r="O129" s="120">
        <v>9.3713999999999995</v>
      </c>
      <c r="P129" s="120">
        <v>8.4320000000000004</v>
      </c>
      <c r="Q129" s="120">
        <v>5.0228000000000002</v>
      </c>
      <c r="R129" s="120">
        <v>5.0335999999999999</v>
      </c>
      <c r="S129" s="120">
        <v>30.421500000000002</v>
      </c>
      <c r="T129" s="120">
        <v>30.438099999999999</v>
      </c>
      <c r="U129" s="120">
        <v>34.193300000000001</v>
      </c>
      <c r="V129" s="120">
        <v>21.596699999999998</v>
      </c>
      <c r="W129" s="120">
        <v>7.1017000000000001</v>
      </c>
      <c r="X129" s="120">
        <v>3.6294</v>
      </c>
      <c r="Y129" s="120">
        <v>3.7351000000000001</v>
      </c>
      <c r="Z129" s="120">
        <v>1.4325000000000001</v>
      </c>
      <c r="AA129" s="120">
        <v>5.2141999999999999</v>
      </c>
      <c r="AB129" s="120">
        <v>7.8779000000000003</v>
      </c>
      <c r="AC129" s="120">
        <v>1.2428999999999999</v>
      </c>
      <c r="AD129" s="121"/>
      <c r="AE129" s="121"/>
      <c r="AF129" s="121"/>
    </row>
    <row r="130" spans="1:32" hidden="1" outlineLevel="1" collapsed="1">
      <c r="A130" s="8">
        <v>44166</v>
      </c>
      <c r="B130" s="120">
        <v>724156.53419985995</v>
      </c>
      <c r="C130" s="120">
        <v>409517.02830577001</v>
      </c>
      <c r="D130" s="120">
        <v>314639.50589408999</v>
      </c>
      <c r="E130" s="120">
        <v>206471.43665319</v>
      </c>
      <c r="F130" s="120">
        <v>174432.28626188001</v>
      </c>
      <c r="G130" s="120">
        <v>32039.150391309999</v>
      </c>
      <c r="H130" s="120">
        <v>549487.70555002009</v>
      </c>
      <c r="I130" s="120">
        <v>361293.08521366009</v>
      </c>
      <c r="J130" s="120">
        <v>188194.62033636001</v>
      </c>
      <c r="K130" s="120">
        <v>730317.48483752017</v>
      </c>
      <c r="L130" s="120">
        <v>433416.66656522994</v>
      </c>
      <c r="M130" s="120">
        <v>296900.81827229005</v>
      </c>
      <c r="N130" s="120">
        <v>8.7912999999999997</v>
      </c>
      <c r="O130" s="120">
        <v>9.2462999999999997</v>
      </c>
      <c r="P130" s="120">
        <v>8.3917000000000002</v>
      </c>
      <c r="Q130" s="120">
        <v>5.1380999999999997</v>
      </c>
      <c r="R130" s="120">
        <v>5.1565000000000003</v>
      </c>
      <c r="S130" s="120">
        <v>29.901199999999999</v>
      </c>
      <c r="T130" s="120">
        <v>29.918900000000001</v>
      </c>
      <c r="U130" s="120">
        <v>33.261000000000003</v>
      </c>
      <c r="V130" s="120">
        <v>21.6633</v>
      </c>
      <c r="W130" s="120">
        <v>5.8192000000000004</v>
      </c>
      <c r="X130" s="120">
        <v>3.6208</v>
      </c>
      <c r="Y130" s="120">
        <v>3.7334999999999998</v>
      </c>
      <c r="Z130" s="120">
        <v>1.1157999999999999</v>
      </c>
      <c r="AA130" s="120">
        <v>5.2933000000000003</v>
      </c>
      <c r="AB130" s="120">
        <v>7.6353999999999997</v>
      </c>
      <c r="AC130" s="120">
        <v>1.1996</v>
      </c>
      <c r="AD130" s="121"/>
      <c r="AE130" s="121"/>
      <c r="AF130" s="121"/>
    </row>
    <row r="131" spans="1:32" hidden="1" outlineLevel="1" collapsed="1">
      <c r="A131" s="8">
        <v>44197</v>
      </c>
      <c r="B131" s="120">
        <v>723308.41639847006</v>
      </c>
      <c r="C131" s="120">
        <v>414073.32060618</v>
      </c>
      <c r="D131" s="120">
        <v>309235.09579229</v>
      </c>
      <c r="E131" s="120">
        <v>207869.59497931</v>
      </c>
      <c r="F131" s="120">
        <v>175997.01528202</v>
      </c>
      <c r="G131" s="120">
        <v>31872.579697289999</v>
      </c>
      <c r="H131" s="120">
        <v>541403.6336249701</v>
      </c>
      <c r="I131" s="120">
        <v>348489.74900257995</v>
      </c>
      <c r="J131" s="120">
        <v>192913.88462239</v>
      </c>
      <c r="K131" s="120">
        <v>726782.33731419011</v>
      </c>
      <c r="L131" s="120">
        <v>430926.88749612006</v>
      </c>
      <c r="M131" s="120">
        <v>295855.44981806999</v>
      </c>
      <c r="N131" s="120">
        <v>8.8432999999999993</v>
      </c>
      <c r="O131" s="120">
        <v>9.3579000000000008</v>
      </c>
      <c r="P131" s="120">
        <v>8.5547000000000004</v>
      </c>
      <c r="Q131" s="120">
        <v>4.3632</v>
      </c>
      <c r="R131" s="120">
        <v>4.3905000000000003</v>
      </c>
      <c r="S131" s="120">
        <v>30.324300000000001</v>
      </c>
      <c r="T131" s="120">
        <v>30.349799999999998</v>
      </c>
      <c r="U131" s="120">
        <v>34.204000000000001</v>
      </c>
      <c r="V131" s="120">
        <v>18.7227</v>
      </c>
      <c r="W131" s="120">
        <v>6.0799000000000003</v>
      </c>
      <c r="X131" s="120">
        <v>3.6623999999999999</v>
      </c>
      <c r="Y131" s="120">
        <v>3.7410000000000001</v>
      </c>
      <c r="Z131" s="120">
        <v>1.1922999999999999</v>
      </c>
      <c r="AA131" s="120">
        <v>5.4889000000000001</v>
      </c>
      <c r="AB131" s="120">
        <v>7.7215999999999996</v>
      </c>
      <c r="AC131" s="120">
        <v>1.1680999999999999</v>
      </c>
      <c r="AD131" s="121"/>
      <c r="AE131" s="121"/>
      <c r="AF131" s="121"/>
    </row>
    <row r="132" spans="1:32" hidden="1" outlineLevel="1" collapsed="1">
      <c r="A132" s="8">
        <v>44228</v>
      </c>
      <c r="B132" s="120">
        <v>722715.07665394002</v>
      </c>
      <c r="C132" s="120">
        <v>417037.54916523001</v>
      </c>
      <c r="D132" s="120">
        <v>305677.52748871001</v>
      </c>
      <c r="E132" s="120">
        <v>209115.18424954001</v>
      </c>
      <c r="F132" s="120">
        <v>178888.10569549</v>
      </c>
      <c r="G132" s="120">
        <v>30227.07855405</v>
      </c>
      <c r="H132" s="120">
        <v>534953.35369519994</v>
      </c>
      <c r="I132" s="120">
        <v>346583.32708254992</v>
      </c>
      <c r="J132" s="120">
        <v>188370.02661265002</v>
      </c>
      <c r="K132" s="120">
        <v>733252.23713928007</v>
      </c>
      <c r="L132" s="120">
        <v>437738.57198924996</v>
      </c>
      <c r="M132" s="120">
        <v>295513.66515003005</v>
      </c>
      <c r="N132" s="120">
        <v>8.4046000000000003</v>
      </c>
      <c r="O132" s="120">
        <v>8.9293999999999993</v>
      </c>
      <c r="P132" s="120">
        <v>8.0982000000000003</v>
      </c>
      <c r="Q132" s="120">
        <v>4.3179999999999996</v>
      </c>
      <c r="R132" s="120">
        <v>4.3320999999999996</v>
      </c>
      <c r="S132" s="120">
        <v>29.7986</v>
      </c>
      <c r="T132" s="120">
        <v>29.798100000000002</v>
      </c>
      <c r="U132" s="120">
        <v>34.130400000000002</v>
      </c>
      <c r="V132" s="120">
        <v>30.1968</v>
      </c>
      <c r="W132" s="120">
        <v>5.9287999999999998</v>
      </c>
      <c r="X132" s="120">
        <v>3.6189</v>
      </c>
      <c r="Y132" s="120">
        <v>3.7006000000000001</v>
      </c>
      <c r="Z132" s="120">
        <v>1.1984999999999999</v>
      </c>
      <c r="AA132" s="120">
        <v>5.0811999999999999</v>
      </c>
      <c r="AB132" s="120">
        <v>7.4698000000000002</v>
      </c>
      <c r="AC132" s="120">
        <v>1.0429999999999999</v>
      </c>
      <c r="AD132" s="121"/>
      <c r="AE132" s="121"/>
      <c r="AF132" s="121"/>
    </row>
    <row r="133" spans="1:32" hidden="1" outlineLevel="1" collapsed="1">
      <c r="A133" s="8">
        <v>44256</v>
      </c>
      <c r="B133" s="120">
        <v>717798.50758729002</v>
      </c>
      <c r="C133" s="120">
        <v>417519.12782171997</v>
      </c>
      <c r="D133" s="120">
        <v>300279.37976556999</v>
      </c>
      <c r="E133" s="120">
        <v>213605.88205203999</v>
      </c>
      <c r="F133" s="120">
        <v>184124.19999930999</v>
      </c>
      <c r="G133" s="120">
        <v>29481.682052730001</v>
      </c>
      <c r="H133" s="120">
        <v>549709.48050824006</v>
      </c>
      <c r="I133" s="120">
        <v>350689.71785297</v>
      </c>
      <c r="J133" s="120">
        <v>199019.76265526999</v>
      </c>
      <c r="K133" s="120">
        <v>732758.83592674986</v>
      </c>
      <c r="L133" s="120">
        <v>439621.71406239999</v>
      </c>
      <c r="M133" s="120">
        <v>293137.12186435005</v>
      </c>
      <c r="N133" s="120">
        <v>8.4741999999999997</v>
      </c>
      <c r="O133" s="120">
        <v>8.9739000000000004</v>
      </c>
      <c r="P133" s="120">
        <v>8.2355</v>
      </c>
      <c r="Q133" s="120">
        <v>4.327</v>
      </c>
      <c r="R133" s="120">
        <v>4.3278999999999996</v>
      </c>
      <c r="S133" s="120">
        <v>29.762899999999998</v>
      </c>
      <c r="T133" s="120">
        <v>29.775200000000002</v>
      </c>
      <c r="U133" s="120">
        <v>33.700499999999998</v>
      </c>
      <c r="V133" s="120">
        <v>22.7654</v>
      </c>
      <c r="W133" s="120">
        <v>6.1738</v>
      </c>
      <c r="X133" s="120">
        <v>3.6440999999999999</v>
      </c>
      <c r="Y133" s="120">
        <v>3.7471999999999999</v>
      </c>
      <c r="Z133" s="120">
        <v>0.93879999999999997</v>
      </c>
      <c r="AA133" s="120">
        <v>4.6679000000000004</v>
      </c>
      <c r="AB133" s="120">
        <v>6.9992999999999999</v>
      </c>
      <c r="AC133" s="120">
        <v>0.71630000000000005</v>
      </c>
      <c r="AD133" s="121"/>
      <c r="AE133" s="121"/>
      <c r="AF133" s="121"/>
    </row>
    <row r="134" spans="1:32" hidden="1" outlineLevel="1" collapsed="1">
      <c r="A134" s="8">
        <v>44287</v>
      </c>
      <c r="B134" s="120">
        <v>733228.17118754005</v>
      </c>
      <c r="C134" s="120">
        <v>427738.71962982998</v>
      </c>
      <c r="D134" s="120">
        <v>305489.45155771001</v>
      </c>
      <c r="E134" s="120">
        <v>216625.58356748</v>
      </c>
      <c r="F134" s="120">
        <v>187622.09374551999</v>
      </c>
      <c r="G134" s="120">
        <v>29003.48982196</v>
      </c>
      <c r="H134" s="120">
        <v>555029.82336463989</v>
      </c>
      <c r="I134" s="120">
        <v>350338.99989964999</v>
      </c>
      <c r="J134" s="120">
        <v>204690.82346498998</v>
      </c>
      <c r="K134" s="120">
        <v>743472.6450052599</v>
      </c>
      <c r="L134" s="120">
        <v>452762.91431708005</v>
      </c>
      <c r="M134" s="120">
        <v>290709.73068817996</v>
      </c>
      <c r="N134" s="120">
        <v>8.8503000000000007</v>
      </c>
      <c r="O134" s="120">
        <v>9.3800000000000008</v>
      </c>
      <c r="P134" s="120">
        <v>8.6851000000000003</v>
      </c>
      <c r="Q134" s="120">
        <v>4.8898000000000001</v>
      </c>
      <c r="R134" s="120">
        <v>4.8959999999999999</v>
      </c>
      <c r="S134" s="120">
        <v>29.582699999999999</v>
      </c>
      <c r="T134" s="120">
        <v>29.587399999999999</v>
      </c>
      <c r="U134" s="120">
        <v>33.175600000000003</v>
      </c>
      <c r="V134" s="120">
        <v>25.2425</v>
      </c>
      <c r="W134" s="120">
        <v>7.1649000000000003</v>
      </c>
      <c r="X134" s="120">
        <v>3.7595000000000001</v>
      </c>
      <c r="Y134" s="120">
        <v>3.8780999999999999</v>
      </c>
      <c r="Z134" s="120">
        <v>1.0031000000000001</v>
      </c>
      <c r="AA134" s="120">
        <v>4.5719000000000003</v>
      </c>
      <c r="AB134" s="120">
        <v>6.7096</v>
      </c>
      <c r="AC134" s="120">
        <v>0.72150000000000003</v>
      </c>
      <c r="AD134" s="121"/>
      <c r="AE134" s="121"/>
      <c r="AF134" s="121"/>
    </row>
    <row r="135" spans="1:32" hidden="1" outlineLevel="1" collapsed="1">
      <c r="A135" s="8">
        <v>44317</v>
      </c>
      <c r="B135" s="120">
        <v>729349.98783781996</v>
      </c>
      <c r="C135" s="120">
        <v>439329.36086016998</v>
      </c>
      <c r="D135" s="120">
        <v>290020.62697764998</v>
      </c>
      <c r="E135" s="120">
        <v>222419.95783686999</v>
      </c>
      <c r="F135" s="120">
        <v>194137.59524947</v>
      </c>
      <c r="G135" s="120">
        <v>28282.362587399999</v>
      </c>
      <c r="H135" s="120">
        <v>563973.99888236029</v>
      </c>
      <c r="I135" s="120">
        <v>360206.8338070999</v>
      </c>
      <c r="J135" s="120">
        <v>203767.16507526001</v>
      </c>
      <c r="K135" s="120">
        <v>737440.04464366008</v>
      </c>
      <c r="L135" s="120">
        <v>449994.57968534995</v>
      </c>
      <c r="M135" s="120">
        <v>287445.46495831001</v>
      </c>
      <c r="N135" s="120">
        <v>8.9526000000000003</v>
      </c>
      <c r="O135" s="120">
        <v>9.5662000000000003</v>
      </c>
      <c r="P135" s="120">
        <v>8.7309000000000001</v>
      </c>
      <c r="Q135" s="120">
        <v>4.7492999999999999</v>
      </c>
      <c r="R135" s="120">
        <v>4.7676999999999996</v>
      </c>
      <c r="S135" s="120">
        <v>29.621300000000002</v>
      </c>
      <c r="T135" s="120">
        <v>29.626899999999999</v>
      </c>
      <c r="U135" s="120">
        <v>33.557000000000002</v>
      </c>
      <c r="V135" s="120">
        <v>24.798100000000002</v>
      </c>
      <c r="W135" s="120">
        <v>5.9448999999999996</v>
      </c>
      <c r="X135" s="120">
        <v>3.8254000000000001</v>
      </c>
      <c r="Y135" s="120">
        <v>3.9558</v>
      </c>
      <c r="Z135" s="120">
        <v>1.0176000000000001</v>
      </c>
      <c r="AA135" s="120">
        <v>4.8627000000000002</v>
      </c>
      <c r="AB135" s="120">
        <v>6.9375999999999998</v>
      </c>
      <c r="AC135" s="120">
        <v>0.61980000000000002</v>
      </c>
      <c r="AD135" s="121"/>
      <c r="AE135" s="121"/>
      <c r="AF135" s="121"/>
    </row>
    <row r="136" spans="1:32" hidden="1" outlineLevel="1" collapsed="1">
      <c r="A136" s="8">
        <v>44348</v>
      </c>
      <c r="B136" s="120">
        <v>731998.72738638998</v>
      </c>
      <c r="C136" s="120">
        <v>452200.27157858998</v>
      </c>
      <c r="D136" s="120">
        <v>279798.4558078</v>
      </c>
      <c r="E136" s="120">
        <v>227125.90144623999</v>
      </c>
      <c r="F136" s="120">
        <v>199801.83518257001</v>
      </c>
      <c r="G136" s="120">
        <v>27324.06626367</v>
      </c>
      <c r="H136" s="120">
        <v>561884.59274354007</v>
      </c>
      <c r="I136" s="120">
        <v>365793.28781817993</v>
      </c>
      <c r="J136" s="120">
        <v>196091.30492535996</v>
      </c>
      <c r="K136" s="120">
        <v>749817.20242912997</v>
      </c>
      <c r="L136" s="120">
        <v>465792.59020998003</v>
      </c>
      <c r="M136" s="120">
        <v>284024.61221914995</v>
      </c>
      <c r="N136" s="120">
        <v>9.0413999999999994</v>
      </c>
      <c r="O136" s="120">
        <v>9.6135000000000002</v>
      </c>
      <c r="P136" s="120">
        <v>8.8646999999999991</v>
      </c>
      <c r="Q136" s="120">
        <v>5.2954999999999997</v>
      </c>
      <c r="R136" s="120">
        <v>5.3239999999999998</v>
      </c>
      <c r="S136" s="120">
        <v>30.081900000000001</v>
      </c>
      <c r="T136" s="120">
        <v>30.080500000000001</v>
      </c>
      <c r="U136" s="120">
        <v>33.997999999999998</v>
      </c>
      <c r="V136" s="120">
        <v>31.5916</v>
      </c>
      <c r="W136" s="120">
        <v>7.5067000000000004</v>
      </c>
      <c r="X136" s="120">
        <v>3.8062</v>
      </c>
      <c r="Y136" s="120">
        <v>3.9218999999999999</v>
      </c>
      <c r="Z136" s="120">
        <v>1.0444</v>
      </c>
      <c r="AA136" s="120">
        <v>4.9154999999999998</v>
      </c>
      <c r="AB136" s="120">
        <v>6.8551000000000002</v>
      </c>
      <c r="AC136" s="120">
        <v>0.67910000000000004</v>
      </c>
      <c r="AD136" s="121"/>
      <c r="AE136" s="121"/>
      <c r="AF136" s="121"/>
    </row>
    <row r="137" spans="1:32" hidden="1" outlineLevel="1" collapsed="1">
      <c r="A137" s="8">
        <v>44378</v>
      </c>
      <c r="B137" s="120">
        <v>728742.07286563003</v>
      </c>
      <c r="C137" s="120">
        <v>457207.77681930002</v>
      </c>
      <c r="D137" s="120">
        <v>271534.29604633001</v>
      </c>
      <c r="E137" s="120">
        <v>231139.07931621</v>
      </c>
      <c r="F137" s="120">
        <v>204905.28604968</v>
      </c>
      <c r="G137" s="120">
        <v>26233.79326653</v>
      </c>
      <c r="H137" s="120">
        <v>573030.51870927005</v>
      </c>
      <c r="I137" s="120">
        <v>378662.91893136007</v>
      </c>
      <c r="J137" s="120">
        <v>194367.59977791004</v>
      </c>
      <c r="K137" s="120">
        <v>743425.68556754012</v>
      </c>
      <c r="L137" s="120">
        <v>461491.83961228002</v>
      </c>
      <c r="M137" s="120">
        <v>281933.84595525998</v>
      </c>
      <c r="N137" s="120">
        <v>9.1355000000000004</v>
      </c>
      <c r="O137" s="120">
        <v>9.9144000000000005</v>
      </c>
      <c r="P137" s="120">
        <v>9.2157</v>
      </c>
      <c r="Q137" s="120">
        <v>4.8490000000000002</v>
      </c>
      <c r="R137" s="120">
        <v>4.8609</v>
      </c>
      <c r="S137" s="120">
        <v>29.592700000000001</v>
      </c>
      <c r="T137" s="120">
        <v>29.603400000000001</v>
      </c>
      <c r="U137" s="120">
        <v>33.176099999999998</v>
      </c>
      <c r="V137" s="120">
        <v>21.7638</v>
      </c>
      <c r="W137" s="120">
        <v>4.9218000000000002</v>
      </c>
      <c r="X137" s="120">
        <v>3.9504999999999999</v>
      </c>
      <c r="Y137" s="120">
        <v>4.0540000000000003</v>
      </c>
      <c r="Z137" s="120">
        <v>1.01</v>
      </c>
      <c r="AA137" s="120">
        <v>4.8592000000000004</v>
      </c>
      <c r="AB137" s="120">
        <v>6.7811000000000003</v>
      </c>
      <c r="AC137" s="120">
        <v>0.59289999999999998</v>
      </c>
      <c r="AD137" s="121"/>
      <c r="AE137" s="121"/>
      <c r="AF137" s="121"/>
    </row>
    <row r="138" spans="1:32" hidden="1" outlineLevel="1" collapsed="1">
      <c r="A138" s="8">
        <v>44409</v>
      </c>
      <c r="B138" s="120">
        <v>749205.40850559995</v>
      </c>
      <c r="C138" s="120">
        <v>472670.6106291</v>
      </c>
      <c r="D138" s="120">
        <v>276534.7978765</v>
      </c>
      <c r="E138" s="120">
        <v>236757.68944844001</v>
      </c>
      <c r="F138" s="120">
        <v>212543.77782913001</v>
      </c>
      <c r="G138" s="120">
        <v>24213.911619310002</v>
      </c>
      <c r="H138" s="120">
        <v>558086.09699549014</v>
      </c>
      <c r="I138" s="120">
        <v>374392.83560303005</v>
      </c>
      <c r="J138" s="120">
        <v>183693.26139245997</v>
      </c>
      <c r="K138" s="120">
        <v>739629.63760259002</v>
      </c>
      <c r="L138" s="120">
        <v>455643.95747874002</v>
      </c>
      <c r="M138" s="120">
        <v>283985.68012385</v>
      </c>
      <c r="N138" s="120">
        <v>8.8557000000000006</v>
      </c>
      <c r="O138" s="120">
        <v>10.066599999999999</v>
      </c>
      <c r="P138" s="120">
        <v>9.3928999999999991</v>
      </c>
      <c r="Q138" s="120">
        <v>3.1655000000000002</v>
      </c>
      <c r="R138" s="120">
        <v>3.1659999999999999</v>
      </c>
      <c r="S138" s="120">
        <v>29.734100000000002</v>
      </c>
      <c r="T138" s="120">
        <v>29.741099999999999</v>
      </c>
      <c r="U138" s="120">
        <v>33.275100000000002</v>
      </c>
      <c r="V138" s="120">
        <v>25.488600000000002</v>
      </c>
      <c r="W138" s="120">
        <v>5.8457999999999997</v>
      </c>
      <c r="X138" s="120">
        <v>4.4138999999999999</v>
      </c>
      <c r="Y138" s="120">
        <v>4.5723000000000003</v>
      </c>
      <c r="Z138" s="120">
        <v>0.80420000000000003</v>
      </c>
      <c r="AA138" s="120">
        <v>4.6451000000000002</v>
      </c>
      <c r="AB138" s="120">
        <v>6.7146999999999997</v>
      </c>
      <c r="AC138" s="120">
        <v>0.54779999999999995</v>
      </c>
      <c r="AD138" s="121"/>
      <c r="AE138" s="121"/>
      <c r="AF138" s="121"/>
    </row>
    <row r="139" spans="1:32" hidden="1" outlineLevel="1" collapsed="1">
      <c r="A139" s="8">
        <v>44440</v>
      </c>
      <c r="B139" s="120">
        <v>746727.78377873998</v>
      </c>
      <c r="C139" s="120">
        <v>482573.73557233001</v>
      </c>
      <c r="D139" s="120">
        <v>264154.04820641002</v>
      </c>
      <c r="E139" s="120">
        <v>240346.56317581999</v>
      </c>
      <c r="F139" s="120">
        <v>216979.31312949999</v>
      </c>
      <c r="G139" s="120">
        <v>23367.250046320001</v>
      </c>
      <c r="H139" s="120">
        <v>577189.17555379018</v>
      </c>
      <c r="I139" s="120">
        <v>393078.33311342006</v>
      </c>
      <c r="J139" s="120">
        <v>184110.84244036995</v>
      </c>
      <c r="K139" s="120">
        <v>743830.71660060994</v>
      </c>
      <c r="L139" s="120">
        <v>463897.03236983996</v>
      </c>
      <c r="M139" s="120">
        <v>279933.68423076998</v>
      </c>
      <c r="N139" s="120">
        <v>8.8695000000000004</v>
      </c>
      <c r="O139" s="120">
        <v>9.7022999999999993</v>
      </c>
      <c r="P139" s="120">
        <v>9.0338999999999992</v>
      </c>
      <c r="Q139" s="120">
        <v>3.7423000000000002</v>
      </c>
      <c r="R139" s="120">
        <v>3.7443</v>
      </c>
      <c r="S139" s="120">
        <v>29.643799999999999</v>
      </c>
      <c r="T139" s="120">
        <v>29.645299999999999</v>
      </c>
      <c r="U139" s="120">
        <v>33.261000000000003</v>
      </c>
      <c r="V139" s="120">
        <v>28.518000000000001</v>
      </c>
      <c r="W139" s="120">
        <v>7.9147999999999996</v>
      </c>
      <c r="X139" s="120">
        <v>4.5819999999999999</v>
      </c>
      <c r="Y139" s="120">
        <v>4.7481</v>
      </c>
      <c r="Z139" s="120">
        <v>0.77559999999999996</v>
      </c>
      <c r="AA139" s="120">
        <v>4.7403000000000004</v>
      </c>
      <c r="AB139" s="120">
        <v>6.7553999999999998</v>
      </c>
      <c r="AC139" s="120">
        <v>0.49359999999999998</v>
      </c>
      <c r="AD139" s="121"/>
      <c r="AE139" s="121"/>
      <c r="AF139" s="121"/>
    </row>
    <row r="140" spans="1:32" hidden="1" outlineLevel="1" collapsed="1">
      <c r="A140" s="8">
        <v>44470</v>
      </c>
      <c r="B140" s="120">
        <v>755513.23521634995</v>
      </c>
      <c r="C140" s="120">
        <v>488159.20844279998</v>
      </c>
      <c r="D140" s="120">
        <v>267354.02677355002</v>
      </c>
      <c r="E140" s="120">
        <v>242819.02299478001</v>
      </c>
      <c r="F140" s="120">
        <v>221109.69845846001</v>
      </c>
      <c r="G140" s="120">
        <v>21709.32453632</v>
      </c>
      <c r="H140" s="120">
        <v>581753.5908486502</v>
      </c>
      <c r="I140" s="120">
        <v>398574.14930309</v>
      </c>
      <c r="J140" s="120">
        <v>183179.44154555997</v>
      </c>
      <c r="K140" s="120">
        <v>745101.41704116017</v>
      </c>
      <c r="L140" s="120">
        <v>465850.86396767996</v>
      </c>
      <c r="M140" s="120">
        <v>279250.55307348003</v>
      </c>
      <c r="N140" s="120">
        <v>9.2322000000000006</v>
      </c>
      <c r="O140" s="120">
        <v>10.011900000000001</v>
      </c>
      <c r="P140" s="120">
        <v>9.4162999999999997</v>
      </c>
      <c r="Q140" s="120">
        <v>3.9460999999999999</v>
      </c>
      <c r="R140" s="120">
        <v>3.9491999999999998</v>
      </c>
      <c r="S140" s="120">
        <v>29.631599999999999</v>
      </c>
      <c r="T140" s="120">
        <v>29.648800000000001</v>
      </c>
      <c r="U140" s="120">
        <v>33.271900000000002</v>
      </c>
      <c r="V140" s="120">
        <v>20.6143</v>
      </c>
      <c r="W140" s="120">
        <v>6.1428000000000003</v>
      </c>
      <c r="X140" s="120">
        <v>4.6452</v>
      </c>
      <c r="Y140" s="120">
        <v>4.7587000000000002</v>
      </c>
      <c r="Z140" s="120">
        <v>0.71970000000000001</v>
      </c>
      <c r="AA140" s="120">
        <v>4.8615000000000004</v>
      </c>
      <c r="AB140" s="120">
        <v>6.7606999999999999</v>
      </c>
      <c r="AC140" s="120">
        <v>0.5494</v>
      </c>
      <c r="AD140" s="121"/>
      <c r="AE140" s="121"/>
      <c r="AF140" s="121"/>
    </row>
    <row r="141" spans="1:32" hidden="1" outlineLevel="1" collapsed="1">
      <c r="A141" s="8">
        <v>44501</v>
      </c>
      <c r="B141" s="120">
        <v>761537.61189228995</v>
      </c>
      <c r="C141" s="120">
        <v>496235.26181587001</v>
      </c>
      <c r="D141" s="120">
        <v>265302.35007642</v>
      </c>
      <c r="E141" s="120">
        <v>250573.70021740001</v>
      </c>
      <c r="F141" s="120">
        <v>228804.45577104</v>
      </c>
      <c r="G141" s="120">
        <v>21769.24444636</v>
      </c>
      <c r="H141" s="120">
        <v>590102.37891186995</v>
      </c>
      <c r="I141" s="120">
        <v>409512.74833037995</v>
      </c>
      <c r="J141" s="120">
        <v>180589.63058148997</v>
      </c>
      <c r="K141" s="120">
        <v>757040.97679992986</v>
      </c>
      <c r="L141" s="120">
        <v>469045.61940349999</v>
      </c>
      <c r="M141" s="120">
        <v>287995.35739643004</v>
      </c>
      <c r="N141" s="120">
        <v>9.0797000000000008</v>
      </c>
      <c r="O141" s="120">
        <v>9.9853000000000005</v>
      </c>
      <c r="P141" s="120">
        <v>9.4392999999999994</v>
      </c>
      <c r="Q141" s="120">
        <v>3.2498999999999998</v>
      </c>
      <c r="R141" s="120">
        <v>3.2505999999999999</v>
      </c>
      <c r="S141" s="120">
        <v>28.336600000000001</v>
      </c>
      <c r="T141" s="120">
        <v>28.3491</v>
      </c>
      <c r="U141" s="120">
        <v>31.51</v>
      </c>
      <c r="V141" s="120">
        <v>18.270800000000001</v>
      </c>
      <c r="W141" s="120">
        <v>5.9080000000000004</v>
      </c>
      <c r="X141" s="120">
        <v>4.7561999999999998</v>
      </c>
      <c r="Y141" s="120">
        <v>4.8521000000000001</v>
      </c>
      <c r="Z141" s="120">
        <v>1.0256000000000001</v>
      </c>
      <c r="AA141" s="120">
        <v>5.0197000000000003</v>
      </c>
      <c r="AB141" s="120">
        <v>6.9683000000000002</v>
      </c>
      <c r="AC141" s="120">
        <v>0.62239999999999995</v>
      </c>
      <c r="AD141" s="121"/>
      <c r="AE141" s="121"/>
      <c r="AF141" s="121"/>
    </row>
    <row r="142" spans="1:32" hidden="1" outlineLevel="1" collapsed="1">
      <c r="A142" s="8">
        <v>44531</v>
      </c>
      <c r="B142" s="120">
        <v>752324.27137451002</v>
      </c>
      <c r="C142" s="120">
        <v>484060.07121442002</v>
      </c>
      <c r="D142" s="120">
        <v>268264.20016009</v>
      </c>
      <c r="E142" s="120">
        <v>254385.18023961</v>
      </c>
      <c r="F142" s="120">
        <v>232914.11796569001</v>
      </c>
      <c r="G142" s="120">
        <v>21471.062273920001</v>
      </c>
      <c r="H142" s="120">
        <v>633805.71783009009</v>
      </c>
      <c r="I142" s="120">
        <v>456470.90545160009</v>
      </c>
      <c r="J142" s="120">
        <v>177334.81237849005</v>
      </c>
      <c r="K142" s="120">
        <v>794151.81397308025</v>
      </c>
      <c r="L142" s="120">
        <v>506980.23351185001</v>
      </c>
      <c r="M142" s="120">
        <v>287171.58046123001</v>
      </c>
      <c r="N142" s="120">
        <v>9.0725999999999996</v>
      </c>
      <c r="O142" s="120">
        <v>10.480399999999999</v>
      </c>
      <c r="P142" s="120">
        <v>9.8962000000000003</v>
      </c>
      <c r="Q142" s="120">
        <v>3.3405999999999998</v>
      </c>
      <c r="R142" s="120">
        <v>3.3424999999999998</v>
      </c>
      <c r="S142" s="120">
        <v>28.063700000000001</v>
      </c>
      <c r="T142" s="120">
        <v>28.072500000000002</v>
      </c>
      <c r="U142" s="120">
        <v>31.2971</v>
      </c>
      <c r="V142" s="120">
        <v>23.189699999999998</v>
      </c>
      <c r="W142" s="120">
        <v>5.7965999999999998</v>
      </c>
      <c r="X142" s="120">
        <v>4.5206999999999997</v>
      </c>
      <c r="Y142" s="120">
        <v>4.6376999999999997</v>
      </c>
      <c r="Z142" s="120">
        <v>1.4140999999999999</v>
      </c>
      <c r="AA142" s="120">
        <v>5.1830999999999996</v>
      </c>
      <c r="AB142" s="120">
        <v>6.9608999999999996</v>
      </c>
      <c r="AC142" s="120">
        <v>0.59019999999999995</v>
      </c>
      <c r="AD142" s="121"/>
      <c r="AE142" s="121"/>
      <c r="AF142" s="121"/>
    </row>
    <row r="143" spans="1:32" hidden="1" outlineLevel="1" collapsed="1">
      <c r="A143" s="8">
        <v>44562</v>
      </c>
      <c r="B143" s="120">
        <v>769648.5953399</v>
      </c>
      <c r="C143" s="120">
        <v>486449.85166242998</v>
      </c>
      <c r="D143" s="120">
        <v>283198.74367747002</v>
      </c>
      <c r="E143" s="120">
        <v>262515.19351875997</v>
      </c>
      <c r="F143" s="120">
        <v>240199.63851101001</v>
      </c>
      <c r="G143" s="120">
        <v>22315.555007750001</v>
      </c>
      <c r="H143" s="120">
        <v>627775.91253721993</v>
      </c>
      <c r="I143" s="120">
        <v>426864.43489486008</v>
      </c>
      <c r="J143" s="120">
        <v>200911.47764236006</v>
      </c>
      <c r="K143" s="120">
        <v>773830.65855368017</v>
      </c>
      <c r="L143" s="120">
        <v>481828.46030254004</v>
      </c>
      <c r="M143" s="120">
        <v>292002.19825114001</v>
      </c>
      <c r="N143" s="120">
        <v>9.5184999999999995</v>
      </c>
      <c r="O143" s="120">
        <v>10.822699999999999</v>
      </c>
      <c r="P143" s="120">
        <v>10.373100000000001</v>
      </c>
      <c r="Q143" s="120">
        <v>3.3409</v>
      </c>
      <c r="R143" s="120">
        <v>3.3441000000000001</v>
      </c>
      <c r="S143" s="120">
        <v>28.384499999999999</v>
      </c>
      <c r="T143" s="120">
        <v>28.377500000000001</v>
      </c>
      <c r="U143" s="120">
        <v>32.035800000000002</v>
      </c>
      <c r="V143" s="120">
        <v>39.0764</v>
      </c>
      <c r="W143" s="120">
        <v>4.7176</v>
      </c>
      <c r="X143" s="120">
        <v>4.8006000000000002</v>
      </c>
      <c r="Y143" s="120">
        <v>4.8502000000000001</v>
      </c>
      <c r="Z143" s="120">
        <v>1.2723</v>
      </c>
      <c r="AA143" s="120">
        <v>5.2095000000000002</v>
      </c>
      <c r="AB143" s="120">
        <v>7.0526</v>
      </c>
      <c r="AC143" s="120">
        <v>0.53920000000000001</v>
      </c>
      <c r="AD143" s="121"/>
      <c r="AE143" s="121"/>
      <c r="AF143" s="121"/>
    </row>
    <row r="144" spans="1:32" hidden="1" outlineLevel="1" collapsed="1">
      <c r="A144" s="8">
        <v>44593</v>
      </c>
      <c r="B144" s="120">
        <v>743729.66270459001</v>
      </c>
      <c r="C144" s="120">
        <v>496100.79822917999</v>
      </c>
      <c r="D144" s="120">
        <v>247628.86447541</v>
      </c>
      <c r="E144" s="120">
        <v>268008.23141533998</v>
      </c>
      <c r="F144" s="120">
        <v>247171.25182676999</v>
      </c>
      <c r="G144" s="120">
        <v>20836.97958857</v>
      </c>
      <c r="H144" s="120">
        <v>579343.7588202199</v>
      </c>
      <c r="I144" s="120">
        <v>396982.40418646997</v>
      </c>
      <c r="J144" s="120">
        <v>182361.35463374999</v>
      </c>
      <c r="K144" s="120">
        <v>757664.95290371019</v>
      </c>
      <c r="L144" s="120">
        <v>474985.06256004999</v>
      </c>
      <c r="M144" s="120">
        <v>282679.89034366002</v>
      </c>
      <c r="N144" s="120">
        <v>10.135300000000001</v>
      </c>
      <c r="O144" s="120">
        <v>11.9078</v>
      </c>
      <c r="P144" s="120">
        <v>11.653499999999999</v>
      </c>
      <c r="Q144" s="120">
        <v>3.1598000000000002</v>
      </c>
      <c r="R144" s="120">
        <v>3.1677</v>
      </c>
      <c r="S144" s="120">
        <v>29.3233</v>
      </c>
      <c r="T144" s="120">
        <v>29.3216</v>
      </c>
      <c r="U144" s="120">
        <v>32.926699999999997</v>
      </c>
      <c r="V144" s="120">
        <v>30.6937</v>
      </c>
      <c r="W144" s="120">
        <v>4.5618999999999996</v>
      </c>
      <c r="X144" s="120">
        <v>5.5297999999999998</v>
      </c>
      <c r="Y144" s="120">
        <v>5.5917000000000003</v>
      </c>
      <c r="Z144" s="120">
        <v>1.4075</v>
      </c>
      <c r="AA144" s="120">
        <v>4.9992000000000001</v>
      </c>
      <c r="AB144" s="120">
        <v>6.7941000000000003</v>
      </c>
      <c r="AC144" s="120">
        <v>0.52669999999999995</v>
      </c>
      <c r="AD144" s="121"/>
      <c r="AE144" s="121"/>
      <c r="AF144" s="121"/>
    </row>
    <row r="145" spans="1:32" hidden="1" outlineLevel="1" collapsed="1">
      <c r="A145" s="8">
        <v>44621</v>
      </c>
      <c r="B145" s="120">
        <v>745409.09676423005</v>
      </c>
      <c r="C145" s="120">
        <v>499767.94123229</v>
      </c>
      <c r="D145" s="120">
        <v>245641.15553193999</v>
      </c>
      <c r="E145" s="120">
        <v>262704.28414926998</v>
      </c>
      <c r="F145" s="120">
        <v>241923.27075878999</v>
      </c>
      <c r="G145" s="120">
        <v>20781.013390479999</v>
      </c>
      <c r="H145" s="120">
        <v>558717.74849085987</v>
      </c>
      <c r="I145" s="120">
        <v>396447.56293206004</v>
      </c>
      <c r="J145" s="120">
        <v>162270.18555879997</v>
      </c>
      <c r="K145" s="120">
        <v>824069.45098805008</v>
      </c>
      <c r="L145" s="120">
        <v>542044.28870202997</v>
      </c>
      <c r="M145" s="120">
        <v>282025.16228602</v>
      </c>
      <c r="N145" s="120">
        <v>11.317299999999999</v>
      </c>
      <c r="O145" s="120">
        <v>13.151899999999999</v>
      </c>
      <c r="P145" s="120">
        <v>13.179500000000001</v>
      </c>
      <c r="Q145" s="120">
        <v>3.5743</v>
      </c>
      <c r="R145" s="120">
        <v>3.5949</v>
      </c>
      <c r="S145" s="120">
        <v>20.402100000000001</v>
      </c>
      <c r="T145" s="120">
        <v>20.4224</v>
      </c>
      <c r="U145" s="120">
        <v>20.639900000000001</v>
      </c>
      <c r="V145" s="120">
        <v>3.9529000000000001</v>
      </c>
      <c r="W145" s="120">
        <v>2.0000000000000001E-4</v>
      </c>
      <c r="X145" s="120">
        <v>6.0812999999999997</v>
      </c>
      <c r="Y145" s="120">
        <v>6.101</v>
      </c>
      <c r="Z145" s="120">
        <v>1.4365000000000001</v>
      </c>
      <c r="AA145" s="120">
        <v>5.0243000000000002</v>
      </c>
      <c r="AB145" s="120">
        <v>6.7050999999999998</v>
      </c>
      <c r="AC145" s="120">
        <v>0.44330000000000003</v>
      </c>
      <c r="AD145" s="121"/>
      <c r="AE145" s="121"/>
      <c r="AF145" s="121"/>
    </row>
    <row r="146" spans="1:32" hidden="1" outlineLevel="1" collapsed="1">
      <c r="A146" s="8">
        <v>44652</v>
      </c>
      <c r="B146" s="120">
        <v>751253.06496739003</v>
      </c>
      <c r="C146" s="120">
        <v>511983.27107483998</v>
      </c>
      <c r="D146" s="120">
        <v>239269.79389254999</v>
      </c>
      <c r="E146" s="120">
        <v>259173.86983914001</v>
      </c>
      <c r="F146" s="120">
        <v>238573.33439067</v>
      </c>
      <c r="G146" s="120">
        <v>20600.53544847</v>
      </c>
      <c r="H146" s="120">
        <v>587048.3918611001</v>
      </c>
      <c r="I146" s="120">
        <v>426447.45673117996</v>
      </c>
      <c r="J146" s="120">
        <v>160600.93512991999</v>
      </c>
      <c r="K146" s="120">
        <v>835059.66146236984</v>
      </c>
      <c r="L146" s="120">
        <v>553190.36918799998</v>
      </c>
      <c r="M146" s="120">
        <v>281869.29227436997</v>
      </c>
      <c r="N146" s="120">
        <v>12.2088</v>
      </c>
      <c r="O146" s="120">
        <v>13.7475</v>
      </c>
      <c r="P146" s="120">
        <v>13.818300000000001</v>
      </c>
      <c r="Q146" s="120">
        <v>4.2653999999999996</v>
      </c>
      <c r="R146" s="120">
        <v>4.2930000000000001</v>
      </c>
      <c r="S146" s="120">
        <v>24.534600000000001</v>
      </c>
      <c r="T146" s="120">
        <v>24.5321</v>
      </c>
      <c r="U146" s="120">
        <v>26.0623</v>
      </c>
      <c r="V146" s="120">
        <v>32.262999999999998</v>
      </c>
      <c r="W146" s="120">
        <v>2.5099999999999998</v>
      </c>
      <c r="X146" s="120">
        <v>4.8403</v>
      </c>
      <c r="Y146" s="120">
        <v>4.8726000000000003</v>
      </c>
      <c r="Z146" s="120">
        <v>1.6989000000000001</v>
      </c>
      <c r="AA146" s="120">
        <v>4.6356000000000002</v>
      </c>
      <c r="AB146" s="120">
        <v>5.9256000000000002</v>
      </c>
      <c r="AC146" s="120">
        <v>0.53380000000000005</v>
      </c>
      <c r="AD146" s="121"/>
      <c r="AE146" s="121"/>
      <c r="AF146" s="121"/>
    </row>
    <row r="147" spans="1:32" hidden="1" outlineLevel="1" collapsed="1">
      <c r="A147" s="8">
        <v>44682</v>
      </c>
      <c r="B147" s="120">
        <v>762683.79352970002</v>
      </c>
      <c r="C147" s="120">
        <v>530198.34777131001</v>
      </c>
      <c r="D147" s="120">
        <v>232485.44575839001</v>
      </c>
      <c r="E147" s="120">
        <v>256372.04488520999</v>
      </c>
      <c r="F147" s="120">
        <v>235769.36036224</v>
      </c>
      <c r="G147" s="120">
        <v>20602.684522970001</v>
      </c>
      <c r="H147" s="120">
        <v>587346.35749914008</v>
      </c>
      <c r="I147" s="120">
        <v>421719.50933798996</v>
      </c>
      <c r="J147" s="120">
        <v>165626.84816115003</v>
      </c>
      <c r="K147" s="120">
        <v>833895.75002793025</v>
      </c>
      <c r="L147" s="120">
        <v>550705.73627223016</v>
      </c>
      <c r="M147" s="120">
        <v>283190.01375569997</v>
      </c>
      <c r="N147" s="120">
        <v>12.3497</v>
      </c>
      <c r="O147" s="120">
        <v>13.8612</v>
      </c>
      <c r="P147" s="120">
        <v>13.945600000000001</v>
      </c>
      <c r="Q147" s="120">
        <v>4.2336999999999998</v>
      </c>
      <c r="R147" s="120">
        <v>4.2525000000000004</v>
      </c>
      <c r="S147" s="120">
        <v>21.02</v>
      </c>
      <c r="T147" s="120">
        <v>21.033200000000001</v>
      </c>
      <c r="U147" s="120">
        <v>21.622499999999999</v>
      </c>
      <c r="V147" s="120">
        <v>12.3146</v>
      </c>
      <c r="W147" s="120">
        <v>11.112299999999999</v>
      </c>
      <c r="X147" s="120">
        <v>4.2821999999999996</v>
      </c>
      <c r="Y147" s="120">
        <v>4.3148</v>
      </c>
      <c r="Z147" s="120">
        <v>1.1706000000000001</v>
      </c>
      <c r="AA147" s="120">
        <v>4.5564999999999998</v>
      </c>
      <c r="AB147" s="120">
        <v>5.6525999999999996</v>
      </c>
      <c r="AC147" s="120">
        <v>0.61539999999999995</v>
      </c>
      <c r="AD147" s="121"/>
      <c r="AE147" s="121"/>
      <c r="AF147" s="121"/>
    </row>
    <row r="148" spans="1:32" hidden="1" outlineLevel="1" collapsed="1">
      <c r="A148" s="8">
        <v>44713</v>
      </c>
      <c r="B148" s="120">
        <v>756394.34668478998</v>
      </c>
      <c r="C148" s="120">
        <v>529077.39208747004</v>
      </c>
      <c r="D148" s="120">
        <v>227316.95459732</v>
      </c>
      <c r="E148" s="120">
        <v>248930.88361230001</v>
      </c>
      <c r="F148" s="120">
        <v>229600.52070597</v>
      </c>
      <c r="G148" s="120">
        <v>19330.36290633</v>
      </c>
      <c r="H148" s="120">
        <v>585548.62618321984</v>
      </c>
      <c r="I148" s="120">
        <v>404702.50226333999</v>
      </c>
      <c r="J148" s="120">
        <v>180846.12391988002</v>
      </c>
      <c r="K148" s="120">
        <v>863704.76747125003</v>
      </c>
      <c r="L148" s="120">
        <v>580365.78272058</v>
      </c>
      <c r="M148" s="120">
        <v>283338.98475067003</v>
      </c>
      <c r="N148" s="120">
        <v>15.6381</v>
      </c>
      <c r="O148" s="120">
        <v>18.050999999999998</v>
      </c>
      <c r="P148" s="120">
        <v>18.427600000000002</v>
      </c>
      <c r="Q148" s="120">
        <v>4.4600999999999997</v>
      </c>
      <c r="R148" s="120">
        <v>4.4771000000000001</v>
      </c>
      <c r="S148" s="120">
        <v>21.783100000000001</v>
      </c>
      <c r="T148" s="120">
        <v>21.797499999999999</v>
      </c>
      <c r="U148" s="120">
        <v>22.7943</v>
      </c>
      <c r="V148" s="120">
        <v>9.4845000000000006</v>
      </c>
      <c r="W148" s="120">
        <v>5.1155999999999997</v>
      </c>
      <c r="X148" s="120">
        <v>6.9663000000000004</v>
      </c>
      <c r="Y148" s="120">
        <v>7.1002000000000001</v>
      </c>
      <c r="Z148" s="120">
        <v>1.0666</v>
      </c>
      <c r="AA148" s="120">
        <v>5.2907999999999999</v>
      </c>
      <c r="AB148" s="120">
        <v>6.5930999999999997</v>
      </c>
      <c r="AC148" s="120">
        <v>0.70489999999999997</v>
      </c>
      <c r="AD148" s="121"/>
      <c r="AE148" s="121"/>
      <c r="AF148" s="121"/>
    </row>
    <row r="149" spans="1:32" hidden="1" outlineLevel="1" collapsed="1">
      <c r="A149" s="8">
        <v>44743</v>
      </c>
      <c r="B149" s="120">
        <v>802460.55178531003</v>
      </c>
      <c r="C149" s="120">
        <v>526927.05924462003</v>
      </c>
      <c r="D149" s="120">
        <v>275533.49254069</v>
      </c>
      <c r="E149" s="120">
        <v>249352.05660333001</v>
      </c>
      <c r="F149" s="120">
        <v>225695.34539338999</v>
      </c>
      <c r="G149" s="120">
        <v>23656.71120994</v>
      </c>
      <c r="H149" s="120">
        <v>606099.08363922022</v>
      </c>
      <c r="I149" s="120">
        <v>378182.29273740004</v>
      </c>
      <c r="J149" s="120">
        <v>227916.79090182</v>
      </c>
      <c r="K149" s="120">
        <v>928849.05733259011</v>
      </c>
      <c r="L149" s="120">
        <v>578992.87264605996</v>
      </c>
      <c r="M149" s="120">
        <v>349856.18468653003</v>
      </c>
      <c r="N149" s="120">
        <v>15.221399999999999</v>
      </c>
      <c r="O149" s="120">
        <v>17.708200000000001</v>
      </c>
      <c r="P149" s="120">
        <v>17.880800000000001</v>
      </c>
      <c r="Q149" s="120">
        <v>4.5046999999999997</v>
      </c>
      <c r="R149" s="120">
        <v>4.5147000000000004</v>
      </c>
      <c r="S149" s="120">
        <v>20.970199999999998</v>
      </c>
      <c r="T149" s="120">
        <v>20.985900000000001</v>
      </c>
      <c r="U149" s="120">
        <v>22.246400000000001</v>
      </c>
      <c r="V149" s="120">
        <v>8.2901000000000007</v>
      </c>
      <c r="W149" s="120">
        <v>5.6079999999999997</v>
      </c>
      <c r="X149" s="120">
        <v>7.4297000000000004</v>
      </c>
      <c r="Y149" s="120">
        <v>7.6178999999999997</v>
      </c>
      <c r="Z149" s="120">
        <v>1.5445</v>
      </c>
      <c r="AA149" s="120">
        <v>6.3146000000000004</v>
      </c>
      <c r="AB149" s="120">
        <v>8.1128999999999998</v>
      </c>
      <c r="AC149" s="120">
        <v>0.88160000000000005</v>
      </c>
      <c r="AD149" s="121"/>
      <c r="AE149" s="121"/>
      <c r="AF149" s="121"/>
    </row>
    <row r="150" spans="1:32" hidden="1" outlineLevel="1" collapsed="1">
      <c r="A150" s="8">
        <v>44774</v>
      </c>
      <c r="B150" s="120">
        <v>799711.69267124997</v>
      </c>
      <c r="C150" s="120">
        <v>527195.07789348997</v>
      </c>
      <c r="D150" s="120">
        <v>272516.61477776</v>
      </c>
      <c r="E150" s="120">
        <v>246156.03678995001</v>
      </c>
      <c r="F150" s="120">
        <v>222654.83475292</v>
      </c>
      <c r="G150" s="120">
        <v>23501.202037030002</v>
      </c>
      <c r="H150" s="120">
        <v>606204.35627162026</v>
      </c>
      <c r="I150" s="120">
        <v>384992.07675902988</v>
      </c>
      <c r="J150" s="120">
        <v>221212.27951258997</v>
      </c>
      <c r="K150" s="120">
        <v>940250.49860562989</v>
      </c>
      <c r="L150" s="120">
        <v>587079.45707344008</v>
      </c>
      <c r="M150" s="120">
        <v>353171.04153218999</v>
      </c>
      <c r="N150" s="120">
        <v>16.251799999999999</v>
      </c>
      <c r="O150" s="120">
        <v>19.856200000000001</v>
      </c>
      <c r="P150" s="120">
        <v>20.298200000000001</v>
      </c>
      <c r="Q150" s="120">
        <v>4.9268999999999998</v>
      </c>
      <c r="R150" s="120">
        <v>4.9409000000000001</v>
      </c>
      <c r="S150" s="120">
        <v>22.120899999999999</v>
      </c>
      <c r="T150" s="120">
        <v>22.162700000000001</v>
      </c>
      <c r="U150" s="120">
        <v>22.988800000000001</v>
      </c>
      <c r="V150" s="120">
        <v>6.8552999999999997</v>
      </c>
      <c r="W150" s="120">
        <v>4.4618000000000002</v>
      </c>
      <c r="X150" s="120">
        <v>7.6196000000000002</v>
      </c>
      <c r="Y150" s="120">
        <v>7.915</v>
      </c>
      <c r="Z150" s="120">
        <v>1.8124</v>
      </c>
      <c r="AA150" s="120">
        <v>5.5631000000000004</v>
      </c>
      <c r="AB150" s="120">
        <v>8.0521999999999991</v>
      </c>
      <c r="AC150" s="120">
        <v>0.85160000000000002</v>
      </c>
      <c r="AD150" s="121"/>
      <c r="AE150" s="121"/>
      <c r="AF150" s="121"/>
    </row>
    <row r="151" spans="1:32" hidden="1" outlineLevel="1" collapsed="1">
      <c r="A151" s="8">
        <v>44805</v>
      </c>
      <c r="B151" s="120">
        <v>790370.24899503996</v>
      </c>
      <c r="C151" s="120">
        <v>523857.72535751999</v>
      </c>
      <c r="D151" s="120">
        <v>266512.52363751997</v>
      </c>
      <c r="E151" s="120">
        <v>242602.84142811</v>
      </c>
      <c r="F151" s="120">
        <v>219315.83408691999</v>
      </c>
      <c r="G151" s="120">
        <v>23287.007341190001</v>
      </c>
      <c r="H151" s="120">
        <v>622649.83421573008</v>
      </c>
      <c r="I151" s="120">
        <v>409490.02833769005</v>
      </c>
      <c r="J151" s="120">
        <v>213159.80587803997</v>
      </c>
      <c r="K151" s="120">
        <v>953571.73533595994</v>
      </c>
      <c r="L151" s="120">
        <v>596053.83222991996</v>
      </c>
      <c r="M151" s="120">
        <v>357517.90310603997</v>
      </c>
      <c r="N151" s="120">
        <v>16.003499999999999</v>
      </c>
      <c r="O151" s="120">
        <v>19.5928</v>
      </c>
      <c r="P151" s="120">
        <v>19.845500000000001</v>
      </c>
      <c r="Q151" s="120">
        <v>5.4863</v>
      </c>
      <c r="R151" s="120">
        <v>5.5003000000000002</v>
      </c>
      <c r="S151" s="120">
        <v>30.880600000000001</v>
      </c>
      <c r="T151" s="120">
        <v>30.875299999999999</v>
      </c>
      <c r="U151" s="120">
        <v>35.677300000000002</v>
      </c>
      <c r="V151" s="120">
        <v>32.356400000000001</v>
      </c>
      <c r="W151" s="120">
        <v>5.4943</v>
      </c>
      <c r="X151" s="120">
        <v>8.6793999999999993</v>
      </c>
      <c r="Y151" s="120">
        <v>9.0785999999999998</v>
      </c>
      <c r="Z151" s="120">
        <v>1.2259</v>
      </c>
      <c r="AA151" s="120">
        <v>6.1487999999999996</v>
      </c>
      <c r="AB151" s="120">
        <v>9.1071000000000009</v>
      </c>
      <c r="AC151" s="120">
        <v>0.82569999999999999</v>
      </c>
      <c r="AD151" s="121"/>
      <c r="AE151" s="121"/>
      <c r="AF151" s="121"/>
    </row>
    <row r="152" spans="1:32" hidden="1" outlineLevel="1" collapsed="1">
      <c r="A152" s="8">
        <v>44835</v>
      </c>
      <c r="B152" s="120">
        <v>780807.86916430003</v>
      </c>
      <c r="C152" s="120">
        <v>518708.14917640999</v>
      </c>
      <c r="D152" s="120">
        <v>262099.71998789001</v>
      </c>
      <c r="E152" s="120">
        <v>238427.47525789999</v>
      </c>
      <c r="F152" s="120">
        <v>215289.62057515001</v>
      </c>
      <c r="G152" s="120">
        <v>23137.854682749999</v>
      </c>
      <c r="H152" s="120">
        <v>656453.55709944002</v>
      </c>
      <c r="I152" s="120">
        <v>433142.35342066997</v>
      </c>
      <c r="J152" s="120">
        <v>223311.20367876999</v>
      </c>
      <c r="K152" s="120">
        <v>963991.10576274991</v>
      </c>
      <c r="L152" s="120">
        <v>597098.25050840992</v>
      </c>
      <c r="M152" s="120">
        <v>366892.8552543401</v>
      </c>
      <c r="N152" s="120">
        <v>16.5001</v>
      </c>
      <c r="O152" s="120">
        <v>19.6172</v>
      </c>
      <c r="P152" s="120">
        <v>19.796399999999998</v>
      </c>
      <c r="Q152" s="120">
        <v>5.9531000000000001</v>
      </c>
      <c r="R152" s="120">
        <v>5.9679000000000002</v>
      </c>
      <c r="S152" s="120">
        <v>32.267800000000001</v>
      </c>
      <c r="T152" s="120">
        <v>32.279899999999998</v>
      </c>
      <c r="U152" s="120">
        <v>36.929099999999998</v>
      </c>
      <c r="V152" s="120">
        <v>25.384499999999999</v>
      </c>
      <c r="W152" s="120">
        <v>4.5465</v>
      </c>
      <c r="X152" s="120">
        <v>8.8080999999999996</v>
      </c>
      <c r="Y152" s="120">
        <v>8.9715000000000007</v>
      </c>
      <c r="Z152" s="120">
        <v>1.3329</v>
      </c>
      <c r="AA152" s="120">
        <v>5.8095999999999997</v>
      </c>
      <c r="AB152" s="120">
        <v>9.2348999999999997</v>
      </c>
      <c r="AC152" s="120">
        <v>0.70850000000000002</v>
      </c>
      <c r="AD152" s="121"/>
      <c r="AE152" s="121"/>
      <c r="AF152" s="121"/>
    </row>
    <row r="153" spans="1:32" hidden="1" outlineLevel="1" collapsed="1">
      <c r="A153" s="8">
        <v>44866</v>
      </c>
      <c r="B153" s="120">
        <v>777368.94187638001</v>
      </c>
      <c r="C153" s="120">
        <v>514144.17836779001</v>
      </c>
      <c r="D153" s="120">
        <v>263224.76350859</v>
      </c>
      <c r="E153" s="120">
        <v>237057.00412914</v>
      </c>
      <c r="F153" s="120">
        <v>214093.98311648</v>
      </c>
      <c r="G153" s="120">
        <v>22963.02101266</v>
      </c>
      <c r="H153" s="120">
        <v>662914.83925431012</v>
      </c>
      <c r="I153" s="120">
        <v>440375.52147535997</v>
      </c>
      <c r="J153" s="120">
        <v>222539.31777894992</v>
      </c>
      <c r="K153" s="120">
        <v>987388.88908003003</v>
      </c>
      <c r="L153" s="120">
        <v>611058.09274979995</v>
      </c>
      <c r="M153" s="120">
        <v>376330.79633023002</v>
      </c>
      <c r="N153" s="120">
        <v>17.055</v>
      </c>
      <c r="O153" s="120">
        <v>20.5549</v>
      </c>
      <c r="P153" s="120">
        <v>20.8415</v>
      </c>
      <c r="Q153" s="120">
        <v>5.3611000000000004</v>
      </c>
      <c r="R153" s="120">
        <v>5.3743999999999996</v>
      </c>
      <c r="S153" s="120">
        <v>29.770199999999999</v>
      </c>
      <c r="T153" s="120">
        <v>29.836600000000001</v>
      </c>
      <c r="U153" s="120">
        <v>34.619</v>
      </c>
      <c r="V153" s="120">
        <v>5.5465999999999998</v>
      </c>
      <c r="W153" s="120">
        <v>4.1071999999999997</v>
      </c>
      <c r="X153" s="120">
        <v>9.4728999999999992</v>
      </c>
      <c r="Y153" s="120">
        <v>9.6765000000000008</v>
      </c>
      <c r="Z153" s="120">
        <v>1.4874000000000001</v>
      </c>
      <c r="AA153" s="120">
        <v>6.5145999999999997</v>
      </c>
      <c r="AB153" s="120">
        <v>10.011100000000001</v>
      </c>
      <c r="AC153" s="120">
        <v>0.65690000000000004</v>
      </c>
      <c r="AD153" s="121"/>
      <c r="AE153" s="121"/>
      <c r="AF153" s="121"/>
    </row>
    <row r="154" spans="1:32" hidden="1" outlineLevel="1" collapsed="1">
      <c r="A154" s="8">
        <v>44896</v>
      </c>
      <c r="B154" s="120">
        <v>754371.43777830002</v>
      </c>
      <c r="C154" s="120">
        <v>504305.86445997999</v>
      </c>
      <c r="D154" s="120">
        <v>250065.57331832001</v>
      </c>
      <c r="E154" s="120">
        <v>221105.31541559001</v>
      </c>
      <c r="F154" s="120">
        <v>207608.16664839</v>
      </c>
      <c r="G154" s="120">
        <v>13497.1487672</v>
      </c>
      <c r="H154" s="120">
        <v>703538.25089143007</v>
      </c>
      <c r="I154" s="120">
        <v>486752.49809719017</v>
      </c>
      <c r="J154" s="120">
        <v>216785.75279423996</v>
      </c>
      <c r="K154" s="120">
        <v>1045731.10717834</v>
      </c>
      <c r="L154" s="120">
        <v>653343.07504389016</v>
      </c>
      <c r="M154" s="120">
        <v>392388.03213445004</v>
      </c>
      <c r="N154" s="120">
        <v>16.626100000000001</v>
      </c>
      <c r="O154" s="120">
        <v>20.051400000000001</v>
      </c>
      <c r="P154" s="120">
        <v>20.202200000000001</v>
      </c>
      <c r="Q154" s="120">
        <v>5.1839000000000004</v>
      </c>
      <c r="R154" s="120">
        <v>5.1957000000000004</v>
      </c>
      <c r="S154" s="120">
        <v>29.3583</v>
      </c>
      <c r="T154" s="120">
        <v>29.371400000000001</v>
      </c>
      <c r="U154" s="120">
        <v>34.5062</v>
      </c>
      <c r="V154" s="120">
        <v>12.0039</v>
      </c>
      <c r="W154" s="120">
        <v>7.3026</v>
      </c>
      <c r="X154" s="120">
        <v>10.384499999999999</v>
      </c>
      <c r="Y154" s="120">
        <v>10.633900000000001</v>
      </c>
      <c r="Z154" s="120">
        <v>1.3931</v>
      </c>
      <c r="AA154" s="120">
        <v>6.9015000000000004</v>
      </c>
      <c r="AB154" s="120">
        <v>10.621499999999999</v>
      </c>
      <c r="AC154" s="120">
        <v>0.58540000000000003</v>
      </c>
      <c r="AD154" s="121"/>
      <c r="AE154" s="121"/>
      <c r="AF154" s="121"/>
    </row>
    <row r="155" spans="1:32" hidden="1" outlineLevel="1" collapsed="1">
      <c r="A155" s="8">
        <v>44927</v>
      </c>
      <c r="B155" s="120">
        <v>748245.83213097998</v>
      </c>
      <c r="C155" s="120">
        <v>499531.53615537001</v>
      </c>
      <c r="D155" s="120">
        <v>248714.29597561</v>
      </c>
      <c r="E155" s="120">
        <v>221605.60522192001</v>
      </c>
      <c r="F155" s="120">
        <v>208153.38842669001</v>
      </c>
      <c r="G155" s="120">
        <v>13452.216795230001</v>
      </c>
      <c r="H155" s="120">
        <v>731780.95903499005</v>
      </c>
      <c r="I155" s="120">
        <v>494014.57069622987</v>
      </c>
      <c r="J155" s="120">
        <v>237766.38833876007</v>
      </c>
      <c r="K155" s="120">
        <v>1036022.3527826297</v>
      </c>
      <c r="L155" s="120">
        <v>634501.24871223001</v>
      </c>
      <c r="M155" s="120">
        <v>401521.1040704</v>
      </c>
      <c r="N155" s="120">
        <v>17.211500000000001</v>
      </c>
      <c r="O155" s="120">
        <v>19.5397</v>
      </c>
      <c r="P155" s="120">
        <v>19.532399999999999</v>
      </c>
      <c r="Q155" s="120">
        <v>5.8442999999999996</v>
      </c>
      <c r="R155" s="120">
        <v>5.8604000000000003</v>
      </c>
      <c r="S155" s="120">
        <v>29.0185</v>
      </c>
      <c r="T155" s="120">
        <v>29.035799999999998</v>
      </c>
      <c r="U155" s="120">
        <v>34.876300000000001</v>
      </c>
      <c r="V155" s="120">
        <v>11.606199999999999</v>
      </c>
      <c r="W155" s="120">
        <v>6.7054</v>
      </c>
      <c r="X155" s="120">
        <v>10.4566</v>
      </c>
      <c r="Y155" s="120">
        <v>10.705</v>
      </c>
      <c r="Z155" s="120">
        <v>0.91659999999999997</v>
      </c>
      <c r="AA155" s="120">
        <v>6.3724999999999996</v>
      </c>
      <c r="AB155" s="120">
        <v>10.595499999999999</v>
      </c>
      <c r="AC155" s="120">
        <v>0.60199999999999998</v>
      </c>
      <c r="AD155" s="121"/>
      <c r="AE155" s="121"/>
      <c r="AF155" s="121"/>
    </row>
    <row r="156" spans="1:32" hidden="1" outlineLevel="1" collapsed="1">
      <c r="A156" s="8">
        <v>44958</v>
      </c>
      <c r="B156" s="120">
        <v>738574.13841358002</v>
      </c>
      <c r="C156" s="120">
        <v>497960.29769123002</v>
      </c>
      <c r="D156" s="120">
        <v>240613.84072235</v>
      </c>
      <c r="E156" s="120">
        <v>217164.32826846</v>
      </c>
      <c r="F156" s="120">
        <v>203908.83594692001</v>
      </c>
      <c r="G156" s="120">
        <v>13255.492321539999</v>
      </c>
      <c r="H156" s="120">
        <v>751537.95134174998</v>
      </c>
      <c r="I156" s="120">
        <v>514565.79919944017</v>
      </c>
      <c r="J156" s="120">
        <v>236972.15214230999</v>
      </c>
      <c r="K156" s="120">
        <v>1047661.2763079401</v>
      </c>
      <c r="L156" s="120">
        <v>639299.47860683012</v>
      </c>
      <c r="M156" s="120">
        <v>408361.79770111002</v>
      </c>
      <c r="N156" s="120">
        <v>17.1265</v>
      </c>
      <c r="O156" s="120">
        <v>20.353400000000001</v>
      </c>
      <c r="P156" s="120">
        <v>20.511299999999999</v>
      </c>
      <c r="Q156" s="120">
        <v>5.4401000000000002</v>
      </c>
      <c r="R156" s="120">
        <v>5.4497999999999998</v>
      </c>
      <c r="S156" s="120">
        <v>29.7636</v>
      </c>
      <c r="T156" s="120">
        <v>29.781600000000001</v>
      </c>
      <c r="U156" s="120">
        <v>35.554400000000001</v>
      </c>
      <c r="V156" s="120">
        <v>14.5724</v>
      </c>
      <c r="W156" s="120">
        <v>7.4347000000000003</v>
      </c>
      <c r="X156" s="120">
        <v>10.449199999999999</v>
      </c>
      <c r="Y156" s="120">
        <v>12.0297</v>
      </c>
      <c r="Z156" s="120">
        <v>0.62190000000000001</v>
      </c>
      <c r="AA156" s="120">
        <v>6.3064999999999998</v>
      </c>
      <c r="AB156" s="120">
        <v>10.791600000000001</v>
      </c>
      <c r="AC156" s="120">
        <v>0.63419999999999999</v>
      </c>
      <c r="AD156" s="121"/>
      <c r="AE156" s="121"/>
      <c r="AF156" s="121"/>
    </row>
    <row r="157" spans="1:32" hidden="1" outlineLevel="1" collapsed="1">
      <c r="A157" s="8">
        <v>44986</v>
      </c>
      <c r="B157" s="120">
        <v>727663.41209197999</v>
      </c>
      <c r="C157" s="120">
        <v>489963.62437336001</v>
      </c>
      <c r="D157" s="120">
        <v>237699.78771862001</v>
      </c>
      <c r="E157" s="120">
        <v>216979.51235202001</v>
      </c>
      <c r="F157" s="120">
        <v>203741.67495702999</v>
      </c>
      <c r="G157" s="120">
        <v>13237.83739499</v>
      </c>
      <c r="H157" s="120">
        <v>792647.19314857991</v>
      </c>
      <c r="I157" s="120">
        <v>538879.76501426997</v>
      </c>
      <c r="J157" s="120">
        <v>253767.42813431</v>
      </c>
      <c r="K157" s="120">
        <v>1055407.8240994602</v>
      </c>
      <c r="L157" s="120">
        <v>645718.68715368991</v>
      </c>
      <c r="M157" s="120">
        <v>409689.13694577001</v>
      </c>
      <c r="N157" s="120">
        <v>17.1692</v>
      </c>
      <c r="O157" s="120">
        <v>20.1525</v>
      </c>
      <c r="P157" s="120">
        <v>20.227599999999999</v>
      </c>
      <c r="Q157" s="120">
        <v>6.1505000000000001</v>
      </c>
      <c r="R157" s="120">
        <v>6.1584000000000003</v>
      </c>
      <c r="S157" s="120">
        <v>30.294599999999999</v>
      </c>
      <c r="T157" s="120">
        <v>30.311499999999999</v>
      </c>
      <c r="U157" s="120">
        <v>36.035499999999999</v>
      </c>
      <c r="V157" s="120">
        <v>13.6073</v>
      </c>
      <c r="W157" s="120">
        <v>5.9743000000000004</v>
      </c>
      <c r="X157" s="120">
        <v>11.3345</v>
      </c>
      <c r="Y157" s="120">
        <v>13.314</v>
      </c>
      <c r="Z157" s="120">
        <v>0.32279999999999998</v>
      </c>
      <c r="AA157" s="120">
        <v>7.1878000000000002</v>
      </c>
      <c r="AB157" s="120">
        <v>11.388299999999999</v>
      </c>
      <c r="AC157" s="120">
        <v>0.70289999999999997</v>
      </c>
      <c r="AD157" s="121"/>
      <c r="AE157" s="121"/>
      <c r="AF157" s="121"/>
    </row>
    <row r="158" spans="1:32" hidden="1" outlineLevel="1" collapsed="1">
      <c r="A158" s="8">
        <v>45017</v>
      </c>
      <c r="B158" s="120">
        <v>719720.85921299004</v>
      </c>
      <c r="C158" s="120">
        <v>483272.58485948999</v>
      </c>
      <c r="D158" s="120">
        <v>236448.27435349999</v>
      </c>
      <c r="E158" s="120">
        <v>216574.49629084</v>
      </c>
      <c r="F158" s="120">
        <v>203337.48144556</v>
      </c>
      <c r="G158" s="120">
        <v>13237.01484528</v>
      </c>
      <c r="H158" s="120">
        <v>830001.98681533977</v>
      </c>
      <c r="I158" s="120">
        <v>570044.55207043001</v>
      </c>
      <c r="J158" s="120">
        <v>259957.43474490999</v>
      </c>
      <c r="K158" s="120">
        <v>1061069.3329924101</v>
      </c>
      <c r="L158" s="120">
        <v>654964.81968311989</v>
      </c>
      <c r="M158" s="120">
        <v>406104.51330928999</v>
      </c>
      <c r="N158" s="120">
        <v>18.371600000000001</v>
      </c>
      <c r="O158" s="120">
        <v>20.18</v>
      </c>
      <c r="P158" s="120">
        <v>20.207100000000001</v>
      </c>
      <c r="Q158" s="120">
        <v>6.7682000000000002</v>
      </c>
      <c r="R158" s="120">
        <v>6.7797000000000001</v>
      </c>
      <c r="S158" s="120">
        <v>30.003799999999998</v>
      </c>
      <c r="T158" s="120">
        <v>30.0688</v>
      </c>
      <c r="U158" s="120">
        <v>35.5732</v>
      </c>
      <c r="V158" s="120">
        <v>8.8583999999999996</v>
      </c>
      <c r="W158" s="120">
        <v>5.2759999999999998</v>
      </c>
      <c r="X158" s="120">
        <v>11.259600000000001</v>
      </c>
      <c r="Y158" s="120">
        <v>13.2477</v>
      </c>
      <c r="Z158" s="120">
        <v>0.40360000000000001</v>
      </c>
      <c r="AA158" s="120">
        <v>7.6436000000000002</v>
      </c>
      <c r="AB158" s="120">
        <v>11.374499999999999</v>
      </c>
      <c r="AC158" s="120">
        <v>0.76459999999999995</v>
      </c>
      <c r="AD158" s="121"/>
      <c r="AE158" s="121"/>
      <c r="AF158" s="121"/>
    </row>
    <row r="159" spans="1:32" hidden="1" outlineLevel="1" collapsed="1">
      <c r="A159" s="8">
        <v>45047</v>
      </c>
      <c r="B159" s="120">
        <v>709809.64764890005</v>
      </c>
      <c r="C159" s="120">
        <v>479626.24129345</v>
      </c>
      <c r="D159" s="120">
        <v>230183.40635544999</v>
      </c>
      <c r="E159" s="120">
        <v>219474.83053927001</v>
      </c>
      <c r="F159" s="120">
        <v>206199.71551211999</v>
      </c>
      <c r="G159" s="120">
        <v>13275.115027149999</v>
      </c>
      <c r="H159" s="120">
        <v>862196.32016382983</v>
      </c>
      <c r="I159" s="120">
        <v>593114.93082536012</v>
      </c>
      <c r="J159" s="120">
        <v>269081.38933847006</v>
      </c>
      <c r="K159" s="120">
        <v>1062812.9352682</v>
      </c>
      <c r="L159" s="120">
        <v>669176.10462166008</v>
      </c>
      <c r="M159" s="120">
        <v>393636.83064654004</v>
      </c>
      <c r="N159" s="120">
        <v>18.484000000000002</v>
      </c>
      <c r="O159" s="120">
        <v>20.346299999999999</v>
      </c>
      <c r="P159" s="120">
        <v>20.398399999999999</v>
      </c>
      <c r="Q159" s="120">
        <v>6.6821999999999999</v>
      </c>
      <c r="R159" s="120">
        <v>6.6984000000000004</v>
      </c>
      <c r="S159" s="120">
        <v>29.241199999999999</v>
      </c>
      <c r="T159" s="120">
        <v>29.303000000000001</v>
      </c>
      <c r="U159" s="120">
        <v>35.684800000000003</v>
      </c>
      <c r="V159" s="120">
        <v>10.5806</v>
      </c>
      <c r="W159" s="120">
        <v>7.0739000000000001</v>
      </c>
      <c r="X159" s="120">
        <v>10.745799999999999</v>
      </c>
      <c r="Y159" s="120">
        <v>13.5951</v>
      </c>
      <c r="Z159" s="120">
        <v>0.6804</v>
      </c>
      <c r="AA159" s="120">
        <v>8.5869999999999997</v>
      </c>
      <c r="AB159" s="120">
        <v>12.0404</v>
      </c>
      <c r="AC159" s="120">
        <v>0.86209999999999998</v>
      </c>
      <c r="AD159" s="121"/>
      <c r="AE159" s="121"/>
      <c r="AF159" s="121"/>
    </row>
    <row r="160" spans="1:32" hidden="1" outlineLevel="1" collapsed="1">
      <c r="A160" s="8">
        <v>45078</v>
      </c>
      <c r="B160" s="120">
        <v>708219.10550030996</v>
      </c>
      <c r="C160" s="120">
        <v>479776.62167435</v>
      </c>
      <c r="D160" s="120">
        <v>228442.48382595999</v>
      </c>
      <c r="E160" s="120">
        <v>220215.77482816999</v>
      </c>
      <c r="F160" s="120">
        <v>206957.05766692001</v>
      </c>
      <c r="G160" s="120">
        <v>13258.717161250001</v>
      </c>
      <c r="H160" s="120">
        <v>885462.6594248201</v>
      </c>
      <c r="I160" s="120">
        <v>607259.13442058</v>
      </c>
      <c r="J160" s="120">
        <v>278203.52500423999</v>
      </c>
      <c r="K160" s="120">
        <v>1091579.69275181</v>
      </c>
      <c r="L160" s="120">
        <v>700108.83593826997</v>
      </c>
      <c r="M160" s="120">
        <v>391470.85681353998</v>
      </c>
      <c r="N160" s="120">
        <v>17.3474</v>
      </c>
      <c r="O160" s="120">
        <v>19.837900000000001</v>
      </c>
      <c r="P160" s="120">
        <v>19.717099999999999</v>
      </c>
      <c r="Q160" s="120">
        <v>6.1070000000000002</v>
      </c>
      <c r="R160" s="120">
        <v>6.1158999999999999</v>
      </c>
      <c r="S160" s="120">
        <v>28.281600000000001</v>
      </c>
      <c r="T160" s="120">
        <v>28.304500000000001</v>
      </c>
      <c r="U160" s="120">
        <v>34.553199999999997</v>
      </c>
      <c r="V160" s="120">
        <v>13.921900000000001</v>
      </c>
      <c r="W160" s="120">
        <v>9.1522000000000006</v>
      </c>
      <c r="X160" s="120">
        <v>11.2874</v>
      </c>
      <c r="Y160" s="120">
        <v>14.1534</v>
      </c>
      <c r="Z160" s="120">
        <v>0.72650000000000003</v>
      </c>
      <c r="AA160" s="120">
        <v>8.9025999999999996</v>
      </c>
      <c r="AB160" s="120">
        <v>12.1332</v>
      </c>
      <c r="AC160" s="120">
        <v>1.0165</v>
      </c>
      <c r="AD160" s="121"/>
      <c r="AE160" s="121"/>
      <c r="AF160" s="121"/>
    </row>
    <row r="161" spans="1:32" hidden="1" outlineLevel="1" collapsed="1">
      <c r="A161" s="8">
        <v>45108</v>
      </c>
      <c r="B161" s="120">
        <v>709964.75576278998</v>
      </c>
      <c r="C161" s="120">
        <v>479604.40203967999</v>
      </c>
      <c r="D161" s="120">
        <v>230360.35372310999</v>
      </c>
      <c r="E161" s="120">
        <v>222807.20387374001</v>
      </c>
      <c r="F161" s="120">
        <v>209579.38094013999</v>
      </c>
      <c r="G161" s="120">
        <v>13227.8229336</v>
      </c>
      <c r="H161" s="120">
        <v>917150.45685259008</v>
      </c>
      <c r="I161" s="120">
        <v>636600.13270605996</v>
      </c>
      <c r="J161" s="120">
        <v>280550.32414653001</v>
      </c>
      <c r="K161" s="120">
        <v>1102978.8640185199</v>
      </c>
      <c r="L161" s="120">
        <v>712799.08174119995</v>
      </c>
      <c r="M161" s="120">
        <v>390179.78227732005</v>
      </c>
      <c r="N161" s="120">
        <v>17.8385</v>
      </c>
      <c r="O161" s="120">
        <v>19.723099999999999</v>
      </c>
      <c r="P161" s="120">
        <v>19.625399999999999</v>
      </c>
      <c r="Q161" s="120">
        <v>6.2839</v>
      </c>
      <c r="R161" s="120">
        <v>6.2827999999999999</v>
      </c>
      <c r="S161" s="120">
        <v>28.106300000000001</v>
      </c>
      <c r="T161" s="120">
        <v>28.118500000000001</v>
      </c>
      <c r="U161" s="120">
        <v>34.444499999999998</v>
      </c>
      <c r="V161" s="120">
        <v>14.7906</v>
      </c>
      <c r="W161" s="120">
        <v>8.4078999999999997</v>
      </c>
      <c r="X161" s="120">
        <v>11.547599999999999</v>
      </c>
      <c r="Y161" s="120">
        <v>14.363099999999999</v>
      </c>
      <c r="Z161" s="120">
        <v>0.75239999999999996</v>
      </c>
      <c r="AA161" s="120">
        <v>9.7796000000000003</v>
      </c>
      <c r="AB161" s="120">
        <v>12.785299999999999</v>
      </c>
      <c r="AC161" s="120">
        <v>1.1254999999999999</v>
      </c>
      <c r="AD161" s="121"/>
      <c r="AE161" s="121"/>
      <c r="AF161" s="121"/>
    </row>
    <row r="162" spans="1:32" hidden="1" outlineLevel="1" collapsed="1">
      <c r="A162" s="8">
        <v>45139</v>
      </c>
      <c r="B162" s="120">
        <v>713155.81799620006</v>
      </c>
      <c r="C162" s="120">
        <v>481441.84062342002</v>
      </c>
      <c r="D162" s="120">
        <v>231713.97737278001</v>
      </c>
      <c r="E162" s="120">
        <v>228463.55731184999</v>
      </c>
      <c r="F162" s="120">
        <v>215303.03788208001</v>
      </c>
      <c r="G162" s="120">
        <v>13160.51942977</v>
      </c>
      <c r="H162" s="120">
        <v>905925.17456174013</v>
      </c>
      <c r="I162" s="120">
        <v>629310.99110782996</v>
      </c>
      <c r="J162" s="120">
        <v>276614.18345390999</v>
      </c>
      <c r="K162" s="120">
        <v>1109558.4107165397</v>
      </c>
      <c r="L162" s="120">
        <v>718074.14788281999</v>
      </c>
      <c r="M162" s="120">
        <v>391484.26283371996</v>
      </c>
      <c r="N162" s="120">
        <v>17.119900000000001</v>
      </c>
      <c r="O162" s="120">
        <v>19.308</v>
      </c>
      <c r="P162" s="120">
        <v>18.9726</v>
      </c>
      <c r="Q162" s="120">
        <v>6.5004999999999997</v>
      </c>
      <c r="R162" s="120">
        <v>6.5000999999999998</v>
      </c>
      <c r="S162" s="120">
        <v>28.177800000000001</v>
      </c>
      <c r="T162" s="120">
        <v>28.194900000000001</v>
      </c>
      <c r="U162" s="120">
        <v>34.309600000000003</v>
      </c>
      <c r="V162" s="120">
        <v>11.491400000000001</v>
      </c>
      <c r="W162" s="120">
        <v>5.7411000000000003</v>
      </c>
      <c r="X162" s="120">
        <v>10.77</v>
      </c>
      <c r="Y162" s="120">
        <v>13.383100000000001</v>
      </c>
      <c r="Z162" s="120">
        <v>0.73519999999999996</v>
      </c>
      <c r="AA162" s="120">
        <v>9.1335999999999995</v>
      </c>
      <c r="AB162" s="120">
        <v>12.3264</v>
      </c>
      <c r="AC162" s="120">
        <v>1.1169</v>
      </c>
      <c r="AD162" s="121"/>
      <c r="AE162" s="121"/>
      <c r="AF162" s="121"/>
    </row>
    <row r="163" spans="1:32" hidden="1" outlineLevel="1" collapsed="1">
      <c r="A163" s="8">
        <v>45170</v>
      </c>
      <c r="B163" s="120">
        <v>716887.19316976005</v>
      </c>
      <c r="C163" s="120">
        <v>488473.73816995998</v>
      </c>
      <c r="D163" s="120">
        <v>228413.45499979999</v>
      </c>
      <c r="E163" s="120">
        <v>228827.04156536999</v>
      </c>
      <c r="F163" s="120">
        <v>215720.28257633999</v>
      </c>
      <c r="G163" s="120">
        <v>13106.758989030001</v>
      </c>
      <c r="H163" s="120">
        <v>891723.2460429701</v>
      </c>
      <c r="I163" s="120">
        <v>632606.14056669013</v>
      </c>
      <c r="J163" s="120">
        <v>259117.10547627998</v>
      </c>
      <c r="K163" s="120">
        <v>1132555.8474204696</v>
      </c>
      <c r="L163" s="120">
        <v>735005.15566614014</v>
      </c>
      <c r="M163" s="120">
        <v>397550.69175432995</v>
      </c>
      <c r="N163" s="120">
        <v>16.635200000000001</v>
      </c>
      <c r="O163" s="120">
        <v>18.8233</v>
      </c>
      <c r="P163" s="120">
        <v>18.459</v>
      </c>
      <c r="Q163" s="120">
        <v>6.7666000000000004</v>
      </c>
      <c r="R163" s="120">
        <v>6.7671999999999999</v>
      </c>
      <c r="S163" s="120">
        <v>28.201599999999999</v>
      </c>
      <c r="T163" s="120">
        <v>28.235600000000002</v>
      </c>
      <c r="U163" s="120">
        <v>34.319000000000003</v>
      </c>
      <c r="V163" s="120">
        <v>8.5813000000000006</v>
      </c>
      <c r="W163" s="120">
        <v>6.0434999999999999</v>
      </c>
      <c r="X163" s="120">
        <v>10.8559</v>
      </c>
      <c r="Y163" s="120">
        <v>12.4922</v>
      </c>
      <c r="Z163" s="120">
        <v>0.5806</v>
      </c>
      <c r="AA163" s="120">
        <v>8.8439999999999994</v>
      </c>
      <c r="AB163" s="120">
        <v>12.1328</v>
      </c>
      <c r="AC163" s="120">
        <v>1.1124000000000001</v>
      </c>
      <c r="AD163" s="121"/>
      <c r="AE163" s="121"/>
      <c r="AF163" s="121"/>
    </row>
    <row r="164" spans="1:32" hidden="1" outlineLevel="1" collapsed="1">
      <c r="A164" s="8">
        <v>45200</v>
      </c>
      <c r="B164" s="120">
        <v>718369.46228424995</v>
      </c>
      <c r="C164" s="120">
        <v>488706.57395166002</v>
      </c>
      <c r="D164" s="120">
        <v>229662.88833259</v>
      </c>
      <c r="E164" s="120">
        <v>233150.14481970001</v>
      </c>
      <c r="F164" s="120">
        <v>220223.30666559999</v>
      </c>
      <c r="G164" s="120">
        <v>12926.8381541</v>
      </c>
      <c r="H164" s="120">
        <v>907968.45875737991</v>
      </c>
      <c r="I164" s="120">
        <v>644456.12036711001</v>
      </c>
      <c r="J164" s="120">
        <v>263512.33839027002</v>
      </c>
      <c r="K164" s="120">
        <v>1137509.6404081101</v>
      </c>
      <c r="L164" s="120">
        <v>733179.29729470017</v>
      </c>
      <c r="M164" s="120">
        <v>404330.34311341005</v>
      </c>
      <c r="N164" s="120">
        <v>17.337700000000002</v>
      </c>
      <c r="O164" s="120">
        <v>19.058499999999999</v>
      </c>
      <c r="P164" s="120">
        <v>18.937999999999999</v>
      </c>
      <c r="Q164" s="120">
        <v>6.9523000000000001</v>
      </c>
      <c r="R164" s="120">
        <v>6.9542999999999999</v>
      </c>
      <c r="S164" s="120">
        <v>28.290900000000001</v>
      </c>
      <c r="T164" s="120">
        <v>28.296600000000002</v>
      </c>
      <c r="U164" s="120">
        <v>34.415300000000002</v>
      </c>
      <c r="V164" s="120">
        <v>16.569500000000001</v>
      </c>
      <c r="W164" s="120">
        <v>8.7034000000000002</v>
      </c>
      <c r="X164" s="120">
        <v>9.2029999999999994</v>
      </c>
      <c r="Y164" s="120">
        <v>10.4796</v>
      </c>
      <c r="Z164" s="120">
        <v>0.50870000000000004</v>
      </c>
      <c r="AA164" s="120">
        <v>8.5747</v>
      </c>
      <c r="AB164" s="120">
        <v>11.688700000000001</v>
      </c>
      <c r="AC164" s="120">
        <v>0.9758</v>
      </c>
      <c r="AD164" s="121"/>
      <c r="AE164" s="121"/>
      <c r="AF164" s="121"/>
    </row>
    <row r="165" spans="1:32" hidden="1" outlineLevel="1" collapsed="1">
      <c r="A165" s="8">
        <v>45231</v>
      </c>
      <c r="B165" s="120">
        <v>726625.28596569004</v>
      </c>
      <c r="C165" s="120">
        <v>493669.94348664</v>
      </c>
      <c r="D165" s="120">
        <v>232955.34247905001</v>
      </c>
      <c r="E165" s="120">
        <v>240242.53488254</v>
      </c>
      <c r="F165" s="120">
        <v>227371.21631643001</v>
      </c>
      <c r="G165" s="120">
        <v>12871.31856611</v>
      </c>
      <c r="H165" s="120">
        <v>926969.77827066975</v>
      </c>
      <c r="I165" s="120">
        <v>669979.04702510999</v>
      </c>
      <c r="J165" s="120">
        <v>256990.73124555993</v>
      </c>
      <c r="K165" s="120">
        <v>1165240.90674261</v>
      </c>
      <c r="L165" s="120">
        <v>755064.40329894004</v>
      </c>
      <c r="M165" s="120">
        <v>410176.50344366999</v>
      </c>
      <c r="N165" s="120">
        <v>16.031500000000001</v>
      </c>
      <c r="O165" s="120">
        <v>18.003299999999999</v>
      </c>
      <c r="P165" s="120">
        <v>17.5944</v>
      </c>
      <c r="Q165" s="120">
        <v>7.0457999999999998</v>
      </c>
      <c r="R165" s="120">
        <v>7.0488</v>
      </c>
      <c r="S165" s="120">
        <v>27.273299999999999</v>
      </c>
      <c r="T165" s="120">
        <v>27.286899999999999</v>
      </c>
      <c r="U165" s="120">
        <v>33.186300000000003</v>
      </c>
      <c r="V165" s="120">
        <v>11.624599999999999</v>
      </c>
      <c r="W165" s="120">
        <v>6.3563999999999998</v>
      </c>
      <c r="X165" s="120">
        <v>8.8204999999999991</v>
      </c>
      <c r="Y165" s="120">
        <v>10.190799999999999</v>
      </c>
      <c r="Z165" s="120">
        <v>0.57550000000000001</v>
      </c>
      <c r="AA165" s="120">
        <v>8.8234999999999992</v>
      </c>
      <c r="AB165" s="120">
        <v>11.6874</v>
      </c>
      <c r="AC165" s="120">
        <v>0.99660000000000004</v>
      </c>
      <c r="AD165" s="121"/>
      <c r="AE165" s="121"/>
      <c r="AF165" s="121"/>
    </row>
    <row r="166" spans="1:32" hidden="1" outlineLevel="1" collapsed="1">
      <c r="A166" s="8">
        <v>45261</v>
      </c>
      <c r="B166" s="120">
        <v>735295.46004999999</v>
      </c>
      <c r="C166" s="120">
        <v>495414.10023421998</v>
      </c>
      <c r="D166" s="120">
        <v>239881.35981577999</v>
      </c>
      <c r="E166" s="120">
        <v>236469.91155936001</v>
      </c>
      <c r="F166" s="120">
        <v>224043.28096584001</v>
      </c>
      <c r="G166" s="120">
        <v>12426.63059352</v>
      </c>
      <c r="H166" s="120">
        <v>1031122.16128981</v>
      </c>
      <c r="I166" s="120">
        <v>754041.48763035005</v>
      </c>
      <c r="J166" s="120">
        <v>277080.67365945998</v>
      </c>
      <c r="K166" s="120">
        <v>1228545.9651527202</v>
      </c>
      <c r="L166" s="120">
        <v>795493.28653921012</v>
      </c>
      <c r="M166" s="120">
        <v>433052.67861350998</v>
      </c>
      <c r="N166" s="120">
        <v>15.808299999999999</v>
      </c>
      <c r="O166" s="120">
        <v>17.711099999999998</v>
      </c>
      <c r="P166" s="120">
        <v>17.326499999999999</v>
      </c>
      <c r="Q166" s="120">
        <v>6.3566000000000003</v>
      </c>
      <c r="R166" s="120">
        <v>6.3536000000000001</v>
      </c>
      <c r="S166" s="120">
        <v>27.1676</v>
      </c>
      <c r="T166" s="120">
        <v>27.172699999999999</v>
      </c>
      <c r="U166" s="120">
        <v>33.4054</v>
      </c>
      <c r="V166" s="120">
        <v>20.091000000000001</v>
      </c>
      <c r="W166" s="120">
        <v>14.4087</v>
      </c>
      <c r="X166" s="120">
        <v>9.0502000000000002</v>
      </c>
      <c r="Y166" s="120">
        <v>10.266500000000001</v>
      </c>
      <c r="Z166" s="120">
        <v>0.47289999999999999</v>
      </c>
      <c r="AA166" s="120">
        <v>8.7843</v>
      </c>
      <c r="AB166" s="120">
        <v>11.3962</v>
      </c>
      <c r="AC166" s="120">
        <v>0.95850000000000002</v>
      </c>
      <c r="AD166" s="121"/>
      <c r="AE166" s="121"/>
      <c r="AF166" s="121"/>
    </row>
    <row r="167" spans="1:32" hidden="1" outlineLevel="1" collapsed="1">
      <c r="A167" s="8">
        <v>45292</v>
      </c>
      <c r="B167" s="120">
        <v>725492.64062524994</v>
      </c>
      <c r="C167" s="120">
        <v>492470.59473731997</v>
      </c>
      <c r="D167" s="120">
        <v>233022.04588793</v>
      </c>
      <c r="E167" s="120">
        <v>241880.68714284</v>
      </c>
      <c r="F167" s="120">
        <v>229605.70764032999</v>
      </c>
      <c r="G167" s="120">
        <v>12274.979502509999</v>
      </c>
      <c r="H167" s="120">
        <v>1024464.4800514099</v>
      </c>
      <c r="I167" s="120">
        <v>732967.52703082003</v>
      </c>
      <c r="J167" s="120">
        <v>291496.95302059001</v>
      </c>
      <c r="K167" s="120">
        <v>1187761.15492841</v>
      </c>
      <c r="L167" s="120">
        <v>766542.25400884997</v>
      </c>
      <c r="M167" s="120">
        <v>421218.90091956011</v>
      </c>
      <c r="N167" s="120">
        <v>17.337900000000001</v>
      </c>
      <c r="O167" s="120">
        <v>18.2012</v>
      </c>
      <c r="P167" s="120">
        <v>18.026</v>
      </c>
      <c r="Q167" s="120">
        <v>6.6675000000000004</v>
      </c>
      <c r="R167" s="120">
        <v>6.6658999999999997</v>
      </c>
      <c r="S167" s="120">
        <v>27.5916</v>
      </c>
      <c r="T167" s="120">
        <v>27.599</v>
      </c>
      <c r="U167" s="120">
        <v>34.216900000000003</v>
      </c>
      <c r="V167" s="120">
        <v>16.329699999999999</v>
      </c>
      <c r="W167" s="120">
        <v>6.9054000000000002</v>
      </c>
      <c r="X167" s="120">
        <v>9.1767000000000003</v>
      </c>
      <c r="Y167" s="120">
        <v>9.9594000000000005</v>
      </c>
      <c r="Z167" s="120">
        <v>0.67159999999999997</v>
      </c>
      <c r="AA167" s="120">
        <v>8.6697000000000006</v>
      </c>
      <c r="AB167" s="120">
        <v>11.2766</v>
      </c>
      <c r="AC167" s="120">
        <v>0.95169999999999999</v>
      </c>
      <c r="AD167" s="121"/>
      <c r="AE167" s="121"/>
      <c r="AF167" s="121"/>
    </row>
    <row r="168" spans="1:32" hidden="1" outlineLevel="1" collapsed="1">
      <c r="A168" s="8">
        <v>45323</v>
      </c>
      <c r="B168" s="120">
        <v>724909.06728604995</v>
      </c>
      <c r="C168" s="120">
        <v>493415.20492927002</v>
      </c>
      <c r="D168" s="120">
        <v>231493.86235678001</v>
      </c>
      <c r="E168" s="120">
        <v>245188.03327407999</v>
      </c>
      <c r="F168" s="120">
        <v>232791.12796034</v>
      </c>
      <c r="G168" s="120">
        <v>12396.905313740001</v>
      </c>
      <c r="H168" s="120">
        <v>1043910.6556722001</v>
      </c>
      <c r="I168" s="120">
        <v>751686.54250875011</v>
      </c>
      <c r="J168" s="120">
        <v>292224.11316344992</v>
      </c>
      <c r="K168" s="120">
        <v>1199954.6485489495</v>
      </c>
      <c r="L168" s="120">
        <v>778682.73110838013</v>
      </c>
      <c r="M168" s="120">
        <v>421271.91744057002</v>
      </c>
      <c r="N168" s="120">
        <v>15.930400000000001</v>
      </c>
      <c r="O168" s="120">
        <v>16.881699999999999</v>
      </c>
      <c r="P168" s="120">
        <v>16.3673</v>
      </c>
      <c r="Q168" s="120">
        <v>6.7210000000000001</v>
      </c>
      <c r="R168" s="120">
        <v>6.7210999999999999</v>
      </c>
      <c r="S168" s="120">
        <v>27.631799999999998</v>
      </c>
      <c r="T168" s="120">
        <v>27.6462</v>
      </c>
      <c r="U168" s="120">
        <v>34.250300000000003</v>
      </c>
      <c r="V168" s="120">
        <v>13.8004</v>
      </c>
      <c r="W168" s="120">
        <v>6.48</v>
      </c>
      <c r="X168" s="120">
        <v>9.0968999999999998</v>
      </c>
      <c r="Y168" s="120">
        <v>9.8362999999999996</v>
      </c>
      <c r="Z168" s="120">
        <v>0.73499999999999999</v>
      </c>
      <c r="AA168" s="120">
        <v>8.5197000000000003</v>
      </c>
      <c r="AB168" s="120">
        <v>11.0199</v>
      </c>
      <c r="AC168" s="120">
        <v>0.97699999999999998</v>
      </c>
      <c r="AD168" s="121"/>
      <c r="AE168" s="121"/>
      <c r="AF168" s="121"/>
    </row>
    <row r="169" spans="1:32" hidden="1" outlineLevel="1" collapsed="1">
      <c r="A169" s="8">
        <v>45352</v>
      </c>
      <c r="B169" s="120">
        <v>734445.87388590002</v>
      </c>
      <c r="C169" s="120">
        <v>499835.36826587003</v>
      </c>
      <c r="D169" s="120">
        <v>234610.50562002999</v>
      </c>
      <c r="E169" s="120">
        <v>251193.41652028999</v>
      </c>
      <c r="F169" s="120">
        <v>238488.11980111001</v>
      </c>
      <c r="G169" s="120">
        <v>12705.29671918</v>
      </c>
      <c r="H169" s="120">
        <v>1070116.66968392</v>
      </c>
      <c r="I169" s="120">
        <v>766718.42511713994</v>
      </c>
      <c r="J169" s="120">
        <v>303398.24456678005</v>
      </c>
      <c r="K169" s="120">
        <v>1219831.0966803001</v>
      </c>
      <c r="L169" s="120">
        <v>787041.49556210986</v>
      </c>
      <c r="M169" s="120">
        <v>432789.6011181901</v>
      </c>
      <c r="N169" s="120">
        <v>15.844200000000001</v>
      </c>
      <c r="O169" s="120">
        <v>16.866199999999999</v>
      </c>
      <c r="P169" s="120">
        <v>16.466899999999999</v>
      </c>
      <c r="Q169" s="120">
        <v>6.7824</v>
      </c>
      <c r="R169" s="120">
        <v>6.7823000000000002</v>
      </c>
      <c r="S169" s="120">
        <v>27.283899999999999</v>
      </c>
      <c r="T169" s="120">
        <v>27.298999999999999</v>
      </c>
      <c r="U169" s="120">
        <v>34.162599999999998</v>
      </c>
      <c r="V169" s="120">
        <v>13.2568</v>
      </c>
      <c r="W169" s="120">
        <v>7.9066000000000001</v>
      </c>
      <c r="X169" s="120">
        <v>8.3035999999999994</v>
      </c>
      <c r="Y169" s="120">
        <v>9.5890000000000004</v>
      </c>
      <c r="Z169" s="120">
        <v>0.81330000000000002</v>
      </c>
      <c r="AA169" s="120">
        <v>8.5122999999999998</v>
      </c>
      <c r="AB169" s="120">
        <v>11.0486</v>
      </c>
      <c r="AC169" s="120">
        <v>1.0246999999999999</v>
      </c>
      <c r="AD169" s="121"/>
      <c r="AE169" s="121"/>
      <c r="AF169" s="121"/>
    </row>
    <row r="170" spans="1:32" hidden="1" outlineLevel="1" collapsed="1">
      <c r="A170" s="8">
        <v>45383</v>
      </c>
      <c r="B170" s="120">
        <v>737084.37149806996</v>
      </c>
      <c r="C170" s="120">
        <v>502357.99730644003</v>
      </c>
      <c r="D170" s="120">
        <v>234726.37419162999</v>
      </c>
      <c r="E170" s="120">
        <v>256883.21187192001</v>
      </c>
      <c r="F170" s="120">
        <v>244029.82100102</v>
      </c>
      <c r="G170" s="120">
        <v>12853.390870900001</v>
      </c>
      <c r="H170" s="120">
        <v>1100321.1977467902</v>
      </c>
      <c r="I170" s="120">
        <v>779736.04221380013</v>
      </c>
      <c r="J170" s="120">
        <v>320585.15553299</v>
      </c>
      <c r="K170" s="120">
        <v>1235277.7432384701</v>
      </c>
      <c r="L170" s="120">
        <v>799184.45573845995</v>
      </c>
      <c r="M170" s="120">
        <v>436093.28750000999</v>
      </c>
      <c r="N170" s="120">
        <v>16.3446</v>
      </c>
      <c r="O170" s="120">
        <v>17.5901</v>
      </c>
      <c r="P170" s="120">
        <v>17.416599999999999</v>
      </c>
      <c r="Q170" s="120">
        <v>6.5787000000000004</v>
      </c>
      <c r="R170" s="120">
        <v>6.5781000000000001</v>
      </c>
      <c r="S170" s="120">
        <v>27.453099999999999</v>
      </c>
      <c r="T170" s="120">
        <v>27.4678</v>
      </c>
      <c r="U170" s="120">
        <v>33.800699999999999</v>
      </c>
      <c r="V170" s="120">
        <v>13.716200000000001</v>
      </c>
      <c r="W170" s="120">
        <v>7.9484000000000004</v>
      </c>
      <c r="X170" s="120">
        <v>7.8472999999999997</v>
      </c>
      <c r="Y170" s="120">
        <v>9.6031999999999993</v>
      </c>
      <c r="Z170" s="120">
        <v>0.83309999999999995</v>
      </c>
      <c r="AA170" s="120">
        <v>8.4334000000000007</v>
      </c>
      <c r="AB170" s="120">
        <v>10.8972</v>
      </c>
      <c r="AC170" s="120">
        <v>1.0141</v>
      </c>
      <c r="AD170" s="121"/>
      <c r="AE170" s="121"/>
      <c r="AF170" s="121"/>
    </row>
    <row r="171" spans="1:32" hidden="1" outlineLevel="1" collapsed="1">
      <c r="A171" s="8">
        <v>45413</v>
      </c>
      <c r="B171" s="120">
        <v>747714.95160474</v>
      </c>
      <c r="C171" s="120">
        <v>507052.11308700999</v>
      </c>
      <c r="D171" s="120">
        <v>240662.83851773001</v>
      </c>
      <c r="E171" s="120">
        <v>262363.24676194001</v>
      </c>
      <c r="F171" s="120">
        <v>249371.39397112001</v>
      </c>
      <c r="G171" s="120">
        <v>12991.852790819999</v>
      </c>
      <c r="H171" s="120">
        <v>1112053.8532279097</v>
      </c>
      <c r="I171" s="120">
        <v>778781.10979400994</v>
      </c>
      <c r="J171" s="120">
        <v>333272.7434339</v>
      </c>
      <c r="K171" s="120">
        <v>1256698.1301644898</v>
      </c>
      <c r="L171" s="120">
        <v>811974.4937092301</v>
      </c>
      <c r="M171" s="120">
        <v>444723.63645525998</v>
      </c>
      <c r="N171" s="120">
        <v>14.6974</v>
      </c>
      <c r="O171" s="120">
        <v>15.7765</v>
      </c>
      <c r="P171" s="120">
        <v>15.1868</v>
      </c>
      <c r="Q171" s="120">
        <v>6.8810000000000002</v>
      </c>
      <c r="R171" s="120">
        <v>6.8806000000000003</v>
      </c>
      <c r="S171" s="120">
        <v>27.744299999999999</v>
      </c>
      <c r="T171" s="120">
        <v>27.7484</v>
      </c>
      <c r="U171" s="120">
        <v>34.222900000000003</v>
      </c>
      <c r="V171" s="120">
        <v>20.5886</v>
      </c>
      <c r="W171" s="120">
        <v>9.7706</v>
      </c>
      <c r="X171" s="120">
        <v>6.8426</v>
      </c>
      <c r="Y171" s="120">
        <v>8.9120000000000008</v>
      </c>
      <c r="Z171" s="120">
        <v>0.88560000000000005</v>
      </c>
      <c r="AA171" s="120">
        <v>8.2506000000000004</v>
      </c>
      <c r="AB171" s="120">
        <v>10.6379</v>
      </c>
      <c r="AC171" s="120">
        <v>1.0424</v>
      </c>
      <c r="AD171" s="121"/>
      <c r="AE171" s="121"/>
      <c r="AF171" s="121"/>
    </row>
    <row r="172" spans="1:32" hidden="1" outlineLevel="1" collapsed="1">
      <c r="A172" s="8">
        <v>45444</v>
      </c>
      <c r="B172" s="120">
        <v>757021.21725536999</v>
      </c>
      <c r="C172" s="120">
        <v>519680.61926566</v>
      </c>
      <c r="D172" s="120">
        <v>237340.59798970999</v>
      </c>
      <c r="E172" s="120">
        <v>267340.76306170999</v>
      </c>
      <c r="F172" s="120">
        <v>254501.00128756001</v>
      </c>
      <c r="G172" s="120">
        <v>12839.76177415</v>
      </c>
      <c r="H172" s="120">
        <v>1113683.09113032</v>
      </c>
      <c r="I172" s="120">
        <v>777750.99818249012</v>
      </c>
      <c r="J172" s="120">
        <v>335932.09294782998</v>
      </c>
      <c r="K172" s="120">
        <v>1285534.0883224399</v>
      </c>
      <c r="L172" s="120">
        <v>837827.9727664598</v>
      </c>
      <c r="M172" s="120">
        <v>447706.11555598001</v>
      </c>
      <c r="N172" s="120">
        <v>14.816800000000001</v>
      </c>
      <c r="O172" s="120">
        <v>15.6214</v>
      </c>
      <c r="P172" s="120">
        <v>15.1128</v>
      </c>
      <c r="Q172" s="120">
        <v>6.6513999999999998</v>
      </c>
      <c r="R172" s="120">
        <v>6.6506999999999996</v>
      </c>
      <c r="S172" s="120">
        <v>27.532</v>
      </c>
      <c r="T172" s="120">
        <v>27.5381</v>
      </c>
      <c r="U172" s="120">
        <v>33.7363</v>
      </c>
      <c r="V172" s="120">
        <v>16.9709</v>
      </c>
      <c r="W172" s="120">
        <v>8.0056999999999992</v>
      </c>
      <c r="X172" s="120">
        <v>6.7994000000000003</v>
      </c>
      <c r="Y172" s="120">
        <v>8.6027000000000005</v>
      </c>
      <c r="Z172" s="120">
        <v>0.85950000000000004</v>
      </c>
      <c r="AA172" s="120">
        <v>7.9916</v>
      </c>
      <c r="AB172" s="120">
        <v>10.4763</v>
      </c>
      <c r="AC172" s="120">
        <v>1.0411999999999999</v>
      </c>
      <c r="AD172" s="121"/>
      <c r="AE172" s="121"/>
      <c r="AF172" s="121"/>
    </row>
    <row r="173" spans="1:32" hidden="1" outlineLevel="1" collapsed="1">
      <c r="A173" s="8">
        <v>45474</v>
      </c>
      <c r="B173" s="120">
        <v>770074.03571699001</v>
      </c>
      <c r="C173" s="120">
        <v>526317.73872202996</v>
      </c>
      <c r="D173" s="120">
        <v>243756.29699495999</v>
      </c>
      <c r="E173" s="120">
        <v>274848.98437065998</v>
      </c>
      <c r="F173" s="120">
        <v>261812.6718325</v>
      </c>
      <c r="G173" s="120">
        <v>13036.31253816</v>
      </c>
      <c r="H173" s="120">
        <v>1132518.7583608404</v>
      </c>
      <c r="I173" s="120">
        <v>797485.49770024023</v>
      </c>
      <c r="J173" s="120">
        <v>335033.26066060003</v>
      </c>
      <c r="K173" s="120">
        <v>1278865.0799815503</v>
      </c>
      <c r="L173" s="120">
        <v>826401.61120992992</v>
      </c>
      <c r="M173" s="120">
        <v>452463.46877162007</v>
      </c>
      <c r="N173" s="120">
        <v>15.651300000000001</v>
      </c>
      <c r="O173" s="120">
        <v>16.555700000000002</v>
      </c>
      <c r="P173" s="120">
        <v>16.377800000000001</v>
      </c>
      <c r="Q173" s="120">
        <v>7.4032999999999998</v>
      </c>
      <c r="R173" s="120">
        <v>7.4058999999999999</v>
      </c>
      <c r="S173" s="120">
        <v>27.552800000000001</v>
      </c>
      <c r="T173" s="120">
        <v>27.5792</v>
      </c>
      <c r="U173" s="120">
        <v>33.270200000000003</v>
      </c>
      <c r="V173" s="120">
        <v>9.8162000000000003</v>
      </c>
      <c r="W173" s="120">
        <v>4.9172000000000002</v>
      </c>
      <c r="X173" s="120">
        <v>6.9306999999999999</v>
      </c>
      <c r="Y173" s="120">
        <v>8.4589999999999996</v>
      </c>
      <c r="Z173" s="120">
        <v>0.91779999999999995</v>
      </c>
      <c r="AA173" s="120">
        <v>7.8838999999999997</v>
      </c>
      <c r="AB173" s="120">
        <v>10.271599999999999</v>
      </c>
      <c r="AC173" s="120">
        <v>1.0528999999999999</v>
      </c>
      <c r="AD173" s="121"/>
      <c r="AE173" s="121"/>
      <c r="AF173" s="121"/>
    </row>
    <row r="174" spans="1:32" hidden="1" outlineLevel="1" collapsed="1">
      <c r="A174" s="8">
        <v>45505</v>
      </c>
      <c r="B174" s="120">
        <v>777304.26037064998</v>
      </c>
      <c r="C174" s="120">
        <v>532169.19271168998</v>
      </c>
      <c r="D174" s="120">
        <v>245135.06765896</v>
      </c>
      <c r="E174" s="120">
        <v>280398.34619633999</v>
      </c>
      <c r="F174" s="120">
        <v>267300.68927844998</v>
      </c>
      <c r="G174" s="120">
        <v>13097.656917890001</v>
      </c>
      <c r="H174" s="120">
        <v>1120841.7970338201</v>
      </c>
      <c r="I174" s="120">
        <v>775223.79712251003</v>
      </c>
      <c r="J174" s="120">
        <v>345617.99991131003</v>
      </c>
      <c r="K174" s="120">
        <v>1290027.2664333798</v>
      </c>
      <c r="L174" s="120">
        <v>831743.94034219987</v>
      </c>
      <c r="M174" s="120">
        <v>458283.32609117997</v>
      </c>
      <c r="N174" s="120">
        <v>14.109500000000001</v>
      </c>
      <c r="O174" s="120">
        <v>15.159599999999999</v>
      </c>
      <c r="P174" s="120">
        <v>14.6106</v>
      </c>
      <c r="Q174" s="120">
        <v>6.5448000000000004</v>
      </c>
      <c r="R174" s="120">
        <v>6.5430000000000001</v>
      </c>
      <c r="S174" s="120">
        <v>27.651299999999999</v>
      </c>
      <c r="T174" s="120">
        <v>27.6557</v>
      </c>
      <c r="U174" s="120">
        <v>33.541200000000003</v>
      </c>
      <c r="V174" s="120">
        <v>19.846299999999999</v>
      </c>
      <c r="W174" s="120">
        <v>8.3742000000000001</v>
      </c>
      <c r="X174" s="120">
        <v>6.6074999999999999</v>
      </c>
      <c r="Y174" s="120">
        <v>8.4417000000000009</v>
      </c>
      <c r="Z174" s="120">
        <v>0.92310000000000003</v>
      </c>
      <c r="AA174" s="120">
        <v>7.9165999999999999</v>
      </c>
      <c r="AB174" s="120">
        <v>10.224600000000001</v>
      </c>
      <c r="AC174" s="120">
        <v>1.0784</v>
      </c>
      <c r="AD174" s="121"/>
      <c r="AE174" s="121"/>
      <c r="AF174" s="121"/>
    </row>
    <row r="175" spans="1:32" hidden="1" outlineLevel="1" collapsed="1">
      <c r="A175" s="8">
        <v>45536</v>
      </c>
      <c r="B175" s="120">
        <v>786080.44148228003</v>
      </c>
      <c r="C175" s="120">
        <v>541603.97139060998</v>
      </c>
      <c r="D175" s="120">
        <v>244476.47009166999</v>
      </c>
      <c r="E175" s="120">
        <v>284751.98181804002</v>
      </c>
      <c r="F175" s="120">
        <v>271681.97264194</v>
      </c>
      <c r="G175" s="120">
        <v>13070.0091761</v>
      </c>
      <c r="H175" s="120">
        <v>1098295.2191575398</v>
      </c>
      <c r="I175" s="120">
        <v>763695.48101640982</v>
      </c>
      <c r="J175" s="120">
        <v>334599.73814113002</v>
      </c>
      <c r="K175" s="120">
        <v>1314981.06930904</v>
      </c>
      <c r="L175" s="120">
        <v>850605.89281283983</v>
      </c>
      <c r="M175" s="120">
        <v>464375.17649620003</v>
      </c>
      <c r="N175" s="120">
        <v>14.0684</v>
      </c>
      <c r="O175" s="120">
        <v>15.154199999999999</v>
      </c>
      <c r="P175" s="120">
        <v>14.6012</v>
      </c>
      <c r="Q175" s="120">
        <v>6.3536999999999999</v>
      </c>
      <c r="R175" s="120">
        <v>6.3517000000000001</v>
      </c>
      <c r="S175" s="120">
        <v>27.630299999999998</v>
      </c>
      <c r="T175" s="120">
        <v>27.639199999999999</v>
      </c>
      <c r="U175" s="120">
        <v>33.422499999999999</v>
      </c>
      <c r="V175" s="120">
        <v>16.049199999999999</v>
      </c>
      <c r="W175" s="120">
        <v>8.1434999999999995</v>
      </c>
      <c r="X175" s="120">
        <v>5.9920999999999998</v>
      </c>
      <c r="Y175" s="120">
        <v>8.5412999999999997</v>
      </c>
      <c r="Z175" s="120">
        <v>0.94740000000000002</v>
      </c>
      <c r="AA175" s="120">
        <v>7.4253</v>
      </c>
      <c r="AB175" s="120">
        <v>10.103400000000001</v>
      </c>
      <c r="AC175" s="120">
        <v>1.1115999999999999</v>
      </c>
      <c r="AD175" s="121"/>
      <c r="AE175" s="121"/>
      <c r="AF175" s="121"/>
    </row>
    <row r="176" spans="1:32" hidden="1" outlineLevel="1" collapsed="1">
      <c r="A176" s="8">
        <v>45566</v>
      </c>
      <c r="B176" s="120">
        <v>780447.60446363001</v>
      </c>
      <c r="C176" s="120">
        <v>536788.33199054003</v>
      </c>
      <c r="D176" s="120">
        <v>243659.27247309001</v>
      </c>
      <c r="E176" s="120">
        <v>289071.43222233001</v>
      </c>
      <c r="F176" s="120">
        <v>277125.41054720001</v>
      </c>
      <c r="G176" s="120">
        <v>11946.021675129999</v>
      </c>
      <c r="H176" s="120">
        <v>1121314.2390155098</v>
      </c>
      <c r="I176" s="120">
        <v>793399.24871415005</v>
      </c>
      <c r="J176" s="120">
        <v>327914.99030135997</v>
      </c>
      <c r="K176" s="120">
        <v>1320697.1650010699</v>
      </c>
      <c r="L176" s="120">
        <v>851441.88456774014</v>
      </c>
      <c r="M176" s="120">
        <v>469255.28043332999</v>
      </c>
      <c r="N176" s="120">
        <v>14.1106</v>
      </c>
      <c r="O176" s="120">
        <v>15.5364</v>
      </c>
      <c r="P176" s="120">
        <v>15.2646</v>
      </c>
      <c r="Q176" s="120">
        <v>6.2892000000000001</v>
      </c>
      <c r="R176" s="120">
        <v>6.2873999999999999</v>
      </c>
      <c r="S176" s="120">
        <v>27.735700000000001</v>
      </c>
      <c r="T176" s="120">
        <v>27.7456</v>
      </c>
      <c r="U176" s="120">
        <v>33.365099999999998</v>
      </c>
      <c r="V176" s="120">
        <v>13.872299999999999</v>
      </c>
      <c r="W176" s="120">
        <v>6.4574999999999996</v>
      </c>
      <c r="X176" s="120">
        <v>6.9353999999999996</v>
      </c>
      <c r="Y176" s="120">
        <v>8.6026000000000007</v>
      </c>
      <c r="Z176" s="120">
        <v>0.89459999999999995</v>
      </c>
      <c r="AA176" s="120">
        <v>7.694</v>
      </c>
      <c r="AB176" s="120">
        <v>10.2081</v>
      </c>
      <c r="AC176" s="120">
        <v>1.0387</v>
      </c>
      <c r="AD176" s="121"/>
      <c r="AE176" s="121"/>
      <c r="AF176" s="121"/>
    </row>
    <row r="177" spans="1:32" hidden="1" outlineLevel="1" collapsed="1">
      <c r="A177" s="8">
        <v>45597</v>
      </c>
      <c r="B177" s="120">
        <v>790365.05647554004</v>
      </c>
      <c r="C177" s="120">
        <v>541765.38331952004</v>
      </c>
      <c r="D177" s="120">
        <v>248599.67315602</v>
      </c>
      <c r="E177" s="120">
        <v>294951.96018507</v>
      </c>
      <c r="F177" s="120">
        <v>283020.02369826002</v>
      </c>
      <c r="G177" s="120">
        <v>11931.93648681</v>
      </c>
      <c r="H177" s="120">
        <v>1122636.2761193402</v>
      </c>
      <c r="I177" s="120">
        <v>796924.23882835999</v>
      </c>
      <c r="J177" s="120">
        <v>325712.03729097999</v>
      </c>
      <c r="K177" s="120">
        <v>1335915.8534340903</v>
      </c>
      <c r="L177" s="120">
        <v>862312.94666867994</v>
      </c>
      <c r="M177" s="120">
        <v>473602.90676540998</v>
      </c>
      <c r="N177" s="120">
        <v>13.357699999999999</v>
      </c>
      <c r="O177" s="120">
        <v>14.8018</v>
      </c>
      <c r="P177" s="120">
        <v>14.244999999999999</v>
      </c>
      <c r="Q177" s="120">
        <v>6.2431999999999999</v>
      </c>
      <c r="R177" s="120">
        <v>6.2439999999999998</v>
      </c>
      <c r="S177" s="120">
        <v>27.1934</v>
      </c>
      <c r="T177" s="120">
        <v>27.206199999999999</v>
      </c>
      <c r="U177" s="120">
        <v>32.665700000000001</v>
      </c>
      <c r="V177" s="120">
        <v>13.254200000000001</v>
      </c>
      <c r="W177" s="120">
        <v>7.1087999999999996</v>
      </c>
      <c r="X177" s="120">
        <v>7.4573</v>
      </c>
      <c r="Y177" s="120">
        <v>8.4356000000000009</v>
      </c>
      <c r="Z177" s="120">
        <v>0.83550000000000002</v>
      </c>
      <c r="AA177" s="120">
        <v>7.6212</v>
      </c>
      <c r="AB177" s="120">
        <v>10.256500000000001</v>
      </c>
      <c r="AC177" s="120">
        <v>1.0646</v>
      </c>
      <c r="AD177" s="121"/>
      <c r="AE177" s="121"/>
      <c r="AF177" s="121"/>
    </row>
    <row r="178" spans="1:32" collapsed="1">
      <c r="A178" s="8">
        <v>45627</v>
      </c>
      <c r="B178" s="120">
        <v>782219.07062774</v>
      </c>
      <c r="C178" s="120">
        <v>531408.56119597994</v>
      </c>
      <c r="D178" s="120">
        <v>250810.50943176</v>
      </c>
      <c r="E178" s="120">
        <v>291759.56418992003</v>
      </c>
      <c r="F178" s="120">
        <v>280116.67716557998</v>
      </c>
      <c r="G178" s="120">
        <v>11642.88702434</v>
      </c>
      <c r="H178" s="120">
        <v>1227642.4079868596</v>
      </c>
      <c r="I178" s="120">
        <v>896538.76843407028</v>
      </c>
      <c r="J178" s="120">
        <v>331103.63955278997</v>
      </c>
      <c r="K178" s="120">
        <v>1381874.9500687101</v>
      </c>
      <c r="L178" s="120">
        <v>896810.57919934997</v>
      </c>
      <c r="M178" s="120">
        <v>485064.37086936005</v>
      </c>
      <c r="N178" s="120">
        <v>13.737500000000001</v>
      </c>
      <c r="O178" s="120">
        <v>15.0021</v>
      </c>
      <c r="P178" s="120">
        <v>14.599399999999999</v>
      </c>
      <c r="Q178" s="120">
        <v>6.2554999999999996</v>
      </c>
      <c r="R178" s="120">
        <v>6.2496</v>
      </c>
      <c r="S178" s="120">
        <v>27.7974</v>
      </c>
      <c r="T178" s="120">
        <v>27.808199999999999</v>
      </c>
      <c r="U178" s="120">
        <v>33.658700000000003</v>
      </c>
      <c r="V178" s="120">
        <v>14.713699999999999</v>
      </c>
      <c r="W178" s="120">
        <v>8.9337</v>
      </c>
      <c r="X178" s="120">
        <v>7.2984999999999998</v>
      </c>
      <c r="Y178" s="120">
        <v>8.3117000000000001</v>
      </c>
      <c r="Z178" s="120">
        <v>0.83260000000000001</v>
      </c>
      <c r="AA178" s="120">
        <v>7.2891000000000004</v>
      </c>
      <c r="AB178" s="120">
        <v>9.9954000000000001</v>
      </c>
      <c r="AC178" s="120">
        <v>1.0572999999999999</v>
      </c>
      <c r="AD178" s="121"/>
      <c r="AE178" s="121"/>
      <c r="AF178" s="121"/>
    </row>
    <row r="179" spans="1:32">
      <c r="A179" s="8">
        <v>45658</v>
      </c>
      <c r="B179" s="120">
        <v>774407.91559429001</v>
      </c>
      <c r="C179" s="120">
        <v>533595.10044112999</v>
      </c>
      <c r="D179" s="120">
        <v>240812.81515315999</v>
      </c>
      <c r="E179" s="120">
        <v>297387.04787749</v>
      </c>
      <c r="F179" s="120">
        <v>285816.81691229</v>
      </c>
      <c r="G179" s="120">
        <v>11570.2309652</v>
      </c>
      <c r="H179" s="120">
        <v>1183648.21080099</v>
      </c>
      <c r="I179" s="120">
        <v>847598.64050361002</v>
      </c>
      <c r="J179" s="120">
        <v>336049.57029738004</v>
      </c>
      <c r="K179" s="120">
        <v>1365641.0550475302</v>
      </c>
      <c r="L179" s="120">
        <v>880418.08783410001</v>
      </c>
      <c r="M179" s="120">
        <v>485222.96721342998</v>
      </c>
      <c r="N179" s="120">
        <v>15.6356</v>
      </c>
      <c r="O179" s="120">
        <v>16.575500000000002</v>
      </c>
      <c r="P179" s="120">
        <v>16.532</v>
      </c>
      <c r="Q179" s="120">
        <v>6.2794999999999996</v>
      </c>
      <c r="R179" s="120">
        <v>6.2778999999999998</v>
      </c>
      <c r="S179" s="120">
        <v>28.189499999999999</v>
      </c>
      <c r="T179" s="120">
        <v>28.199100000000001</v>
      </c>
      <c r="U179" s="120">
        <v>34.0657</v>
      </c>
      <c r="V179" s="120">
        <v>15.263</v>
      </c>
      <c r="W179" s="120">
        <v>5.6242000000000001</v>
      </c>
      <c r="X179" s="120">
        <v>7.5743999999999998</v>
      </c>
      <c r="Y179" s="120">
        <v>8.5900999999999996</v>
      </c>
      <c r="Z179" s="120">
        <v>0.83120000000000005</v>
      </c>
      <c r="AA179" s="120">
        <v>7.4923000000000002</v>
      </c>
      <c r="AB179" s="120">
        <v>10.1884</v>
      </c>
      <c r="AC179" s="120">
        <v>1.0226999999999999</v>
      </c>
      <c r="AD179" s="121"/>
      <c r="AE179" s="121"/>
      <c r="AF179" s="121"/>
    </row>
    <row r="180" spans="1:32">
      <c r="A180" s="8">
        <v>45689</v>
      </c>
      <c r="B180" s="120">
        <v>788997.69236026006</v>
      </c>
      <c r="C180" s="120">
        <v>549132.70473012002</v>
      </c>
      <c r="D180" s="120">
        <v>239864.98763014001</v>
      </c>
      <c r="E180" s="120">
        <v>301044.66417576</v>
      </c>
      <c r="F180" s="120">
        <v>289569.91322793998</v>
      </c>
      <c r="G180" s="120">
        <v>11474.750947820001</v>
      </c>
      <c r="H180" s="120">
        <v>1178792.6350090201</v>
      </c>
      <c r="I180" s="120">
        <v>868849.37618282996</v>
      </c>
      <c r="J180" s="120">
        <v>309943.25882618991</v>
      </c>
      <c r="K180" s="120">
        <v>1377980.8703743301</v>
      </c>
      <c r="L180" s="120">
        <v>893939.05714070995</v>
      </c>
      <c r="M180" s="120">
        <v>484041.81323361996</v>
      </c>
      <c r="N180" s="120">
        <v>14.414</v>
      </c>
      <c r="O180" s="120">
        <v>15.6327</v>
      </c>
      <c r="P180" s="120">
        <v>15.225899999999999</v>
      </c>
      <c r="Q180" s="120">
        <v>6.2161</v>
      </c>
      <c r="R180" s="120">
        <v>6.2153</v>
      </c>
      <c r="S180" s="120">
        <v>28.1967</v>
      </c>
      <c r="T180" s="120">
        <v>28.227799999999998</v>
      </c>
      <c r="U180" s="120">
        <v>34.485599999999998</v>
      </c>
      <c r="V180" s="120">
        <v>9.3343000000000007</v>
      </c>
      <c r="W180" s="120">
        <v>6.5542999999999996</v>
      </c>
      <c r="X180" s="120">
        <v>7.9782000000000002</v>
      </c>
      <c r="Y180" s="120">
        <v>8.9603000000000002</v>
      </c>
      <c r="Z180" s="120">
        <v>0.81879999999999997</v>
      </c>
      <c r="AA180" s="120">
        <v>7.6707000000000001</v>
      </c>
      <c r="AB180" s="120">
        <v>10.3048</v>
      </c>
      <c r="AC180" s="120">
        <v>0.98419999999999996</v>
      </c>
      <c r="AD180" s="121"/>
      <c r="AE180" s="121"/>
      <c r="AF180" s="121"/>
    </row>
    <row r="181" spans="1:32">
      <c r="A181" s="8">
        <v>45717</v>
      </c>
      <c r="B181" s="120">
        <v>804408.58701043006</v>
      </c>
      <c r="C181" s="120">
        <v>563629.86224885995</v>
      </c>
      <c r="D181" s="120">
        <v>240778.72476156999</v>
      </c>
      <c r="E181" s="120">
        <v>307384.70912314003</v>
      </c>
      <c r="F181" s="120">
        <v>296992.76599540003</v>
      </c>
      <c r="G181" s="120">
        <v>10391.94312774</v>
      </c>
      <c r="H181" s="120">
        <v>1204815.6092614001</v>
      </c>
      <c r="I181" s="120">
        <v>895419.61400735995</v>
      </c>
      <c r="J181" s="120">
        <v>309395.99525404006</v>
      </c>
      <c r="K181" s="120">
        <v>1379104.5950466397</v>
      </c>
      <c r="L181" s="120">
        <v>888654.94525830005</v>
      </c>
      <c r="M181" s="120">
        <v>490449.64978833997</v>
      </c>
      <c r="N181" s="120">
        <v>14.518599999999999</v>
      </c>
      <c r="O181" s="120">
        <v>15.743399999999999</v>
      </c>
      <c r="P181" s="120">
        <v>15.5357</v>
      </c>
      <c r="Q181" s="120">
        <v>6.2683</v>
      </c>
      <c r="R181" s="120">
        <v>6.2676999999999996</v>
      </c>
      <c r="S181" s="120">
        <v>28.789899999999999</v>
      </c>
      <c r="T181" s="120">
        <v>28.810500000000001</v>
      </c>
      <c r="U181" s="120">
        <v>35.416600000000003</v>
      </c>
      <c r="V181" s="120">
        <v>10.429600000000001</v>
      </c>
      <c r="W181" s="120">
        <v>6.3913000000000002</v>
      </c>
      <c r="X181" s="120">
        <v>8.2809000000000008</v>
      </c>
      <c r="Y181" s="120">
        <v>9.3148</v>
      </c>
      <c r="Z181" s="120">
        <v>0.74719999999999998</v>
      </c>
      <c r="AA181" s="120">
        <v>7.6886000000000001</v>
      </c>
      <c r="AB181" s="120">
        <v>10.2525</v>
      </c>
      <c r="AC181" s="120">
        <v>0.9929</v>
      </c>
      <c r="AD181" s="121"/>
      <c r="AE181" s="121"/>
      <c r="AF181" s="121"/>
    </row>
    <row r="182" spans="1:32">
      <c r="A182" s="8">
        <v>45748</v>
      </c>
      <c r="B182" s="120">
        <v>816914.14813181001</v>
      </c>
      <c r="C182" s="120">
        <v>569072.91956786998</v>
      </c>
      <c r="D182" s="120">
        <v>247841.22856394001</v>
      </c>
      <c r="E182" s="120">
        <v>313023.99799017998</v>
      </c>
      <c r="F182" s="120">
        <v>302531.75057251001</v>
      </c>
      <c r="G182" s="120">
        <v>10492.24741767</v>
      </c>
      <c r="H182" s="120">
        <v>1217183.2390689801</v>
      </c>
      <c r="I182" s="120">
        <v>904124.78066096036</v>
      </c>
      <c r="J182" s="120">
        <v>313058.45840802003</v>
      </c>
      <c r="K182" s="120">
        <v>1413823.5465283697</v>
      </c>
      <c r="L182" s="120">
        <v>913499.64493157982</v>
      </c>
      <c r="M182" s="120">
        <v>500323.90159679</v>
      </c>
      <c r="N182" s="120">
        <v>15.2905</v>
      </c>
      <c r="O182" s="120">
        <v>16.611699999999999</v>
      </c>
      <c r="P182" s="120">
        <v>16.614100000000001</v>
      </c>
      <c r="Q182" s="120">
        <v>6.3094000000000001</v>
      </c>
      <c r="R182" s="120">
        <v>6.3108000000000004</v>
      </c>
      <c r="S182" s="120">
        <v>28.378900000000002</v>
      </c>
      <c r="T182" s="120">
        <v>28.3947</v>
      </c>
      <c r="U182" s="120">
        <v>34.479599999999998</v>
      </c>
      <c r="V182" s="120">
        <v>13.567</v>
      </c>
      <c r="W182" s="120">
        <v>7.8761000000000001</v>
      </c>
      <c r="X182" s="120">
        <v>8.6957000000000004</v>
      </c>
      <c r="Y182" s="120">
        <v>9.6890999999999998</v>
      </c>
      <c r="Z182" s="120">
        <v>0.76100000000000001</v>
      </c>
      <c r="AA182" s="120">
        <v>8.0541999999999998</v>
      </c>
      <c r="AB182" s="120">
        <v>10.428900000000001</v>
      </c>
      <c r="AC182" s="120">
        <v>1.0068999999999999</v>
      </c>
      <c r="AD182" s="121"/>
      <c r="AE182" s="121"/>
      <c r="AF182" s="121"/>
    </row>
    <row r="183" spans="1:32">
      <c r="A183" s="8">
        <v>45778</v>
      </c>
      <c r="B183" s="120">
        <v>827592.26739711</v>
      </c>
      <c r="C183" s="120">
        <v>582968.26693299005</v>
      </c>
      <c r="D183" s="120">
        <v>244624.00046412001</v>
      </c>
      <c r="E183" s="120">
        <v>321593.93107896001</v>
      </c>
      <c r="F183" s="120">
        <v>311059.42395356001</v>
      </c>
      <c r="G183" s="120">
        <v>10534.507125399999</v>
      </c>
      <c r="H183" s="120">
        <v>1190418.65406387</v>
      </c>
      <c r="I183" s="120">
        <v>881765.58648887009</v>
      </c>
      <c r="J183" s="120">
        <v>308653.06757499994</v>
      </c>
      <c r="K183" s="120">
        <v>1425609.9090519499</v>
      </c>
      <c r="L183" s="120">
        <v>927415.75683246017</v>
      </c>
      <c r="M183" s="120">
        <v>498194.15221949003</v>
      </c>
      <c r="N183" s="120">
        <v>14.2583</v>
      </c>
      <c r="O183" s="120">
        <v>15.6425</v>
      </c>
      <c r="P183" s="120">
        <v>15.3194</v>
      </c>
      <c r="Q183" s="120">
        <v>6.1292</v>
      </c>
      <c r="R183" s="120">
        <v>6.1292999999999997</v>
      </c>
      <c r="S183" s="120">
        <v>28.5959</v>
      </c>
      <c r="T183" s="120">
        <v>28.623699999999999</v>
      </c>
      <c r="U183" s="120">
        <v>35.294899999999998</v>
      </c>
      <c r="V183" s="120">
        <v>10.1119</v>
      </c>
      <c r="W183" s="120">
        <v>7.8319000000000001</v>
      </c>
      <c r="X183" s="120">
        <v>8.7759</v>
      </c>
      <c r="Y183" s="120">
        <v>9.7934000000000001</v>
      </c>
      <c r="Z183" s="120">
        <v>0.72130000000000005</v>
      </c>
      <c r="AA183" s="120">
        <v>8.2933000000000003</v>
      </c>
      <c r="AB183" s="120">
        <v>10.7605</v>
      </c>
      <c r="AC183" s="120">
        <v>0.9768</v>
      </c>
      <c r="AD183" s="121"/>
      <c r="AE183" s="121"/>
      <c r="AF183" s="121"/>
    </row>
    <row r="184" spans="1:32">
      <c r="A184" s="8">
        <v>45809</v>
      </c>
      <c r="B184" s="120">
        <v>839081.93455498002</v>
      </c>
      <c r="C184" s="120">
        <v>591109.87607868004</v>
      </c>
      <c r="D184" s="120">
        <v>247972.05847630001</v>
      </c>
      <c r="E184" s="120">
        <v>328479.45260685001</v>
      </c>
      <c r="F184" s="120">
        <v>317898.37033647002</v>
      </c>
      <c r="G184" s="120">
        <v>10581.08227038</v>
      </c>
      <c r="H184" s="120">
        <v>1191923.9997550999</v>
      </c>
      <c r="I184" s="120">
        <v>879970.88622779015</v>
      </c>
      <c r="J184" s="120">
        <v>311953.11352731002</v>
      </c>
      <c r="K184" s="120">
        <v>1463751.1739595702</v>
      </c>
      <c r="L184" s="120">
        <v>954749.17568549002</v>
      </c>
      <c r="M184" s="120">
        <v>509001.99827408005</v>
      </c>
      <c r="N184" s="120">
        <v>14.512</v>
      </c>
      <c r="O184" s="120">
        <v>15.6172</v>
      </c>
      <c r="P184" s="120">
        <v>15.255100000000001</v>
      </c>
      <c r="Q184" s="120">
        <v>5.7516999999999996</v>
      </c>
      <c r="R184" s="120">
        <v>5.7539999999999996</v>
      </c>
      <c r="S184" s="120">
        <v>28.4038</v>
      </c>
      <c r="T184" s="120">
        <v>28.437100000000001</v>
      </c>
      <c r="U184" s="120">
        <v>35.424700000000001</v>
      </c>
      <c r="V184" s="120">
        <v>9.2802000000000007</v>
      </c>
      <c r="W184" s="120">
        <v>6.7228000000000003</v>
      </c>
      <c r="X184" s="120">
        <v>9.0081000000000007</v>
      </c>
      <c r="Y184" s="120">
        <v>9.9666999999999994</v>
      </c>
      <c r="Z184" s="120">
        <v>0.66710000000000003</v>
      </c>
      <c r="AA184" s="120">
        <v>8.2041000000000004</v>
      </c>
      <c r="AB184" s="120">
        <v>10.860300000000001</v>
      </c>
      <c r="AC184" s="120">
        <v>0.97099999999999997</v>
      </c>
      <c r="AD184" s="121"/>
      <c r="AE184" s="121"/>
      <c r="AF184" s="121"/>
    </row>
    <row r="185" spans="1:32">
      <c r="A185" s="8">
        <v>45839</v>
      </c>
      <c r="B185" s="120">
        <v>852322.29061481997</v>
      </c>
      <c r="C185" s="120">
        <v>604160.33470049</v>
      </c>
      <c r="D185" s="120">
        <v>248161.95591433</v>
      </c>
      <c r="E185" s="120">
        <v>337835.44006196997</v>
      </c>
      <c r="F185" s="120">
        <v>327256.25614118</v>
      </c>
      <c r="G185" s="120">
        <v>10579.183920789999</v>
      </c>
      <c r="H185" s="120">
        <v>1182062.7261914599</v>
      </c>
      <c r="I185" s="120">
        <v>860969.67357480992</v>
      </c>
      <c r="J185" s="120">
        <v>321093.05261665001</v>
      </c>
      <c r="K185" s="120">
        <v>1466991.9687427201</v>
      </c>
      <c r="L185" s="120">
        <v>953874.64348787034</v>
      </c>
      <c r="M185" s="120">
        <v>513117.32525484997</v>
      </c>
      <c r="N185" s="120">
        <v>15.5327</v>
      </c>
      <c r="O185" s="120">
        <v>16.816600000000001</v>
      </c>
      <c r="P185" s="120">
        <v>16.733499999999999</v>
      </c>
      <c r="Q185" s="120">
        <v>5.9358000000000004</v>
      </c>
      <c r="R185" s="120">
        <v>5.9324000000000003</v>
      </c>
      <c r="S185" s="120">
        <v>28.288399999999999</v>
      </c>
      <c r="T185" s="120">
        <v>28.3079</v>
      </c>
      <c r="U185" s="120">
        <v>35.017099999999999</v>
      </c>
      <c r="V185" s="120">
        <v>11.1981</v>
      </c>
      <c r="W185" s="120">
        <v>6.7603</v>
      </c>
      <c r="X185" s="120">
        <v>9.1447000000000003</v>
      </c>
      <c r="Y185" s="120">
        <v>10.1889</v>
      </c>
      <c r="Z185" s="120">
        <v>0.69199999999999995</v>
      </c>
      <c r="AA185" s="120">
        <v>8.1096000000000004</v>
      </c>
      <c r="AB185" s="120">
        <v>10.7193</v>
      </c>
      <c r="AC185" s="120">
        <v>0.94</v>
      </c>
      <c r="AD185" s="121"/>
      <c r="AE185" s="121"/>
      <c r="AF185" s="121"/>
    </row>
    <row r="186" spans="1:32">
      <c r="A186" s="8">
        <v>45870</v>
      </c>
      <c r="B186" s="120">
        <v>869723.04152888001</v>
      </c>
      <c r="C186" s="120">
        <v>618551.65869107004</v>
      </c>
      <c r="D186" s="120">
        <v>251171.38283781</v>
      </c>
      <c r="E186" s="120">
        <v>347570.27053426002</v>
      </c>
      <c r="F186" s="120">
        <v>337142.95029479999</v>
      </c>
      <c r="G186" s="120">
        <v>10427.320239459999</v>
      </c>
      <c r="H186" s="120">
        <v>1176726.41615542</v>
      </c>
      <c r="I186" s="120">
        <v>848157.44338266994</v>
      </c>
      <c r="J186" s="120">
        <v>328568.97277274996</v>
      </c>
      <c r="K186" s="120">
        <v>1474614.1272050999</v>
      </c>
      <c r="L186" s="120">
        <v>971413.05120536988</v>
      </c>
      <c r="M186" s="120">
        <v>503201.07599973003</v>
      </c>
      <c r="N186" s="120">
        <v>14.0105</v>
      </c>
      <c r="O186" s="120">
        <v>15.3912</v>
      </c>
      <c r="P186" s="120">
        <v>14.9922</v>
      </c>
      <c r="Q186" s="120">
        <v>5.9143999999999997</v>
      </c>
      <c r="R186" s="120">
        <v>5.9172000000000002</v>
      </c>
      <c r="S186" s="120">
        <v>23.908200000000001</v>
      </c>
      <c r="T186" s="120">
        <v>23.933399999999999</v>
      </c>
      <c r="U186" s="120">
        <v>35.699199999999998</v>
      </c>
      <c r="V186" s="120">
        <v>6.8250000000000002</v>
      </c>
      <c r="W186" s="120">
        <v>5.0484</v>
      </c>
      <c r="X186" s="120">
        <v>8.9084000000000003</v>
      </c>
      <c r="Y186" s="120">
        <v>10.162800000000001</v>
      </c>
      <c r="Z186" s="120">
        <v>0.63400000000000001</v>
      </c>
      <c r="AA186" s="120">
        <v>8.1342999999999996</v>
      </c>
      <c r="AB186" s="120">
        <v>10.822900000000001</v>
      </c>
      <c r="AC186" s="120">
        <v>1.0054000000000001</v>
      </c>
      <c r="AD186" s="121"/>
      <c r="AE186" s="121"/>
      <c r="AF186" s="121"/>
    </row>
    <row r="187" spans="1:32">
      <c r="A187" s="8">
        <v>45901</v>
      </c>
      <c r="B187" s="120">
        <v>881240.70373048994</v>
      </c>
      <c r="C187" s="120">
        <v>621496.05165382999</v>
      </c>
      <c r="D187" s="120">
        <v>259744.65207665999</v>
      </c>
      <c r="E187" s="120">
        <v>351453.47535657999</v>
      </c>
      <c r="F187" s="120">
        <v>341054.10674225999</v>
      </c>
      <c r="G187" s="120">
        <v>10399.368614319999</v>
      </c>
      <c r="H187" s="120">
        <v>1189757.96158291</v>
      </c>
      <c r="I187" s="120">
        <v>862967.45831214008</v>
      </c>
      <c r="J187" s="120">
        <v>326790.50327077002</v>
      </c>
      <c r="K187" s="120">
        <v>1498292.3710978795</v>
      </c>
      <c r="L187" s="120">
        <v>992761.19612985023</v>
      </c>
      <c r="M187" s="120">
        <v>505531.17496803007</v>
      </c>
      <c r="N187" s="120">
        <v>14.018000000000001</v>
      </c>
      <c r="O187" s="120">
        <v>15.289199999999999</v>
      </c>
      <c r="P187" s="120">
        <v>14.914999999999999</v>
      </c>
      <c r="Q187" s="120">
        <v>6.0303000000000004</v>
      </c>
      <c r="R187" s="120">
        <v>6.0321999999999996</v>
      </c>
      <c r="S187" s="120">
        <v>27.1861</v>
      </c>
      <c r="T187" s="120">
        <v>27.1951</v>
      </c>
      <c r="U187" s="120">
        <v>35.414400000000001</v>
      </c>
      <c r="V187" s="120">
        <v>13.3086</v>
      </c>
      <c r="W187" s="120">
        <v>6.2851999999999997</v>
      </c>
      <c r="X187" s="120">
        <v>8.8722999999999992</v>
      </c>
      <c r="Y187" s="120">
        <v>10.2117</v>
      </c>
      <c r="Z187" s="120">
        <v>0.64659999999999995</v>
      </c>
      <c r="AA187" s="120">
        <v>7.8529999999999998</v>
      </c>
      <c r="AB187" s="120">
        <v>10.439299999999999</v>
      </c>
      <c r="AC187" s="120">
        <v>0.95199999999999996</v>
      </c>
      <c r="AD187" s="121"/>
      <c r="AE187" s="121"/>
      <c r="AF187" s="121"/>
    </row>
    <row r="188" spans="1:32">
      <c r="A188" s="8">
        <v>45931</v>
      </c>
      <c r="B188" s="120">
        <v>905171.84929311997</v>
      </c>
      <c r="C188" s="120">
        <v>630499.92323841003</v>
      </c>
      <c r="D188" s="120">
        <v>274671.92605471</v>
      </c>
      <c r="E188" s="120">
        <v>357592.82588263002</v>
      </c>
      <c r="F188" s="120">
        <v>347161.61452498997</v>
      </c>
      <c r="G188" s="120">
        <v>10431.211357640001</v>
      </c>
      <c r="H188" s="120">
        <v>1211514.5179929999</v>
      </c>
      <c r="I188" s="120">
        <v>885759.09553330007</v>
      </c>
      <c r="J188" s="120">
        <v>325755.42245970003</v>
      </c>
      <c r="K188" s="120">
        <v>1517099.0378459797</v>
      </c>
      <c r="L188" s="120">
        <v>1004480.9207171299</v>
      </c>
      <c r="M188" s="120">
        <v>512618.11712885008</v>
      </c>
      <c r="N188" s="120">
        <v>14.761699999999999</v>
      </c>
      <c r="O188" s="120">
        <v>16.230399999999999</v>
      </c>
      <c r="P188" s="120">
        <v>16.071000000000002</v>
      </c>
      <c r="Q188" s="120">
        <v>5.8685999999999998</v>
      </c>
      <c r="R188" s="120">
        <v>5.8644999999999996</v>
      </c>
      <c r="S188" s="120">
        <v>27.750499999999999</v>
      </c>
      <c r="T188" s="120">
        <v>27.770900000000001</v>
      </c>
      <c r="U188" s="120">
        <v>34.6541</v>
      </c>
      <c r="V188" s="120">
        <v>10.554600000000001</v>
      </c>
      <c r="W188" s="120">
        <v>6.5175000000000001</v>
      </c>
      <c r="X188" s="120">
        <v>9.3071999999999999</v>
      </c>
      <c r="Y188" s="120">
        <v>10.376300000000001</v>
      </c>
      <c r="Z188" s="120">
        <v>0.61890000000000001</v>
      </c>
      <c r="AA188" s="120">
        <v>8.0079999999999991</v>
      </c>
      <c r="AB188" s="120">
        <v>10.403600000000001</v>
      </c>
      <c r="AC188" s="120">
        <v>0.89259999999999995</v>
      </c>
      <c r="AD188" s="121"/>
      <c r="AE188" s="121"/>
      <c r="AF188" s="121"/>
    </row>
    <row r="189" spans="1:32">
      <c r="A189" s="8">
        <v>45962</v>
      </c>
      <c r="B189" s="120">
        <v>925792.02295031003</v>
      </c>
      <c r="C189" s="120">
        <v>643228.42461612995</v>
      </c>
      <c r="D189" s="120">
        <v>282563.59833418002</v>
      </c>
      <c r="E189" s="120">
        <v>367716.46912323998</v>
      </c>
      <c r="F189" s="120">
        <v>357225.84285413002</v>
      </c>
      <c r="G189" s="120">
        <v>10490.62626911</v>
      </c>
      <c r="H189" s="120">
        <v>1212151.0550241699</v>
      </c>
      <c r="I189" s="120">
        <v>900301.63345227018</v>
      </c>
      <c r="J189" s="120">
        <v>311849.42157190002</v>
      </c>
      <c r="K189" s="120">
        <v>1536080.5690055494</v>
      </c>
      <c r="L189" s="120">
        <v>1016426.5551444499</v>
      </c>
      <c r="M189" s="120">
        <v>519654.01386110001</v>
      </c>
      <c r="N189" s="120">
        <v>13.732799999999999</v>
      </c>
      <c r="O189" s="120">
        <v>15.433999999999999</v>
      </c>
      <c r="P189" s="120">
        <v>15.046200000000001</v>
      </c>
      <c r="Q189" s="120">
        <v>5.5198</v>
      </c>
      <c r="R189" s="120">
        <v>5.5167999999999999</v>
      </c>
      <c r="S189" s="120">
        <v>27.844200000000001</v>
      </c>
      <c r="T189" s="120">
        <v>27.852699999999999</v>
      </c>
      <c r="U189" s="120">
        <v>34.517899999999997</v>
      </c>
      <c r="V189" s="120">
        <v>15.506600000000001</v>
      </c>
      <c r="W189" s="120">
        <v>6.6715</v>
      </c>
      <c r="X189" s="120">
        <v>9.2042000000000002</v>
      </c>
      <c r="Y189" s="120">
        <v>10.309200000000001</v>
      </c>
      <c r="Z189" s="120">
        <v>0.56569999999999998</v>
      </c>
      <c r="AA189" s="120">
        <v>7.8045999999999998</v>
      </c>
      <c r="AB189" s="120">
        <v>10.314</v>
      </c>
      <c r="AC189" s="120">
        <v>0.9355</v>
      </c>
      <c r="AD189" s="121"/>
      <c r="AE189" s="121"/>
      <c r="AF189" s="121"/>
    </row>
    <row r="190" spans="1:32">
      <c r="A190" s="8">
        <v>45992</v>
      </c>
      <c r="B190" s="120">
        <v>775864.54168317001</v>
      </c>
      <c r="C190" s="120">
        <v>490268.11938803998</v>
      </c>
      <c r="D190" s="120">
        <v>285596.42229512997</v>
      </c>
      <c r="E190" s="120">
        <v>365386.04677001998</v>
      </c>
      <c r="F190" s="120">
        <v>355071.41584108002</v>
      </c>
      <c r="G190" s="120">
        <v>10314.63092894</v>
      </c>
      <c r="H190" s="120">
        <v>1384411.8599917702</v>
      </c>
      <c r="I190" s="120">
        <v>1062815.76069703</v>
      </c>
      <c r="J190" s="120">
        <v>321596.09929474001</v>
      </c>
      <c r="K190" s="120">
        <v>1600280.3138754999</v>
      </c>
      <c r="L190" s="120">
        <v>1067864.3430091101</v>
      </c>
      <c r="M190" s="120">
        <v>532415.97086638992</v>
      </c>
      <c r="N190" s="120">
        <v>13.767899999999999</v>
      </c>
      <c r="O190" s="120">
        <v>15.1731</v>
      </c>
      <c r="P190" s="120">
        <v>14.7834</v>
      </c>
      <c r="Q190" s="120">
        <v>6.6626000000000003</v>
      </c>
      <c r="R190" s="120">
        <v>6.6661000000000001</v>
      </c>
      <c r="S190" s="120">
        <v>28.3887</v>
      </c>
      <c r="T190" s="120">
        <v>28.393699999999999</v>
      </c>
      <c r="U190" s="120">
        <v>34.7014</v>
      </c>
      <c r="V190" s="120">
        <v>17.691700000000001</v>
      </c>
      <c r="W190" s="120">
        <v>8.0789000000000009</v>
      </c>
      <c r="X190" s="120">
        <v>9.1892999999999994</v>
      </c>
      <c r="Y190" s="120">
        <v>10.228199999999999</v>
      </c>
      <c r="Z190" s="120">
        <v>0.54810000000000003</v>
      </c>
      <c r="AA190" s="120">
        <v>7.9200999999999997</v>
      </c>
      <c r="AB190" s="120">
        <v>10.4163</v>
      </c>
      <c r="AC190" s="120">
        <v>0.93330000000000002</v>
      </c>
      <c r="AD190" s="121"/>
      <c r="AE190" s="121"/>
      <c r="AF190" s="12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2" customWidth="1"/>
    <col min="2" max="2" width="9.88671875" style="11" customWidth="1"/>
    <col min="3" max="4" width="10.109375" style="11" customWidth="1"/>
    <col min="5" max="5" width="9" style="11" customWidth="1"/>
    <col min="6" max="6" width="9.33203125" style="11" customWidth="1"/>
    <col min="7" max="7" width="12" style="11" customWidth="1"/>
    <col min="8" max="8" width="10.44140625" style="11" customWidth="1"/>
    <col min="9" max="9" width="9.55468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7" t="s">
        <v>157</v>
      </c>
    </row>
    <row r="2" spans="1:19" ht="5.25" customHeight="1"/>
    <row r="3" spans="1:19">
      <c r="A3" s="108" t="s">
        <v>32</v>
      </c>
    </row>
    <row r="4" spans="1:19" ht="12.75" customHeight="1">
      <c r="A4" s="13" t="s">
        <v>130</v>
      </c>
    </row>
    <row r="5" spans="1:19" ht="12.75" customHeight="1">
      <c r="A5" s="14" t="s">
        <v>229</v>
      </c>
    </row>
    <row r="6" spans="1:19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19" s="15" customFormat="1" ht="12.75" customHeigh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19" s="10" customFormat="1" ht="28.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19" s="10" customFormat="1" ht="90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19" s="10" customForma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1">
        <v>104811.14051891</v>
      </c>
      <c r="C11" s="11">
        <v>144.48697476999999</v>
      </c>
      <c r="D11" s="11">
        <v>0.54680181000000005</v>
      </c>
      <c r="E11" s="11">
        <v>143.94017296000001</v>
      </c>
      <c r="F11" s="11">
        <v>0.3</v>
      </c>
      <c r="G11" s="11">
        <v>0</v>
      </c>
      <c r="H11" s="11">
        <v>0.3</v>
      </c>
      <c r="I11" s="11">
        <v>87478.203783379999</v>
      </c>
      <c r="J11" s="11">
        <v>1072.5599154900001</v>
      </c>
      <c r="K11" s="11">
        <v>86405.643867890001</v>
      </c>
      <c r="L11" s="11">
        <v>17188.149760759999</v>
      </c>
      <c r="M11" s="11">
        <v>17187.881823920001</v>
      </c>
      <c r="N11" s="11">
        <v>0.26793684000000001</v>
      </c>
      <c r="O11" s="11">
        <v>1636.78384691</v>
      </c>
      <c r="P11" s="11">
        <v>11302.674745890001</v>
      </c>
    </row>
    <row r="12" spans="1:19" hidden="1" outlineLevel="1">
      <c r="A12" s="8">
        <v>40575</v>
      </c>
      <c r="B12" s="112">
        <v>107887.19524438</v>
      </c>
      <c r="C12" s="112">
        <v>127.3364492</v>
      </c>
      <c r="D12" s="112">
        <v>0.23579931000000001</v>
      </c>
      <c r="E12" s="112">
        <v>127.10064989</v>
      </c>
      <c r="F12" s="112">
        <v>0.3</v>
      </c>
      <c r="G12" s="112">
        <v>0</v>
      </c>
      <c r="H12" s="112">
        <v>0.3</v>
      </c>
      <c r="I12" s="112">
        <v>90281.385047410004</v>
      </c>
      <c r="J12" s="112">
        <v>1069.1368262599999</v>
      </c>
      <c r="K12" s="112">
        <v>89212.248221150003</v>
      </c>
      <c r="L12" s="112">
        <v>17478.173747770001</v>
      </c>
      <c r="M12" s="112">
        <v>17477.913892749999</v>
      </c>
      <c r="N12" s="112">
        <v>0.25985501999999999</v>
      </c>
      <c r="O12" s="112">
        <v>1490.5552130999999</v>
      </c>
      <c r="P12" s="112">
        <v>11107.845758220001</v>
      </c>
      <c r="Q12" s="112"/>
      <c r="R12" s="112"/>
      <c r="S12" s="112"/>
    </row>
    <row r="13" spans="1:19" hidden="1" outlineLevel="1">
      <c r="A13" s="8">
        <v>40603</v>
      </c>
      <c r="B13" s="112">
        <v>114548.57692539001</v>
      </c>
      <c r="C13" s="112">
        <v>250.58967794</v>
      </c>
      <c r="D13" s="112">
        <v>0.23344245999999999</v>
      </c>
      <c r="E13" s="112">
        <v>250.35623548000001</v>
      </c>
      <c r="F13" s="112">
        <v>0.3</v>
      </c>
      <c r="G13" s="112">
        <v>0</v>
      </c>
      <c r="H13" s="112">
        <v>0.3</v>
      </c>
      <c r="I13" s="112">
        <v>97440.554785600005</v>
      </c>
      <c r="J13" s="112">
        <v>1086.6557586700001</v>
      </c>
      <c r="K13" s="112">
        <v>96353.899026929997</v>
      </c>
      <c r="L13" s="112">
        <v>16857.13246185</v>
      </c>
      <c r="M13" s="112">
        <v>16856.880502790002</v>
      </c>
      <c r="N13" s="112">
        <v>0.25195906000000001</v>
      </c>
      <c r="O13" s="112">
        <v>1807.7155375</v>
      </c>
      <c r="P13" s="112">
        <v>6994.1986833499996</v>
      </c>
      <c r="Q13" s="112"/>
      <c r="R13" s="112"/>
      <c r="S13" s="112"/>
    </row>
    <row r="14" spans="1:19" hidden="1" outlineLevel="1">
      <c r="A14" s="8">
        <v>40634</v>
      </c>
      <c r="B14" s="112">
        <v>117469.62550612001</v>
      </c>
      <c r="C14" s="112">
        <v>287.44079556999998</v>
      </c>
      <c r="D14" s="112">
        <v>0.23116164</v>
      </c>
      <c r="E14" s="112">
        <v>287.20963393</v>
      </c>
      <c r="F14" s="112">
        <v>0.3</v>
      </c>
      <c r="G14" s="112">
        <v>0</v>
      </c>
      <c r="H14" s="112">
        <v>0.3</v>
      </c>
      <c r="I14" s="112">
        <v>100296.69148024</v>
      </c>
      <c r="J14" s="112">
        <v>1039.6655872399999</v>
      </c>
      <c r="K14" s="112">
        <v>99257.025892999998</v>
      </c>
      <c r="L14" s="112">
        <v>16885.19323031</v>
      </c>
      <c r="M14" s="112">
        <v>16884.949287439998</v>
      </c>
      <c r="N14" s="112">
        <v>0.24394287000000001</v>
      </c>
      <c r="O14" s="112">
        <v>1437.1635389099999</v>
      </c>
      <c r="P14" s="112">
        <v>3971.99629439</v>
      </c>
      <c r="Q14" s="112"/>
      <c r="R14" s="112"/>
      <c r="S14" s="112"/>
    </row>
    <row r="15" spans="1:19" hidden="1" outlineLevel="1">
      <c r="A15" s="8">
        <v>40664</v>
      </c>
      <c r="B15" s="112">
        <v>118919.53994992</v>
      </c>
      <c r="C15" s="112">
        <v>424.81662755000002</v>
      </c>
      <c r="D15" s="112">
        <v>0.23510819999999999</v>
      </c>
      <c r="E15" s="112">
        <v>424.58151935000001</v>
      </c>
      <c r="F15" s="112">
        <v>0.3</v>
      </c>
      <c r="G15" s="112">
        <v>0</v>
      </c>
      <c r="H15" s="112">
        <v>0.3</v>
      </c>
      <c r="I15" s="112">
        <v>101653.9146438</v>
      </c>
      <c r="J15" s="112">
        <v>1018.97589054</v>
      </c>
      <c r="K15" s="112">
        <v>100634.93875325999</v>
      </c>
      <c r="L15" s="112">
        <v>16840.50867857</v>
      </c>
      <c r="M15" s="112">
        <v>16840.257480699998</v>
      </c>
      <c r="N15" s="112">
        <v>0.25119786999999999</v>
      </c>
      <c r="O15" s="112">
        <v>1515.9570898899999</v>
      </c>
      <c r="P15" s="112">
        <v>7110.9239790399997</v>
      </c>
      <c r="Q15" s="112"/>
      <c r="R15" s="112"/>
      <c r="S15" s="112"/>
    </row>
    <row r="16" spans="1:19" hidden="1" outlineLevel="1">
      <c r="A16" s="8">
        <v>40695</v>
      </c>
      <c r="B16" s="112">
        <v>119470.50253975</v>
      </c>
      <c r="C16" s="112">
        <v>464.25319984999999</v>
      </c>
      <c r="D16" s="112">
        <v>0.22765821</v>
      </c>
      <c r="E16" s="112">
        <v>464.02554163999997</v>
      </c>
      <c r="F16" s="112">
        <v>0.3</v>
      </c>
      <c r="G16" s="112">
        <v>0</v>
      </c>
      <c r="H16" s="112">
        <v>0.3</v>
      </c>
      <c r="I16" s="112">
        <v>102225.34654055</v>
      </c>
      <c r="J16" s="112">
        <v>963.95809233</v>
      </c>
      <c r="K16" s="112">
        <v>101261.38844821999</v>
      </c>
      <c r="L16" s="112">
        <v>16780.602799349999</v>
      </c>
      <c r="M16" s="112">
        <v>16780.375834080001</v>
      </c>
      <c r="N16" s="112">
        <v>0.22696527</v>
      </c>
      <c r="O16" s="112">
        <v>1498.97227995</v>
      </c>
      <c r="P16" s="112">
        <v>8379.1105994499994</v>
      </c>
      <c r="Q16" s="112"/>
      <c r="R16" s="112"/>
      <c r="S16" s="112"/>
    </row>
    <row r="17" spans="1:19" hidden="1" outlineLevel="1">
      <c r="A17" s="8">
        <v>40725</v>
      </c>
      <c r="B17" s="112">
        <v>120990.38101534999</v>
      </c>
      <c r="C17" s="112">
        <v>428.53541931000001</v>
      </c>
      <c r="D17" s="112">
        <v>6.62949E-3</v>
      </c>
      <c r="E17" s="112">
        <v>428.52878981999999</v>
      </c>
      <c r="F17" s="112">
        <v>0.3</v>
      </c>
      <c r="G17" s="112">
        <v>0</v>
      </c>
      <c r="H17" s="112">
        <v>0.3</v>
      </c>
      <c r="I17" s="112">
        <v>103675.69510180999</v>
      </c>
      <c r="J17" s="112">
        <v>909.14499321999995</v>
      </c>
      <c r="K17" s="112">
        <v>102766.55010859</v>
      </c>
      <c r="L17" s="112">
        <v>16885.850494229999</v>
      </c>
      <c r="M17" s="112">
        <v>16885.636495639999</v>
      </c>
      <c r="N17" s="112">
        <v>0.21399858999999999</v>
      </c>
      <c r="O17" s="112">
        <v>2251.85997873</v>
      </c>
      <c r="P17" s="112">
        <v>7874.2791131100003</v>
      </c>
      <c r="Q17" s="112"/>
      <c r="R17" s="112"/>
      <c r="S17" s="112"/>
    </row>
    <row r="18" spans="1:19" hidden="1" outlineLevel="1">
      <c r="A18" s="8">
        <v>40756</v>
      </c>
      <c r="B18" s="112">
        <v>122381.10529854</v>
      </c>
      <c r="C18" s="112">
        <v>511.80811827999997</v>
      </c>
      <c r="D18" s="112">
        <v>6.2998500000000001E-3</v>
      </c>
      <c r="E18" s="112">
        <v>511.80181843000003</v>
      </c>
      <c r="F18" s="112">
        <v>0.3</v>
      </c>
      <c r="G18" s="112">
        <v>0</v>
      </c>
      <c r="H18" s="112">
        <v>0.3</v>
      </c>
      <c r="I18" s="112">
        <v>105000.24130805</v>
      </c>
      <c r="J18" s="112">
        <v>1116.7478819800001</v>
      </c>
      <c r="K18" s="112">
        <v>103883.49342607</v>
      </c>
      <c r="L18" s="112">
        <v>16868.75587221</v>
      </c>
      <c r="M18" s="112">
        <v>16868.55487376</v>
      </c>
      <c r="N18" s="112">
        <v>0.20099845</v>
      </c>
      <c r="O18" s="112">
        <v>1545.0941322000001</v>
      </c>
      <c r="P18" s="112">
        <v>4555.1838779500004</v>
      </c>
      <c r="Q18" s="112"/>
      <c r="R18" s="112"/>
      <c r="S18" s="112"/>
    </row>
    <row r="19" spans="1:19" hidden="1" outlineLevel="1">
      <c r="A19" s="8">
        <v>40787</v>
      </c>
      <c r="B19" s="112">
        <v>123570.86427033</v>
      </c>
      <c r="C19" s="112">
        <v>556.64527138000005</v>
      </c>
      <c r="D19" s="112">
        <v>6.0118100000000002E-3</v>
      </c>
      <c r="E19" s="112">
        <v>556.63925957000004</v>
      </c>
      <c r="F19" s="112">
        <v>0.3</v>
      </c>
      <c r="G19" s="112">
        <v>0</v>
      </c>
      <c r="H19" s="112">
        <v>0.3</v>
      </c>
      <c r="I19" s="112">
        <v>106378.45746262</v>
      </c>
      <c r="J19" s="112">
        <v>1129.7925523700001</v>
      </c>
      <c r="K19" s="112">
        <v>105248.66491024999</v>
      </c>
      <c r="L19" s="112">
        <v>16635.46153633</v>
      </c>
      <c r="M19" s="112">
        <v>16635.273541850001</v>
      </c>
      <c r="N19" s="112">
        <v>0.18799447999999999</v>
      </c>
      <c r="O19" s="112">
        <v>1494.4193698399999</v>
      </c>
      <c r="P19" s="112">
        <v>5743.97943175</v>
      </c>
      <c r="Q19" s="112"/>
      <c r="R19" s="112"/>
      <c r="S19" s="112"/>
    </row>
    <row r="20" spans="1:19" hidden="1" outlineLevel="1">
      <c r="A20" s="8">
        <v>40817</v>
      </c>
      <c r="B20" s="112">
        <v>123426.4641659</v>
      </c>
      <c r="C20" s="112">
        <v>495.28276693999999</v>
      </c>
      <c r="D20" s="112">
        <v>6.4257899999999998E-3</v>
      </c>
      <c r="E20" s="112">
        <v>495.27634115000001</v>
      </c>
      <c r="F20" s="112">
        <v>0.3</v>
      </c>
      <c r="G20" s="112">
        <v>0</v>
      </c>
      <c r="H20" s="112">
        <v>0.3</v>
      </c>
      <c r="I20" s="112">
        <v>106252.32331471</v>
      </c>
      <c r="J20" s="112">
        <v>1240.10165938</v>
      </c>
      <c r="K20" s="112">
        <v>105012.22165532999</v>
      </c>
      <c r="L20" s="112">
        <v>16678.558084249999</v>
      </c>
      <c r="M20" s="112">
        <v>16678.382976929999</v>
      </c>
      <c r="N20" s="112">
        <v>0.17510732000000001</v>
      </c>
      <c r="O20" s="112">
        <v>1976.23925033</v>
      </c>
      <c r="P20" s="112">
        <v>4647.2387417500004</v>
      </c>
      <c r="Q20" s="112"/>
      <c r="R20" s="112"/>
      <c r="S20" s="112"/>
    </row>
    <row r="21" spans="1:19" hidden="1" outlineLevel="1">
      <c r="A21" s="8">
        <v>40848</v>
      </c>
      <c r="B21" s="112">
        <v>122274.90353144</v>
      </c>
      <c r="C21" s="112">
        <v>496.89232556000002</v>
      </c>
      <c r="D21" s="112">
        <v>6.5348699999999999E-3</v>
      </c>
      <c r="E21" s="112">
        <v>496.88579069000002</v>
      </c>
      <c r="F21" s="112">
        <v>0.3</v>
      </c>
      <c r="G21" s="112">
        <v>0</v>
      </c>
      <c r="H21" s="112">
        <v>0.3</v>
      </c>
      <c r="I21" s="112">
        <v>105344.75694467001</v>
      </c>
      <c r="J21" s="112">
        <v>1375.42721388</v>
      </c>
      <c r="K21" s="112">
        <v>103969.32973079001</v>
      </c>
      <c r="L21" s="112">
        <v>16432.954261210001</v>
      </c>
      <c r="M21" s="112">
        <v>16432.792280779999</v>
      </c>
      <c r="N21" s="112">
        <v>0.16198043000000001</v>
      </c>
      <c r="O21" s="112">
        <v>1666.4465387499999</v>
      </c>
      <c r="P21" s="112">
        <v>5104.6735763799998</v>
      </c>
      <c r="Q21" s="112"/>
      <c r="R21" s="112"/>
      <c r="S21" s="112"/>
    </row>
    <row r="22" spans="1:19" hidden="1" outlineLevel="1">
      <c r="A22" s="8">
        <v>40878</v>
      </c>
      <c r="B22" s="112">
        <v>123481.49123348</v>
      </c>
      <c r="C22" s="112">
        <v>1139.4647033700001</v>
      </c>
      <c r="D22" s="112">
        <v>0</v>
      </c>
      <c r="E22" s="112">
        <v>1139.4647033700001</v>
      </c>
      <c r="F22" s="112">
        <v>32.904992890000003</v>
      </c>
      <c r="G22" s="112">
        <v>0</v>
      </c>
      <c r="H22" s="112">
        <v>32.904992890000003</v>
      </c>
      <c r="I22" s="112">
        <v>106528.75566051</v>
      </c>
      <c r="J22" s="112">
        <v>1367.59203622</v>
      </c>
      <c r="K22" s="112">
        <v>105161.16362429</v>
      </c>
      <c r="L22" s="112">
        <v>15780.365876710001</v>
      </c>
      <c r="M22" s="112">
        <v>15780.21625736</v>
      </c>
      <c r="N22" s="112">
        <v>0.14961935000000001</v>
      </c>
      <c r="O22" s="112">
        <v>1566.75612673</v>
      </c>
      <c r="P22" s="112">
        <v>3349.0652302600001</v>
      </c>
      <c r="Q22" s="112"/>
      <c r="R22" s="112"/>
      <c r="S22" s="112"/>
    </row>
    <row r="23" spans="1:19" hidden="1" outlineLevel="1">
      <c r="A23" s="8">
        <v>40909</v>
      </c>
      <c r="B23" s="112">
        <v>123737.53243553</v>
      </c>
      <c r="C23" s="112">
        <v>924.56184696000003</v>
      </c>
      <c r="D23" s="112">
        <v>0</v>
      </c>
      <c r="E23" s="112">
        <v>924.56184696000003</v>
      </c>
      <c r="F23" s="112">
        <v>32.892496440000002</v>
      </c>
      <c r="G23" s="112">
        <v>0</v>
      </c>
      <c r="H23" s="112">
        <v>32.892496440000002</v>
      </c>
      <c r="I23" s="112">
        <v>106989.41567841001</v>
      </c>
      <c r="J23" s="112">
        <v>1293.55756387</v>
      </c>
      <c r="K23" s="112">
        <v>105695.85811453999</v>
      </c>
      <c r="L23" s="112">
        <v>15790.66241372</v>
      </c>
      <c r="M23" s="112">
        <v>15790.52640549</v>
      </c>
      <c r="N23" s="112">
        <v>0.13600823000000001</v>
      </c>
      <c r="O23" s="112">
        <v>1430.4574994899999</v>
      </c>
      <c r="P23" s="112">
        <v>6922.3250656</v>
      </c>
      <c r="Q23" s="112"/>
      <c r="R23" s="112"/>
      <c r="S23" s="112"/>
    </row>
    <row r="24" spans="1:19" hidden="1" outlineLevel="1">
      <c r="A24" s="8">
        <v>40940</v>
      </c>
      <c r="B24" s="112">
        <v>125028.35609484</v>
      </c>
      <c r="C24" s="112">
        <v>1474.8699519700001</v>
      </c>
      <c r="D24" s="112">
        <v>500.09027778000001</v>
      </c>
      <c r="E24" s="112">
        <v>974.77967419000004</v>
      </c>
      <c r="F24" s="112">
        <v>32.892496440000002</v>
      </c>
      <c r="G24" s="112">
        <v>0</v>
      </c>
      <c r="H24" s="112">
        <v>32.892496440000002</v>
      </c>
      <c r="I24" s="112">
        <v>107720.51765589</v>
      </c>
      <c r="J24" s="112">
        <v>1327.1442908399999</v>
      </c>
      <c r="K24" s="112">
        <v>106393.37336505001</v>
      </c>
      <c r="L24" s="112">
        <v>15800.075990539999</v>
      </c>
      <c r="M24" s="112">
        <v>15799.953002599999</v>
      </c>
      <c r="N24" s="112">
        <v>0.12298794</v>
      </c>
      <c r="O24" s="112">
        <v>2124.9370190899999</v>
      </c>
      <c r="P24" s="112">
        <v>2911.9303334900001</v>
      </c>
      <c r="Q24" s="112"/>
      <c r="R24" s="112"/>
      <c r="S24" s="112"/>
    </row>
    <row r="25" spans="1:19" hidden="1" outlineLevel="1">
      <c r="A25" s="8">
        <v>40969</v>
      </c>
      <c r="B25" s="112">
        <v>125447.63979017999</v>
      </c>
      <c r="C25" s="112">
        <v>1544.6530690500001</v>
      </c>
      <c r="D25" s="112">
        <v>500.90277775999999</v>
      </c>
      <c r="E25" s="112">
        <v>1043.75029129</v>
      </c>
      <c r="F25" s="112">
        <v>32.892496440000002</v>
      </c>
      <c r="G25" s="112">
        <v>0</v>
      </c>
      <c r="H25" s="112">
        <v>32.892496440000002</v>
      </c>
      <c r="I25" s="112">
        <v>108499.1694955</v>
      </c>
      <c r="J25" s="112">
        <v>1406.79247824</v>
      </c>
      <c r="K25" s="112">
        <v>107092.37701726001</v>
      </c>
      <c r="L25" s="112">
        <v>15370.924729189999</v>
      </c>
      <c r="M25" s="112">
        <v>15370.808315849999</v>
      </c>
      <c r="N25" s="112">
        <v>0.11641334</v>
      </c>
      <c r="O25" s="112">
        <v>1722.2124277800001</v>
      </c>
      <c r="P25" s="112">
        <v>3787.6901553100001</v>
      </c>
      <c r="Q25" s="112"/>
      <c r="R25" s="112"/>
      <c r="S25" s="112"/>
    </row>
    <row r="26" spans="1:19" hidden="1" outlineLevel="1">
      <c r="A26" s="8">
        <v>41000</v>
      </c>
      <c r="B26" s="112">
        <v>126355.12889492</v>
      </c>
      <c r="C26" s="112">
        <v>1448.2039965500001</v>
      </c>
      <c r="D26" s="112">
        <v>500.54166665000002</v>
      </c>
      <c r="E26" s="112">
        <v>947.66232990000003</v>
      </c>
      <c r="F26" s="112">
        <v>32.892496440000002</v>
      </c>
      <c r="G26" s="112">
        <v>0</v>
      </c>
      <c r="H26" s="112">
        <v>32.892496440000002</v>
      </c>
      <c r="I26" s="112">
        <v>109427.38263037</v>
      </c>
      <c r="J26" s="112">
        <v>1557.2396225699999</v>
      </c>
      <c r="K26" s="112">
        <v>107870.1430078</v>
      </c>
      <c r="L26" s="112">
        <v>15446.64977156</v>
      </c>
      <c r="M26" s="112">
        <v>15446.552519229999</v>
      </c>
      <c r="N26" s="112">
        <v>9.7252329999999998E-2</v>
      </c>
      <c r="O26" s="112">
        <v>1849.5445303900001</v>
      </c>
      <c r="P26" s="112">
        <v>7912.6263484900001</v>
      </c>
      <c r="Q26" s="112"/>
      <c r="R26" s="112"/>
      <c r="S26" s="112"/>
    </row>
    <row r="27" spans="1:19" hidden="1" outlineLevel="1">
      <c r="A27" s="8">
        <v>41030</v>
      </c>
      <c r="B27" s="112">
        <v>126312.90308357</v>
      </c>
      <c r="C27" s="112">
        <v>1462.3548326499999</v>
      </c>
      <c r="D27" s="112">
        <v>501.08333331</v>
      </c>
      <c r="E27" s="112">
        <v>961.27149933999999</v>
      </c>
      <c r="F27" s="112">
        <v>32.892496440000002</v>
      </c>
      <c r="G27" s="112">
        <v>0</v>
      </c>
      <c r="H27" s="112">
        <v>32.892496440000002</v>
      </c>
      <c r="I27" s="112">
        <v>109672.42618667999</v>
      </c>
      <c r="J27" s="112">
        <v>1406.0583051599999</v>
      </c>
      <c r="K27" s="112">
        <v>108266.36788152</v>
      </c>
      <c r="L27" s="112">
        <v>15145.229567799999</v>
      </c>
      <c r="M27" s="112">
        <v>15145.14556854</v>
      </c>
      <c r="N27" s="112">
        <v>8.3999260000000006E-2</v>
      </c>
      <c r="O27" s="112">
        <v>1990.7595648399999</v>
      </c>
      <c r="P27" s="112">
        <v>4343.1423387300001</v>
      </c>
      <c r="Q27" s="112"/>
      <c r="R27" s="112"/>
      <c r="S27" s="112"/>
    </row>
    <row r="28" spans="1:19" hidden="1" outlineLevel="1">
      <c r="A28" s="8">
        <v>41061</v>
      </c>
      <c r="B28" s="112">
        <v>129529.96010544999</v>
      </c>
      <c r="C28" s="112">
        <v>1496.30893145</v>
      </c>
      <c r="D28" s="112">
        <v>500.36111109000001</v>
      </c>
      <c r="E28" s="112">
        <v>995.94782036000004</v>
      </c>
      <c r="F28" s="112">
        <v>32.178529169999997</v>
      </c>
      <c r="G28" s="112">
        <v>0</v>
      </c>
      <c r="H28" s="112">
        <v>32.178529169999997</v>
      </c>
      <c r="I28" s="112">
        <v>113173.22063642</v>
      </c>
      <c r="J28" s="112">
        <v>1378.79223138</v>
      </c>
      <c r="K28" s="112">
        <v>111794.42840504</v>
      </c>
      <c r="L28" s="112">
        <v>14828.25200841</v>
      </c>
      <c r="M28" s="112">
        <v>14828.181016250001</v>
      </c>
      <c r="N28" s="112">
        <v>7.0992159999999999E-2</v>
      </c>
      <c r="O28" s="112">
        <v>1620.80357979</v>
      </c>
      <c r="P28" s="112">
        <v>7820.1790928999999</v>
      </c>
      <c r="Q28" s="112"/>
      <c r="R28" s="112"/>
      <c r="S28" s="112"/>
    </row>
    <row r="29" spans="1:19" hidden="1" outlineLevel="1">
      <c r="A29" s="8">
        <v>41091</v>
      </c>
      <c r="B29" s="112">
        <v>132013.05411813001</v>
      </c>
      <c r="C29" s="112">
        <v>1311.5890614</v>
      </c>
      <c r="D29" s="112">
        <v>501.08333332000001</v>
      </c>
      <c r="E29" s="112">
        <v>810.50572808000004</v>
      </c>
      <c r="F29" s="112">
        <v>30.789754219999999</v>
      </c>
      <c r="G29" s="112">
        <v>0</v>
      </c>
      <c r="H29" s="112">
        <v>30.789754219999999</v>
      </c>
      <c r="I29" s="112">
        <v>115839.78397539</v>
      </c>
      <c r="J29" s="112">
        <v>1353.4810175499999</v>
      </c>
      <c r="K29" s="112">
        <v>114486.30295784</v>
      </c>
      <c r="L29" s="112">
        <v>14830.89132712</v>
      </c>
      <c r="M29" s="112">
        <v>14830.83534569</v>
      </c>
      <c r="N29" s="112">
        <v>5.5981429999999999E-2</v>
      </c>
      <c r="O29" s="112">
        <v>3296.5058618399999</v>
      </c>
      <c r="P29" s="112">
        <v>2846.0455091399999</v>
      </c>
      <c r="Q29" s="112"/>
      <c r="R29" s="112"/>
      <c r="S29" s="112"/>
    </row>
    <row r="30" spans="1:19" hidden="1" outlineLevel="1">
      <c r="A30" s="8">
        <v>41122</v>
      </c>
      <c r="B30" s="112">
        <v>133667.67670688001</v>
      </c>
      <c r="C30" s="112">
        <v>1421.0095603</v>
      </c>
      <c r="D30" s="112">
        <v>501.08333329999999</v>
      </c>
      <c r="E30" s="112">
        <v>919.92622700000004</v>
      </c>
      <c r="F30" s="112">
        <v>29.738383110000001</v>
      </c>
      <c r="G30" s="112">
        <v>0</v>
      </c>
      <c r="H30" s="112">
        <v>29.738383110000001</v>
      </c>
      <c r="I30" s="112">
        <v>117221.41409568</v>
      </c>
      <c r="J30" s="112">
        <v>1383.2311409399999</v>
      </c>
      <c r="K30" s="112">
        <v>115838.18295474</v>
      </c>
      <c r="L30" s="112">
        <v>14995.514667789999</v>
      </c>
      <c r="M30" s="112">
        <v>14995.49867456</v>
      </c>
      <c r="N30" s="112">
        <v>1.5993230000000001E-2</v>
      </c>
      <c r="O30" s="112">
        <v>1633.9157123800001</v>
      </c>
      <c r="P30" s="112">
        <v>2837.6015468999999</v>
      </c>
      <c r="Q30" s="112"/>
      <c r="R30" s="112"/>
      <c r="S30" s="112"/>
    </row>
    <row r="31" spans="1:19" hidden="1" outlineLevel="1">
      <c r="A31" s="8">
        <v>41153</v>
      </c>
      <c r="B31" s="112">
        <v>134439.01041849999</v>
      </c>
      <c r="C31" s="112">
        <v>1529.2401230999999</v>
      </c>
      <c r="D31" s="112">
        <v>500.54166664000002</v>
      </c>
      <c r="E31" s="112">
        <v>1028.69845646</v>
      </c>
      <c r="F31" s="112">
        <v>28.687011989999998</v>
      </c>
      <c r="G31" s="112">
        <v>0</v>
      </c>
      <c r="H31" s="112">
        <v>28.687011989999998</v>
      </c>
      <c r="I31" s="112">
        <v>117861.45175553</v>
      </c>
      <c r="J31" s="112">
        <v>1413.4600688</v>
      </c>
      <c r="K31" s="112">
        <v>116447.99168673001</v>
      </c>
      <c r="L31" s="112">
        <v>15019.631527879999</v>
      </c>
      <c r="M31" s="112">
        <v>15019.619159829999</v>
      </c>
      <c r="N31" s="112">
        <v>1.236805E-2</v>
      </c>
      <c r="O31" s="112">
        <v>1213.64932621</v>
      </c>
      <c r="P31" s="112">
        <v>5982.35376137</v>
      </c>
      <c r="Q31" s="112"/>
      <c r="R31" s="112"/>
      <c r="S31" s="112"/>
    </row>
    <row r="32" spans="1:19" hidden="1" outlineLevel="1">
      <c r="A32" s="8">
        <v>41183</v>
      </c>
      <c r="B32" s="112">
        <v>135534.81431404999</v>
      </c>
      <c r="C32" s="112">
        <v>1470.36864922</v>
      </c>
      <c r="D32" s="112">
        <v>501.08333327999998</v>
      </c>
      <c r="E32" s="112">
        <v>969.28531594000003</v>
      </c>
      <c r="F32" s="112">
        <v>27.63566776</v>
      </c>
      <c r="G32" s="112">
        <v>0</v>
      </c>
      <c r="H32" s="112">
        <v>27.63566776</v>
      </c>
      <c r="I32" s="112">
        <v>118961.69345296</v>
      </c>
      <c r="J32" s="112">
        <v>1434.7854673300001</v>
      </c>
      <c r="K32" s="112">
        <v>117526.90798562999</v>
      </c>
      <c r="L32" s="112">
        <v>15075.11654411</v>
      </c>
      <c r="M32" s="112">
        <v>15075.107156169999</v>
      </c>
      <c r="N32" s="112">
        <v>9.3879400000000009E-3</v>
      </c>
      <c r="O32" s="112">
        <v>1751.8179498</v>
      </c>
      <c r="P32" s="112">
        <v>6065.5746823500003</v>
      </c>
      <c r="Q32" s="112"/>
      <c r="R32" s="112"/>
      <c r="S32" s="112"/>
    </row>
    <row r="33" spans="1:19" hidden="1" outlineLevel="1">
      <c r="A33" s="8">
        <v>41214</v>
      </c>
      <c r="B33" s="112">
        <v>140070.64878793</v>
      </c>
      <c r="C33" s="112">
        <v>1378.17468553</v>
      </c>
      <c r="D33" s="112">
        <v>500.90277773999998</v>
      </c>
      <c r="E33" s="112">
        <v>877.27190779</v>
      </c>
      <c r="F33" s="112">
        <v>27.63566776</v>
      </c>
      <c r="G33" s="112">
        <v>0</v>
      </c>
      <c r="H33" s="112">
        <v>27.63566776</v>
      </c>
      <c r="I33" s="112">
        <v>123772.91933434</v>
      </c>
      <c r="J33" s="112">
        <v>1460.7844502</v>
      </c>
      <c r="K33" s="112">
        <v>122312.13488414</v>
      </c>
      <c r="L33" s="112">
        <v>14891.9191003</v>
      </c>
      <c r="M33" s="112">
        <v>14891.912745740001</v>
      </c>
      <c r="N33" s="112">
        <v>6.3545600000000004E-3</v>
      </c>
      <c r="O33" s="112">
        <v>1492.0454766600001</v>
      </c>
      <c r="P33" s="112">
        <v>6193.0315398299999</v>
      </c>
      <c r="Q33" s="112"/>
      <c r="R33" s="112"/>
      <c r="S33" s="112"/>
    </row>
    <row r="34" spans="1:19" hidden="1" outlineLevel="1">
      <c r="A34" s="8">
        <v>41244</v>
      </c>
      <c r="B34" s="112">
        <v>135986.72522284</v>
      </c>
      <c r="C34" s="112">
        <v>1347.74761711</v>
      </c>
      <c r="D34" s="112">
        <v>501.26388883999999</v>
      </c>
      <c r="E34" s="112">
        <v>846.48372827000003</v>
      </c>
      <c r="F34" s="112">
        <v>25.552247980000001</v>
      </c>
      <c r="G34" s="112">
        <v>0</v>
      </c>
      <c r="H34" s="112">
        <v>25.552247980000001</v>
      </c>
      <c r="I34" s="112">
        <v>119999.86585289999</v>
      </c>
      <c r="J34" s="112">
        <v>1466.78163651</v>
      </c>
      <c r="K34" s="112">
        <v>118533.08421638999</v>
      </c>
      <c r="L34" s="112">
        <v>14613.55950485</v>
      </c>
      <c r="M34" s="112">
        <v>14613.55087653</v>
      </c>
      <c r="N34" s="112">
        <v>8.6283200000000001E-3</v>
      </c>
      <c r="O34" s="112">
        <v>719.67499771999996</v>
      </c>
      <c r="P34" s="112">
        <v>2238.00374173</v>
      </c>
      <c r="Q34" s="112"/>
      <c r="R34" s="112"/>
      <c r="S34" s="112"/>
    </row>
    <row r="35" spans="1:19" hidden="1" outlineLevel="1">
      <c r="A35" s="8">
        <v>41275</v>
      </c>
      <c r="B35" s="112">
        <v>139219.49192477</v>
      </c>
      <c r="C35" s="112">
        <v>2570.0161539800001</v>
      </c>
      <c r="D35" s="112">
        <v>451.04786852000001</v>
      </c>
      <c r="E35" s="112">
        <v>2118.9682854600001</v>
      </c>
      <c r="F35" s="112">
        <v>24.481527549999999</v>
      </c>
      <c r="G35" s="112">
        <v>0</v>
      </c>
      <c r="H35" s="112">
        <v>24.481527549999999</v>
      </c>
      <c r="I35" s="112">
        <v>122063.82833767</v>
      </c>
      <c r="J35" s="112">
        <v>1434.92548736</v>
      </c>
      <c r="K35" s="112">
        <v>120628.90285031</v>
      </c>
      <c r="L35" s="112">
        <v>14561.16590557</v>
      </c>
      <c r="M35" s="112">
        <v>14560.49416708</v>
      </c>
      <c r="N35" s="112">
        <v>0.67173848999999997</v>
      </c>
      <c r="O35" s="112">
        <v>801.05665120000003</v>
      </c>
      <c r="P35" s="112">
        <v>4225.8038680199998</v>
      </c>
      <c r="Q35" s="112"/>
      <c r="R35" s="112"/>
      <c r="S35" s="112"/>
    </row>
    <row r="36" spans="1:19" hidden="1" outlineLevel="1">
      <c r="A36" s="8">
        <v>41306</v>
      </c>
      <c r="B36" s="112">
        <v>141633.41052147999</v>
      </c>
      <c r="C36" s="112">
        <v>2591.20688114</v>
      </c>
      <c r="D36" s="112">
        <v>450.51347334000002</v>
      </c>
      <c r="E36" s="112">
        <v>2140.6934077999999</v>
      </c>
      <c r="F36" s="112">
        <v>23.430395839999999</v>
      </c>
      <c r="G36" s="112">
        <v>0</v>
      </c>
      <c r="H36" s="112">
        <v>23.430395839999999</v>
      </c>
      <c r="I36" s="112">
        <v>124501.02323952</v>
      </c>
      <c r="J36" s="112">
        <v>1487.50267338</v>
      </c>
      <c r="K36" s="112">
        <v>123013.52056614</v>
      </c>
      <c r="L36" s="112">
        <v>14517.75000498</v>
      </c>
      <c r="M36" s="112">
        <v>14517.058597810001</v>
      </c>
      <c r="N36" s="112">
        <v>0.69140716999999996</v>
      </c>
      <c r="O36" s="112">
        <v>563.34307691000004</v>
      </c>
      <c r="P36" s="112">
        <v>4423.4641043299998</v>
      </c>
      <c r="Q36" s="112"/>
      <c r="R36" s="112"/>
      <c r="S36" s="112"/>
    </row>
    <row r="37" spans="1:19" hidden="1" outlineLevel="1">
      <c r="A37" s="8">
        <v>41334</v>
      </c>
      <c r="B37" s="112">
        <v>141632.31199111001</v>
      </c>
      <c r="C37" s="112">
        <v>2731.9657363800002</v>
      </c>
      <c r="D37" s="112">
        <v>450.67462389000002</v>
      </c>
      <c r="E37" s="112">
        <v>2281.2911124900002</v>
      </c>
      <c r="F37" s="112">
        <v>22.379024730000001</v>
      </c>
      <c r="G37" s="112">
        <v>0</v>
      </c>
      <c r="H37" s="112">
        <v>22.379024730000001</v>
      </c>
      <c r="I37" s="112">
        <v>124408.47076623001</v>
      </c>
      <c r="J37" s="112">
        <v>1535.49938681</v>
      </c>
      <c r="K37" s="112">
        <v>122872.97137942001</v>
      </c>
      <c r="L37" s="112">
        <v>14469.49646377</v>
      </c>
      <c r="M37" s="112">
        <v>14468.704936190001</v>
      </c>
      <c r="N37" s="112">
        <v>0.79152758000000001</v>
      </c>
      <c r="O37" s="112">
        <v>696.22493549000001</v>
      </c>
      <c r="P37" s="112">
        <v>3272.05663478</v>
      </c>
      <c r="Q37" s="112"/>
      <c r="R37" s="112"/>
      <c r="S37" s="112"/>
    </row>
    <row r="38" spans="1:19" hidden="1" outlineLevel="1">
      <c r="A38" s="8">
        <v>41365</v>
      </c>
      <c r="B38" s="112">
        <v>141247.95154633</v>
      </c>
      <c r="C38" s="112">
        <v>2562.53366977</v>
      </c>
      <c r="D38" s="112">
        <v>450.83772607999998</v>
      </c>
      <c r="E38" s="112">
        <v>2111.6959436900001</v>
      </c>
      <c r="F38" s="112">
        <v>21.386274360000002</v>
      </c>
      <c r="G38" s="112">
        <v>0</v>
      </c>
      <c r="H38" s="112">
        <v>21.386274360000002</v>
      </c>
      <c r="I38" s="112">
        <v>124080.89395380999</v>
      </c>
      <c r="J38" s="112">
        <v>1624.6683246299999</v>
      </c>
      <c r="K38" s="112">
        <v>122456.22562918</v>
      </c>
      <c r="L38" s="112">
        <v>14583.13764839</v>
      </c>
      <c r="M38" s="112">
        <v>14582.28198179</v>
      </c>
      <c r="N38" s="112">
        <v>0.85566660000000005</v>
      </c>
      <c r="O38" s="112">
        <v>598.08596793000004</v>
      </c>
      <c r="P38" s="112">
        <v>1748.3178365399999</v>
      </c>
      <c r="Q38" s="112"/>
      <c r="R38" s="112"/>
      <c r="S38" s="112"/>
    </row>
    <row r="39" spans="1:19" hidden="1" outlineLevel="1">
      <c r="A39" s="8">
        <v>41395</v>
      </c>
      <c r="B39" s="112">
        <v>141596.10727239001</v>
      </c>
      <c r="C39" s="112">
        <v>2477.3981445999998</v>
      </c>
      <c r="D39" s="112">
        <v>451.00002770999998</v>
      </c>
      <c r="E39" s="112">
        <v>2026.39811689</v>
      </c>
      <c r="F39" s="112">
        <v>20.27604311</v>
      </c>
      <c r="G39" s="112">
        <v>0</v>
      </c>
      <c r="H39" s="112">
        <v>20.27604311</v>
      </c>
      <c r="I39" s="112">
        <v>124343.18399924001</v>
      </c>
      <c r="J39" s="112">
        <v>1189.18614733</v>
      </c>
      <c r="K39" s="112">
        <v>123153.99785191</v>
      </c>
      <c r="L39" s="112">
        <v>14755.24908544</v>
      </c>
      <c r="M39" s="112">
        <v>14754.951661949999</v>
      </c>
      <c r="N39" s="112">
        <v>0.29742349000000001</v>
      </c>
      <c r="O39" s="112">
        <v>678.72798226999998</v>
      </c>
      <c r="P39" s="112">
        <v>1742.7996315600001</v>
      </c>
      <c r="Q39" s="112"/>
      <c r="R39" s="112"/>
      <c r="S39" s="112"/>
    </row>
    <row r="40" spans="1:19" hidden="1" outlineLevel="1">
      <c r="A40" s="8">
        <v>41426</v>
      </c>
      <c r="B40" s="112">
        <v>144782.20999606</v>
      </c>
      <c r="C40" s="112">
        <v>2733.1327566300001</v>
      </c>
      <c r="D40" s="112">
        <v>480.40615183</v>
      </c>
      <c r="E40" s="112">
        <v>2252.7266048000001</v>
      </c>
      <c r="F40" s="112">
        <v>19.224672000000002</v>
      </c>
      <c r="G40" s="112">
        <v>0</v>
      </c>
      <c r="H40" s="112">
        <v>19.224672000000002</v>
      </c>
      <c r="I40" s="112">
        <v>127668.35316533</v>
      </c>
      <c r="J40" s="112">
        <v>1628.2739765700001</v>
      </c>
      <c r="K40" s="112">
        <v>126040.07918876001</v>
      </c>
      <c r="L40" s="112">
        <v>14361.4994021</v>
      </c>
      <c r="M40" s="112">
        <v>14361.093823560001</v>
      </c>
      <c r="N40" s="112">
        <v>0.40557853999999999</v>
      </c>
      <c r="O40" s="112">
        <v>785.00234803000001</v>
      </c>
      <c r="P40" s="112">
        <v>1368.2660102100001</v>
      </c>
      <c r="Q40" s="112"/>
      <c r="R40" s="112"/>
      <c r="S40" s="112"/>
    </row>
    <row r="41" spans="1:19" hidden="1" outlineLevel="1">
      <c r="A41" s="8">
        <v>41456</v>
      </c>
      <c r="B41" s="112">
        <v>143930.40060373</v>
      </c>
      <c r="C41" s="112">
        <v>1545.77390216</v>
      </c>
      <c r="D41" s="112">
        <v>450.97641901999998</v>
      </c>
      <c r="E41" s="112">
        <v>1094.7974831399999</v>
      </c>
      <c r="F41" s="112">
        <v>18.173300879999999</v>
      </c>
      <c r="G41" s="112">
        <v>0</v>
      </c>
      <c r="H41" s="112">
        <v>18.173300879999999</v>
      </c>
      <c r="I41" s="112">
        <v>127967.15189821</v>
      </c>
      <c r="J41" s="112">
        <v>1638.4119207799999</v>
      </c>
      <c r="K41" s="112">
        <v>126328.73997743</v>
      </c>
      <c r="L41" s="112">
        <v>14399.301502480001</v>
      </c>
      <c r="M41" s="112">
        <v>14398.83260948</v>
      </c>
      <c r="N41" s="112">
        <v>0.468893</v>
      </c>
      <c r="O41" s="112">
        <v>1081.6270529799999</v>
      </c>
      <c r="P41" s="112">
        <v>6195.6535713100002</v>
      </c>
      <c r="Q41" s="112"/>
      <c r="R41" s="112"/>
      <c r="S41" s="112"/>
    </row>
    <row r="42" spans="1:19" hidden="1" outlineLevel="1">
      <c r="A42" s="8">
        <v>41487</v>
      </c>
      <c r="B42" s="112">
        <v>145338.17636699</v>
      </c>
      <c r="C42" s="112">
        <v>1675.88704222</v>
      </c>
      <c r="D42" s="112">
        <v>450.81415270999997</v>
      </c>
      <c r="E42" s="112">
        <v>1225.0728895100001</v>
      </c>
      <c r="F42" s="112">
        <v>17.177457579999999</v>
      </c>
      <c r="G42" s="112">
        <v>0</v>
      </c>
      <c r="H42" s="112">
        <v>17.177457579999999</v>
      </c>
      <c r="I42" s="112">
        <v>128739.16926434</v>
      </c>
      <c r="J42" s="112">
        <v>1432.5119107999999</v>
      </c>
      <c r="K42" s="112">
        <v>127306.65735353999</v>
      </c>
      <c r="L42" s="112">
        <v>14905.94260285</v>
      </c>
      <c r="M42" s="112">
        <v>14905.19250768</v>
      </c>
      <c r="N42" s="112">
        <v>0.75009517000000003</v>
      </c>
      <c r="O42" s="112">
        <v>803.31763822000005</v>
      </c>
      <c r="P42" s="112">
        <v>2091.9360972899999</v>
      </c>
      <c r="Q42" s="112"/>
      <c r="R42" s="112"/>
      <c r="S42" s="112"/>
    </row>
    <row r="43" spans="1:19" hidden="1" outlineLevel="1">
      <c r="A43" s="8">
        <v>41518</v>
      </c>
      <c r="B43" s="112">
        <v>146116.13973312001</v>
      </c>
      <c r="C43" s="112">
        <v>1650.9263763900001</v>
      </c>
      <c r="D43" s="112">
        <v>450.82094644</v>
      </c>
      <c r="E43" s="112">
        <v>1200.1054299499999</v>
      </c>
      <c r="F43" s="112">
        <v>16.07055866</v>
      </c>
      <c r="G43" s="112">
        <v>0</v>
      </c>
      <c r="H43" s="112">
        <v>16.07055866</v>
      </c>
      <c r="I43" s="112">
        <v>129821.68907759999</v>
      </c>
      <c r="J43" s="112">
        <v>1522.9529680200001</v>
      </c>
      <c r="K43" s="112">
        <v>128298.73610958</v>
      </c>
      <c r="L43" s="112">
        <v>14627.453720469999</v>
      </c>
      <c r="M43" s="112">
        <v>14626.63284249</v>
      </c>
      <c r="N43" s="112">
        <v>0.82087798000000001</v>
      </c>
      <c r="O43" s="112">
        <v>606.19419789999995</v>
      </c>
      <c r="P43" s="112">
        <v>1937.77894148</v>
      </c>
      <c r="Q43" s="112"/>
      <c r="R43" s="112"/>
      <c r="S43" s="112"/>
    </row>
    <row r="44" spans="1:19" hidden="1" outlineLevel="1">
      <c r="A44" s="8">
        <v>41548</v>
      </c>
      <c r="B44" s="112">
        <v>147914.92978639001</v>
      </c>
      <c r="C44" s="112">
        <v>981.44744527</v>
      </c>
      <c r="D44" s="112">
        <v>1.458193E-2</v>
      </c>
      <c r="E44" s="112">
        <v>981.43286334000004</v>
      </c>
      <c r="F44" s="112">
        <v>15.079109320000001</v>
      </c>
      <c r="G44" s="112">
        <v>0</v>
      </c>
      <c r="H44" s="112">
        <v>15.079109320000001</v>
      </c>
      <c r="I44" s="112">
        <v>132112.67860662</v>
      </c>
      <c r="J44" s="112">
        <v>1549.4968034200001</v>
      </c>
      <c r="K44" s="112">
        <v>130563.1818032</v>
      </c>
      <c r="L44" s="112">
        <v>14805.724625180001</v>
      </c>
      <c r="M44" s="112">
        <v>14804.750985479999</v>
      </c>
      <c r="N44" s="112">
        <v>0.9736397</v>
      </c>
      <c r="O44" s="112">
        <v>697.21385084999997</v>
      </c>
      <c r="P44" s="112">
        <v>1211.5057695800001</v>
      </c>
      <c r="Q44" s="112"/>
      <c r="R44" s="112"/>
      <c r="S44" s="112"/>
    </row>
    <row r="45" spans="1:19" hidden="1" outlineLevel="1">
      <c r="A45" s="8">
        <v>41579</v>
      </c>
      <c r="B45" s="112">
        <v>149779.89143978001</v>
      </c>
      <c r="C45" s="112">
        <v>1697.3560612700001</v>
      </c>
      <c r="D45" s="112">
        <v>6.3E-7</v>
      </c>
      <c r="E45" s="112">
        <v>1697.3560606399999</v>
      </c>
      <c r="F45" s="112">
        <v>0.36037114999999997</v>
      </c>
      <c r="G45" s="112">
        <v>0</v>
      </c>
      <c r="H45" s="112">
        <v>0.36037114999999997</v>
      </c>
      <c r="I45" s="112">
        <v>133485.10255027001</v>
      </c>
      <c r="J45" s="112">
        <v>1504.76619792</v>
      </c>
      <c r="K45" s="112">
        <v>131980.33635234999</v>
      </c>
      <c r="L45" s="112">
        <v>14597.07245709</v>
      </c>
      <c r="M45" s="112">
        <v>14596.093533089999</v>
      </c>
      <c r="N45" s="112">
        <v>0.97892400000000002</v>
      </c>
      <c r="O45" s="112">
        <v>1668.14838001</v>
      </c>
      <c r="P45" s="112">
        <v>6392.6602304199996</v>
      </c>
      <c r="Q45" s="112"/>
      <c r="R45" s="112"/>
      <c r="S45" s="112"/>
    </row>
    <row r="46" spans="1:19" hidden="1" outlineLevel="1">
      <c r="A46" s="8">
        <v>41609</v>
      </c>
      <c r="B46" s="112">
        <v>158869.89183365001</v>
      </c>
      <c r="C46" s="112">
        <v>1738.6861304700001</v>
      </c>
      <c r="D46" s="112">
        <v>2.8105500000000002E-3</v>
      </c>
      <c r="E46" s="112">
        <v>1738.68331992</v>
      </c>
      <c r="F46" s="112">
        <v>1.60278199</v>
      </c>
      <c r="G46" s="112">
        <v>1.3027819899999999</v>
      </c>
      <c r="H46" s="112">
        <v>0.3</v>
      </c>
      <c r="I46" s="112">
        <v>142364.61530383001</v>
      </c>
      <c r="J46" s="112">
        <v>1610.76755923</v>
      </c>
      <c r="K46" s="112">
        <v>140753.8477446</v>
      </c>
      <c r="L46" s="112">
        <v>14764.987617360001</v>
      </c>
      <c r="M46" s="112">
        <v>14759.64656537</v>
      </c>
      <c r="N46" s="112">
        <v>5.3410519900000004</v>
      </c>
      <c r="O46" s="112">
        <v>2094.05643001</v>
      </c>
      <c r="P46" s="112">
        <v>1273.4817804700001</v>
      </c>
      <c r="Q46" s="112"/>
      <c r="R46" s="112"/>
      <c r="S46" s="112"/>
    </row>
    <row r="47" spans="1:19" hidden="1" outlineLevel="1">
      <c r="A47" s="8">
        <v>41640</v>
      </c>
      <c r="B47" s="112">
        <v>151674.16688986</v>
      </c>
      <c r="C47" s="112">
        <v>1632.7589324400001</v>
      </c>
      <c r="D47" s="112">
        <v>6.7999999999999995E-7</v>
      </c>
      <c r="E47" s="112">
        <v>1632.75893176</v>
      </c>
      <c r="F47" s="112">
        <v>13.23238473</v>
      </c>
      <c r="G47" s="112">
        <v>1.3673275600000001</v>
      </c>
      <c r="H47" s="112">
        <v>11.86505717</v>
      </c>
      <c r="I47" s="112">
        <v>135160.32909633999</v>
      </c>
      <c r="J47" s="112">
        <v>1859.25186059</v>
      </c>
      <c r="K47" s="112">
        <v>133301.07723575001</v>
      </c>
      <c r="L47" s="112">
        <v>14867.84647635</v>
      </c>
      <c r="M47" s="112">
        <v>14860.99203515</v>
      </c>
      <c r="N47" s="112">
        <v>6.8544412000000001</v>
      </c>
      <c r="O47" s="112">
        <v>1991.4705773400001</v>
      </c>
      <c r="P47" s="112">
        <v>6903.3215795300002</v>
      </c>
      <c r="Q47" s="112"/>
      <c r="R47" s="112"/>
      <c r="S47" s="112"/>
    </row>
    <row r="48" spans="1:19" hidden="1" outlineLevel="1">
      <c r="A48" s="8">
        <v>41671</v>
      </c>
      <c r="B48" s="112">
        <v>161776.99796385999</v>
      </c>
      <c r="C48" s="112">
        <v>1655.2291111500001</v>
      </c>
      <c r="D48" s="112">
        <v>2.09E-5</v>
      </c>
      <c r="E48" s="112">
        <v>1655.2290902499999</v>
      </c>
      <c r="F48" s="112">
        <v>12.06937536</v>
      </c>
      <c r="G48" s="112">
        <v>1.2557157699999999</v>
      </c>
      <c r="H48" s="112">
        <v>10.81365959</v>
      </c>
      <c r="I48" s="112">
        <v>143775.01199966</v>
      </c>
      <c r="J48" s="112">
        <v>2398.4123444799998</v>
      </c>
      <c r="K48" s="112">
        <v>141376.59965518001</v>
      </c>
      <c r="L48" s="112">
        <v>16334.68747769</v>
      </c>
      <c r="M48" s="112">
        <v>16328.38024455</v>
      </c>
      <c r="N48" s="112">
        <v>6.3072331400000001</v>
      </c>
      <c r="O48" s="112">
        <v>659.21911313999999</v>
      </c>
      <c r="P48" s="112">
        <v>12634.502863289999</v>
      </c>
      <c r="Q48" s="112"/>
      <c r="R48" s="112"/>
      <c r="S48" s="112"/>
    </row>
    <row r="49" spans="1:19" hidden="1" outlineLevel="1">
      <c r="A49" s="8">
        <v>41699</v>
      </c>
      <c r="B49" s="112">
        <v>158579.58601612001</v>
      </c>
      <c r="C49" s="112">
        <v>1320.2403429799999</v>
      </c>
      <c r="D49" s="112">
        <v>7.1999999999999999E-7</v>
      </c>
      <c r="E49" s="112">
        <v>1320.24034226</v>
      </c>
      <c r="F49" s="112">
        <v>10.96272675</v>
      </c>
      <c r="G49" s="112">
        <v>1.20040367</v>
      </c>
      <c r="H49" s="112">
        <v>9.7623230799999998</v>
      </c>
      <c r="I49" s="112">
        <v>141186.4806104</v>
      </c>
      <c r="J49" s="112">
        <v>2343.5388424799999</v>
      </c>
      <c r="K49" s="112">
        <v>138842.94176792001</v>
      </c>
      <c r="L49" s="112">
        <v>16061.90233599</v>
      </c>
      <c r="M49" s="112">
        <v>16055.58391988</v>
      </c>
      <c r="N49" s="112">
        <v>6.3184161100000003</v>
      </c>
      <c r="O49" s="112">
        <v>436.60233112999998</v>
      </c>
      <c r="P49" s="112">
        <v>17072.802555359998</v>
      </c>
      <c r="Q49" s="112"/>
      <c r="R49" s="112"/>
      <c r="S49" s="112"/>
    </row>
    <row r="50" spans="1:19" hidden="1" outlineLevel="1">
      <c r="A50" s="8">
        <v>41730</v>
      </c>
      <c r="B50" s="112">
        <v>160381.02685075</v>
      </c>
      <c r="C50" s="112">
        <v>1335.58084695</v>
      </c>
      <c r="D50" s="112">
        <v>7.5000000000000002E-7</v>
      </c>
      <c r="E50" s="112">
        <v>1335.5808462</v>
      </c>
      <c r="F50" s="112">
        <v>9.8536456999999995</v>
      </c>
      <c r="G50" s="112">
        <v>1.1426844599999999</v>
      </c>
      <c r="H50" s="112">
        <v>8.7109612399999996</v>
      </c>
      <c r="I50" s="112">
        <v>142624.02148985001</v>
      </c>
      <c r="J50" s="112">
        <v>2318.0599005499998</v>
      </c>
      <c r="K50" s="112">
        <v>140305.96158929999</v>
      </c>
      <c r="L50" s="112">
        <v>16411.570868250001</v>
      </c>
      <c r="M50" s="112">
        <v>16405.659198950001</v>
      </c>
      <c r="N50" s="112">
        <v>5.9116692999999998</v>
      </c>
      <c r="O50" s="112">
        <v>145.05663668</v>
      </c>
      <c r="P50" s="112">
        <v>15915.53882423</v>
      </c>
      <c r="Q50" s="112"/>
      <c r="R50" s="112"/>
      <c r="S50" s="112"/>
    </row>
    <row r="51" spans="1:19" hidden="1" outlineLevel="1">
      <c r="A51" s="8">
        <v>41760</v>
      </c>
      <c r="B51" s="112">
        <v>161024.41629210999</v>
      </c>
      <c r="C51" s="112">
        <v>1351.2389809199999</v>
      </c>
      <c r="D51" s="112">
        <v>7.7000000000000004E-7</v>
      </c>
      <c r="E51" s="112">
        <v>1351.2389801500001</v>
      </c>
      <c r="F51" s="112">
        <v>8.7485534699999992</v>
      </c>
      <c r="G51" s="112">
        <v>1.0861408100000001</v>
      </c>
      <c r="H51" s="112">
        <v>7.6624126600000002</v>
      </c>
      <c r="I51" s="112">
        <v>143102.41018728999</v>
      </c>
      <c r="J51" s="112">
        <v>2280.6381775899999</v>
      </c>
      <c r="K51" s="112">
        <v>140821.77200970001</v>
      </c>
      <c r="L51" s="112">
        <v>16562.018570429998</v>
      </c>
      <c r="M51" s="112">
        <v>16556.536786519999</v>
      </c>
      <c r="N51" s="112">
        <v>5.4817839099999999</v>
      </c>
      <c r="O51" s="112">
        <v>186.40736824000001</v>
      </c>
      <c r="P51" s="112">
        <v>16434.632773779998</v>
      </c>
      <c r="Q51" s="112"/>
      <c r="R51" s="112"/>
      <c r="S51" s="112"/>
    </row>
    <row r="52" spans="1:19" hidden="1" outlineLevel="1">
      <c r="A52" s="8">
        <v>41791</v>
      </c>
      <c r="B52" s="112">
        <v>160646.43989554001</v>
      </c>
      <c r="C52" s="112">
        <v>1453.2667635400001</v>
      </c>
      <c r="D52" s="112">
        <v>7.8999999999999995E-7</v>
      </c>
      <c r="E52" s="112">
        <v>1453.26676275</v>
      </c>
      <c r="F52" s="112">
        <v>7.6438924200000002</v>
      </c>
      <c r="G52" s="112">
        <v>1.02844961</v>
      </c>
      <c r="H52" s="112">
        <v>6.6154428100000002</v>
      </c>
      <c r="I52" s="112">
        <v>143063.03298113</v>
      </c>
      <c r="J52" s="112">
        <v>2191.7834539199998</v>
      </c>
      <c r="K52" s="112">
        <v>140871.24952720999</v>
      </c>
      <c r="L52" s="112">
        <v>16122.496258450001</v>
      </c>
      <c r="M52" s="112">
        <v>16117.52069868</v>
      </c>
      <c r="N52" s="112">
        <v>4.9755597700000003</v>
      </c>
      <c r="O52" s="112">
        <v>1948.1764986600001</v>
      </c>
      <c r="P52" s="112">
        <v>14726.898425400001</v>
      </c>
      <c r="Q52" s="112"/>
      <c r="R52" s="112"/>
      <c r="S52" s="112"/>
    </row>
    <row r="53" spans="1:19" hidden="1" outlineLevel="1">
      <c r="A53" s="8">
        <v>41821</v>
      </c>
      <c r="B53" s="112">
        <v>160346.25566331999</v>
      </c>
      <c r="C53" s="112">
        <v>1686.01102967</v>
      </c>
      <c r="D53" s="112">
        <v>8.1999999999999998E-7</v>
      </c>
      <c r="E53" s="112">
        <v>1686.01102885</v>
      </c>
      <c r="F53" s="112">
        <v>6.52868374</v>
      </c>
      <c r="G53" s="112">
        <v>0.97176600000000002</v>
      </c>
      <c r="H53" s="112">
        <v>5.5569177400000003</v>
      </c>
      <c r="I53" s="112">
        <v>142493.37742634999</v>
      </c>
      <c r="J53" s="112">
        <v>2260.1412780999999</v>
      </c>
      <c r="K53" s="112">
        <v>140233.23614825</v>
      </c>
      <c r="L53" s="112">
        <v>16160.33852356</v>
      </c>
      <c r="M53" s="112">
        <v>16156.318796359999</v>
      </c>
      <c r="N53" s="112">
        <v>4.0197272000000002</v>
      </c>
      <c r="O53" s="112">
        <v>218.84292583000001</v>
      </c>
      <c r="P53" s="112">
        <v>15244.038000160001</v>
      </c>
      <c r="Q53" s="112"/>
      <c r="R53" s="112"/>
      <c r="S53" s="112"/>
    </row>
    <row r="54" spans="1:19" hidden="1" outlineLevel="1">
      <c r="A54" s="8">
        <v>41852</v>
      </c>
      <c r="B54" s="112">
        <v>164216.66864426</v>
      </c>
      <c r="C54" s="112">
        <v>1647.5250460300001</v>
      </c>
      <c r="D54" s="112">
        <v>8.5000000000000001E-7</v>
      </c>
      <c r="E54" s="112">
        <v>1647.52504518</v>
      </c>
      <c r="F54" s="112">
        <v>1.21463458</v>
      </c>
      <c r="G54" s="112">
        <v>0.91463457999999997</v>
      </c>
      <c r="H54" s="112">
        <v>0.3</v>
      </c>
      <c r="I54" s="112">
        <v>145316.91954685</v>
      </c>
      <c r="J54" s="112">
        <v>2314.5931359199999</v>
      </c>
      <c r="K54" s="112">
        <v>143002.32641092999</v>
      </c>
      <c r="L54" s="112">
        <v>17251.0094168</v>
      </c>
      <c r="M54" s="112">
        <v>17247.68269306</v>
      </c>
      <c r="N54" s="112">
        <v>3.3267237399999998</v>
      </c>
      <c r="O54" s="112">
        <v>266.62982812000001</v>
      </c>
      <c r="P54" s="112">
        <v>16948.020834700001</v>
      </c>
      <c r="Q54" s="112"/>
      <c r="R54" s="112"/>
      <c r="S54" s="112"/>
    </row>
    <row r="55" spans="1:19" hidden="1" outlineLevel="1">
      <c r="A55" s="8">
        <v>41883</v>
      </c>
      <c r="B55" s="112">
        <v>159486.69934866999</v>
      </c>
      <c r="C55" s="112">
        <v>1378.5253290000001</v>
      </c>
      <c r="D55" s="112">
        <v>8.8000000000000004E-7</v>
      </c>
      <c r="E55" s="112">
        <v>1378.52532812</v>
      </c>
      <c r="F55" s="112">
        <v>1.1570553299999999</v>
      </c>
      <c r="G55" s="112">
        <v>0.85705533</v>
      </c>
      <c r="H55" s="112">
        <v>0.3</v>
      </c>
      <c r="I55" s="112">
        <v>141468.60842380999</v>
      </c>
      <c r="J55" s="112">
        <v>2193.5871321499999</v>
      </c>
      <c r="K55" s="112">
        <v>139275.02129166</v>
      </c>
      <c r="L55" s="112">
        <v>16638.408540529999</v>
      </c>
      <c r="M55" s="112">
        <v>16637.450673989999</v>
      </c>
      <c r="N55" s="112">
        <v>0.95786654000000004</v>
      </c>
      <c r="O55" s="112">
        <v>155.29267035000001</v>
      </c>
      <c r="P55" s="112">
        <v>16129.765270919999</v>
      </c>
      <c r="Q55" s="112"/>
      <c r="R55" s="112"/>
      <c r="S55" s="112"/>
    </row>
    <row r="56" spans="1:19" hidden="1" outlineLevel="1">
      <c r="A56" s="8">
        <v>41913</v>
      </c>
      <c r="B56" s="112">
        <v>157505.35295877</v>
      </c>
      <c r="C56" s="112">
        <v>936.32470956999998</v>
      </c>
      <c r="D56" s="112">
        <v>1.71755E-2</v>
      </c>
      <c r="E56" s="112">
        <v>936.30753406999997</v>
      </c>
      <c r="F56" s="112">
        <v>1.1002597700000001</v>
      </c>
      <c r="G56" s="112">
        <v>0.80025977000000004</v>
      </c>
      <c r="H56" s="112">
        <v>0.3</v>
      </c>
      <c r="I56" s="112">
        <v>140118.69615258</v>
      </c>
      <c r="J56" s="112">
        <v>2233.0421793</v>
      </c>
      <c r="K56" s="112">
        <v>137885.65397327999</v>
      </c>
      <c r="L56" s="112">
        <v>16449.231836849998</v>
      </c>
      <c r="M56" s="112">
        <v>16448.297994019998</v>
      </c>
      <c r="N56" s="112">
        <v>0.93384283000000001</v>
      </c>
      <c r="O56" s="112">
        <v>582.16845272</v>
      </c>
      <c r="P56" s="112">
        <v>16131.83432942</v>
      </c>
      <c r="Q56" s="112"/>
      <c r="R56" s="112"/>
      <c r="S56" s="112"/>
    </row>
    <row r="57" spans="1:19" hidden="1" outlineLevel="1">
      <c r="A57" s="8">
        <v>41944</v>
      </c>
      <c r="B57" s="112">
        <v>164630.4860374</v>
      </c>
      <c r="C57" s="112">
        <v>1122.7542091600001</v>
      </c>
      <c r="D57" s="112">
        <v>1.7776170000000001E-2</v>
      </c>
      <c r="E57" s="112">
        <v>1122.7364329899999</v>
      </c>
      <c r="F57" s="112">
        <v>1.0427924799999999</v>
      </c>
      <c r="G57" s="112">
        <v>0.74279247999999998</v>
      </c>
      <c r="H57" s="112">
        <v>0.3</v>
      </c>
      <c r="I57" s="112">
        <v>145797.94703074</v>
      </c>
      <c r="J57" s="112">
        <v>2450.6121051199998</v>
      </c>
      <c r="K57" s="112">
        <v>143347.33492562</v>
      </c>
      <c r="L57" s="112">
        <v>17708.742005020002</v>
      </c>
      <c r="M57" s="112">
        <v>17707.766219130001</v>
      </c>
      <c r="N57" s="112">
        <v>0.97578589000000004</v>
      </c>
      <c r="O57" s="112">
        <v>423.34832223000001</v>
      </c>
      <c r="P57" s="112">
        <v>13860.874745970001</v>
      </c>
      <c r="Q57" s="112"/>
      <c r="R57" s="112"/>
      <c r="S57" s="112"/>
    </row>
    <row r="58" spans="1:19" hidden="1" outlineLevel="1">
      <c r="A58" s="8">
        <v>41974</v>
      </c>
      <c r="B58" s="112">
        <v>169201.45575781001</v>
      </c>
      <c r="C58" s="112">
        <v>606.90073948999998</v>
      </c>
      <c r="D58" s="112">
        <v>1.8485109999999999E-2</v>
      </c>
      <c r="E58" s="112">
        <v>606.88225437999995</v>
      </c>
      <c r="F58" s="112">
        <v>1.1787868500000001</v>
      </c>
      <c r="G58" s="112">
        <v>0.87878685000000001</v>
      </c>
      <c r="H58" s="112">
        <v>0.3</v>
      </c>
      <c r="I58" s="112">
        <v>150627.71401006001</v>
      </c>
      <c r="J58" s="112">
        <v>2456.7088776000001</v>
      </c>
      <c r="K58" s="112">
        <v>148171.00513246001</v>
      </c>
      <c r="L58" s="112">
        <v>17965.662221409999</v>
      </c>
      <c r="M58" s="112">
        <v>17964.227015699998</v>
      </c>
      <c r="N58" s="112">
        <v>1.43520571</v>
      </c>
      <c r="O58" s="112">
        <v>1380.84738064</v>
      </c>
      <c r="P58" s="112">
        <v>321.98379061000003</v>
      </c>
      <c r="Q58" s="112"/>
      <c r="R58" s="112"/>
      <c r="S58" s="112"/>
    </row>
    <row r="59" spans="1:19" hidden="1" outlineLevel="1">
      <c r="A59" s="8">
        <v>42005</v>
      </c>
      <c r="B59" s="112">
        <v>169067.97014853999</v>
      </c>
      <c r="C59" s="112">
        <v>828.22192418999998</v>
      </c>
      <c r="D59" s="112">
        <v>1.9095020000000001E-2</v>
      </c>
      <c r="E59" s="112">
        <v>828.20282916999997</v>
      </c>
      <c r="F59" s="112">
        <v>0.92894947000000005</v>
      </c>
      <c r="G59" s="112">
        <v>0.62894947000000001</v>
      </c>
      <c r="H59" s="112">
        <v>0.3</v>
      </c>
      <c r="I59" s="112">
        <v>150272.06694801999</v>
      </c>
      <c r="J59" s="112">
        <v>2457.3253195299999</v>
      </c>
      <c r="K59" s="112">
        <v>147814.74162849001</v>
      </c>
      <c r="L59" s="112">
        <v>17966.752326860002</v>
      </c>
      <c r="M59" s="112">
        <v>17965.121458080001</v>
      </c>
      <c r="N59" s="112">
        <v>1.6308687799999999</v>
      </c>
      <c r="O59" s="112">
        <v>1771.09755466</v>
      </c>
      <c r="P59" s="112">
        <v>14.72250013</v>
      </c>
      <c r="Q59" s="112"/>
      <c r="R59" s="112"/>
      <c r="S59" s="112"/>
    </row>
    <row r="60" spans="1:19" hidden="1" outlineLevel="1">
      <c r="A60" s="8">
        <v>42036</v>
      </c>
      <c r="B60" s="112">
        <v>207642.00666146001</v>
      </c>
      <c r="C60" s="112">
        <v>915.91729381000005</v>
      </c>
      <c r="D60" s="112">
        <v>1.9695689999999998E-2</v>
      </c>
      <c r="E60" s="112">
        <v>915.89759812</v>
      </c>
      <c r="F60" s="112">
        <v>0.87103143000000005</v>
      </c>
      <c r="G60" s="112">
        <v>0.57103143000000001</v>
      </c>
      <c r="H60" s="112">
        <v>0.3</v>
      </c>
      <c r="I60" s="112">
        <v>181483.87560796001</v>
      </c>
      <c r="J60" s="112">
        <v>3539.4242324400002</v>
      </c>
      <c r="K60" s="112">
        <v>177944.45137552</v>
      </c>
      <c r="L60" s="112">
        <v>25241.342728259999</v>
      </c>
      <c r="M60" s="112">
        <v>25239.773976569999</v>
      </c>
      <c r="N60" s="112">
        <v>1.56875169</v>
      </c>
      <c r="O60" s="112">
        <v>2005.5022232700001</v>
      </c>
      <c r="P60" s="112">
        <v>21.78466388</v>
      </c>
      <c r="Q60" s="112"/>
      <c r="R60" s="112"/>
      <c r="S60" s="112"/>
    </row>
    <row r="61" spans="1:19" hidden="1" outlineLevel="1">
      <c r="A61" s="8">
        <v>42064</v>
      </c>
      <c r="B61" s="112">
        <v>190754.30194015001</v>
      </c>
      <c r="C61" s="112">
        <v>888.65485841999998</v>
      </c>
      <c r="D61" s="112">
        <v>2.0368540000000001E-2</v>
      </c>
      <c r="E61" s="112">
        <v>888.63448988000005</v>
      </c>
      <c r="F61" s="112">
        <v>0.81445908</v>
      </c>
      <c r="G61" s="112">
        <v>0.51445907999999996</v>
      </c>
      <c r="H61" s="112">
        <v>0.3</v>
      </c>
      <c r="I61" s="112">
        <v>167967.28704924</v>
      </c>
      <c r="J61" s="112">
        <v>3062.4269978299999</v>
      </c>
      <c r="K61" s="112">
        <v>164904.86005141001</v>
      </c>
      <c r="L61" s="112">
        <v>21897.54557341</v>
      </c>
      <c r="M61" s="112">
        <v>21895.906760689999</v>
      </c>
      <c r="N61" s="112">
        <v>1.63881272</v>
      </c>
      <c r="O61" s="112">
        <v>2943.21445984</v>
      </c>
      <c r="P61" s="112">
        <v>18.523547310000001</v>
      </c>
      <c r="Q61" s="112"/>
      <c r="R61" s="112"/>
      <c r="S61" s="112"/>
    </row>
    <row r="62" spans="1:19" hidden="1" outlineLevel="1">
      <c r="A62" s="8">
        <v>42095</v>
      </c>
      <c r="B62" s="112">
        <v>181566.16416263001</v>
      </c>
      <c r="C62" s="112">
        <v>855.58920072000001</v>
      </c>
      <c r="D62" s="112">
        <v>2.1005300000000001E-2</v>
      </c>
      <c r="E62" s="112">
        <v>855.56819542000005</v>
      </c>
      <c r="F62" s="112">
        <v>0.75735660999999999</v>
      </c>
      <c r="G62" s="112">
        <v>0.45735661</v>
      </c>
      <c r="H62" s="112">
        <v>0.3</v>
      </c>
      <c r="I62" s="112">
        <v>160450.82617801</v>
      </c>
      <c r="J62" s="112">
        <v>2841.4469164900001</v>
      </c>
      <c r="K62" s="112">
        <v>157609.37926151999</v>
      </c>
      <c r="L62" s="112">
        <v>20258.991427289999</v>
      </c>
      <c r="M62" s="112">
        <v>20257.357511589998</v>
      </c>
      <c r="N62" s="112">
        <v>1.6339157</v>
      </c>
      <c r="O62" s="112">
        <v>2231.6380100400002</v>
      </c>
      <c r="P62" s="112">
        <v>17.04031367</v>
      </c>
      <c r="Q62" s="112"/>
      <c r="R62" s="112"/>
      <c r="S62" s="112"/>
    </row>
    <row r="63" spans="1:19" hidden="1" outlineLevel="1">
      <c r="A63" s="8">
        <v>42125</v>
      </c>
      <c r="B63" s="112">
        <v>176850.2536805</v>
      </c>
      <c r="C63" s="112">
        <v>866.74929550000002</v>
      </c>
      <c r="D63" s="112">
        <v>1.9953579999999999E-2</v>
      </c>
      <c r="E63" s="112">
        <v>866.72934192000002</v>
      </c>
      <c r="F63" s="112">
        <v>0.69978300999999998</v>
      </c>
      <c r="G63" s="112">
        <v>0.39978300999999999</v>
      </c>
      <c r="H63" s="112">
        <v>0.3</v>
      </c>
      <c r="I63" s="112">
        <v>160559.49079975</v>
      </c>
      <c r="J63" s="112">
        <v>2671.9322285100002</v>
      </c>
      <c r="K63" s="112">
        <v>157887.55857123999</v>
      </c>
      <c r="L63" s="112">
        <v>15423.31380224</v>
      </c>
      <c r="M63" s="112">
        <v>15421.6447558</v>
      </c>
      <c r="N63" s="112">
        <v>1.66904644</v>
      </c>
      <c r="O63" s="112">
        <v>1909.11005851</v>
      </c>
      <c r="P63" s="112">
        <v>17.200731099999999</v>
      </c>
      <c r="Q63" s="112"/>
      <c r="R63" s="112"/>
      <c r="S63" s="112"/>
    </row>
    <row r="64" spans="1:19" hidden="1" outlineLevel="1">
      <c r="A64" s="8">
        <v>42156</v>
      </c>
      <c r="B64" s="112">
        <v>180116.95247772001</v>
      </c>
      <c r="C64" s="112">
        <v>834.71034947999999</v>
      </c>
      <c r="D64" s="112">
        <v>2.0625290000000001E-2</v>
      </c>
      <c r="E64" s="112">
        <v>834.68972418999999</v>
      </c>
      <c r="F64" s="112">
        <v>0.64253758000000005</v>
      </c>
      <c r="G64" s="112">
        <v>0.34253758000000001</v>
      </c>
      <c r="H64" s="112">
        <v>0.3</v>
      </c>
      <c r="I64" s="112">
        <v>163840.84779545001</v>
      </c>
      <c r="J64" s="112">
        <v>4781.5873164499999</v>
      </c>
      <c r="K64" s="112">
        <v>159059.26047899999</v>
      </c>
      <c r="L64" s="112">
        <v>15440.751795210001</v>
      </c>
      <c r="M64" s="112">
        <v>15439.088727120001</v>
      </c>
      <c r="N64" s="112">
        <v>1.6630680900000001</v>
      </c>
      <c r="O64" s="112">
        <v>667.46741156999997</v>
      </c>
      <c r="P64" s="112">
        <v>2856.3232507799999</v>
      </c>
      <c r="Q64" s="112"/>
      <c r="R64" s="112"/>
      <c r="S64" s="112"/>
    </row>
    <row r="65" spans="1:19" hidden="1" outlineLevel="1">
      <c r="A65" s="8">
        <v>42186</v>
      </c>
      <c r="B65" s="112">
        <v>182585.00793784999</v>
      </c>
      <c r="C65" s="112">
        <v>814.39453311</v>
      </c>
      <c r="D65" s="112">
        <v>2.1280070000000002E-2</v>
      </c>
      <c r="E65" s="112">
        <v>814.37325304000001</v>
      </c>
      <c r="F65" s="112">
        <v>0.58548988999999996</v>
      </c>
      <c r="G65" s="112">
        <v>0.28548989000000002</v>
      </c>
      <c r="H65" s="112">
        <v>0.3</v>
      </c>
      <c r="I65" s="112">
        <v>166147.78139716</v>
      </c>
      <c r="J65" s="112">
        <v>4866.0721045399996</v>
      </c>
      <c r="K65" s="112">
        <v>161281.70929262001</v>
      </c>
      <c r="L65" s="112">
        <v>15622.24651769</v>
      </c>
      <c r="M65" s="112">
        <v>15620.383090019999</v>
      </c>
      <c r="N65" s="112">
        <v>1.8634276700000001</v>
      </c>
      <c r="O65" s="112">
        <v>36.2455693</v>
      </c>
      <c r="P65" s="112">
        <v>2878.4405618000001</v>
      </c>
      <c r="Q65" s="112"/>
      <c r="R65" s="112"/>
      <c r="S65" s="112"/>
    </row>
    <row r="66" spans="1:19" hidden="1" outlineLevel="1">
      <c r="A66" s="8">
        <v>42217</v>
      </c>
      <c r="B66" s="112">
        <v>182045.02168047999</v>
      </c>
      <c r="C66" s="112">
        <v>811.09681423999996</v>
      </c>
      <c r="D66" s="112">
        <v>2.1934840000000001E-2</v>
      </c>
      <c r="E66" s="112">
        <v>811.07487939999999</v>
      </c>
      <c r="F66" s="112">
        <v>0.52830224999999997</v>
      </c>
      <c r="G66" s="112">
        <v>0.22830225000000001</v>
      </c>
      <c r="H66" s="112">
        <v>0.3</v>
      </c>
      <c r="I66" s="112">
        <v>165876.53647319</v>
      </c>
      <c r="J66" s="112">
        <v>4677.7058199000003</v>
      </c>
      <c r="K66" s="112">
        <v>161198.83065329</v>
      </c>
      <c r="L66" s="112">
        <v>15356.860090800001</v>
      </c>
      <c r="M66" s="112">
        <v>15354.854173760001</v>
      </c>
      <c r="N66" s="112">
        <v>2.0059170399999999</v>
      </c>
      <c r="O66" s="112">
        <v>191.09664470999999</v>
      </c>
      <c r="P66" s="112">
        <v>2894.6275670800001</v>
      </c>
      <c r="Q66" s="112"/>
      <c r="R66" s="112"/>
      <c r="S66" s="112"/>
    </row>
    <row r="67" spans="1:19" hidden="1" outlineLevel="1">
      <c r="A67" s="8">
        <v>42248</v>
      </c>
      <c r="B67" s="112">
        <v>183679.7988928</v>
      </c>
      <c r="C67" s="112">
        <v>821.53761358999998</v>
      </c>
      <c r="D67" s="112">
        <v>2.2571580000000001E-2</v>
      </c>
      <c r="E67" s="112">
        <v>821.51504201</v>
      </c>
      <c r="F67" s="112">
        <v>0.52081851000000001</v>
      </c>
      <c r="G67" s="112">
        <v>0.22081833000000001</v>
      </c>
      <c r="H67" s="112">
        <v>0.30000018000000001</v>
      </c>
      <c r="I67" s="112">
        <v>167438.91915812</v>
      </c>
      <c r="J67" s="112">
        <v>4761.2989132399998</v>
      </c>
      <c r="K67" s="112">
        <v>162677.62024488</v>
      </c>
      <c r="L67" s="112">
        <v>15418.82130258</v>
      </c>
      <c r="M67" s="112">
        <v>15417.075721200001</v>
      </c>
      <c r="N67" s="112">
        <v>1.74558138</v>
      </c>
      <c r="O67" s="112">
        <v>106.28776108</v>
      </c>
      <c r="P67" s="112">
        <v>2926.9443755100001</v>
      </c>
      <c r="Q67" s="112"/>
      <c r="R67" s="112"/>
      <c r="S67" s="112"/>
    </row>
    <row r="68" spans="1:19" hidden="1" outlineLevel="1">
      <c r="A68" s="8">
        <v>42278</v>
      </c>
      <c r="B68" s="112">
        <v>187287.60548160999</v>
      </c>
      <c r="C68" s="112">
        <v>834.54188717000011</v>
      </c>
      <c r="D68" s="112">
        <v>2.3208300000000001E-2</v>
      </c>
      <c r="E68" s="112">
        <v>834.51867887000003</v>
      </c>
      <c r="F68" s="112">
        <v>0.52093968000000002</v>
      </c>
      <c r="G68" s="112">
        <v>0.22093958</v>
      </c>
      <c r="H68" s="112">
        <v>0.30000009999999999</v>
      </c>
      <c r="I68" s="112">
        <v>170596.31758007</v>
      </c>
      <c r="J68" s="112">
        <v>5030.5450395099997</v>
      </c>
      <c r="K68" s="112">
        <v>165565.77254055999</v>
      </c>
      <c r="L68" s="112">
        <v>15856.225074690001</v>
      </c>
      <c r="M68" s="112">
        <v>15854.104337870001</v>
      </c>
      <c r="N68" s="112">
        <v>2.1207368199999999</v>
      </c>
      <c r="O68" s="112">
        <v>36.2455693</v>
      </c>
      <c r="P68" s="112">
        <v>3040.1961237299997</v>
      </c>
      <c r="Q68" s="112"/>
      <c r="R68" s="112"/>
      <c r="S68" s="112"/>
    </row>
    <row r="69" spans="1:19" hidden="1" outlineLevel="1">
      <c r="A69" s="8">
        <v>42309</v>
      </c>
      <c r="B69" s="112">
        <v>190790.44500211999</v>
      </c>
      <c r="C69" s="112">
        <v>588.67046988000004</v>
      </c>
      <c r="D69" s="112">
        <v>2.386309E-2</v>
      </c>
      <c r="E69" s="112">
        <v>588.64660678999996</v>
      </c>
      <c r="F69" s="112">
        <v>0.51969646999999997</v>
      </c>
      <c r="G69" s="112">
        <v>0.21969647</v>
      </c>
      <c r="H69" s="112">
        <v>0.3</v>
      </c>
      <c r="I69" s="112">
        <v>173820.99897653001</v>
      </c>
      <c r="J69" s="112">
        <v>5226.6539927000003</v>
      </c>
      <c r="K69" s="112">
        <v>168594.34498383</v>
      </c>
      <c r="L69" s="112">
        <v>16380.25585924</v>
      </c>
      <c r="M69" s="112">
        <v>16378.071074670001</v>
      </c>
      <c r="N69" s="112">
        <v>2.1847845700000001</v>
      </c>
      <c r="O69" s="112">
        <v>36.2455693</v>
      </c>
      <c r="P69" s="112">
        <v>3457.1168504799998</v>
      </c>
      <c r="Q69" s="112"/>
      <c r="R69" s="112"/>
      <c r="S69" s="112"/>
    </row>
    <row r="70" spans="1:19" hidden="1" outlineLevel="1">
      <c r="A70" s="8">
        <v>42339</v>
      </c>
      <c r="B70" s="112">
        <v>185507.85585903001</v>
      </c>
      <c r="C70" s="112">
        <v>474.15127436</v>
      </c>
      <c r="D70" s="112">
        <v>1.3802750000000001E-2</v>
      </c>
      <c r="E70" s="112">
        <v>474.13747160999998</v>
      </c>
      <c r="F70" s="112">
        <v>0.30250236000000003</v>
      </c>
      <c r="G70" s="112">
        <v>0</v>
      </c>
      <c r="H70" s="112">
        <v>0.30250236000000003</v>
      </c>
      <c r="I70" s="112">
        <v>169713.51632771001</v>
      </c>
      <c r="J70" s="112">
        <v>5082.0376794000003</v>
      </c>
      <c r="K70" s="112">
        <v>164631.47864831</v>
      </c>
      <c r="L70" s="112">
        <v>15319.8857546</v>
      </c>
      <c r="M70" s="112">
        <v>15318.66655269</v>
      </c>
      <c r="N70" s="112">
        <v>1.21920191</v>
      </c>
      <c r="O70" s="112">
        <v>0.24556929999999999</v>
      </c>
      <c r="P70" s="112">
        <v>5515.6135443399999</v>
      </c>
      <c r="Q70" s="112"/>
      <c r="R70" s="112"/>
      <c r="S70" s="112"/>
    </row>
    <row r="71" spans="1:19" hidden="1" outlineLevel="1">
      <c r="A71" s="8">
        <v>42370</v>
      </c>
      <c r="B71" s="112">
        <v>190433.79431162999</v>
      </c>
      <c r="C71" s="112">
        <v>538.89956681000001</v>
      </c>
      <c r="D71" s="112">
        <v>1.4421440000000001E-2</v>
      </c>
      <c r="E71" s="112">
        <v>538.88514537000003</v>
      </c>
      <c r="F71" s="112">
        <v>0.30000427000000002</v>
      </c>
      <c r="G71" s="112">
        <v>0</v>
      </c>
      <c r="H71" s="112">
        <v>0.30000427000000002</v>
      </c>
      <c r="I71" s="112">
        <v>174244.41365050001</v>
      </c>
      <c r="J71" s="112">
        <v>5471.99276844</v>
      </c>
      <c r="K71" s="112">
        <v>168772.42088205999</v>
      </c>
      <c r="L71" s="112">
        <v>15650.18109005</v>
      </c>
      <c r="M71" s="112">
        <v>15648.903708149999</v>
      </c>
      <c r="N71" s="112">
        <v>1.2773819</v>
      </c>
      <c r="O71" s="112">
        <v>0.24556929999999999</v>
      </c>
      <c r="P71" s="112">
        <v>7275.9244331099999</v>
      </c>
      <c r="Q71" s="112"/>
      <c r="R71" s="112"/>
      <c r="S71" s="112"/>
    </row>
    <row r="72" spans="1:19" hidden="1" outlineLevel="1">
      <c r="A72" s="8">
        <v>42401</v>
      </c>
      <c r="B72" s="112">
        <v>198201.97984064001</v>
      </c>
      <c r="C72" s="112">
        <v>566.50281601999995</v>
      </c>
      <c r="D72" s="112">
        <v>1.5162780000000001E-2</v>
      </c>
      <c r="E72" s="112">
        <v>566.48765323999999</v>
      </c>
      <c r="F72" s="112">
        <v>0.32376284999999999</v>
      </c>
      <c r="G72" s="112">
        <v>2.3762849999999999E-2</v>
      </c>
      <c r="H72" s="112">
        <v>0.3</v>
      </c>
      <c r="I72" s="112">
        <v>181386.31084147</v>
      </c>
      <c r="J72" s="112">
        <v>5705.6563426700004</v>
      </c>
      <c r="K72" s="112">
        <v>175680.6544988</v>
      </c>
      <c r="L72" s="112">
        <v>16248.8424203</v>
      </c>
      <c r="M72" s="112">
        <v>16247.48221966</v>
      </c>
      <c r="N72" s="112">
        <v>1.36020064</v>
      </c>
      <c r="O72" s="112">
        <v>0.24556929999999999</v>
      </c>
      <c r="P72" s="112">
        <v>7516.03622911</v>
      </c>
      <c r="Q72" s="112"/>
      <c r="R72" s="112"/>
      <c r="S72" s="112"/>
    </row>
    <row r="73" spans="1:19" hidden="1" outlineLevel="1">
      <c r="A73" s="8">
        <v>42430</v>
      </c>
      <c r="B73" s="112">
        <v>198291.80463855001</v>
      </c>
      <c r="C73" s="112">
        <v>569.39138302000003</v>
      </c>
      <c r="D73" s="112">
        <v>1.385687E-2</v>
      </c>
      <c r="E73" s="112">
        <v>569.37752614999999</v>
      </c>
      <c r="F73" s="112">
        <v>0.32381831999999999</v>
      </c>
      <c r="G73" s="112">
        <v>2.381832E-2</v>
      </c>
      <c r="H73" s="112">
        <v>0.3</v>
      </c>
      <c r="I73" s="112">
        <v>181829.34269885</v>
      </c>
      <c r="J73" s="112">
        <v>5449.2244365300003</v>
      </c>
      <c r="K73" s="112">
        <v>176380.11826232</v>
      </c>
      <c r="L73" s="112">
        <v>15892.74673836</v>
      </c>
      <c r="M73" s="112">
        <v>15891.547532480001</v>
      </c>
      <c r="N73" s="112">
        <v>1.1992058800000001</v>
      </c>
      <c r="O73" s="112">
        <v>0.24556929999999999</v>
      </c>
      <c r="P73" s="112">
        <v>8271.7394629099999</v>
      </c>
      <c r="Q73" s="112"/>
      <c r="R73" s="112"/>
      <c r="S73" s="112"/>
    </row>
    <row r="74" spans="1:19" hidden="1" outlineLevel="1">
      <c r="A74" s="8">
        <v>42461</v>
      </c>
      <c r="B74" s="112">
        <v>200031.92960197999</v>
      </c>
      <c r="C74" s="112">
        <v>552.18618115000004</v>
      </c>
      <c r="D74" s="112">
        <v>1.392905E-2</v>
      </c>
      <c r="E74" s="112">
        <v>552.17225210000004</v>
      </c>
      <c r="F74" s="112">
        <v>0.32376284999999999</v>
      </c>
      <c r="G74" s="112">
        <v>2.3762849999999999E-2</v>
      </c>
      <c r="H74" s="112">
        <v>0.3</v>
      </c>
      <c r="I74" s="112">
        <v>184569.59580931001</v>
      </c>
      <c r="J74" s="112">
        <v>5406.7076575499996</v>
      </c>
      <c r="K74" s="112">
        <v>179162.88815176001</v>
      </c>
      <c r="L74" s="112">
        <v>14909.823848669999</v>
      </c>
      <c r="M74" s="112">
        <v>14908.32774128</v>
      </c>
      <c r="N74" s="112">
        <v>1.4961073899999999</v>
      </c>
      <c r="O74" s="112">
        <v>0.24556929999999999</v>
      </c>
      <c r="P74" s="112">
        <v>7496.5575431699999</v>
      </c>
      <c r="Q74" s="112"/>
      <c r="R74" s="112"/>
      <c r="S74" s="112"/>
    </row>
    <row r="75" spans="1:19" hidden="1" outlineLevel="1">
      <c r="A75" s="8">
        <v>42491</v>
      </c>
      <c r="B75" s="112">
        <v>201021.35050584</v>
      </c>
      <c r="C75" s="112">
        <v>435.04392035000001</v>
      </c>
      <c r="D75" s="112">
        <v>1.39471E-2</v>
      </c>
      <c r="E75" s="112">
        <v>435.02997325000001</v>
      </c>
      <c r="F75" s="112">
        <v>0.32376470000000002</v>
      </c>
      <c r="G75" s="112">
        <v>2.37647E-2</v>
      </c>
      <c r="H75" s="112">
        <v>0.3</v>
      </c>
      <c r="I75" s="112">
        <v>185594.65557114</v>
      </c>
      <c r="J75" s="112">
        <v>5388.6342526400003</v>
      </c>
      <c r="K75" s="112">
        <v>180206.02131849999</v>
      </c>
      <c r="L75" s="112">
        <v>14991.327249649999</v>
      </c>
      <c r="M75" s="112">
        <v>14989.928861779999</v>
      </c>
      <c r="N75" s="112">
        <v>1.3983878700000001</v>
      </c>
      <c r="O75" s="112">
        <v>0.24556929999999999</v>
      </c>
      <c r="P75" s="112">
        <v>1773.7026412800001</v>
      </c>
      <c r="Q75" s="112"/>
      <c r="R75" s="112"/>
      <c r="S75" s="112"/>
    </row>
    <row r="76" spans="1:19" hidden="1" outlineLevel="1">
      <c r="A76" s="8">
        <v>42522</v>
      </c>
      <c r="B76" s="112">
        <v>187567.81120005</v>
      </c>
      <c r="C76" s="112">
        <v>437.76258954000002</v>
      </c>
      <c r="D76" s="112">
        <v>1.392906E-2</v>
      </c>
      <c r="E76" s="112">
        <v>437.74866048000001</v>
      </c>
      <c r="F76" s="112">
        <v>0.32376284999999999</v>
      </c>
      <c r="G76" s="112">
        <v>2.3762849999999999E-2</v>
      </c>
      <c r="H76" s="112">
        <v>0.3</v>
      </c>
      <c r="I76" s="112">
        <v>172157.37928960001</v>
      </c>
      <c r="J76" s="112">
        <v>5390.9332107800001</v>
      </c>
      <c r="K76" s="112">
        <v>166766.44607882001</v>
      </c>
      <c r="L76" s="112">
        <v>14972.34555806</v>
      </c>
      <c r="M76" s="112">
        <v>14970.917804680001</v>
      </c>
      <c r="N76" s="112">
        <v>1.42775338</v>
      </c>
      <c r="O76" s="112">
        <v>0.24556929999999999</v>
      </c>
      <c r="P76" s="112">
        <v>3212.13353418</v>
      </c>
      <c r="Q76" s="112"/>
      <c r="R76" s="112"/>
      <c r="S76" s="112"/>
    </row>
    <row r="77" spans="1:19" hidden="1" outlineLevel="1">
      <c r="A77" s="8">
        <v>42552</v>
      </c>
      <c r="B77" s="112">
        <v>195715.04976276</v>
      </c>
      <c r="C77" s="112">
        <v>469.78391343999999</v>
      </c>
      <c r="D77" s="112">
        <v>1.383884E-2</v>
      </c>
      <c r="E77" s="112">
        <v>469.77007459999999</v>
      </c>
      <c r="F77" s="112">
        <v>0.64983771000000001</v>
      </c>
      <c r="G77" s="112">
        <v>2.3762849999999999E-2</v>
      </c>
      <c r="H77" s="112">
        <v>0.62607486000000001</v>
      </c>
      <c r="I77" s="112">
        <v>180746.23053520999</v>
      </c>
      <c r="J77" s="112">
        <v>5390.0281912700002</v>
      </c>
      <c r="K77" s="112">
        <v>175356.20234394001</v>
      </c>
      <c r="L77" s="112">
        <v>14498.385476400001</v>
      </c>
      <c r="M77" s="112">
        <v>14496.808274970001</v>
      </c>
      <c r="N77" s="112">
        <v>1.5772014299999999</v>
      </c>
      <c r="O77" s="112">
        <v>1512.7252953</v>
      </c>
      <c r="P77" s="112">
        <v>1499.74255556</v>
      </c>
      <c r="Q77" s="112"/>
      <c r="R77" s="112"/>
      <c r="S77" s="112"/>
    </row>
    <row r="78" spans="1:19" hidden="1" outlineLevel="1">
      <c r="A78" s="8">
        <v>42583</v>
      </c>
      <c r="B78" s="112">
        <v>197806.29657134</v>
      </c>
      <c r="C78" s="112">
        <v>444.90163546999997</v>
      </c>
      <c r="D78" s="112">
        <v>1.4634299999999999E-2</v>
      </c>
      <c r="E78" s="112">
        <v>444.88700117000002</v>
      </c>
      <c r="F78" s="112">
        <v>0.64831821000000001</v>
      </c>
      <c r="G78" s="112">
        <v>2.3762849999999999E-2</v>
      </c>
      <c r="H78" s="112">
        <v>0.62455536</v>
      </c>
      <c r="I78" s="112">
        <v>182336.41348061</v>
      </c>
      <c r="J78" s="112">
        <v>5541.78185381</v>
      </c>
      <c r="K78" s="112">
        <v>176794.63162679999</v>
      </c>
      <c r="L78" s="112">
        <v>15024.33313705</v>
      </c>
      <c r="M78" s="112">
        <v>15022.83405596</v>
      </c>
      <c r="N78" s="112">
        <v>1.49908109</v>
      </c>
      <c r="O78" s="112">
        <v>1239.7405847</v>
      </c>
      <c r="P78" s="112">
        <v>1551.1144305099999</v>
      </c>
      <c r="Q78" s="112"/>
      <c r="R78" s="112"/>
      <c r="S78" s="112"/>
    </row>
    <row r="79" spans="1:19" hidden="1" outlineLevel="1">
      <c r="A79" s="8">
        <v>42614</v>
      </c>
      <c r="B79" s="112">
        <v>202953.03674703999</v>
      </c>
      <c r="C79" s="112">
        <v>444.22522586999997</v>
      </c>
      <c r="D79" s="112">
        <v>1.39471E-2</v>
      </c>
      <c r="E79" s="112">
        <v>444.21127876999998</v>
      </c>
      <c r="F79" s="112">
        <v>0.63244833</v>
      </c>
      <c r="G79" s="112">
        <v>2.376464E-2</v>
      </c>
      <c r="H79" s="112">
        <v>0.60868369</v>
      </c>
      <c r="I79" s="112">
        <v>187188.66682852001</v>
      </c>
      <c r="J79" s="112">
        <v>5592.1860576999998</v>
      </c>
      <c r="K79" s="112">
        <v>181596.48077082</v>
      </c>
      <c r="L79" s="112">
        <v>15319.51224432</v>
      </c>
      <c r="M79" s="112">
        <v>15317.631737879999</v>
      </c>
      <c r="N79" s="112">
        <v>1.88050644</v>
      </c>
      <c r="O79" s="112">
        <v>927.96937270000001</v>
      </c>
      <c r="P79" s="112">
        <v>11.858469059999999</v>
      </c>
      <c r="Q79" s="112"/>
      <c r="R79" s="112"/>
      <c r="S79" s="112"/>
    </row>
    <row r="80" spans="1:19" hidden="1" outlineLevel="1">
      <c r="A80" s="8">
        <v>42644</v>
      </c>
      <c r="B80" s="112">
        <v>206623.54283922</v>
      </c>
      <c r="C80" s="112">
        <v>439.21665505999999</v>
      </c>
      <c r="D80" s="112">
        <v>1.3892979999999999E-2</v>
      </c>
      <c r="E80" s="112">
        <v>439.20276208000001</v>
      </c>
      <c r="F80" s="112">
        <v>0.61642001999999996</v>
      </c>
      <c r="G80" s="112">
        <v>2.3762849999999999E-2</v>
      </c>
      <c r="H80" s="112">
        <v>0.59265716999999996</v>
      </c>
      <c r="I80" s="112">
        <v>190643.75824112</v>
      </c>
      <c r="J80" s="112">
        <v>5515.2792078900002</v>
      </c>
      <c r="K80" s="112">
        <v>185128.47903322999</v>
      </c>
      <c r="L80" s="112">
        <v>15539.95152302</v>
      </c>
      <c r="M80" s="112">
        <v>15537.62531637</v>
      </c>
      <c r="N80" s="112">
        <v>2.32620665</v>
      </c>
      <c r="O80" s="112">
        <v>725.50288306000004</v>
      </c>
      <c r="P80" s="112">
        <v>11.70601699</v>
      </c>
      <c r="Q80" s="112"/>
      <c r="R80" s="112"/>
      <c r="S80" s="112"/>
    </row>
    <row r="81" spans="1:19" hidden="1" outlineLevel="1">
      <c r="A81" s="8">
        <v>42675</v>
      </c>
      <c r="B81" s="112">
        <v>208321.70339936999</v>
      </c>
      <c r="C81" s="112">
        <v>434.12188852000003</v>
      </c>
      <c r="D81" s="112">
        <v>1.394711E-2</v>
      </c>
      <c r="E81" s="112">
        <v>434.10794141000002</v>
      </c>
      <c r="F81" s="112">
        <v>0.62503818</v>
      </c>
      <c r="G81" s="112">
        <v>2.3762849999999999E-2</v>
      </c>
      <c r="H81" s="112">
        <v>0.60127533</v>
      </c>
      <c r="I81" s="112">
        <v>192162.02064654999</v>
      </c>
      <c r="J81" s="112">
        <v>5449.9565747200004</v>
      </c>
      <c r="K81" s="112">
        <v>186712.06407183001</v>
      </c>
      <c r="L81" s="112">
        <v>15724.93582612</v>
      </c>
      <c r="M81" s="112">
        <v>15721.957218670001</v>
      </c>
      <c r="N81" s="112">
        <v>2.9786074500000002</v>
      </c>
      <c r="O81" s="112">
        <v>414.67879914000002</v>
      </c>
      <c r="P81" s="112">
        <v>11.520012169999999</v>
      </c>
      <c r="Q81" s="112"/>
      <c r="R81" s="112"/>
      <c r="S81" s="112"/>
    </row>
    <row r="82" spans="1:19" hidden="1" outlineLevel="1">
      <c r="A82" s="8">
        <v>42705</v>
      </c>
      <c r="B82" s="112">
        <v>208614.88666689</v>
      </c>
      <c r="C82" s="112">
        <v>432.00873365000001</v>
      </c>
      <c r="D82" s="112">
        <v>1.3802750000000001E-2</v>
      </c>
      <c r="E82" s="112">
        <v>431.99493089999999</v>
      </c>
      <c r="F82" s="112">
        <v>0.57501725000000004</v>
      </c>
      <c r="G82" s="112">
        <v>2.3762849999999999E-2</v>
      </c>
      <c r="H82" s="112">
        <v>0.55125440000000003</v>
      </c>
      <c r="I82" s="112">
        <v>191996.11581943999</v>
      </c>
      <c r="J82" s="112">
        <v>5682.70451667</v>
      </c>
      <c r="K82" s="112">
        <v>186313.41130276999</v>
      </c>
      <c r="L82" s="112">
        <v>16186.18709655</v>
      </c>
      <c r="M82" s="112">
        <v>16183.205153340001</v>
      </c>
      <c r="N82" s="112">
        <v>2.9819432099999998</v>
      </c>
      <c r="O82" s="112">
        <v>81.820182610000003</v>
      </c>
      <c r="P82" s="112">
        <v>11.56730082</v>
      </c>
      <c r="Q82" s="112"/>
      <c r="R82" s="112"/>
      <c r="S82" s="112"/>
    </row>
    <row r="83" spans="1:19" hidden="1" outlineLevel="1">
      <c r="A83" s="8">
        <v>42736</v>
      </c>
      <c r="B83" s="112">
        <v>208083.32637011001</v>
      </c>
      <c r="C83" s="112">
        <v>445.15845810000002</v>
      </c>
      <c r="D83" s="112">
        <v>1.3802750000000001E-2</v>
      </c>
      <c r="E83" s="112">
        <v>445.14465534999999</v>
      </c>
      <c r="F83" s="112">
        <v>0.55747555999999998</v>
      </c>
      <c r="G83" s="112">
        <v>2.3762849999999999E-2</v>
      </c>
      <c r="H83" s="112">
        <v>0.53371270999999998</v>
      </c>
      <c r="I83" s="112">
        <v>191349.98947373001</v>
      </c>
      <c r="J83" s="112">
        <v>5586.6672314699999</v>
      </c>
      <c r="K83" s="112">
        <v>185763.32224226001</v>
      </c>
      <c r="L83" s="112">
        <v>16287.620962720001</v>
      </c>
      <c r="M83" s="112">
        <v>16284.68616607</v>
      </c>
      <c r="N83" s="112">
        <v>2.93479665</v>
      </c>
      <c r="O83" s="112">
        <v>0.24556929999999999</v>
      </c>
      <c r="P83" s="112">
        <v>12363.358592119999</v>
      </c>
      <c r="Q83" s="112"/>
      <c r="R83" s="112"/>
      <c r="S83" s="112"/>
    </row>
    <row r="84" spans="1:19" hidden="1" outlineLevel="1">
      <c r="A84" s="8">
        <v>42767</v>
      </c>
      <c r="B84" s="112">
        <v>208680.46183548</v>
      </c>
      <c r="C84" s="112">
        <v>426.56565898000002</v>
      </c>
      <c r="D84" s="112">
        <v>1.3820799999999999E-2</v>
      </c>
      <c r="E84" s="112">
        <v>426.55183818</v>
      </c>
      <c r="F84" s="112">
        <v>0.55515994000000002</v>
      </c>
      <c r="G84" s="112">
        <v>2.3762849999999999E-2</v>
      </c>
      <c r="H84" s="112">
        <v>0.53139709000000002</v>
      </c>
      <c r="I84" s="112">
        <v>191600.17771339999</v>
      </c>
      <c r="J84" s="112">
        <v>5519.5624716900002</v>
      </c>
      <c r="K84" s="112">
        <v>186080.61524171001</v>
      </c>
      <c r="L84" s="112">
        <v>16653.163303159999</v>
      </c>
      <c r="M84" s="112">
        <v>16650.372405509999</v>
      </c>
      <c r="N84" s="112">
        <v>2.7908976499999998</v>
      </c>
      <c r="O84" s="112">
        <v>0.24556929999999999</v>
      </c>
      <c r="P84" s="112">
        <v>12326.677172</v>
      </c>
      <c r="Q84" s="112"/>
      <c r="R84" s="112"/>
      <c r="S84" s="112"/>
    </row>
    <row r="85" spans="1:19" hidden="1" outlineLevel="1">
      <c r="A85" s="8">
        <v>42795</v>
      </c>
      <c r="B85" s="112">
        <v>208685.28064606001</v>
      </c>
      <c r="C85" s="112">
        <v>370.31983407000001</v>
      </c>
      <c r="D85" s="112">
        <v>1.3820789999999999E-2</v>
      </c>
      <c r="E85" s="112">
        <v>370.30601328</v>
      </c>
      <c r="F85" s="112">
        <v>0.52964199000000001</v>
      </c>
      <c r="G85" s="112">
        <v>2.3762849999999999E-2</v>
      </c>
      <c r="H85" s="112">
        <v>0.50587914</v>
      </c>
      <c r="I85" s="112">
        <v>192107.28009161001</v>
      </c>
      <c r="J85" s="112">
        <v>5605.9279103899999</v>
      </c>
      <c r="K85" s="112">
        <v>186501.35218121999</v>
      </c>
      <c r="L85" s="112">
        <v>16207.151078389999</v>
      </c>
      <c r="M85" s="112">
        <v>16203.88362001</v>
      </c>
      <c r="N85" s="112">
        <v>3.2674583799999999</v>
      </c>
      <c r="O85" s="112">
        <v>0.24556929999999999</v>
      </c>
      <c r="P85" s="112">
        <v>12315.99989492</v>
      </c>
      <c r="Q85" s="112"/>
      <c r="R85" s="112"/>
      <c r="S85" s="112"/>
    </row>
    <row r="86" spans="1:19" hidden="1" outlineLevel="1">
      <c r="A86" s="8">
        <v>42826</v>
      </c>
      <c r="B86" s="112">
        <v>208491.26004723</v>
      </c>
      <c r="C86" s="112">
        <v>391.91616562000002</v>
      </c>
      <c r="D86" s="112">
        <v>1.7035910000000001E-2</v>
      </c>
      <c r="E86" s="112">
        <v>391.89912971000001</v>
      </c>
      <c r="F86" s="112">
        <v>0.51710007000000002</v>
      </c>
      <c r="G86" s="112">
        <v>2.3762849999999999E-2</v>
      </c>
      <c r="H86" s="112">
        <v>0.49333722000000002</v>
      </c>
      <c r="I86" s="112">
        <v>191963.89064147</v>
      </c>
      <c r="J86" s="112">
        <v>5562.7643497099998</v>
      </c>
      <c r="K86" s="112">
        <v>186401.12629176001</v>
      </c>
      <c r="L86" s="112">
        <v>16134.93614007</v>
      </c>
      <c r="M86" s="112">
        <v>16131.17189243</v>
      </c>
      <c r="N86" s="112">
        <v>3.7642476399999998</v>
      </c>
      <c r="O86" s="112">
        <v>55.250500809999998</v>
      </c>
      <c r="P86" s="112">
        <v>12146.072278469999</v>
      </c>
      <c r="Q86" s="112"/>
      <c r="R86" s="112"/>
      <c r="S86" s="112"/>
    </row>
    <row r="87" spans="1:19" hidden="1" outlineLevel="1">
      <c r="A87" s="8">
        <v>42856</v>
      </c>
      <c r="B87" s="112">
        <v>208975.33920225</v>
      </c>
      <c r="C87" s="112">
        <v>390.06990117999999</v>
      </c>
      <c r="D87" s="112">
        <v>1.7035910000000001E-2</v>
      </c>
      <c r="E87" s="112">
        <v>390.05286526999998</v>
      </c>
      <c r="F87" s="112">
        <v>0.51408100999999995</v>
      </c>
      <c r="G87" s="112">
        <v>2.3762849999999999E-2</v>
      </c>
      <c r="H87" s="112">
        <v>0.49031816</v>
      </c>
      <c r="I87" s="112">
        <v>192255.36825398999</v>
      </c>
      <c r="J87" s="112">
        <v>5544.6156667200003</v>
      </c>
      <c r="K87" s="112">
        <v>186710.75258726999</v>
      </c>
      <c r="L87" s="112">
        <v>16329.38696607</v>
      </c>
      <c r="M87" s="112">
        <v>16325.392609709999</v>
      </c>
      <c r="N87" s="112">
        <v>3.9943563599999998</v>
      </c>
      <c r="O87" s="112">
        <v>75.253959710000004</v>
      </c>
      <c r="P87" s="112">
        <v>12102.481829099999</v>
      </c>
      <c r="Q87" s="112"/>
      <c r="R87" s="112"/>
      <c r="S87" s="112"/>
    </row>
    <row r="88" spans="1:19" hidden="1" outlineLevel="1">
      <c r="A88" s="8">
        <v>42887</v>
      </c>
      <c r="B88" s="112">
        <v>209186.46097660001</v>
      </c>
      <c r="C88" s="112">
        <v>395.56647447</v>
      </c>
      <c r="D88" s="112">
        <v>1.7017859999999999E-2</v>
      </c>
      <c r="E88" s="112">
        <v>395.54945660999999</v>
      </c>
      <c r="F88" s="112">
        <v>0.50144937000000001</v>
      </c>
      <c r="G88" s="112">
        <v>2.3762849999999999E-2</v>
      </c>
      <c r="H88" s="112">
        <v>0.47768652</v>
      </c>
      <c r="I88" s="112">
        <v>192278.48164087001</v>
      </c>
      <c r="J88" s="112">
        <v>5322.6412307700002</v>
      </c>
      <c r="K88" s="112">
        <v>186955.84041010001</v>
      </c>
      <c r="L88" s="112">
        <v>16511.91141189</v>
      </c>
      <c r="M88" s="112">
        <v>16506.82272031</v>
      </c>
      <c r="N88" s="112">
        <v>5.0886915799999999</v>
      </c>
      <c r="O88" s="112">
        <v>70.251596699999993</v>
      </c>
      <c r="P88" s="112">
        <v>12024.485017880001</v>
      </c>
      <c r="Q88" s="112"/>
      <c r="R88" s="112"/>
      <c r="S88" s="112"/>
    </row>
    <row r="89" spans="1:19" hidden="1" outlineLevel="1">
      <c r="A89" s="8">
        <v>42917</v>
      </c>
      <c r="B89" s="112">
        <v>209197.20512278</v>
      </c>
      <c r="C89" s="112">
        <v>562.68547744</v>
      </c>
      <c r="D89" s="112">
        <v>3.2151100000000002E-3</v>
      </c>
      <c r="E89" s="112">
        <v>562.68226232999996</v>
      </c>
      <c r="F89" s="112">
        <v>0.50161263</v>
      </c>
      <c r="G89" s="112">
        <v>2.3762849999999999E-2</v>
      </c>
      <c r="H89" s="112">
        <v>0.47784978</v>
      </c>
      <c r="I89" s="112">
        <v>192011.30452802</v>
      </c>
      <c r="J89" s="112">
        <v>5252.82268312</v>
      </c>
      <c r="K89" s="112">
        <v>186758.4818449</v>
      </c>
      <c r="L89" s="112">
        <v>16622.71350469</v>
      </c>
      <c r="M89" s="112">
        <v>16617.128599920001</v>
      </c>
      <c r="N89" s="112">
        <v>5.5849047699999996</v>
      </c>
      <c r="O89" s="112">
        <v>60.248528200000003</v>
      </c>
      <c r="P89" s="112">
        <v>13675.50977612</v>
      </c>
      <c r="Q89" s="112"/>
      <c r="R89" s="112"/>
      <c r="S89" s="112"/>
    </row>
    <row r="90" spans="1:19" hidden="1" outlineLevel="1">
      <c r="A90" s="8">
        <v>42948</v>
      </c>
      <c r="B90" s="112">
        <v>209266.11389313001</v>
      </c>
      <c r="C90" s="112">
        <v>526.07854658999997</v>
      </c>
      <c r="D90" s="112">
        <v>3.2151100000000002E-3</v>
      </c>
      <c r="E90" s="112">
        <v>526.07533148000005</v>
      </c>
      <c r="F90" s="112">
        <v>0.50160324000000001</v>
      </c>
      <c r="G90" s="112">
        <v>2.3762849999999999E-2</v>
      </c>
      <c r="H90" s="112">
        <v>0.47784039</v>
      </c>
      <c r="I90" s="112">
        <v>191772.07206471</v>
      </c>
      <c r="J90" s="112">
        <v>5334.9438509600004</v>
      </c>
      <c r="K90" s="112">
        <v>186437.12821374999</v>
      </c>
      <c r="L90" s="112">
        <v>16967.46167859</v>
      </c>
      <c r="M90" s="112">
        <v>16961.71427081</v>
      </c>
      <c r="N90" s="112">
        <v>5.7474077799999996</v>
      </c>
      <c r="O90" s="112">
        <v>50.2455693</v>
      </c>
      <c r="P90" s="112">
        <v>15497.75764134</v>
      </c>
      <c r="Q90" s="112"/>
      <c r="R90" s="112"/>
      <c r="S90" s="112"/>
    </row>
    <row r="91" spans="1:19" hidden="1" outlineLevel="1">
      <c r="A91" s="8">
        <v>42979</v>
      </c>
      <c r="B91" s="112">
        <v>210709.51268466</v>
      </c>
      <c r="C91" s="112">
        <v>533.20452333000003</v>
      </c>
      <c r="D91" s="112">
        <v>3.2151100000000002E-3</v>
      </c>
      <c r="E91" s="112">
        <v>533.20130821999999</v>
      </c>
      <c r="F91" s="112">
        <v>0.47021733999999998</v>
      </c>
      <c r="G91" s="112">
        <v>2.3762849999999999E-2</v>
      </c>
      <c r="H91" s="112">
        <v>0.44645448999999998</v>
      </c>
      <c r="I91" s="112">
        <v>192733.29436299001</v>
      </c>
      <c r="J91" s="112">
        <v>5535.0961503400003</v>
      </c>
      <c r="K91" s="112">
        <v>187198.19821264999</v>
      </c>
      <c r="L91" s="112">
        <v>17442.543581000002</v>
      </c>
      <c r="M91" s="112">
        <v>17436.906810569999</v>
      </c>
      <c r="N91" s="112">
        <v>5.6367704300000003</v>
      </c>
      <c r="O91" s="112">
        <v>70.257624089999993</v>
      </c>
      <c r="P91" s="112">
        <v>16124.656693819999</v>
      </c>
      <c r="Q91" s="112"/>
      <c r="R91" s="112"/>
      <c r="S91" s="112"/>
    </row>
    <row r="92" spans="1:19" hidden="1" outlineLevel="1">
      <c r="A92" s="8">
        <v>43009</v>
      </c>
      <c r="B92" s="112">
        <v>210839.32495000001</v>
      </c>
      <c r="C92" s="112">
        <v>534.11707234000005</v>
      </c>
      <c r="D92" s="112">
        <v>3.2151100000000002E-3</v>
      </c>
      <c r="E92" s="112">
        <v>534.11385723000001</v>
      </c>
      <c r="F92" s="112">
        <v>0.32376284999999999</v>
      </c>
      <c r="G92" s="112">
        <v>2.3762849999999999E-2</v>
      </c>
      <c r="H92" s="112">
        <v>0.3</v>
      </c>
      <c r="I92" s="112">
        <v>192591.62521180001</v>
      </c>
      <c r="J92" s="112">
        <v>5579.19010686</v>
      </c>
      <c r="K92" s="112">
        <v>187012.43510494</v>
      </c>
      <c r="L92" s="112">
        <v>17713.258903009999</v>
      </c>
      <c r="M92" s="112">
        <v>17709.095050069998</v>
      </c>
      <c r="N92" s="112">
        <v>4.1638529399999999</v>
      </c>
      <c r="O92" s="112">
        <v>125.27056930000001</v>
      </c>
      <c r="P92" s="112">
        <v>14674.57690803</v>
      </c>
      <c r="Q92" s="112"/>
      <c r="R92" s="112"/>
      <c r="S92" s="112"/>
    </row>
    <row r="93" spans="1:19" hidden="1" outlineLevel="1">
      <c r="A93" s="8">
        <v>43040</v>
      </c>
      <c r="B93" s="112">
        <v>211495.39010267999</v>
      </c>
      <c r="C93" s="112">
        <v>549.27135418</v>
      </c>
      <c r="D93" s="112">
        <v>3.2151100000000002E-3</v>
      </c>
      <c r="E93" s="112">
        <v>549.26813906999996</v>
      </c>
      <c r="F93" s="112">
        <v>0.32376284999999999</v>
      </c>
      <c r="G93" s="112">
        <v>2.3762849999999999E-2</v>
      </c>
      <c r="H93" s="112">
        <v>0.3</v>
      </c>
      <c r="I93" s="112">
        <v>193518.13520378</v>
      </c>
      <c r="J93" s="112">
        <v>5639.9838107400001</v>
      </c>
      <c r="K93" s="112">
        <v>187878.15139304</v>
      </c>
      <c r="L93" s="112">
        <v>17427.659781869999</v>
      </c>
      <c r="M93" s="112">
        <v>17424.074500710001</v>
      </c>
      <c r="N93" s="112">
        <v>3.5852811600000001</v>
      </c>
      <c r="O93" s="112">
        <v>50.2455693</v>
      </c>
      <c r="P93" s="112">
        <v>14811.670211819999</v>
      </c>
      <c r="Q93" s="112"/>
      <c r="R93" s="112"/>
      <c r="S93" s="112"/>
    </row>
    <row r="94" spans="1:19" hidden="1" outlineLevel="1">
      <c r="A94" s="8">
        <v>43070</v>
      </c>
      <c r="B94" s="112">
        <v>227943.18242942999</v>
      </c>
      <c r="C94" s="112">
        <v>640.37620637999999</v>
      </c>
      <c r="D94" s="112">
        <v>0</v>
      </c>
      <c r="E94" s="112">
        <v>640.37620637999999</v>
      </c>
      <c r="F94" s="112">
        <v>0.34116679</v>
      </c>
      <c r="G94" s="112">
        <v>4.1166790000000002E-2</v>
      </c>
      <c r="H94" s="112">
        <v>0.3</v>
      </c>
      <c r="I94" s="112">
        <v>208115.15598769</v>
      </c>
      <c r="J94" s="112">
        <v>5793.5658247000001</v>
      </c>
      <c r="K94" s="112">
        <v>202321.59016299</v>
      </c>
      <c r="L94" s="112">
        <v>19187.309068570001</v>
      </c>
      <c r="M94" s="112">
        <v>19183.01913873</v>
      </c>
      <c r="N94" s="112">
        <v>4.2899298400000001</v>
      </c>
      <c r="O94" s="112">
        <v>89.300062449999999</v>
      </c>
      <c r="P94" s="112">
        <v>13350.67591704</v>
      </c>
      <c r="Q94" s="112"/>
      <c r="R94" s="112"/>
      <c r="S94" s="112"/>
    </row>
    <row r="95" spans="1:19" hidden="1" outlineLevel="1">
      <c r="A95" s="8">
        <v>43101</v>
      </c>
      <c r="B95" s="112">
        <v>228442.83228787</v>
      </c>
      <c r="C95" s="112">
        <v>646.99064877000001</v>
      </c>
      <c r="D95" s="112">
        <v>0</v>
      </c>
      <c r="E95" s="112">
        <v>646.99064877000001</v>
      </c>
      <c r="F95" s="112">
        <v>0.34116679</v>
      </c>
      <c r="G95" s="112">
        <v>4.1166790000000002E-2</v>
      </c>
      <c r="H95" s="112">
        <v>0.3</v>
      </c>
      <c r="I95" s="112">
        <v>209437.29307099999</v>
      </c>
      <c r="J95" s="112">
        <v>5885.2636571100002</v>
      </c>
      <c r="K95" s="112">
        <v>203552.02941389001</v>
      </c>
      <c r="L95" s="112">
        <v>18358.207401309999</v>
      </c>
      <c r="M95" s="112">
        <v>18354.04481137</v>
      </c>
      <c r="N95" s="112">
        <v>4.1625899400000002</v>
      </c>
      <c r="O95" s="112">
        <v>80.257898069999996</v>
      </c>
      <c r="P95" s="112">
        <v>13434.597454569999</v>
      </c>
      <c r="Q95" s="112"/>
      <c r="R95" s="112"/>
      <c r="S95" s="112"/>
    </row>
    <row r="96" spans="1:19" hidden="1" outlineLevel="1">
      <c r="A96" s="8">
        <v>43132</v>
      </c>
      <c r="B96" s="112">
        <v>228584.09005093999</v>
      </c>
      <c r="C96" s="112">
        <v>649.06107731999998</v>
      </c>
      <c r="D96" s="112">
        <v>0</v>
      </c>
      <c r="E96" s="112">
        <v>649.06107731999998</v>
      </c>
      <c r="F96" s="112">
        <v>0.34116679</v>
      </c>
      <c r="G96" s="112">
        <v>4.1166790000000002E-2</v>
      </c>
      <c r="H96" s="112">
        <v>0.3</v>
      </c>
      <c r="I96" s="112">
        <v>209607.62180008</v>
      </c>
      <c r="J96" s="112">
        <v>5625.33758803</v>
      </c>
      <c r="K96" s="112">
        <v>203982.28421205</v>
      </c>
      <c r="L96" s="112">
        <v>18327.066006749999</v>
      </c>
      <c r="M96" s="112">
        <v>18323.101906430002</v>
      </c>
      <c r="N96" s="112">
        <v>3.96410032</v>
      </c>
      <c r="O96" s="112">
        <v>50.2455693</v>
      </c>
      <c r="P96" s="112">
        <v>12915.792335919999</v>
      </c>
      <c r="Q96" s="112"/>
      <c r="R96" s="112"/>
      <c r="S96" s="112"/>
    </row>
    <row r="97" spans="1:19" hidden="1" outlineLevel="1">
      <c r="A97" s="8">
        <v>43160</v>
      </c>
      <c r="B97" s="112">
        <v>223669.66240063999</v>
      </c>
      <c r="C97" s="112">
        <v>693.16631238000002</v>
      </c>
      <c r="D97" s="112">
        <v>0</v>
      </c>
      <c r="E97" s="112">
        <v>693.16631238000002</v>
      </c>
      <c r="F97" s="112">
        <v>0.34116679</v>
      </c>
      <c r="G97" s="112">
        <v>4.1166790000000002E-2</v>
      </c>
      <c r="H97" s="112">
        <v>0.3</v>
      </c>
      <c r="I97" s="112">
        <v>204560.41692918999</v>
      </c>
      <c r="J97" s="112">
        <v>5568.9593152899997</v>
      </c>
      <c r="K97" s="112">
        <v>198991.45761390001</v>
      </c>
      <c r="L97" s="112">
        <v>18415.737992279999</v>
      </c>
      <c r="M97" s="112">
        <v>18411.900050799999</v>
      </c>
      <c r="N97" s="112">
        <v>3.83794148</v>
      </c>
      <c r="O97" s="112">
        <v>50.2455693</v>
      </c>
      <c r="P97" s="112">
        <v>13419.166606360001</v>
      </c>
      <c r="Q97" s="112"/>
      <c r="R97" s="112"/>
      <c r="S97" s="112"/>
    </row>
    <row r="98" spans="1:19" hidden="1" outlineLevel="1">
      <c r="A98" s="8">
        <v>43191</v>
      </c>
      <c r="B98" s="112">
        <v>224179.15850225001</v>
      </c>
      <c r="C98" s="112">
        <v>691.47546894000004</v>
      </c>
      <c r="D98" s="112">
        <v>0</v>
      </c>
      <c r="E98" s="112">
        <v>691.47546894000004</v>
      </c>
      <c r="F98" s="112">
        <v>0.34116679</v>
      </c>
      <c r="G98" s="112">
        <v>4.1166790000000002E-2</v>
      </c>
      <c r="H98" s="112">
        <v>0.3</v>
      </c>
      <c r="I98" s="112">
        <v>205032.51866890001</v>
      </c>
      <c r="J98" s="112">
        <v>5483.3613639300002</v>
      </c>
      <c r="K98" s="112">
        <v>199549.15730496999</v>
      </c>
      <c r="L98" s="112">
        <v>18454.82319762</v>
      </c>
      <c r="M98" s="112">
        <v>18447.181453860001</v>
      </c>
      <c r="N98" s="112">
        <v>7.6417437599999998</v>
      </c>
      <c r="O98" s="112">
        <v>75.288035050000005</v>
      </c>
      <c r="P98" s="112">
        <v>13114.08010096</v>
      </c>
      <c r="Q98" s="112"/>
      <c r="R98" s="112"/>
      <c r="S98" s="112"/>
    </row>
    <row r="99" spans="1:19" hidden="1" outlineLevel="1">
      <c r="A99" s="8">
        <v>43221</v>
      </c>
      <c r="B99" s="112">
        <v>225316.35814493999</v>
      </c>
      <c r="C99" s="112">
        <v>707.00339561999999</v>
      </c>
      <c r="D99" s="112">
        <v>0</v>
      </c>
      <c r="E99" s="112">
        <v>707.00339561999999</v>
      </c>
      <c r="F99" s="112">
        <v>0.34116679</v>
      </c>
      <c r="G99" s="112">
        <v>4.1166790000000002E-2</v>
      </c>
      <c r="H99" s="112">
        <v>0.3</v>
      </c>
      <c r="I99" s="112">
        <v>205740.77182646</v>
      </c>
      <c r="J99" s="112">
        <v>5292.88231731</v>
      </c>
      <c r="K99" s="112">
        <v>200447.88950915</v>
      </c>
      <c r="L99" s="112">
        <v>18868.241756070001</v>
      </c>
      <c r="M99" s="112">
        <v>18847.280421269999</v>
      </c>
      <c r="N99" s="112">
        <v>20.961334799999999</v>
      </c>
      <c r="O99" s="112">
        <v>50.2455693</v>
      </c>
      <c r="P99" s="112">
        <v>12475.7276353</v>
      </c>
      <c r="Q99" s="112"/>
      <c r="R99" s="112"/>
      <c r="S99" s="112"/>
    </row>
    <row r="100" spans="1:19" hidden="1" outlineLevel="1">
      <c r="A100" s="8">
        <v>43252</v>
      </c>
      <c r="B100" s="112">
        <v>225669.73419903</v>
      </c>
      <c r="C100" s="112">
        <v>709.32705637000004</v>
      </c>
      <c r="D100" s="112">
        <v>0</v>
      </c>
      <c r="E100" s="112">
        <v>709.32705637000004</v>
      </c>
      <c r="F100" s="112">
        <v>3.0230349599999999</v>
      </c>
      <c r="G100" s="112">
        <v>4.1166790000000002E-2</v>
      </c>
      <c r="H100" s="112">
        <v>2.9818681699999998</v>
      </c>
      <c r="I100" s="112">
        <v>206360.87866607</v>
      </c>
      <c r="J100" s="112">
        <v>5297.6514231000001</v>
      </c>
      <c r="K100" s="112">
        <v>201063.22724297</v>
      </c>
      <c r="L100" s="112">
        <v>18596.505441630001</v>
      </c>
      <c r="M100" s="112">
        <v>18570.117950970001</v>
      </c>
      <c r="N100" s="112">
        <v>26.387490660000001</v>
      </c>
      <c r="O100" s="112">
        <v>50.2455693</v>
      </c>
      <c r="P100" s="112">
        <v>13590.64885908</v>
      </c>
      <c r="Q100" s="112"/>
      <c r="R100" s="112"/>
      <c r="S100" s="112"/>
    </row>
    <row r="101" spans="1:19" hidden="1" outlineLevel="1">
      <c r="A101" s="8">
        <v>43282</v>
      </c>
      <c r="B101" s="112">
        <v>226374.29688799</v>
      </c>
      <c r="C101" s="112">
        <v>711.38132272999997</v>
      </c>
      <c r="D101" s="112">
        <v>0</v>
      </c>
      <c r="E101" s="112">
        <v>711.38132272999997</v>
      </c>
      <c r="F101" s="112">
        <v>141.69113313</v>
      </c>
      <c r="G101" s="112">
        <v>4.1166790000000002E-2</v>
      </c>
      <c r="H101" s="112">
        <v>141.64996633999999</v>
      </c>
      <c r="I101" s="112">
        <v>206550.68562683</v>
      </c>
      <c r="J101" s="112">
        <v>5451.8194658499997</v>
      </c>
      <c r="K101" s="112">
        <v>201098.86616097999</v>
      </c>
      <c r="L101" s="112">
        <v>18970.538805299999</v>
      </c>
      <c r="M101" s="112">
        <v>18946.955202990001</v>
      </c>
      <c r="N101" s="112">
        <v>23.58360231</v>
      </c>
      <c r="O101" s="112">
        <v>45.265295330000001</v>
      </c>
      <c r="P101" s="112">
        <v>13363.01190008</v>
      </c>
      <c r="Q101" s="112"/>
      <c r="R101" s="112"/>
      <c r="S101" s="112"/>
    </row>
    <row r="102" spans="1:19" hidden="1" outlineLevel="1">
      <c r="A102" s="8">
        <v>43313</v>
      </c>
      <c r="B102" s="112">
        <v>231453.57878164999</v>
      </c>
      <c r="C102" s="112">
        <v>719.48633899000004</v>
      </c>
      <c r="D102" s="112">
        <v>0</v>
      </c>
      <c r="E102" s="112">
        <v>719.48633899000004</v>
      </c>
      <c r="F102" s="112">
        <v>198.55375237999999</v>
      </c>
      <c r="G102" s="112">
        <v>4.1166790000000002E-2</v>
      </c>
      <c r="H102" s="112">
        <v>198.51258558999999</v>
      </c>
      <c r="I102" s="112">
        <v>209159.58072549</v>
      </c>
      <c r="J102" s="112">
        <v>5988.1535194099997</v>
      </c>
      <c r="K102" s="112">
        <v>203171.42720608</v>
      </c>
      <c r="L102" s="112">
        <v>21375.957964789999</v>
      </c>
      <c r="M102" s="112">
        <v>21355.869310639999</v>
      </c>
      <c r="N102" s="112">
        <v>20.08865415</v>
      </c>
      <c r="O102" s="112">
        <v>0.24556929999999999</v>
      </c>
      <c r="P102" s="112">
        <v>13542.90257468</v>
      </c>
      <c r="Q102" s="112"/>
      <c r="R102" s="112"/>
      <c r="S102" s="112"/>
    </row>
    <row r="103" spans="1:19" hidden="1" outlineLevel="1">
      <c r="A103" s="8">
        <v>43344</v>
      </c>
      <c r="B103" s="112">
        <v>232836.46232306</v>
      </c>
      <c r="C103" s="112">
        <v>732.16411519999997</v>
      </c>
      <c r="D103" s="112">
        <v>0</v>
      </c>
      <c r="E103" s="112">
        <v>732.16411519999997</v>
      </c>
      <c r="F103" s="112">
        <v>248.20641423999999</v>
      </c>
      <c r="G103" s="112">
        <v>4.1166790000000002E-2</v>
      </c>
      <c r="H103" s="112">
        <v>248.16524745000001</v>
      </c>
      <c r="I103" s="112">
        <v>210436.67947313</v>
      </c>
      <c r="J103" s="112">
        <v>5993.9687065099997</v>
      </c>
      <c r="K103" s="112">
        <v>204442.71076662</v>
      </c>
      <c r="L103" s="112">
        <v>21419.412320489999</v>
      </c>
      <c r="M103" s="112">
        <v>21403.49680157</v>
      </c>
      <c r="N103" s="112">
        <v>15.91551892</v>
      </c>
      <c r="O103" s="112">
        <v>40.304747380000002</v>
      </c>
      <c r="P103" s="112">
        <v>17216.634339659999</v>
      </c>
      <c r="Q103" s="112"/>
      <c r="R103" s="112"/>
      <c r="S103" s="112"/>
    </row>
    <row r="104" spans="1:19" hidden="1" outlineLevel="1">
      <c r="A104" s="8">
        <v>43374</v>
      </c>
      <c r="B104" s="112">
        <v>233944.01951904999</v>
      </c>
      <c r="C104" s="112">
        <v>739.43466378999995</v>
      </c>
      <c r="D104" s="112">
        <v>0</v>
      </c>
      <c r="E104" s="112">
        <v>739.43466378999995</v>
      </c>
      <c r="F104" s="112">
        <v>291.47619150999998</v>
      </c>
      <c r="G104" s="112">
        <v>0</v>
      </c>
      <c r="H104" s="112">
        <v>291.47619150999998</v>
      </c>
      <c r="I104" s="112">
        <v>211252.09246853</v>
      </c>
      <c r="J104" s="112">
        <v>5942.22880781</v>
      </c>
      <c r="K104" s="112">
        <v>205309.86366072</v>
      </c>
      <c r="L104" s="112">
        <v>21661.01619522</v>
      </c>
      <c r="M104" s="112">
        <v>21647.742521209999</v>
      </c>
      <c r="N104" s="112">
        <v>13.273674010000001</v>
      </c>
      <c r="O104" s="112">
        <v>103.29308437</v>
      </c>
      <c r="P104" s="112">
        <v>13495.40254429</v>
      </c>
      <c r="Q104" s="112"/>
      <c r="R104" s="112"/>
      <c r="S104" s="112"/>
    </row>
    <row r="105" spans="1:19" hidden="1" outlineLevel="1">
      <c r="A105" s="8">
        <v>43405</v>
      </c>
      <c r="B105" s="112">
        <v>235332.39000945</v>
      </c>
      <c r="C105" s="112">
        <v>693.12047791999998</v>
      </c>
      <c r="D105" s="112">
        <v>0</v>
      </c>
      <c r="E105" s="112">
        <v>693.12047791999998</v>
      </c>
      <c r="F105" s="112">
        <v>358.68949357999998</v>
      </c>
      <c r="G105" s="112">
        <v>0</v>
      </c>
      <c r="H105" s="112">
        <v>358.68949357999998</v>
      </c>
      <c r="I105" s="112">
        <v>212416.66357229999</v>
      </c>
      <c r="J105" s="112">
        <v>5979.9993439099999</v>
      </c>
      <c r="K105" s="112">
        <v>206436.66422839</v>
      </c>
      <c r="L105" s="112">
        <v>21863.91646565</v>
      </c>
      <c r="M105" s="112">
        <v>21840.715162330001</v>
      </c>
      <c r="N105" s="112">
        <v>23.201303320000001</v>
      </c>
      <c r="O105" s="112">
        <v>40.266117250000001</v>
      </c>
      <c r="P105" s="112">
        <v>15280.74909345</v>
      </c>
      <c r="Q105" s="112"/>
      <c r="R105" s="112"/>
      <c r="S105" s="112"/>
    </row>
    <row r="106" spans="1:19" hidden="1" outlineLevel="1">
      <c r="A106" s="8">
        <v>43435</v>
      </c>
      <c r="B106" s="112">
        <v>233051.75364492001</v>
      </c>
      <c r="C106" s="112">
        <v>701.76481892000004</v>
      </c>
      <c r="D106" s="112">
        <v>0</v>
      </c>
      <c r="E106" s="112">
        <v>701.76481892000004</v>
      </c>
      <c r="F106" s="112">
        <v>498.66426024999998</v>
      </c>
      <c r="G106" s="112">
        <v>0</v>
      </c>
      <c r="H106" s="112">
        <v>498.66426024999998</v>
      </c>
      <c r="I106" s="112">
        <v>210614.22156727</v>
      </c>
      <c r="J106" s="112">
        <v>5802.0561124100004</v>
      </c>
      <c r="K106" s="112">
        <v>204812.16545485999</v>
      </c>
      <c r="L106" s="112">
        <v>21237.102998480001</v>
      </c>
      <c r="M106" s="112">
        <v>21217.394520530001</v>
      </c>
      <c r="N106" s="112">
        <v>19.708477949999999</v>
      </c>
      <c r="O106" s="112">
        <v>70.377076149999994</v>
      </c>
      <c r="P106" s="112">
        <v>14926.367916540001</v>
      </c>
      <c r="Q106" s="112"/>
      <c r="R106" s="112"/>
      <c r="S106" s="112"/>
    </row>
    <row r="107" spans="1:19" hidden="1" outlineLevel="1">
      <c r="A107" s="8">
        <v>43466</v>
      </c>
      <c r="B107" s="112">
        <v>233441.58588673</v>
      </c>
      <c r="C107" s="112">
        <v>709.70605984999997</v>
      </c>
      <c r="D107" s="112">
        <v>0</v>
      </c>
      <c r="E107" s="112">
        <v>709.70605984999997</v>
      </c>
      <c r="F107" s="112">
        <v>513.68247580000002</v>
      </c>
      <c r="G107" s="112">
        <v>1.75209528</v>
      </c>
      <c r="H107" s="112">
        <v>511.93038052000003</v>
      </c>
      <c r="I107" s="112">
        <v>210939.45301957999</v>
      </c>
      <c r="J107" s="112">
        <v>5806.8001006900004</v>
      </c>
      <c r="K107" s="112">
        <v>205132.65291889</v>
      </c>
      <c r="L107" s="112">
        <v>21278.744331499998</v>
      </c>
      <c r="M107" s="112">
        <v>21260.77471786</v>
      </c>
      <c r="N107" s="112">
        <v>17.969613639999999</v>
      </c>
      <c r="O107" s="112">
        <v>27.257552860000001</v>
      </c>
      <c r="P107" s="112">
        <v>14978.046514150001</v>
      </c>
      <c r="Q107" s="112"/>
      <c r="R107" s="112"/>
      <c r="S107" s="112"/>
    </row>
    <row r="108" spans="1:19" hidden="1" outlineLevel="1">
      <c r="A108" s="8">
        <v>43497</v>
      </c>
      <c r="B108" s="112">
        <v>230861.96310533999</v>
      </c>
      <c r="C108" s="112">
        <v>715.19907568999997</v>
      </c>
      <c r="D108" s="112">
        <v>0</v>
      </c>
      <c r="E108" s="112">
        <v>715.19907568999997</v>
      </c>
      <c r="F108" s="112">
        <v>512.94974276999994</v>
      </c>
      <c r="G108" s="112">
        <v>1.71942924</v>
      </c>
      <c r="H108" s="112">
        <v>511.23031352999999</v>
      </c>
      <c r="I108" s="112">
        <v>208641.14278346</v>
      </c>
      <c r="J108" s="112">
        <v>5639.5378307299998</v>
      </c>
      <c r="K108" s="112">
        <v>203001.60495273001</v>
      </c>
      <c r="L108" s="112">
        <v>20992.671503419999</v>
      </c>
      <c r="M108" s="112">
        <v>20976.041427579999</v>
      </c>
      <c r="N108" s="112">
        <v>16.63007584</v>
      </c>
      <c r="O108" s="112">
        <v>33.260306290000003</v>
      </c>
      <c r="P108" s="112">
        <v>14569.495437109999</v>
      </c>
      <c r="Q108" s="112"/>
      <c r="R108" s="112"/>
      <c r="S108" s="112"/>
    </row>
    <row r="109" spans="1:19" hidden="1" outlineLevel="1">
      <c r="A109" s="8">
        <v>43525</v>
      </c>
      <c r="B109" s="112">
        <v>232388.15855647999</v>
      </c>
      <c r="C109" s="112">
        <v>717.83839785999999</v>
      </c>
      <c r="D109" s="112">
        <v>0</v>
      </c>
      <c r="E109" s="112">
        <v>717.83839785999999</v>
      </c>
      <c r="F109" s="112">
        <v>513.73205034</v>
      </c>
      <c r="G109" s="112">
        <v>1.6933455799999999</v>
      </c>
      <c r="H109" s="112">
        <v>512.03870475999997</v>
      </c>
      <c r="I109" s="112">
        <v>209668.29473168001</v>
      </c>
      <c r="J109" s="112">
        <v>5665.0876339899996</v>
      </c>
      <c r="K109" s="112">
        <v>204003.20709769</v>
      </c>
      <c r="L109" s="112">
        <v>21488.293376599999</v>
      </c>
      <c r="M109" s="112">
        <v>21474.421591990002</v>
      </c>
      <c r="N109" s="112">
        <v>13.871784610000001</v>
      </c>
      <c r="O109" s="112">
        <v>0.24556929999999999</v>
      </c>
      <c r="P109" s="112">
        <v>14689.86084607</v>
      </c>
      <c r="Q109" s="112"/>
      <c r="R109" s="112"/>
      <c r="S109" s="112"/>
    </row>
    <row r="110" spans="1:19" hidden="1" outlineLevel="1">
      <c r="A110" s="8">
        <v>43556</v>
      </c>
      <c r="B110" s="112">
        <v>232707.68778995</v>
      </c>
      <c r="C110" s="112">
        <v>719.37923154999999</v>
      </c>
      <c r="D110" s="112">
        <v>0</v>
      </c>
      <c r="E110" s="112">
        <v>719.37923154999999</v>
      </c>
      <c r="F110" s="112">
        <v>514.50328089000004</v>
      </c>
      <c r="G110" s="112">
        <v>3.0581460699999998</v>
      </c>
      <c r="H110" s="112">
        <v>511.44513482000002</v>
      </c>
      <c r="I110" s="112">
        <v>210118.35291655999</v>
      </c>
      <c r="J110" s="112">
        <v>5445.1132365699996</v>
      </c>
      <c r="K110" s="112">
        <v>204673.23967998999</v>
      </c>
      <c r="L110" s="112">
        <v>21355.452360949999</v>
      </c>
      <c r="M110" s="112">
        <v>21333.633798660001</v>
      </c>
      <c r="N110" s="112">
        <v>21.818562289999999</v>
      </c>
      <c r="O110" s="112">
        <v>0.24556929999999999</v>
      </c>
      <c r="P110" s="112">
        <v>14345.316432289999</v>
      </c>
      <c r="Q110" s="112"/>
      <c r="R110" s="112"/>
      <c r="S110" s="112"/>
    </row>
    <row r="111" spans="1:19" hidden="1" outlineLevel="1">
      <c r="A111" s="8">
        <v>43586</v>
      </c>
      <c r="B111" s="112">
        <v>233205.87447030999</v>
      </c>
      <c r="C111" s="112">
        <v>721.68474843000001</v>
      </c>
      <c r="D111" s="112">
        <v>0</v>
      </c>
      <c r="E111" s="112">
        <v>721.68474843000001</v>
      </c>
      <c r="F111" s="112">
        <v>514.70786377000002</v>
      </c>
      <c r="G111" s="112">
        <v>3.00785787</v>
      </c>
      <c r="H111" s="112">
        <v>511.70000590000001</v>
      </c>
      <c r="I111" s="112">
        <v>210470.29013181</v>
      </c>
      <c r="J111" s="112">
        <v>5579.0774222099999</v>
      </c>
      <c r="K111" s="112">
        <v>204891.21270959999</v>
      </c>
      <c r="L111" s="112">
        <v>21499.1917263</v>
      </c>
      <c r="M111" s="112">
        <v>21462.059033360001</v>
      </c>
      <c r="N111" s="112">
        <v>37.132692939999998</v>
      </c>
      <c r="O111" s="112">
        <v>30.25892546</v>
      </c>
      <c r="P111" s="112">
        <v>14494.821916430001</v>
      </c>
      <c r="Q111" s="112"/>
      <c r="R111" s="112"/>
      <c r="S111" s="112"/>
    </row>
    <row r="112" spans="1:19" hidden="1" outlineLevel="1">
      <c r="A112" s="8">
        <v>43617</v>
      </c>
      <c r="B112" s="112">
        <v>230902.37381737999</v>
      </c>
      <c r="C112" s="112">
        <v>719.79744316999995</v>
      </c>
      <c r="D112" s="112">
        <v>0</v>
      </c>
      <c r="E112" s="112">
        <v>719.79744316999995</v>
      </c>
      <c r="F112" s="112">
        <v>514.04908897999996</v>
      </c>
      <c r="G112" s="112">
        <v>2.9534625499999998</v>
      </c>
      <c r="H112" s="112">
        <v>511.09562642999998</v>
      </c>
      <c r="I112" s="112">
        <v>209986.59312134</v>
      </c>
      <c r="J112" s="112">
        <v>5431.4734236300001</v>
      </c>
      <c r="K112" s="112">
        <v>204555.11969771</v>
      </c>
      <c r="L112" s="112">
        <v>19681.93416389</v>
      </c>
      <c r="M112" s="112">
        <v>19641.570788950001</v>
      </c>
      <c r="N112" s="112">
        <v>40.36337494</v>
      </c>
      <c r="O112" s="112">
        <v>0.24556929999999999</v>
      </c>
      <c r="P112" s="112">
        <v>14165.138585950001</v>
      </c>
      <c r="Q112" s="112"/>
      <c r="R112" s="112"/>
      <c r="S112" s="112"/>
    </row>
    <row r="113" spans="1:19" hidden="1" outlineLevel="1">
      <c r="A113" s="8">
        <v>43647</v>
      </c>
      <c r="B113" s="112">
        <v>229493.57917695001</v>
      </c>
      <c r="C113" s="112">
        <v>712.62527452999996</v>
      </c>
      <c r="D113" s="112">
        <v>0</v>
      </c>
      <c r="E113" s="112">
        <v>712.62527452999996</v>
      </c>
      <c r="F113" s="112">
        <v>505.80764813000002</v>
      </c>
      <c r="G113" s="112">
        <v>4.9140659199999996</v>
      </c>
      <c r="H113" s="112">
        <v>500.89358220999998</v>
      </c>
      <c r="I113" s="112">
        <v>208264.90883562001</v>
      </c>
      <c r="J113" s="112">
        <v>5242.5677874200001</v>
      </c>
      <c r="K113" s="112">
        <v>203022.3410482</v>
      </c>
      <c r="L113" s="112">
        <v>20010.23741867</v>
      </c>
      <c r="M113" s="112">
        <v>19968.342747670002</v>
      </c>
      <c r="N113" s="112">
        <v>41.894671000000002</v>
      </c>
      <c r="O113" s="112">
        <v>0</v>
      </c>
      <c r="P113" s="112">
        <v>13565.202900460001</v>
      </c>
      <c r="Q113" s="112"/>
      <c r="R113" s="112"/>
      <c r="S113" s="112"/>
    </row>
    <row r="114" spans="1:19" hidden="1" outlineLevel="1">
      <c r="A114" s="8">
        <v>43678</v>
      </c>
      <c r="B114" s="112">
        <v>230409.74685980001</v>
      </c>
      <c r="C114" s="112">
        <v>729.97385707000001</v>
      </c>
      <c r="D114" s="112">
        <v>0</v>
      </c>
      <c r="E114" s="112">
        <v>729.97385707000001</v>
      </c>
      <c r="F114" s="112">
        <v>495.86936337999998</v>
      </c>
      <c r="G114" s="112">
        <v>5.1418922900000004</v>
      </c>
      <c r="H114" s="112">
        <v>490.72747108999999</v>
      </c>
      <c r="I114" s="112">
        <v>208741.17588718</v>
      </c>
      <c r="J114" s="112">
        <v>5388.7420013999999</v>
      </c>
      <c r="K114" s="112">
        <v>203352.43388577999</v>
      </c>
      <c r="L114" s="112">
        <v>20442.727752170002</v>
      </c>
      <c r="M114" s="112">
        <v>20393.428402239999</v>
      </c>
      <c r="N114" s="112">
        <v>49.299349929999998</v>
      </c>
      <c r="O114" s="112">
        <v>25.02054845</v>
      </c>
      <c r="P114" s="112">
        <v>13649.170916929999</v>
      </c>
      <c r="Q114" s="112"/>
      <c r="R114" s="112"/>
      <c r="S114" s="112"/>
    </row>
    <row r="115" spans="1:19" hidden="1" outlineLevel="1">
      <c r="A115" s="8">
        <v>43709</v>
      </c>
      <c r="B115" s="112">
        <v>229972.67701605</v>
      </c>
      <c r="C115" s="112">
        <v>722.79834196000002</v>
      </c>
      <c r="D115" s="112">
        <v>0</v>
      </c>
      <c r="E115" s="112">
        <v>722.79834196000002</v>
      </c>
      <c r="F115" s="112">
        <v>531.61361956999997</v>
      </c>
      <c r="G115" s="112">
        <v>5.04736341</v>
      </c>
      <c r="H115" s="112">
        <v>526.56625615999997</v>
      </c>
      <c r="I115" s="112">
        <v>208090.66553406999</v>
      </c>
      <c r="J115" s="112">
        <v>5167.6916096499999</v>
      </c>
      <c r="K115" s="112">
        <v>202922.97392441999</v>
      </c>
      <c r="L115" s="112">
        <v>20627.59952045</v>
      </c>
      <c r="M115" s="112">
        <v>20571.749210049999</v>
      </c>
      <c r="N115" s="112">
        <v>55.850310399999998</v>
      </c>
      <c r="O115" s="112">
        <v>0</v>
      </c>
      <c r="P115" s="112">
        <v>13040.27215957</v>
      </c>
      <c r="Q115" s="112"/>
      <c r="R115" s="112"/>
      <c r="S115" s="112"/>
    </row>
    <row r="116" spans="1:19" hidden="1" outlineLevel="1">
      <c r="A116" s="8">
        <v>43739</v>
      </c>
      <c r="B116" s="112">
        <v>231381.23796120001</v>
      </c>
      <c r="C116" s="112">
        <v>726.56052172</v>
      </c>
      <c r="D116" s="112">
        <v>1.45071507</v>
      </c>
      <c r="E116" s="112">
        <v>725.10980665</v>
      </c>
      <c r="F116" s="112">
        <v>577.61527096999998</v>
      </c>
      <c r="G116" s="112">
        <v>4.9595590999999999</v>
      </c>
      <c r="H116" s="112">
        <v>572.65571187</v>
      </c>
      <c r="I116" s="112">
        <v>208954.86306875001</v>
      </c>
      <c r="J116" s="112">
        <v>5403.36512477</v>
      </c>
      <c r="K116" s="112">
        <v>203551.49794398001</v>
      </c>
      <c r="L116" s="112">
        <v>21122.199099760001</v>
      </c>
      <c r="M116" s="112">
        <v>21059.662103999999</v>
      </c>
      <c r="N116" s="112">
        <v>62.536995760000003</v>
      </c>
      <c r="O116" s="112">
        <v>0</v>
      </c>
      <c r="P116" s="112">
        <v>19227.604722550001</v>
      </c>
      <c r="Q116" s="112"/>
      <c r="R116" s="112"/>
      <c r="S116" s="112"/>
    </row>
    <row r="117" spans="1:19" hidden="1" outlineLevel="1">
      <c r="A117" s="8">
        <v>43770</v>
      </c>
      <c r="B117" s="112">
        <v>230910.37237519</v>
      </c>
      <c r="C117" s="112">
        <v>718.78302713999994</v>
      </c>
      <c r="D117" s="112">
        <v>1.6680819999999999E-2</v>
      </c>
      <c r="E117" s="112">
        <v>718.76634632000003</v>
      </c>
      <c r="F117" s="112">
        <v>631.59942344000001</v>
      </c>
      <c r="G117" s="112">
        <v>4.8652837599999996</v>
      </c>
      <c r="H117" s="112">
        <v>626.73413968</v>
      </c>
      <c r="I117" s="112">
        <v>208366.08094335999</v>
      </c>
      <c r="J117" s="112">
        <v>5252.3234214900003</v>
      </c>
      <c r="K117" s="112">
        <v>203113.75752186999</v>
      </c>
      <c r="L117" s="112">
        <v>21193.908981249999</v>
      </c>
      <c r="M117" s="112">
        <v>21126.675731390002</v>
      </c>
      <c r="N117" s="112">
        <v>67.233249860000001</v>
      </c>
      <c r="O117" s="112">
        <v>0</v>
      </c>
      <c r="P117" s="112">
        <v>20563.774857240001</v>
      </c>
      <c r="Q117" s="112"/>
      <c r="R117" s="112"/>
      <c r="S117" s="112"/>
    </row>
    <row r="118" spans="1:19" hidden="1" outlineLevel="1">
      <c r="A118" s="8">
        <v>43800</v>
      </c>
      <c r="B118" s="112">
        <v>230285.75246485</v>
      </c>
      <c r="C118" s="112">
        <v>724.05703409</v>
      </c>
      <c r="D118" s="112">
        <v>0</v>
      </c>
      <c r="E118" s="112">
        <v>724.05703409</v>
      </c>
      <c r="F118" s="112">
        <v>713.01378651000005</v>
      </c>
      <c r="G118" s="112">
        <v>4.7612823300000002</v>
      </c>
      <c r="H118" s="112">
        <v>708.25250417999996</v>
      </c>
      <c r="I118" s="112">
        <v>207524.04010251001</v>
      </c>
      <c r="J118" s="112">
        <v>4937.7707101599999</v>
      </c>
      <c r="K118" s="112">
        <v>202586.26939234999</v>
      </c>
      <c r="L118" s="112">
        <v>21324.641541739999</v>
      </c>
      <c r="M118" s="112">
        <v>21282.327713520001</v>
      </c>
      <c r="N118" s="112">
        <v>42.313828219999998</v>
      </c>
      <c r="O118" s="112">
        <v>189.54223357999999</v>
      </c>
      <c r="P118" s="112">
        <v>20499.409166490001</v>
      </c>
      <c r="Q118" s="112"/>
      <c r="R118" s="112"/>
      <c r="S118" s="112"/>
    </row>
    <row r="119" spans="1:19" hidden="1" outlineLevel="1">
      <c r="A119" s="8">
        <v>43831</v>
      </c>
      <c r="B119" s="112">
        <v>230952.07705701</v>
      </c>
      <c r="C119" s="112">
        <v>733.06759523999995</v>
      </c>
      <c r="D119" s="112">
        <v>0</v>
      </c>
      <c r="E119" s="112">
        <v>733.06759523999995</v>
      </c>
      <c r="F119" s="112">
        <v>682.45231351999996</v>
      </c>
      <c r="G119" s="112">
        <v>7.5663289200000001</v>
      </c>
      <c r="H119" s="112">
        <v>674.88598460000003</v>
      </c>
      <c r="I119" s="112">
        <v>207716.93605593999</v>
      </c>
      <c r="J119" s="112">
        <v>5190.9939254499996</v>
      </c>
      <c r="K119" s="112">
        <v>202525.94213049</v>
      </c>
      <c r="L119" s="112">
        <v>21819.621092310001</v>
      </c>
      <c r="M119" s="112">
        <v>21785.317985019999</v>
      </c>
      <c r="N119" s="112">
        <v>34.30310729</v>
      </c>
      <c r="O119" s="112">
        <v>0</v>
      </c>
      <c r="P119" s="112">
        <v>21566.009852980002</v>
      </c>
      <c r="Q119" s="112"/>
      <c r="R119" s="112"/>
      <c r="S119" s="112"/>
    </row>
    <row r="120" spans="1:19" hidden="1" outlineLevel="1">
      <c r="A120" s="8">
        <v>43862</v>
      </c>
      <c r="B120" s="112">
        <v>230801.92354337001</v>
      </c>
      <c r="C120" s="112">
        <v>732.95949630999996</v>
      </c>
      <c r="D120" s="112">
        <v>0</v>
      </c>
      <c r="E120" s="112">
        <v>732.95949630999996</v>
      </c>
      <c r="F120" s="112">
        <v>638.92521370999998</v>
      </c>
      <c r="G120" s="112">
        <v>7.4167973800000002</v>
      </c>
      <c r="H120" s="112">
        <v>631.50841633000005</v>
      </c>
      <c r="I120" s="112">
        <v>207662.96598221001</v>
      </c>
      <c r="J120" s="112">
        <v>5089.9655676000002</v>
      </c>
      <c r="K120" s="112">
        <v>202573.00041461</v>
      </c>
      <c r="L120" s="112">
        <v>21767.072851140001</v>
      </c>
      <c r="M120" s="112">
        <v>21734.021660769999</v>
      </c>
      <c r="N120" s="112">
        <v>33.05119037</v>
      </c>
      <c r="O120" s="112">
        <v>0</v>
      </c>
      <c r="P120" s="112">
        <v>21499.030673720001</v>
      </c>
      <c r="Q120" s="112"/>
      <c r="R120" s="112"/>
      <c r="S120" s="112"/>
    </row>
    <row r="121" spans="1:19" hidden="1" outlineLevel="1">
      <c r="A121" s="8">
        <v>43891</v>
      </c>
      <c r="B121" s="112">
        <v>235164.01222239001</v>
      </c>
      <c r="C121" s="112">
        <v>742.10683687000005</v>
      </c>
      <c r="D121" s="112">
        <v>0</v>
      </c>
      <c r="E121" s="112">
        <v>742.10683687000005</v>
      </c>
      <c r="F121" s="112">
        <v>638.93335922000006</v>
      </c>
      <c r="G121" s="112">
        <v>7.2850820799999996</v>
      </c>
      <c r="H121" s="112">
        <v>631.64827714</v>
      </c>
      <c r="I121" s="112">
        <v>211466.36111378999</v>
      </c>
      <c r="J121" s="112">
        <v>5758.4286416300001</v>
      </c>
      <c r="K121" s="112">
        <v>205707.93247216</v>
      </c>
      <c r="L121" s="112">
        <v>22316.610912510001</v>
      </c>
      <c r="M121" s="112">
        <v>22284.562085509999</v>
      </c>
      <c r="N121" s="112">
        <v>32.048827000000003</v>
      </c>
      <c r="O121" s="112">
        <v>0</v>
      </c>
      <c r="P121" s="112">
        <v>22751.51901036</v>
      </c>
      <c r="Q121" s="112"/>
      <c r="R121" s="112"/>
      <c r="S121" s="112"/>
    </row>
    <row r="122" spans="1:19" hidden="1" outlineLevel="1">
      <c r="A122" s="8">
        <v>43922</v>
      </c>
      <c r="B122" s="112">
        <v>232401.97685932001</v>
      </c>
      <c r="C122" s="112">
        <v>738.77001573999996</v>
      </c>
      <c r="D122" s="112">
        <v>0</v>
      </c>
      <c r="E122" s="112">
        <v>738.77001573999996</v>
      </c>
      <c r="F122" s="112">
        <v>609.14016604000005</v>
      </c>
      <c r="G122" s="112">
        <v>7.1415791400000002</v>
      </c>
      <c r="H122" s="112">
        <v>601.99858689999996</v>
      </c>
      <c r="I122" s="112">
        <v>209675.87603602</v>
      </c>
      <c r="J122" s="112">
        <v>5535.5687641799996</v>
      </c>
      <c r="K122" s="112">
        <v>204140.30727183999</v>
      </c>
      <c r="L122" s="112">
        <v>21378.190641519999</v>
      </c>
      <c r="M122" s="112">
        <v>21339.025626580002</v>
      </c>
      <c r="N122" s="112">
        <v>39.165014939999999</v>
      </c>
      <c r="O122" s="112">
        <v>0</v>
      </c>
      <c r="P122" s="112">
        <v>21802.487959829999</v>
      </c>
      <c r="Q122" s="112"/>
      <c r="R122" s="112"/>
      <c r="S122" s="112"/>
    </row>
    <row r="123" spans="1:19" hidden="1" outlineLevel="1">
      <c r="A123" s="8">
        <v>43952</v>
      </c>
      <c r="B123" s="112">
        <v>233142.65140008001</v>
      </c>
      <c r="C123" s="112">
        <v>749.75472220999995</v>
      </c>
      <c r="D123" s="112">
        <v>0</v>
      </c>
      <c r="E123" s="112">
        <v>749.75472220999995</v>
      </c>
      <c r="F123" s="112">
        <v>643.55697279000003</v>
      </c>
      <c r="G123" s="112">
        <v>7.0059490499999999</v>
      </c>
      <c r="H123" s="112">
        <v>636.55102374000001</v>
      </c>
      <c r="I123" s="112">
        <v>210345.06049122999</v>
      </c>
      <c r="J123" s="112">
        <v>5523.03258456</v>
      </c>
      <c r="K123" s="112">
        <v>204822.02790667</v>
      </c>
      <c r="L123" s="112">
        <v>21404.279213850001</v>
      </c>
      <c r="M123" s="112">
        <v>21342.85606582</v>
      </c>
      <c r="N123" s="112">
        <v>61.42314803</v>
      </c>
      <c r="O123" s="112">
        <v>0</v>
      </c>
      <c r="P123" s="112">
        <v>22730.034008840001</v>
      </c>
      <c r="Q123" s="112"/>
      <c r="R123" s="112"/>
      <c r="S123" s="112"/>
    </row>
    <row r="124" spans="1:19" hidden="1" outlineLevel="1">
      <c r="A124" s="8">
        <v>43983</v>
      </c>
      <c r="B124" s="112">
        <v>234115.48520023</v>
      </c>
      <c r="C124" s="112">
        <v>762.86108638999997</v>
      </c>
      <c r="D124" s="112">
        <v>0</v>
      </c>
      <c r="E124" s="112">
        <v>762.86108638999997</v>
      </c>
      <c r="F124" s="112">
        <v>671.96074075000001</v>
      </c>
      <c r="G124" s="112">
        <v>6.8608711600000003</v>
      </c>
      <c r="H124" s="112">
        <v>665.09986959000003</v>
      </c>
      <c r="I124" s="112">
        <v>211099.15044917999</v>
      </c>
      <c r="J124" s="112">
        <v>5467.8651209700001</v>
      </c>
      <c r="K124" s="112">
        <v>205631.28532821001</v>
      </c>
      <c r="L124" s="112">
        <v>21581.512923909999</v>
      </c>
      <c r="M124" s="112">
        <v>21517.402207440002</v>
      </c>
      <c r="N124" s="112">
        <v>64.11071647</v>
      </c>
      <c r="O124" s="112">
        <v>0</v>
      </c>
      <c r="P124" s="112">
        <v>22962.892402680001</v>
      </c>
      <c r="Q124" s="112"/>
      <c r="R124" s="112"/>
      <c r="S124" s="112"/>
    </row>
    <row r="125" spans="1:19" hidden="1" outlineLevel="1">
      <c r="A125" s="8">
        <v>44013</v>
      </c>
      <c r="B125" s="112">
        <v>235762.54544931999</v>
      </c>
      <c r="C125" s="112">
        <v>758.19083050999996</v>
      </c>
      <c r="D125" s="112">
        <v>0</v>
      </c>
      <c r="E125" s="112">
        <v>758.19083050999996</v>
      </c>
      <c r="F125" s="112">
        <v>673.00519737000002</v>
      </c>
      <c r="G125" s="112">
        <v>6.7252428699999998</v>
      </c>
      <c r="H125" s="112">
        <v>666.27995450000003</v>
      </c>
      <c r="I125" s="112">
        <v>212408.79176947</v>
      </c>
      <c r="J125" s="112">
        <v>5799.8526415400001</v>
      </c>
      <c r="K125" s="112">
        <v>206608.93912793</v>
      </c>
      <c r="L125" s="112">
        <v>21922.557651970001</v>
      </c>
      <c r="M125" s="112">
        <v>21865.729488770001</v>
      </c>
      <c r="N125" s="112">
        <v>56.828163199999999</v>
      </c>
      <c r="O125" s="112">
        <v>0</v>
      </c>
      <c r="P125" s="112">
        <v>23721.296810970001</v>
      </c>
      <c r="Q125" s="112"/>
      <c r="R125" s="112"/>
      <c r="S125" s="112"/>
    </row>
    <row r="126" spans="1:19" hidden="1" outlineLevel="1">
      <c r="A126" s="8">
        <v>44044</v>
      </c>
      <c r="B126" s="112">
        <v>236079.97093154001</v>
      </c>
      <c r="C126" s="112">
        <v>755.23130071000003</v>
      </c>
      <c r="D126" s="112">
        <v>0</v>
      </c>
      <c r="E126" s="112">
        <v>755.23130071000003</v>
      </c>
      <c r="F126" s="112">
        <v>676.62878120000005</v>
      </c>
      <c r="G126" s="112">
        <v>6.58595313</v>
      </c>
      <c r="H126" s="112">
        <v>670.04282807000004</v>
      </c>
      <c r="I126" s="112">
        <v>212418.86595415001</v>
      </c>
      <c r="J126" s="112">
        <v>5756.9787784199998</v>
      </c>
      <c r="K126" s="112">
        <v>206661.88717572999</v>
      </c>
      <c r="L126" s="112">
        <v>22229.244895479998</v>
      </c>
      <c r="M126" s="112">
        <v>22169.615438069999</v>
      </c>
      <c r="N126" s="112">
        <v>59.629457410000001</v>
      </c>
      <c r="O126" s="112">
        <v>0</v>
      </c>
      <c r="P126" s="112">
        <v>23575.0559847</v>
      </c>
      <c r="Q126" s="112"/>
      <c r="R126" s="112"/>
      <c r="S126" s="112"/>
    </row>
    <row r="127" spans="1:19" hidden="1" outlineLevel="1">
      <c r="A127" s="8">
        <v>44075</v>
      </c>
      <c r="B127" s="112">
        <v>233803.87136548001</v>
      </c>
      <c r="C127" s="112">
        <v>875.86216734000004</v>
      </c>
      <c r="D127" s="112">
        <v>0</v>
      </c>
      <c r="E127" s="112">
        <v>875.86216734000004</v>
      </c>
      <c r="F127" s="112">
        <v>658.71837640000001</v>
      </c>
      <c r="G127" s="112">
        <v>6.4428711099999996</v>
      </c>
      <c r="H127" s="112">
        <v>652.27550528999996</v>
      </c>
      <c r="I127" s="112">
        <v>210351.20693655001</v>
      </c>
      <c r="J127" s="112">
        <v>5931.6744530799997</v>
      </c>
      <c r="K127" s="112">
        <v>204419.53248346999</v>
      </c>
      <c r="L127" s="112">
        <v>21918.083885190001</v>
      </c>
      <c r="M127" s="112">
        <v>21853.287104399998</v>
      </c>
      <c r="N127" s="112">
        <v>64.79678079</v>
      </c>
      <c r="O127" s="112">
        <v>35.004685799999997</v>
      </c>
      <c r="P127" s="112">
        <v>24148.486307660001</v>
      </c>
      <c r="Q127" s="112"/>
      <c r="R127" s="112"/>
      <c r="S127" s="112"/>
    </row>
    <row r="128" spans="1:19" hidden="1" outlineLevel="1">
      <c r="A128" s="8">
        <v>44105</v>
      </c>
      <c r="B128" s="112">
        <v>220638.24088925001</v>
      </c>
      <c r="C128" s="112">
        <v>186.36983050000001</v>
      </c>
      <c r="D128" s="112">
        <v>0</v>
      </c>
      <c r="E128" s="112">
        <v>186.36983050000001</v>
      </c>
      <c r="F128" s="112">
        <v>656.62786149999999</v>
      </c>
      <c r="G128" s="112">
        <v>7.7001905800000001</v>
      </c>
      <c r="H128" s="112">
        <v>648.92767091999997</v>
      </c>
      <c r="I128" s="112">
        <v>198732.58289103999</v>
      </c>
      <c r="J128" s="112">
        <v>5941.1126306200003</v>
      </c>
      <c r="K128" s="112">
        <v>192791.47026042</v>
      </c>
      <c r="L128" s="112">
        <v>21062.66030621</v>
      </c>
      <c r="M128" s="112">
        <v>21004.182866980002</v>
      </c>
      <c r="N128" s="112">
        <v>58.477439230000002</v>
      </c>
      <c r="O128" s="112">
        <v>125.0329918</v>
      </c>
      <c r="P128" s="112">
        <v>10608.74977133</v>
      </c>
      <c r="Q128" s="112"/>
      <c r="R128" s="112"/>
      <c r="S128" s="112"/>
    </row>
    <row r="129" spans="1:19" hidden="1" outlineLevel="1">
      <c r="A129" s="8">
        <v>44136</v>
      </c>
      <c r="B129" s="112">
        <v>57960.22399839</v>
      </c>
      <c r="C129" s="112">
        <v>186.78539798</v>
      </c>
      <c r="D129" s="112">
        <v>0</v>
      </c>
      <c r="E129" s="112">
        <v>186.78539798</v>
      </c>
      <c r="F129" s="112">
        <v>687.60674836999999</v>
      </c>
      <c r="G129" s="112">
        <v>7.5355264499999999</v>
      </c>
      <c r="H129" s="112">
        <v>680.07122191999997</v>
      </c>
      <c r="I129" s="112">
        <v>36133.716013400001</v>
      </c>
      <c r="J129" s="112">
        <v>5892.5577796400003</v>
      </c>
      <c r="K129" s="112">
        <v>30241.158233760001</v>
      </c>
      <c r="L129" s="112">
        <v>20952.115838639998</v>
      </c>
      <c r="M129" s="112">
        <v>20894.094715610001</v>
      </c>
      <c r="N129" s="112">
        <v>58.021123029999998</v>
      </c>
      <c r="O129" s="112">
        <v>155.02167076999999</v>
      </c>
      <c r="P129" s="112">
        <v>10762.63472545</v>
      </c>
      <c r="Q129" s="112"/>
      <c r="R129" s="112"/>
      <c r="S129" s="112"/>
    </row>
    <row r="130" spans="1:19" hidden="1" outlineLevel="1">
      <c r="A130" s="8">
        <v>44166</v>
      </c>
      <c r="B130" s="112">
        <v>56456.263487360004</v>
      </c>
      <c r="C130" s="112">
        <v>234.64840648000001</v>
      </c>
      <c r="D130" s="112">
        <v>0</v>
      </c>
      <c r="E130" s="112">
        <v>234.64840648000001</v>
      </c>
      <c r="F130" s="112">
        <v>789.71019974000001</v>
      </c>
      <c r="G130" s="112">
        <v>7.36467969</v>
      </c>
      <c r="H130" s="112">
        <v>782.34552005</v>
      </c>
      <c r="I130" s="112">
        <v>35266.919680380001</v>
      </c>
      <c r="J130" s="112">
        <v>5871.2763829400001</v>
      </c>
      <c r="K130" s="112">
        <v>29395.643297440001</v>
      </c>
      <c r="L130" s="112">
        <v>20164.985200759998</v>
      </c>
      <c r="M130" s="112">
        <v>20114.240197319999</v>
      </c>
      <c r="N130" s="112">
        <v>50.745003439999998</v>
      </c>
      <c r="O130" s="112">
        <v>125.03292349</v>
      </c>
      <c r="P130" s="112">
        <v>10687.87099791</v>
      </c>
      <c r="Q130" s="112"/>
      <c r="R130" s="112"/>
      <c r="S130" s="112"/>
    </row>
    <row r="131" spans="1:19" hidden="1" outlineLevel="1">
      <c r="A131" s="8">
        <v>44197</v>
      </c>
      <c r="B131" s="112">
        <v>56434.481147339997</v>
      </c>
      <c r="C131" s="112">
        <v>182.35272297</v>
      </c>
      <c r="D131" s="112">
        <v>0</v>
      </c>
      <c r="E131" s="112">
        <v>182.35272297</v>
      </c>
      <c r="F131" s="112">
        <v>775.35003183000003</v>
      </c>
      <c r="G131" s="112">
        <v>7.2018896699999999</v>
      </c>
      <c r="H131" s="112">
        <v>768.14814216000002</v>
      </c>
      <c r="I131" s="112">
        <v>35198.599755470001</v>
      </c>
      <c r="J131" s="112">
        <v>5859.7882237200001</v>
      </c>
      <c r="K131" s="112">
        <v>29338.811531750001</v>
      </c>
      <c r="L131" s="112">
        <v>20278.178637069999</v>
      </c>
      <c r="M131" s="112">
        <v>20233.61150078</v>
      </c>
      <c r="N131" s="112">
        <v>44.567136290000001</v>
      </c>
      <c r="O131" s="112">
        <v>0</v>
      </c>
      <c r="P131" s="112">
        <v>10677.69660875</v>
      </c>
      <c r="Q131" s="112"/>
      <c r="R131" s="112"/>
      <c r="S131" s="112"/>
    </row>
    <row r="132" spans="1:19" hidden="1" outlineLevel="1">
      <c r="A132" s="8">
        <v>44228</v>
      </c>
      <c r="B132" s="112">
        <v>57259.947777120004</v>
      </c>
      <c r="C132" s="112">
        <v>186.77944203999999</v>
      </c>
      <c r="D132" s="112">
        <v>0</v>
      </c>
      <c r="E132" s="112">
        <v>186.77944203999999</v>
      </c>
      <c r="F132" s="112">
        <v>740.59627800999999</v>
      </c>
      <c r="G132" s="112">
        <v>7.0296790400000004</v>
      </c>
      <c r="H132" s="112">
        <v>733.56659896999997</v>
      </c>
      <c r="I132" s="112">
        <v>36101.513241109998</v>
      </c>
      <c r="J132" s="112">
        <v>5807.0338468800001</v>
      </c>
      <c r="K132" s="112">
        <v>30294.479394229998</v>
      </c>
      <c r="L132" s="112">
        <v>20231.058815960001</v>
      </c>
      <c r="M132" s="112">
        <v>20188.259441990002</v>
      </c>
      <c r="N132" s="112">
        <v>42.799373969999998</v>
      </c>
      <c r="O132" s="112">
        <v>30.012575340000001</v>
      </c>
      <c r="P132" s="112">
        <v>10579.09059073</v>
      </c>
      <c r="Q132" s="112"/>
      <c r="R132" s="112"/>
      <c r="S132" s="112"/>
    </row>
    <row r="133" spans="1:19" hidden="1" outlineLevel="1">
      <c r="A133" s="8">
        <v>44256</v>
      </c>
      <c r="B133" s="112">
        <v>57900.469222729997</v>
      </c>
      <c r="C133" s="112">
        <v>251.2130257</v>
      </c>
      <c r="D133" s="112">
        <v>0</v>
      </c>
      <c r="E133" s="112">
        <v>251.2130257</v>
      </c>
      <c r="F133" s="112">
        <v>782.08086189999995</v>
      </c>
      <c r="G133" s="112">
        <v>6.87636995</v>
      </c>
      <c r="H133" s="112">
        <v>775.20449195000003</v>
      </c>
      <c r="I133" s="112">
        <v>36360.226259210001</v>
      </c>
      <c r="J133" s="112">
        <v>5805.6867241600003</v>
      </c>
      <c r="K133" s="112">
        <v>30554.53953505</v>
      </c>
      <c r="L133" s="112">
        <v>20506.949075920002</v>
      </c>
      <c r="M133" s="112">
        <v>20467.443522739999</v>
      </c>
      <c r="N133" s="112">
        <v>39.50555318</v>
      </c>
      <c r="O133" s="112">
        <v>30.004109589999999</v>
      </c>
      <c r="P133" s="112">
        <v>10561.98158546</v>
      </c>
      <c r="Q133" s="112"/>
      <c r="R133" s="112"/>
      <c r="S133" s="112"/>
    </row>
    <row r="134" spans="1:19" hidden="1" outlineLevel="1">
      <c r="A134" s="8">
        <v>44287</v>
      </c>
      <c r="B134" s="112">
        <v>59765.388597229998</v>
      </c>
      <c r="C134" s="112">
        <v>235.32509619999999</v>
      </c>
      <c r="D134" s="112">
        <v>0</v>
      </c>
      <c r="E134" s="112">
        <v>235.32509619999999</v>
      </c>
      <c r="F134" s="112">
        <v>810.56814598999995</v>
      </c>
      <c r="G134" s="112">
        <v>6.7107018900000002</v>
      </c>
      <c r="H134" s="112">
        <v>803.85744409999995</v>
      </c>
      <c r="I134" s="112">
        <v>37965.294067969997</v>
      </c>
      <c r="J134" s="112">
        <v>5785.1305820199996</v>
      </c>
      <c r="K134" s="112">
        <v>32180.163485950001</v>
      </c>
      <c r="L134" s="112">
        <v>20754.201287069998</v>
      </c>
      <c r="M134" s="112">
        <v>20713.263400349999</v>
      </c>
      <c r="N134" s="112">
        <v>40.937886720000002</v>
      </c>
      <c r="O134" s="112">
        <v>40.007123290000003</v>
      </c>
      <c r="P134" s="112">
        <v>10523.185535729999</v>
      </c>
      <c r="Q134" s="112"/>
      <c r="R134" s="112"/>
      <c r="S134" s="112"/>
    </row>
    <row r="135" spans="1:19" hidden="1" outlineLevel="1">
      <c r="A135" s="8">
        <v>44317</v>
      </c>
      <c r="B135" s="112">
        <v>59457.318858600003</v>
      </c>
      <c r="C135" s="112">
        <v>190.05757847000001</v>
      </c>
      <c r="D135" s="112">
        <v>0</v>
      </c>
      <c r="E135" s="112">
        <v>190.05757847000001</v>
      </c>
      <c r="F135" s="112">
        <v>825.30573202000005</v>
      </c>
      <c r="G135" s="112">
        <v>6.5509482999999999</v>
      </c>
      <c r="H135" s="112">
        <v>818.75478371999998</v>
      </c>
      <c r="I135" s="112">
        <v>37396.477326970002</v>
      </c>
      <c r="J135" s="112">
        <v>5471.16890797</v>
      </c>
      <c r="K135" s="112">
        <v>31925.308419000001</v>
      </c>
      <c r="L135" s="112">
        <v>21045.478221140002</v>
      </c>
      <c r="M135" s="112">
        <v>21006.97201066</v>
      </c>
      <c r="N135" s="112">
        <v>38.50621048</v>
      </c>
      <c r="O135" s="112">
        <v>50.008904110000003</v>
      </c>
      <c r="P135" s="112">
        <v>10544.70397146</v>
      </c>
      <c r="Q135" s="112"/>
      <c r="R135" s="112"/>
      <c r="S135" s="112"/>
    </row>
    <row r="136" spans="1:19" hidden="1" outlineLevel="1">
      <c r="A136" s="8">
        <v>44348</v>
      </c>
      <c r="B136" s="112">
        <v>60572.188616029998</v>
      </c>
      <c r="C136" s="112">
        <v>214.64622900000001</v>
      </c>
      <c r="D136" s="112">
        <v>0</v>
      </c>
      <c r="E136" s="112">
        <v>214.64622900000001</v>
      </c>
      <c r="F136" s="112">
        <v>863.95491003999996</v>
      </c>
      <c r="G136" s="112">
        <v>8.5555257200000003</v>
      </c>
      <c r="H136" s="112">
        <v>855.39938431999997</v>
      </c>
      <c r="I136" s="112">
        <v>38125.767119179996</v>
      </c>
      <c r="J136" s="112">
        <v>5381.9968630200001</v>
      </c>
      <c r="K136" s="112">
        <v>32743.770256160002</v>
      </c>
      <c r="L136" s="112">
        <v>21367.82035781</v>
      </c>
      <c r="M136" s="112">
        <v>21330.74303419</v>
      </c>
      <c r="N136" s="112">
        <v>37.077323620000001</v>
      </c>
      <c r="O136" s="112">
        <v>25.004520549999999</v>
      </c>
      <c r="P136" s="112">
        <v>10483.871814800001</v>
      </c>
      <c r="Q136" s="112"/>
      <c r="R136" s="112"/>
      <c r="S136" s="112"/>
    </row>
    <row r="137" spans="1:19" hidden="1" outlineLevel="1">
      <c r="A137" s="8">
        <v>44378</v>
      </c>
      <c r="B137" s="112">
        <v>60285.044921770001</v>
      </c>
      <c r="C137" s="112">
        <v>167.59708441000001</v>
      </c>
      <c r="D137" s="112">
        <v>0</v>
      </c>
      <c r="E137" s="112">
        <v>167.59708441000001</v>
      </c>
      <c r="F137" s="112">
        <v>947.7181832</v>
      </c>
      <c r="G137" s="112">
        <v>8.3594894100000001</v>
      </c>
      <c r="H137" s="112">
        <v>939.35869378999996</v>
      </c>
      <c r="I137" s="112">
        <v>37439.770046149999</v>
      </c>
      <c r="J137" s="112">
        <v>4526.2998111799998</v>
      </c>
      <c r="K137" s="112">
        <v>32913.470234970002</v>
      </c>
      <c r="L137" s="112">
        <v>21729.959608009998</v>
      </c>
      <c r="M137" s="112">
        <v>21693.710008450002</v>
      </c>
      <c r="N137" s="112">
        <v>36.24959956</v>
      </c>
      <c r="O137" s="112">
        <v>60.023671229999998</v>
      </c>
      <c r="P137" s="112">
        <v>10372.80119023</v>
      </c>
      <c r="Q137" s="112"/>
      <c r="R137" s="112"/>
      <c r="S137" s="112"/>
    </row>
    <row r="138" spans="1:19" hidden="1" outlineLevel="1">
      <c r="A138" s="8">
        <v>44409</v>
      </c>
      <c r="B138" s="112">
        <v>61450.357258700002</v>
      </c>
      <c r="C138" s="112">
        <v>180.86288777999999</v>
      </c>
      <c r="D138" s="112">
        <v>0</v>
      </c>
      <c r="E138" s="112">
        <v>180.86288777999999</v>
      </c>
      <c r="F138" s="112">
        <v>1083.5681363900001</v>
      </c>
      <c r="G138" s="112">
        <v>8.1607209600000008</v>
      </c>
      <c r="H138" s="112">
        <v>1075.4074154299999</v>
      </c>
      <c r="I138" s="112">
        <v>37807.146230689999</v>
      </c>
      <c r="J138" s="112">
        <v>5021.2250504900003</v>
      </c>
      <c r="K138" s="112">
        <v>32785.921180199999</v>
      </c>
      <c r="L138" s="112">
        <v>22378.780003839998</v>
      </c>
      <c r="M138" s="112">
        <v>22343.247337680001</v>
      </c>
      <c r="N138" s="112">
        <v>35.532666159999998</v>
      </c>
      <c r="O138" s="112">
        <v>65.013000000000005</v>
      </c>
      <c r="P138" s="112">
        <v>10542.300274409999</v>
      </c>
      <c r="Q138" s="112"/>
      <c r="R138" s="112"/>
      <c r="S138" s="112"/>
    </row>
    <row r="139" spans="1:19" hidden="1" outlineLevel="1">
      <c r="A139" s="8">
        <v>44440</v>
      </c>
      <c r="B139" s="112">
        <v>58212.311414149997</v>
      </c>
      <c r="C139" s="112">
        <v>210.56306695999999</v>
      </c>
      <c r="D139" s="112">
        <v>0</v>
      </c>
      <c r="E139" s="112">
        <v>210.56306695999999</v>
      </c>
      <c r="F139" s="112">
        <v>1156.55247162</v>
      </c>
      <c r="G139" s="112">
        <v>7.9590520600000003</v>
      </c>
      <c r="H139" s="112">
        <v>1148.59341956</v>
      </c>
      <c r="I139" s="112">
        <v>34237.917812779997</v>
      </c>
      <c r="J139" s="112">
        <v>5033.38640037</v>
      </c>
      <c r="K139" s="112">
        <v>29204.53141241</v>
      </c>
      <c r="L139" s="112">
        <v>22607.278062789999</v>
      </c>
      <c r="M139" s="112">
        <v>22572.753573509999</v>
      </c>
      <c r="N139" s="112">
        <v>34.524489279999997</v>
      </c>
      <c r="O139" s="112">
        <v>0</v>
      </c>
      <c r="P139" s="112">
        <v>10470.69611569</v>
      </c>
      <c r="Q139" s="112"/>
      <c r="R139" s="112"/>
      <c r="S139" s="112"/>
    </row>
    <row r="140" spans="1:19" hidden="1" outlineLevel="1">
      <c r="A140" s="8">
        <v>44470</v>
      </c>
      <c r="B140" s="112">
        <v>58897.801434579997</v>
      </c>
      <c r="C140" s="112">
        <v>208.35769661</v>
      </c>
      <c r="D140" s="112">
        <v>0</v>
      </c>
      <c r="E140" s="112">
        <v>208.35769661</v>
      </c>
      <c r="F140" s="112">
        <v>1259.3146863100001</v>
      </c>
      <c r="G140" s="112">
        <v>7.7632075299999999</v>
      </c>
      <c r="H140" s="112">
        <v>1251.55147878</v>
      </c>
      <c r="I140" s="112">
        <v>34789.368347939999</v>
      </c>
      <c r="J140" s="112">
        <v>4943.79493</v>
      </c>
      <c r="K140" s="112">
        <v>29845.573417939999</v>
      </c>
      <c r="L140" s="112">
        <v>22640.76070372</v>
      </c>
      <c r="M140" s="112">
        <v>22606.446139129999</v>
      </c>
      <c r="N140" s="112">
        <v>34.314564590000003</v>
      </c>
      <c r="O140" s="112">
        <v>0</v>
      </c>
      <c r="P140" s="112">
        <v>10377.336621009999</v>
      </c>
      <c r="Q140" s="112"/>
      <c r="R140" s="112"/>
      <c r="S140" s="112"/>
    </row>
    <row r="141" spans="1:19" hidden="1" outlineLevel="1">
      <c r="A141" s="8">
        <v>44501</v>
      </c>
      <c r="B141" s="112">
        <v>59427.32508604</v>
      </c>
      <c r="C141" s="112">
        <v>197.12186055999999</v>
      </c>
      <c r="D141" s="112">
        <v>0</v>
      </c>
      <c r="E141" s="112">
        <v>197.12186055999999</v>
      </c>
      <c r="F141" s="112">
        <v>1392.8454481199999</v>
      </c>
      <c r="G141" s="112">
        <v>7.5613048699999998</v>
      </c>
      <c r="H141" s="112">
        <v>1385.2841432499999</v>
      </c>
      <c r="I141" s="112">
        <v>34771.711051949998</v>
      </c>
      <c r="J141" s="112">
        <v>5167.89173802</v>
      </c>
      <c r="K141" s="112">
        <v>29603.819313929998</v>
      </c>
      <c r="L141" s="112">
        <v>23065.646725409999</v>
      </c>
      <c r="M141" s="112">
        <v>23033.303528209999</v>
      </c>
      <c r="N141" s="112">
        <v>32.343197199999999</v>
      </c>
      <c r="O141" s="112">
        <v>0</v>
      </c>
      <c r="P141" s="112">
        <v>10769.97110965</v>
      </c>
      <c r="Q141" s="112"/>
      <c r="R141" s="112"/>
      <c r="S141" s="112"/>
    </row>
    <row r="142" spans="1:19" hidden="1" outlineLevel="1">
      <c r="A142" s="8">
        <v>44531</v>
      </c>
      <c r="B142" s="112">
        <v>59615.539068929997</v>
      </c>
      <c r="C142" s="112">
        <v>216.44877898999999</v>
      </c>
      <c r="D142" s="112">
        <v>0</v>
      </c>
      <c r="E142" s="112">
        <v>216.44877898999999</v>
      </c>
      <c r="F142" s="112">
        <v>1753.6301138700001</v>
      </c>
      <c r="G142" s="112">
        <v>7.3582365799999998</v>
      </c>
      <c r="H142" s="112">
        <v>1746.27187729</v>
      </c>
      <c r="I142" s="112">
        <v>34468.964417950003</v>
      </c>
      <c r="J142" s="112">
        <v>4756.59016961</v>
      </c>
      <c r="K142" s="112">
        <v>29712.374248339998</v>
      </c>
      <c r="L142" s="112">
        <v>23176.49575812</v>
      </c>
      <c r="M142" s="112">
        <v>23146.521888949999</v>
      </c>
      <c r="N142" s="112">
        <v>29.97386917</v>
      </c>
      <c r="O142" s="112">
        <v>0</v>
      </c>
      <c r="P142" s="112">
        <v>7596.79603486</v>
      </c>
      <c r="Q142" s="112"/>
      <c r="R142" s="112"/>
      <c r="S142" s="112"/>
    </row>
    <row r="143" spans="1:19" hidden="1" outlineLevel="1">
      <c r="A143" s="8">
        <v>44562</v>
      </c>
      <c r="B143" s="112">
        <v>62423.23147567</v>
      </c>
      <c r="C143" s="112">
        <v>200.32880279</v>
      </c>
      <c r="D143" s="112">
        <v>0</v>
      </c>
      <c r="E143" s="112">
        <v>200.32880279</v>
      </c>
      <c r="F143" s="112">
        <v>1728.9022881599999</v>
      </c>
      <c r="G143" s="112">
        <v>7.1591807699999999</v>
      </c>
      <c r="H143" s="112">
        <v>1721.74310739</v>
      </c>
      <c r="I143" s="112">
        <v>36662.663255749998</v>
      </c>
      <c r="J143" s="112">
        <v>5028.6036768100003</v>
      </c>
      <c r="K143" s="112">
        <v>31634.059578939999</v>
      </c>
      <c r="L143" s="112">
        <v>23831.337128970001</v>
      </c>
      <c r="M143" s="112">
        <v>23802.819236570002</v>
      </c>
      <c r="N143" s="112">
        <v>28.517892400000001</v>
      </c>
      <c r="O143" s="112">
        <v>0</v>
      </c>
      <c r="P143" s="112">
        <v>11492.11982315</v>
      </c>
      <c r="Q143" s="112"/>
      <c r="R143" s="112"/>
      <c r="S143" s="112"/>
    </row>
    <row r="144" spans="1:19" hidden="1" outlineLevel="1">
      <c r="A144" s="8">
        <v>44593</v>
      </c>
      <c r="B144" s="112">
        <v>59811.461999469997</v>
      </c>
      <c r="C144" s="112">
        <v>185.01027382000001</v>
      </c>
      <c r="D144" s="112">
        <v>0</v>
      </c>
      <c r="E144" s="112">
        <v>185.01027382000001</v>
      </c>
      <c r="F144" s="112">
        <v>1640.5148293300001</v>
      </c>
      <c r="G144" s="112">
        <v>7.2389430900000002</v>
      </c>
      <c r="H144" s="112">
        <v>1633.2758862400001</v>
      </c>
      <c r="I144" s="112">
        <v>33547.797895750002</v>
      </c>
      <c r="J144" s="112">
        <v>1051.92310453</v>
      </c>
      <c r="K144" s="112">
        <v>32495.874791220001</v>
      </c>
      <c r="L144" s="112">
        <v>24438.139000570001</v>
      </c>
      <c r="M144" s="112">
        <v>24410.87455067</v>
      </c>
      <c r="N144" s="112">
        <v>27.264449899999999</v>
      </c>
      <c r="O144" s="112">
        <v>0</v>
      </c>
      <c r="P144" s="112">
        <v>6319.90757863</v>
      </c>
      <c r="Q144" s="112"/>
      <c r="R144" s="112"/>
      <c r="S144" s="112"/>
    </row>
    <row r="145" spans="1:19" hidden="1" outlineLevel="1">
      <c r="A145" s="8">
        <v>44621</v>
      </c>
      <c r="B145" s="112">
        <v>59470.789684850002</v>
      </c>
      <c r="C145" s="112">
        <v>156.49117419999999</v>
      </c>
      <c r="D145" s="112">
        <v>0</v>
      </c>
      <c r="E145" s="112">
        <v>156.49117419999999</v>
      </c>
      <c r="F145" s="112">
        <v>1660.2916261</v>
      </c>
      <c r="G145" s="112">
        <v>6.7613159300000003</v>
      </c>
      <c r="H145" s="112">
        <v>1653.5303101699999</v>
      </c>
      <c r="I145" s="112">
        <v>33421.811247880003</v>
      </c>
      <c r="J145" s="112">
        <v>784.05065511999999</v>
      </c>
      <c r="K145" s="112">
        <v>32637.760592760002</v>
      </c>
      <c r="L145" s="112">
        <v>24232.19563667</v>
      </c>
      <c r="M145" s="112">
        <v>24205.350761400001</v>
      </c>
      <c r="N145" s="112">
        <v>26.844875269999999</v>
      </c>
      <c r="O145" s="112">
        <v>0</v>
      </c>
      <c r="P145" s="112">
        <v>3683.0138889700002</v>
      </c>
      <c r="Q145" s="112"/>
      <c r="R145" s="112"/>
      <c r="S145" s="112"/>
    </row>
    <row r="146" spans="1:19" hidden="1" outlineLevel="1">
      <c r="A146" s="8">
        <v>44652</v>
      </c>
      <c r="B146" s="112">
        <v>59919.255146180003</v>
      </c>
      <c r="C146" s="112">
        <v>288.38802066</v>
      </c>
      <c r="D146" s="112">
        <v>0</v>
      </c>
      <c r="E146" s="112">
        <v>288.38802066</v>
      </c>
      <c r="F146" s="112">
        <v>1679.56819969</v>
      </c>
      <c r="G146" s="112">
        <v>6.5595124399999998</v>
      </c>
      <c r="H146" s="112">
        <v>1673.0086872500001</v>
      </c>
      <c r="I146" s="112">
        <v>33964.787509039998</v>
      </c>
      <c r="J146" s="112">
        <v>759.41019650999999</v>
      </c>
      <c r="K146" s="112">
        <v>33205.377312529999</v>
      </c>
      <c r="L146" s="112">
        <v>23986.511416789999</v>
      </c>
      <c r="M146" s="112">
        <v>23955.93878189</v>
      </c>
      <c r="N146" s="112">
        <v>30.572634900000001</v>
      </c>
      <c r="O146" s="112">
        <v>0</v>
      </c>
      <c r="P146" s="112">
        <v>3684.50831599</v>
      </c>
      <c r="Q146" s="112"/>
      <c r="R146" s="112"/>
      <c r="S146" s="112"/>
    </row>
    <row r="147" spans="1:19" hidden="1" outlineLevel="1">
      <c r="A147" s="8">
        <v>44682</v>
      </c>
      <c r="B147" s="112">
        <v>60164.184393030002</v>
      </c>
      <c r="C147" s="112">
        <v>291.42064227999998</v>
      </c>
      <c r="D147" s="112">
        <v>0</v>
      </c>
      <c r="E147" s="112">
        <v>291.42064227999998</v>
      </c>
      <c r="F147" s="112">
        <v>1698.0290600999999</v>
      </c>
      <c r="G147" s="112">
        <v>5.6318825600000002</v>
      </c>
      <c r="H147" s="112">
        <v>1692.39717754</v>
      </c>
      <c r="I147" s="112">
        <v>34391.364352819997</v>
      </c>
      <c r="J147" s="112">
        <v>766.55060093999998</v>
      </c>
      <c r="K147" s="112">
        <v>33624.813751879999</v>
      </c>
      <c r="L147" s="112">
        <v>23783.370337830002</v>
      </c>
      <c r="M147" s="112">
        <v>23749.644679640001</v>
      </c>
      <c r="N147" s="112">
        <v>33.725658189999997</v>
      </c>
      <c r="O147" s="112">
        <v>0</v>
      </c>
      <c r="P147" s="112">
        <v>7920.5221415200003</v>
      </c>
      <c r="Q147" s="112"/>
      <c r="R147" s="112"/>
      <c r="S147" s="112"/>
    </row>
    <row r="148" spans="1:19" hidden="1" outlineLevel="1">
      <c r="A148" s="8">
        <v>44713</v>
      </c>
      <c r="B148" s="112">
        <v>58903.819163250002</v>
      </c>
      <c r="C148" s="112">
        <v>283.18644264</v>
      </c>
      <c r="D148" s="112">
        <v>0</v>
      </c>
      <c r="E148" s="112">
        <v>283.18644264</v>
      </c>
      <c r="F148" s="112">
        <v>1592.5610718099999</v>
      </c>
      <c r="G148" s="112">
        <v>4.4243040699999998</v>
      </c>
      <c r="H148" s="112">
        <v>1588.1367677400001</v>
      </c>
      <c r="I148" s="112">
        <v>33903.389722319997</v>
      </c>
      <c r="J148" s="112">
        <v>730.97314636999999</v>
      </c>
      <c r="K148" s="112">
        <v>33172.416575950003</v>
      </c>
      <c r="L148" s="112">
        <v>23124.68192648</v>
      </c>
      <c r="M148" s="112">
        <v>23091.762763949999</v>
      </c>
      <c r="N148" s="112">
        <v>32.919162530000001</v>
      </c>
      <c r="O148" s="112">
        <v>0</v>
      </c>
      <c r="P148" s="112">
        <v>8142.2511677000002</v>
      </c>
      <c r="Q148" s="112"/>
      <c r="R148" s="112"/>
      <c r="S148" s="112"/>
    </row>
    <row r="149" spans="1:19" hidden="1" outlineLevel="1">
      <c r="A149" s="8">
        <v>44743</v>
      </c>
      <c r="B149" s="112">
        <v>60040.537074810003</v>
      </c>
      <c r="C149" s="112">
        <v>317.18345305000003</v>
      </c>
      <c r="D149" s="112">
        <v>0</v>
      </c>
      <c r="E149" s="112">
        <v>317.18345305000003</v>
      </c>
      <c r="F149" s="112">
        <v>1430.02720357</v>
      </c>
      <c r="G149" s="112">
        <v>2.9200718399999999</v>
      </c>
      <c r="H149" s="112">
        <v>1427.10713173</v>
      </c>
      <c r="I149" s="112">
        <v>35250.57829464</v>
      </c>
      <c r="J149" s="112">
        <v>874.94957404000002</v>
      </c>
      <c r="K149" s="112">
        <v>34375.628720599998</v>
      </c>
      <c r="L149" s="112">
        <v>23042.748123550002</v>
      </c>
      <c r="M149" s="112">
        <v>23011.49728861</v>
      </c>
      <c r="N149" s="112">
        <v>31.250834940000001</v>
      </c>
      <c r="O149" s="112">
        <v>0</v>
      </c>
      <c r="P149" s="112">
        <v>9800.2747103399997</v>
      </c>
      <c r="Q149" s="112"/>
      <c r="R149" s="112"/>
      <c r="S149" s="112"/>
    </row>
    <row r="150" spans="1:19" hidden="1" outlineLevel="1">
      <c r="A150" s="8">
        <v>44774</v>
      </c>
      <c r="B150" s="112">
        <v>59301.276714549997</v>
      </c>
      <c r="C150" s="112">
        <v>310.17023781</v>
      </c>
      <c r="D150" s="112">
        <v>0</v>
      </c>
      <c r="E150" s="112">
        <v>310.17023781</v>
      </c>
      <c r="F150" s="112">
        <v>1409.08441627</v>
      </c>
      <c r="G150" s="112">
        <v>0</v>
      </c>
      <c r="H150" s="112">
        <v>1409.08441627</v>
      </c>
      <c r="I150" s="112">
        <v>34805.168940329997</v>
      </c>
      <c r="J150" s="112">
        <v>834.88992169999995</v>
      </c>
      <c r="K150" s="112">
        <v>33970.279018629997</v>
      </c>
      <c r="L150" s="112">
        <v>22776.85312014</v>
      </c>
      <c r="M150" s="112">
        <v>22746.90050019</v>
      </c>
      <c r="N150" s="112">
        <v>29.952619949999999</v>
      </c>
      <c r="O150" s="112">
        <v>0</v>
      </c>
      <c r="P150" s="112">
        <v>9984.6346805199992</v>
      </c>
      <c r="Q150" s="112"/>
      <c r="R150" s="112"/>
      <c r="S150" s="112"/>
    </row>
    <row r="151" spans="1:19" hidden="1" outlineLevel="1">
      <c r="A151" s="8">
        <v>44805</v>
      </c>
      <c r="B151" s="112">
        <v>58081.835423470002</v>
      </c>
      <c r="C151" s="112">
        <v>296.11745387000002</v>
      </c>
      <c r="D151" s="112">
        <v>0</v>
      </c>
      <c r="E151" s="112">
        <v>296.11745387000002</v>
      </c>
      <c r="F151" s="112">
        <v>1103.8183071799999</v>
      </c>
      <c r="G151" s="112">
        <v>0</v>
      </c>
      <c r="H151" s="112">
        <v>1103.8183071799999</v>
      </c>
      <c r="I151" s="112">
        <v>34265.387390939999</v>
      </c>
      <c r="J151" s="112">
        <v>803.87334159</v>
      </c>
      <c r="K151" s="112">
        <v>33461.51404935</v>
      </c>
      <c r="L151" s="112">
        <v>22416.512271480002</v>
      </c>
      <c r="M151" s="112">
        <v>22387.317157220001</v>
      </c>
      <c r="N151" s="112">
        <v>29.19511426</v>
      </c>
      <c r="O151" s="112">
        <v>0</v>
      </c>
      <c r="P151" s="112">
        <v>10157.87004405</v>
      </c>
      <c r="Q151" s="112"/>
      <c r="R151" s="112"/>
      <c r="S151" s="112"/>
    </row>
    <row r="152" spans="1:19" hidden="1" outlineLevel="1">
      <c r="A152" s="8">
        <v>44835</v>
      </c>
      <c r="B152" s="112">
        <v>56661.352269609997</v>
      </c>
      <c r="C152" s="112">
        <v>299.87538323000001</v>
      </c>
      <c r="D152" s="112">
        <v>0</v>
      </c>
      <c r="E152" s="112">
        <v>299.87538323000001</v>
      </c>
      <c r="F152" s="112">
        <v>1103.05713264</v>
      </c>
      <c r="G152" s="112">
        <v>0</v>
      </c>
      <c r="H152" s="112">
        <v>1103.05713264</v>
      </c>
      <c r="I152" s="112">
        <v>33336.121839699998</v>
      </c>
      <c r="J152" s="112">
        <v>817.01459162000003</v>
      </c>
      <c r="K152" s="112">
        <v>32519.107248079999</v>
      </c>
      <c r="L152" s="112">
        <v>21922.297914039998</v>
      </c>
      <c r="M152" s="112">
        <v>21893.779137270001</v>
      </c>
      <c r="N152" s="112">
        <v>28.518776769999999</v>
      </c>
      <c r="O152" s="112">
        <v>0</v>
      </c>
      <c r="P152" s="112">
        <v>10309.994801569999</v>
      </c>
      <c r="Q152" s="112"/>
      <c r="R152" s="112"/>
      <c r="S152" s="112"/>
    </row>
    <row r="153" spans="1:19" hidden="1" outlineLevel="1">
      <c r="A153" s="8">
        <v>44866</v>
      </c>
      <c r="B153" s="112">
        <v>56308.935334150003</v>
      </c>
      <c r="C153" s="112">
        <v>293.32093347</v>
      </c>
      <c r="D153" s="112">
        <v>0</v>
      </c>
      <c r="E153" s="112">
        <v>293.32093347</v>
      </c>
      <c r="F153" s="112">
        <v>950.66700689000004</v>
      </c>
      <c r="G153" s="112">
        <v>0</v>
      </c>
      <c r="H153" s="112">
        <v>950.66700689000004</v>
      </c>
      <c r="I153" s="112">
        <v>33371.479125569997</v>
      </c>
      <c r="J153" s="112">
        <v>829.66359629999999</v>
      </c>
      <c r="K153" s="112">
        <v>32541.815529269999</v>
      </c>
      <c r="L153" s="112">
        <v>21693.46826822</v>
      </c>
      <c r="M153" s="112">
        <v>21666.546561319999</v>
      </c>
      <c r="N153" s="112">
        <v>26.9217069</v>
      </c>
      <c r="O153" s="112">
        <v>0</v>
      </c>
      <c r="P153" s="112">
        <v>10699.076468380001</v>
      </c>
      <c r="Q153" s="112"/>
      <c r="R153" s="112"/>
      <c r="S153" s="112"/>
    </row>
    <row r="154" spans="1:19" hidden="1" outlineLevel="1">
      <c r="A154" s="8">
        <v>44896</v>
      </c>
      <c r="B154" s="112">
        <v>51448.9792284</v>
      </c>
      <c r="C154" s="112">
        <v>280.28223952000002</v>
      </c>
      <c r="D154" s="112">
        <v>0</v>
      </c>
      <c r="E154" s="112">
        <v>280.28223952000002</v>
      </c>
      <c r="F154" s="112">
        <v>935.10012888000006</v>
      </c>
      <c r="G154" s="112">
        <v>0</v>
      </c>
      <c r="H154" s="112">
        <v>935.10012888000006</v>
      </c>
      <c r="I154" s="112">
        <v>30507.245125329999</v>
      </c>
      <c r="J154" s="112">
        <v>838.56770812000002</v>
      </c>
      <c r="K154" s="112">
        <v>29668.677417210001</v>
      </c>
      <c r="L154" s="112">
        <v>19726.351734669999</v>
      </c>
      <c r="M154" s="112">
        <v>19701.045501029999</v>
      </c>
      <c r="N154" s="112">
        <v>25.306233639999999</v>
      </c>
      <c r="O154" s="112">
        <v>0</v>
      </c>
      <c r="P154" s="112">
        <v>10072.454307460001</v>
      </c>
      <c r="Q154" s="112"/>
      <c r="R154" s="112"/>
      <c r="S154" s="112"/>
    </row>
    <row r="155" spans="1:19" hidden="1" outlineLevel="1">
      <c r="A155" s="8">
        <v>44927</v>
      </c>
      <c r="B155" s="112">
        <v>50792.299174799999</v>
      </c>
      <c r="C155" s="112">
        <v>276.27517853000001</v>
      </c>
      <c r="D155" s="112">
        <v>0</v>
      </c>
      <c r="E155" s="112">
        <v>276.27517853000001</v>
      </c>
      <c r="F155" s="112">
        <v>799.29290820999995</v>
      </c>
      <c r="G155" s="112">
        <v>0</v>
      </c>
      <c r="H155" s="112">
        <v>799.29290820999995</v>
      </c>
      <c r="I155" s="112">
        <v>29933.009703569998</v>
      </c>
      <c r="J155" s="112">
        <v>869.05211364000002</v>
      </c>
      <c r="K155" s="112">
        <v>29063.95758993</v>
      </c>
      <c r="L155" s="112">
        <v>19783.72138449</v>
      </c>
      <c r="M155" s="112">
        <v>19759.960877720001</v>
      </c>
      <c r="N155" s="112">
        <v>23.760506769999999</v>
      </c>
      <c r="O155" s="112">
        <v>0</v>
      </c>
      <c r="P155" s="112">
        <v>16489.770630989999</v>
      </c>
      <c r="Q155" s="112"/>
      <c r="R155" s="112"/>
      <c r="S155" s="112"/>
    </row>
    <row r="156" spans="1:19" hidden="1" outlineLevel="1">
      <c r="A156" s="8">
        <v>44958</v>
      </c>
      <c r="B156" s="112">
        <v>50763.344010840003</v>
      </c>
      <c r="C156" s="112">
        <v>284.32121240999999</v>
      </c>
      <c r="D156" s="112">
        <v>0</v>
      </c>
      <c r="E156" s="112">
        <v>284.32121240999999</v>
      </c>
      <c r="F156" s="112">
        <v>767.16090380000003</v>
      </c>
      <c r="G156" s="112">
        <v>0</v>
      </c>
      <c r="H156" s="112">
        <v>767.16090380000003</v>
      </c>
      <c r="I156" s="112">
        <v>29947.535012699998</v>
      </c>
      <c r="J156" s="112">
        <v>842.63270484999998</v>
      </c>
      <c r="K156" s="112">
        <v>29104.902307849999</v>
      </c>
      <c r="L156" s="112">
        <v>19764.326881929999</v>
      </c>
      <c r="M156" s="112">
        <v>19743.084916880001</v>
      </c>
      <c r="N156" s="112">
        <v>21.241965050000001</v>
      </c>
      <c r="O156" s="112">
        <v>0</v>
      </c>
      <c r="P156" s="112">
        <v>16598.642280889999</v>
      </c>
      <c r="Q156" s="112"/>
      <c r="R156" s="112"/>
      <c r="S156" s="112"/>
    </row>
    <row r="157" spans="1:19" hidden="1" outlineLevel="1">
      <c r="A157" s="8">
        <v>44986</v>
      </c>
      <c r="B157" s="112">
        <v>50619.882172639998</v>
      </c>
      <c r="C157" s="112">
        <v>283.00012859999998</v>
      </c>
      <c r="D157" s="112">
        <v>0</v>
      </c>
      <c r="E157" s="112">
        <v>283.00012859999998</v>
      </c>
      <c r="F157" s="112">
        <v>490.53065781999999</v>
      </c>
      <c r="G157" s="112">
        <v>0</v>
      </c>
      <c r="H157" s="112">
        <v>490.53065781999999</v>
      </c>
      <c r="I157" s="112">
        <v>29966.382328560001</v>
      </c>
      <c r="J157" s="112">
        <v>815.10320366999997</v>
      </c>
      <c r="K157" s="112">
        <v>29151.279124889999</v>
      </c>
      <c r="L157" s="112">
        <v>19879.969057660001</v>
      </c>
      <c r="M157" s="112">
        <v>19860.328975429999</v>
      </c>
      <c r="N157" s="112">
        <v>19.640082230000001</v>
      </c>
      <c r="O157" s="112">
        <v>0</v>
      </c>
      <c r="P157" s="112">
        <v>16936.566577090001</v>
      </c>
      <c r="Q157" s="112"/>
      <c r="R157" s="112"/>
      <c r="S157" s="112"/>
    </row>
    <row r="158" spans="1:19" hidden="1" outlineLevel="1">
      <c r="A158" s="8">
        <v>45017</v>
      </c>
      <c r="B158" s="112">
        <v>50293.373877760001</v>
      </c>
      <c r="C158" s="112">
        <v>279.57255407000002</v>
      </c>
      <c r="D158" s="112">
        <v>0</v>
      </c>
      <c r="E158" s="112">
        <v>279.57255407000002</v>
      </c>
      <c r="F158" s="112">
        <v>102</v>
      </c>
      <c r="G158" s="112">
        <v>0</v>
      </c>
      <c r="H158" s="112">
        <v>102</v>
      </c>
      <c r="I158" s="112">
        <v>29872.367291809998</v>
      </c>
      <c r="J158" s="112">
        <v>822.63505734</v>
      </c>
      <c r="K158" s="112">
        <v>29049.732234470001</v>
      </c>
      <c r="L158" s="112">
        <v>20039.434031879999</v>
      </c>
      <c r="M158" s="112">
        <v>20021.27005427</v>
      </c>
      <c r="N158" s="112">
        <v>18.16397761</v>
      </c>
      <c r="O158" s="112">
        <v>0</v>
      </c>
      <c r="P158" s="112">
        <v>16416.712013029999</v>
      </c>
      <c r="Q158" s="112"/>
      <c r="R158" s="112"/>
      <c r="S158" s="112"/>
    </row>
    <row r="159" spans="1:19" hidden="1" outlineLevel="1">
      <c r="A159" s="8">
        <v>45047</v>
      </c>
      <c r="B159" s="112">
        <v>50067.952880179997</v>
      </c>
      <c r="C159" s="112">
        <v>272.21433150000001</v>
      </c>
      <c r="D159" s="112">
        <v>0</v>
      </c>
      <c r="E159" s="112">
        <v>272.21433150000001</v>
      </c>
      <c r="F159" s="112">
        <v>0.3</v>
      </c>
      <c r="G159" s="112">
        <v>0</v>
      </c>
      <c r="H159" s="112">
        <v>0.3</v>
      </c>
      <c r="I159" s="112">
        <v>29347.473038820001</v>
      </c>
      <c r="J159" s="112">
        <v>775.52653348000001</v>
      </c>
      <c r="K159" s="112">
        <v>28571.946505340002</v>
      </c>
      <c r="L159" s="112">
        <v>20447.965509860001</v>
      </c>
      <c r="M159" s="112">
        <v>20430.45274515</v>
      </c>
      <c r="N159" s="112">
        <v>17.512764709999999</v>
      </c>
      <c r="O159" s="112">
        <v>0</v>
      </c>
      <c r="P159" s="112">
        <v>16998.579248819999</v>
      </c>
      <c r="Q159" s="112"/>
      <c r="R159" s="112"/>
      <c r="S159" s="112"/>
    </row>
    <row r="160" spans="1:19" hidden="1" outlineLevel="1">
      <c r="A160" s="8">
        <v>45078</v>
      </c>
      <c r="B160" s="112">
        <v>50969.649613180001</v>
      </c>
      <c r="C160" s="112">
        <v>274.13601184999999</v>
      </c>
      <c r="D160" s="112">
        <v>0</v>
      </c>
      <c r="E160" s="112">
        <v>274.13601184999999</v>
      </c>
      <c r="F160" s="112">
        <v>0.3</v>
      </c>
      <c r="G160" s="112">
        <v>0</v>
      </c>
      <c r="H160" s="112">
        <v>0.3</v>
      </c>
      <c r="I160" s="112">
        <v>30165.590276020001</v>
      </c>
      <c r="J160" s="112">
        <v>775.40572333</v>
      </c>
      <c r="K160" s="112">
        <v>29390.18455269</v>
      </c>
      <c r="L160" s="112">
        <v>20529.62332531</v>
      </c>
      <c r="M160" s="112">
        <v>20509.515364769999</v>
      </c>
      <c r="N160" s="112">
        <v>20.107960540000001</v>
      </c>
      <c r="O160" s="112">
        <v>0</v>
      </c>
      <c r="P160" s="112">
        <v>16579.58115921</v>
      </c>
      <c r="Q160" s="112"/>
      <c r="R160" s="112"/>
      <c r="S160" s="112"/>
    </row>
    <row r="161" spans="1:19" hidden="1" outlineLevel="1">
      <c r="A161" s="8">
        <v>45108</v>
      </c>
      <c r="B161" s="112">
        <v>52179.788582269997</v>
      </c>
      <c r="C161" s="112">
        <v>942.50824845</v>
      </c>
      <c r="D161" s="112">
        <v>0</v>
      </c>
      <c r="E161" s="112">
        <v>942.50824845</v>
      </c>
      <c r="F161" s="112">
        <v>0.3</v>
      </c>
      <c r="G161" s="112">
        <v>0</v>
      </c>
      <c r="H161" s="112">
        <v>0.3</v>
      </c>
      <c r="I161" s="112">
        <v>30275.509628039999</v>
      </c>
      <c r="J161" s="112">
        <v>727.37487754000006</v>
      </c>
      <c r="K161" s="112">
        <v>29548.134750500001</v>
      </c>
      <c r="L161" s="112">
        <v>20961.470705780001</v>
      </c>
      <c r="M161" s="112">
        <v>20941.727941140001</v>
      </c>
      <c r="N161" s="112">
        <v>19.742764640000001</v>
      </c>
      <c r="O161" s="112">
        <v>0</v>
      </c>
      <c r="P161" s="112">
        <v>16345.17857844</v>
      </c>
      <c r="Q161" s="112"/>
      <c r="R161" s="112"/>
      <c r="S161" s="112"/>
    </row>
    <row r="162" spans="1:19" hidden="1" outlineLevel="1">
      <c r="A162" s="8">
        <v>45139</v>
      </c>
      <c r="B162" s="112">
        <v>53692.972103619999</v>
      </c>
      <c r="C162" s="112">
        <v>1934.2376773999999</v>
      </c>
      <c r="D162" s="112">
        <v>0</v>
      </c>
      <c r="E162" s="112">
        <v>1934.2376773999999</v>
      </c>
      <c r="F162" s="112">
        <v>0.3</v>
      </c>
      <c r="G162" s="112">
        <v>0</v>
      </c>
      <c r="H162" s="112">
        <v>0.3</v>
      </c>
      <c r="I162" s="112">
        <v>30307.551960119999</v>
      </c>
      <c r="J162" s="112">
        <v>690.15534730000002</v>
      </c>
      <c r="K162" s="112">
        <v>29617.396612820001</v>
      </c>
      <c r="L162" s="112">
        <v>21450.8824661</v>
      </c>
      <c r="M162" s="112">
        <v>21430.630762950001</v>
      </c>
      <c r="N162" s="112">
        <v>20.251703150000001</v>
      </c>
      <c r="O162" s="112">
        <v>0</v>
      </c>
      <c r="P162" s="112">
        <v>15605.60406467</v>
      </c>
      <c r="Q162" s="112"/>
      <c r="R162" s="112"/>
      <c r="S162" s="112"/>
    </row>
    <row r="163" spans="1:19" hidden="1" outlineLevel="1">
      <c r="A163" s="8">
        <v>45170</v>
      </c>
      <c r="B163" s="112">
        <v>55365.606081749997</v>
      </c>
      <c r="C163" s="112">
        <v>3081.2024256499999</v>
      </c>
      <c r="D163" s="112">
        <v>0</v>
      </c>
      <c r="E163" s="112">
        <v>3081.2024256499999</v>
      </c>
      <c r="F163" s="112">
        <v>0.3</v>
      </c>
      <c r="G163" s="112">
        <v>0</v>
      </c>
      <c r="H163" s="112">
        <v>0.3</v>
      </c>
      <c r="I163" s="112">
        <v>30610.104385639999</v>
      </c>
      <c r="J163" s="112">
        <v>718.38443266000002</v>
      </c>
      <c r="K163" s="112">
        <v>29891.719952979998</v>
      </c>
      <c r="L163" s="112">
        <v>21673.999270460001</v>
      </c>
      <c r="M163" s="112">
        <v>21654.1640978</v>
      </c>
      <c r="N163" s="112">
        <v>19.835172660000001</v>
      </c>
      <c r="O163" s="112">
        <v>0</v>
      </c>
      <c r="P163" s="112">
        <v>18609.435887759999</v>
      </c>
      <c r="Q163" s="112"/>
      <c r="R163" s="112"/>
      <c r="S163" s="112"/>
    </row>
    <row r="164" spans="1:19" hidden="1" outlineLevel="1">
      <c r="A164" s="8">
        <v>45200</v>
      </c>
      <c r="B164" s="112">
        <v>54977.605492900002</v>
      </c>
      <c r="C164" s="112">
        <v>2575.2446144599999</v>
      </c>
      <c r="D164" s="112">
        <v>0</v>
      </c>
      <c r="E164" s="112">
        <v>2575.2446144599999</v>
      </c>
      <c r="F164" s="112">
        <v>18.46912347</v>
      </c>
      <c r="G164" s="112">
        <v>0</v>
      </c>
      <c r="H164" s="112">
        <v>18.46912347</v>
      </c>
      <c r="I164" s="112">
        <v>30249.641737639999</v>
      </c>
      <c r="J164" s="112">
        <v>663.50334545999999</v>
      </c>
      <c r="K164" s="112">
        <v>29586.138392180001</v>
      </c>
      <c r="L164" s="112">
        <v>22134.25001733</v>
      </c>
      <c r="M164" s="112">
        <v>22114.844693800002</v>
      </c>
      <c r="N164" s="112">
        <v>19.40532353</v>
      </c>
      <c r="O164" s="112">
        <v>0</v>
      </c>
      <c r="P164" s="112">
        <v>19585.483720429998</v>
      </c>
      <c r="Q164" s="112"/>
      <c r="R164" s="112"/>
      <c r="S164" s="112"/>
    </row>
    <row r="165" spans="1:19" hidden="1" outlineLevel="1">
      <c r="A165" s="8">
        <v>45231</v>
      </c>
      <c r="B165" s="112">
        <v>57234.346940889998</v>
      </c>
      <c r="C165" s="112">
        <v>3181.8401242499999</v>
      </c>
      <c r="D165" s="112">
        <v>0</v>
      </c>
      <c r="E165" s="112">
        <v>3181.8401242499999</v>
      </c>
      <c r="F165" s="112">
        <v>29.19127611</v>
      </c>
      <c r="G165" s="112">
        <v>0</v>
      </c>
      <c r="H165" s="112">
        <v>29.19127611</v>
      </c>
      <c r="I165" s="112">
        <v>31080.63078182</v>
      </c>
      <c r="J165" s="112">
        <v>647.15641714000003</v>
      </c>
      <c r="K165" s="112">
        <v>30433.474364680002</v>
      </c>
      <c r="L165" s="112">
        <v>22942.684758709998</v>
      </c>
      <c r="M165" s="112">
        <v>22924.000400739998</v>
      </c>
      <c r="N165" s="112">
        <v>18.684357970000001</v>
      </c>
      <c r="O165" s="112">
        <v>0</v>
      </c>
      <c r="P165" s="112">
        <v>19886.247622589999</v>
      </c>
      <c r="Q165" s="112"/>
      <c r="R165" s="112"/>
      <c r="S165" s="112"/>
    </row>
    <row r="166" spans="1:19" hidden="1" outlineLevel="1">
      <c r="A166" s="8">
        <v>45261</v>
      </c>
      <c r="B166" s="112">
        <v>55815.553467600002</v>
      </c>
      <c r="C166" s="112">
        <v>1655.0033747800001</v>
      </c>
      <c r="D166" s="112">
        <v>0</v>
      </c>
      <c r="E166" s="112">
        <v>1655.0033747800001</v>
      </c>
      <c r="F166" s="112">
        <v>30.30385339</v>
      </c>
      <c r="G166" s="112">
        <v>0</v>
      </c>
      <c r="H166" s="112">
        <v>30.30385339</v>
      </c>
      <c r="I166" s="112">
        <v>31451.26349677</v>
      </c>
      <c r="J166" s="112">
        <v>637.60810548999996</v>
      </c>
      <c r="K166" s="112">
        <v>30813.655391280001</v>
      </c>
      <c r="L166" s="112">
        <v>22678.982742659999</v>
      </c>
      <c r="M166" s="112">
        <v>22662.100299829999</v>
      </c>
      <c r="N166" s="112">
        <v>16.882442829999999</v>
      </c>
      <c r="O166" s="112">
        <v>0</v>
      </c>
      <c r="P166" s="112">
        <v>12602.29893929</v>
      </c>
      <c r="Q166" s="112"/>
      <c r="R166" s="112"/>
      <c r="S166" s="112"/>
    </row>
    <row r="167" spans="1:19" hidden="1" outlineLevel="1">
      <c r="A167" s="8">
        <v>45292</v>
      </c>
      <c r="B167" s="112">
        <v>55032.508544930002</v>
      </c>
      <c r="C167" s="112">
        <v>844.32819300999995</v>
      </c>
      <c r="D167" s="112">
        <v>0</v>
      </c>
      <c r="E167" s="112">
        <v>844.32819300999995</v>
      </c>
      <c r="F167" s="112">
        <v>29.063025119999999</v>
      </c>
      <c r="G167" s="112">
        <v>0</v>
      </c>
      <c r="H167" s="112">
        <v>29.063025119999999</v>
      </c>
      <c r="I167" s="112">
        <v>31083.22630378</v>
      </c>
      <c r="J167" s="112">
        <v>616.34922610000001</v>
      </c>
      <c r="K167" s="112">
        <v>30466.877077680001</v>
      </c>
      <c r="L167" s="112">
        <v>23075.891023020002</v>
      </c>
      <c r="M167" s="112">
        <v>23060.711607239999</v>
      </c>
      <c r="N167" s="112">
        <v>15.179415779999999</v>
      </c>
      <c r="O167" s="112">
        <v>0</v>
      </c>
      <c r="P167" s="112">
        <v>27325.091013869998</v>
      </c>
      <c r="Q167" s="112"/>
      <c r="R167" s="112"/>
      <c r="S167" s="112"/>
    </row>
    <row r="168" spans="1:19" hidden="1" outlineLevel="1">
      <c r="A168" s="8">
        <v>45323</v>
      </c>
      <c r="B168" s="112">
        <v>55073.692630799997</v>
      </c>
      <c r="C168" s="112">
        <v>947.24374968999996</v>
      </c>
      <c r="D168" s="112">
        <v>0</v>
      </c>
      <c r="E168" s="112">
        <v>947.24374968999996</v>
      </c>
      <c r="F168" s="112">
        <v>27.191507519999998</v>
      </c>
      <c r="G168" s="112">
        <v>0</v>
      </c>
      <c r="H168" s="112">
        <v>27.191507519999998</v>
      </c>
      <c r="I168" s="112">
        <v>30782.722276709999</v>
      </c>
      <c r="J168" s="112">
        <v>602.06750933000001</v>
      </c>
      <c r="K168" s="112">
        <v>30180.654767380001</v>
      </c>
      <c r="L168" s="112">
        <v>23316.535096880001</v>
      </c>
      <c r="M168" s="112">
        <v>23298.405895600001</v>
      </c>
      <c r="N168" s="112">
        <v>18.12920128</v>
      </c>
      <c r="O168" s="112">
        <v>0</v>
      </c>
      <c r="P168" s="112">
        <v>28106.680179390001</v>
      </c>
      <c r="Q168" s="112"/>
      <c r="R168" s="112"/>
      <c r="S168" s="112"/>
    </row>
    <row r="169" spans="1:19" hidden="1" outlineLevel="1">
      <c r="A169" s="8">
        <v>45352</v>
      </c>
      <c r="B169" s="112">
        <v>54397.291018700002</v>
      </c>
      <c r="C169" s="112">
        <v>554.95544643999995</v>
      </c>
      <c r="D169" s="112">
        <v>0</v>
      </c>
      <c r="E169" s="112">
        <v>554.95544643999995</v>
      </c>
      <c r="F169" s="112">
        <v>25.403200210000001</v>
      </c>
      <c r="G169" s="112">
        <v>0</v>
      </c>
      <c r="H169" s="112">
        <v>25.403200210000001</v>
      </c>
      <c r="I169" s="112">
        <v>30156.46586824</v>
      </c>
      <c r="J169" s="112">
        <v>587.69041264999998</v>
      </c>
      <c r="K169" s="112">
        <v>29568.775455589999</v>
      </c>
      <c r="L169" s="112">
        <v>23660.466503809999</v>
      </c>
      <c r="M169" s="112">
        <v>23642.415296809999</v>
      </c>
      <c r="N169" s="112">
        <v>18.051207000000002</v>
      </c>
      <c r="O169" s="112">
        <v>0</v>
      </c>
      <c r="P169" s="112">
        <v>21969.593832300001</v>
      </c>
      <c r="Q169" s="112"/>
      <c r="R169" s="112"/>
      <c r="S169" s="112"/>
    </row>
    <row r="170" spans="1:19" hidden="1" outlineLevel="1">
      <c r="A170" s="8">
        <v>45383</v>
      </c>
      <c r="B170" s="112">
        <v>55951.874276299997</v>
      </c>
      <c r="C170" s="112">
        <v>1218.9116049700001</v>
      </c>
      <c r="D170" s="112">
        <v>0</v>
      </c>
      <c r="E170" s="112">
        <v>1218.9116049700001</v>
      </c>
      <c r="F170" s="112">
        <v>9.2181394399999999</v>
      </c>
      <c r="G170" s="112">
        <v>0</v>
      </c>
      <c r="H170" s="112">
        <v>9.2181394399999999</v>
      </c>
      <c r="I170" s="112">
        <v>30575.665746459999</v>
      </c>
      <c r="J170" s="112">
        <v>572.85521230999996</v>
      </c>
      <c r="K170" s="112">
        <v>30002.810534150001</v>
      </c>
      <c r="L170" s="112">
        <v>24148.07878543</v>
      </c>
      <c r="M170" s="112">
        <v>24130.0910272</v>
      </c>
      <c r="N170" s="112">
        <v>17.987758230000001</v>
      </c>
      <c r="O170" s="112">
        <v>0</v>
      </c>
      <c r="P170" s="112">
        <v>29213.560165399998</v>
      </c>
      <c r="Q170" s="112"/>
      <c r="R170" s="112"/>
      <c r="S170" s="112"/>
    </row>
    <row r="171" spans="1:19" hidden="1" outlineLevel="1">
      <c r="A171" s="8">
        <v>45413</v>
      </c>
      <c r="B171" s="112">
        <v>58213.813737349999</v>
      </c>
      <c r="C171" s="112">
        <v>1778.1267908699999</v>
      </c>
      <c r="D171" s="112">
        <v>0</v>
      </c>
      <c r="E171" s="112">
        <v>1778.1267908699999</v>
      </c>
      <c r="F171" s="112">
        <v>29.741758969999999</v>
      </c>
      <c r="G171" s="112">
        <v>0</v>
      </c>
      <c r="H171" s="112">
        <v>29.741758969999999</v>
      </c>
      <c r="I171" s="112">
        <v>31524.97914815</v>
      </c>
      <c r="J171" s="112">
        <v>585.97554792000005</v>
      </c>
      <c r="K171" s="112">
        <v>30939.00360023</v>
      </c>
      <c r="L171" s="112">
        <v>24880.966039359999</v>
      </c>
      <c r="M171" s="112">
        <v>24863.374860020002</v>
      </c>
      <c r="N171" s="112">
        <v>17.59117934</v>
      </c>
      <c r="O171" s="112">
        <v>0</v>
      </c>
      <c r="P171" s="112">
        <v>33828.371672740002</v>
      </c>
      <c r="Q171" s="112"/>
      <c r="R171" s="112"/>
      <c r="S171" s="112"/>
    </row>
    <row r="172" spans="1:19" hidden="1" outlineLevel="1">
      <c r="A172" s="8">
        <v>45444</v>
      </c>
      <c r="B172" s="112">
        <v>58842.503223990003</v>
      </c>
      <c r="C172" s="112">
        <v>1204.0190664100001</v>
      </c>
      <c r="D172" s="112">
        <v>0</v>
      </c>
      <c r="E172" s="112">
        <v>1204.0190664100001</v>
      </c>
      <c r="F172" s="112">
        <v>41.802519369999999</v>
      </c>
      <c r="G172" s="112">
        <v>0</v>
      </c>
      <c r="H172" s="112">
        <v>41.802519369999999</v>
      </c>
      <c r="I172" s="112">
        <v>31730.301670699999</v>
      </c>
      <c r="J172" s="112">
        <v>541.48810122999998</v>
      </c>
      <c r="K172" s="112">
        <v>31188.813569469999</v>
      </c>
      <c r="L172" s="112">
        <v>25866.379967510002</v>
      </c>
      <c r="M172" s="112">
        <v>25843.122613840002</v>
      </c>
      <c r="N172" s="112">
        <v>23.257353670000001</v>
      </c>
      <c r="O172" s="112">
        <v>0</v>
      </c>
      <c r="P172" s="112">
        <v>22401.12182244</v>
      </c>
      <c r="Q172" s="112"/>
      <c r="R172" s="112"/>
      <c r="S172" s="112"/>
    </row>
    <row r="173" spans="1:19" hidden="1" outlineLevel="1">
      <c r="A173" s="8">
        <v>45474</v>
      </c>
      <c r="B173" s="112">
        <v>59910.112888490003</v>
      </c>
      <c r="C173" s="112">
        <v>894.57891524000001</v>
      </c>
      <c r="D173" s="112">
        <v>0</v>
      </c>
      <c r="E173" s="112">
        <v>894.57891524000001</v>
      </c>
      <c r="F173" s="112">
        <v>100.97787268</v>
      </c>
      <c r="G173" s="112">
        <v>0</v>
      </c>
      <c r="H173" s="112">
        <v>100.97787268</v>
      </c>
      <c r="I173" s="112">
        <v>31871.597720080001</v>
      </c>
      <c r="J173" s="112">
        <v>543.93482739000001</v>
      </c>
      <c r="K173" s="112">
        <v>31327.662892690001</v>
      </c>
      <c r="L173" s="112">
        <v>27042.958380489999</v>
      </c>
      <c r="M173" s="112">
        <v>27019.990729789999</v>
      </c>
      <c r="N173" s="112">
        <v>22.9676507</v>
      </c>
      <c r="O173" s="112">
        <v>0</v>
      </c>
      <c r="P173" s="112">
        <v>22661.688306889999</v>
      </c>
      <c r="Q173" s="112"/>
      <c r="R173" s="112"/>
      <c r="S173" s="112"/>
    </row>
    <row r="174" spans="1:19" hidden="1" outlineLevel="1">
      <c r="A174" s="8">
        <v>45505</v>
      </c>
      <c r="B174" s="112">
        <v>61619.900796499998</v>
      </c>
      <c r="C174" s="112">
        <v>906.67872466999995</v>
      </c>
      <c r="D174" s="112">
        <v>0</v>
      </c>
      <c r="E174" s="112">
        <v>906.67872466999995</v>
      </c>
      <c r="F174" s="112">
        <v>160.2565118</v>
      </c>
      <c r="G174" s="112">
        <v>0</v>
      </c>
      <c r="H174" s="112">
        <v>160.2565118</v>
      </c>
      <c r="I174" s="112">
        <v>32529.21220872</v>
      </c>
      <c r="J174" s="112">
        <v>529.24662660000001</v>
      </c>
      <c r="K174" s="112">
        <v>31999.965582119999</v>
      </c>
      <c r="L174" s="112">
        <v>28023.753351309999</v>
      </c>
      <c r="M174" s="112">
        <v>28001.053133360001</v>
      </c>
      <c r="N174" s="112">
        <v>22.700217949999999</v>
      </c>
      <c r="O174" s="112">
        <v>0</v>
      </c>
      <c r="P174" s="112">
        <v>19235.862299560002</v>
      </c>
      <c r="Q174" s="112"/>
      <c r="R174" s="112"/>
      <c r="S174" s="112"/>
    </row>
    <row r="175" spans="1:19" hidden="1" outlineLevel="1">
      <c r="A175" s="8">
        <v>45536</v>
      </c>
      <c r="B175" s="112">
        <v>63002.32915369</v>
      </c>
      <c r="C175" s="112">
        <v>937.49074603999998</v>
      </c>
      <c r="D175" s="112">
        <v>0</v>
      </c>
      <c r="E175" s="112">
        <v>937.49074603999998</v>
      </c>
      <c r="F175" s="112">
        <v>185.93362306</v>
      </c>
      <c r="G175" s="112">
        <v>0</v>
      </c>
      <c r="H175" s="112">
        <v>185.93362306</v>
      </c>
      <c r="I175" s="112">
        <v>33242.621058129997</v>
      </c>
      <c r="J175" s="112">
        <v>528.97122491000005</v>
      </c>
      <c r="K175" s="112">
        <v>32713.649833219999</v>
      </c>
      <c r="L175" s="112">
        <v>28636.283726459998</v>
      </c>
      <c r="M175" s="112">
        <v>28614.077216419999</v>
      </c>
      <c r="N175" s="112">
        <v>22.206510040000001</v>
      </c>
      <c r="O175" s="112">
        <v>0</v>
      </c>
      <c r="P175" s="112">
        <v>30704.731895209999</v>
      </c>
      <c r="Q175" s="112"/>
      <c r="R175" s="112"/>
      <c r="S175" s="112"/>
    </row>
    <row r="176" spans="1:19" hidden="1" outlineLevel="1">
      <c r="A176" s="8">
        <v>45566</v>
      </c>
      <c r="B176" s="112">
        <v>64090.061317170002</v>
      </c>
      <c r="C176" s="112">
        <v>1272.09122594</v>
      </c>
      <c r="D176" s="112">
        <v>0</v>
      </c>
      <c r="E176" s="112">
        <v>1272.09122594</v>
      </c>
      <c r="F176" s="112">
        <v>204.92974522</v>
      </c>
      <c r="G176" s="112">
        <v>0</v>
      </c>
      <c r="H176" s="112">
        <v>204.92974522</v>
      </c>
      <c r="I176" s="112">
        <v>33395.906342080001</v>
      </c>
      <c r="J176" s="112">
        <v>559.58937332999994</v>
      </c>
      <c r="K176" s="112">
        <v>32836.316968749998</v>
      </c>
      <c r="L176" s="112">
        <v>29217.134003930001</v>
      </c>
      <c r="M176" s="112">
        <v>29198.406978809999</v>
      </c>
      <c r="N176" s="112">
        <v>18.72702512</v>
      </c>
      <c r="O176" s="112">
        <v>0</v>
      </c>
      <c r="P176" s="112">
        <v>24648.02557487</v>
      </c>
      <c r="Q176" s="112"/>
      <c r="R176" s="112"/>
      <c r="S176" s="112"/>
    </row>
    <row r="177" spans="1:19" hidden="1" outlineLevel="1">
      <c r="A177" s="8">
        <v>45597</v>
      </c>
      <c r="B177" s="112">
        <v>65591.793559140002</v>
      </c>
      <c r="C177" s="112">
        <v>1385.09544405</v>
      </c>
      <c r="D177" s="112">
        <v>0</v>
      </c>
      <c r="E177" s="112">
        <v>1385.09544405</v>
      </c>
      <c r="F177" s="112">
        <v>241.02429082</v>
      </c>
      <c r="G177" s="112">
        <v>0</v>
      </c>
      <c r="H177" s="112">
        <v>241.02429082</v>
      </c>
      <c r="I177" s="112">
        <v>34284.384614909999</v>
      </c>
      <c r="J177" s="112">
        <v>518.51060129999996</v>
      </c>
      <c r="K177" s="112">
        <v>33765.874013610002</v>
      </c>
      <c r="L177" s="112">
        <v>29681.289209359998</v>
      </c>
      <c r="M177" s="112">
        <v>29662.639212919999</v>
      </c>
      <c r="N177" s="112">
        <v>18.649996439999999</v>
      </c>
      <c r="O177" s="112">
        <v>0</v>
      </c>
      <c r="P177" s="112">
        <v>28826.562427000001</v>
      </c>
      <c r="Q177" s="112"/>
      <c r="R177" s="112"/>
      <c r="S177" s="112"/>
    </row>
    <row r="178" spans="1:19">
      <c r="A178" s="8">
        <v>45627</v>
      </c>
      <c r="B178" s="112">
        <v>64683.226923790004</v>
      </c>
      <c r="C178" s="112">
        <v>448.19210464999998</v>
      </c>
      <c r="D178" s="112">
        <v>0</v>
      </c>
      <c r="E178" s="112">
        <v>448.19210464999998</v>
      </c>
      <c r="F178" s="112">
        <v>300.41146163000002</v>
      </c>
      <c r="G178" s="112">
        <v>0</v>
      </c>
      <c r="H178" s="112">
        <v>300.41146163000002</v>
      </c>
      <c r="I178" s="112">
        <v>34020.559615270002</v>
      </c>
      <c r="J178" s="112">
        <v>576.89704096000003</v>
      </c>
      <c r="K178" s="112">
        <v>33443.662574310001</v>
      </c>
      <c r="L178" s="112">
        <v>29914.06374224</v>
      </c>
      <c r="M178" s="112">
        <v>29896.009323729999</v>
      </c>
      <c r="N178" s="112">
        <v>18.054418510000001</v>
      </c>
      <c r="O178" s="112">
        <v>0</v>
      </c>
      <c r="P178" s="112">
        <v>25206.653631860001</v>
      </c>
      <c r="Q178" s="112"/>
      <c r="R178" s="112"/>
      <c r="S178" s="112"/>
    </row>
    <row r="179" spans="1:19">
      <c r="A179" s="8">
        <v>45658</v>
      </c>
      <c r="B179" s="112">
        <v>65194.240858949997</v>
      </c>
      <c r="C179" s="112">
        <v>445.50491770000002</v>
      </c>
      <c r="D179" s="112">
        <v>0</v>
      </c>
      <c r="E179" s="112">
        <v>445.50491770000002</v>
      </c>
      <c r="F179" s="112">
        <v>296.35150255999997</v>
      </c>
      <c r="G179" s="112">
        <v>0</v>
      </c>
      <c r="H179" s="112">
        <v>296.35150255999997</v>
      </c>
      <c r="I179" s="112">
        <v>34025.918194170001</v>
      </c>
      <c r="J179" s="112">
        <v>572.39576529999999</v>
      </c>
      <c r="K179" s="112">
        <v>33453.522428869997</v>
      </c>
      <c r="L179" s="112">
        <v>30426.466244520001</v>
      </c>
      <c r="M179" s="112">
        <v>30408.818692100001</v>
      </c>
      <c r="N179" s="112">
        <v>17.64755242</v>
      </c>
      <c r="O179" s="112">
        <v>0</v>
      </c>
      <c r="P179" s="112">
        <v>38250.711360649999</v>
      </c>
      <c r="Q179" s="112"/>
      <c r="R179" s="112"/>
      <c r="S179" s="112"/>
    </row>
    <row r="180" spans="1:19">
      <c r="A180" s="8">
        <v>45689</v>
      </c>
      <c r="B180" s="112">
        <v>66003.943094789996</v>
      </c>
      <c r="C180" s="112">
        <v>335.09558681999999</v>
      </c>
      <c r="D180" s="112">
        <v>0</v>
      </c>
      <c r="E180" s="112">
        <v>335.09558681999999</v>
      </c>
      <c r="F180" s="112">
        <v>264.8219105</v>
      </c>
      <c r="G180" s="112">
        <v>0</v>
      </c>
      <c r="H180" s="112">
        <v>264.8219105</v>
      </c>
      <c r="I180" s="112">
        <v>34683.455676760001</v>
      </c>
      <c r="J180" s="112">
        <v>567.94604418999995</v>
      </c>
      <c r="K180" s="112">
        <v>34115.50963257</v>
      </c>
      <c r="L180" s="112">
        <v>30720.569920710001</v>
      </c>
      <c r="M180" s="112">
        <v>30703.745950879998</v>
      </c>
      <c r="N180" s="112">
        <v>16.823969829999999</v>
      </c>
      <c r="O180" s="112">
        <v>425.08615775999999</v>
      </c>
      <c r="P180" s="112">
        <v>37970.194437120001</v>
      </c>
      <c r="Q180" s="112"/>
      <c r="R180" s="112"/>
      <c r="S180" s="112"/>
    </row>
    <row r="181" spans="1:19">
      <c r="A181" s="8">
        <v>45717</v>
      </c>
      <c r="B181" s="112">
        <v>67074.389960460001</v>
      </c>
      <c r="C181" s="112">
        <v>380.82027785000002</v>
      </c>
      <c r="D181" s="112">
        <v>0</v>
      </c>
      <c r="E181" s="112">
        <v>380.82027785000002</v>
      </c>
      <c r="F181" s="112">
        <v>278.18334655000001</v>
      </c>
      <c r="G181" s="112">
        <v>0</v>
      </c>
      <c r="H181" s="112">
        <v>278.18334655000001</v>
      </c>
      <c r="I181" s="112">
        <v>35256.522132409998</v>
      </c>
      <c r="J181" s="112">
        <v>579.05560054</v>
      </c>
      <c r="K181" s="112">
        <v>34677.466531869999</v>
      </c>
      <c r="L181" s="112">
        <v>31158.864203649999</v>
      </c>
      <c r="M181" s="112">
        <v>31143.564512050001</v>
      </c>
      <c r="N181" s="112">
        <v>15.299691599999999</v>
      </c>
      <c r="O181" s="112">
        <v>134.26117601000001</v>
      </c>
      <c r="P181" s="112">
        <v>37835.834630919999</v>
      </c>
      <c r="Q181" s="112"/>
      <c r="R181" s="112"/>
      <c r="S181" s="112"/>
    </row>
    <row r="182" spans="1:19">
      <c r="A182" s="8">
        <v>45748</v>
      </c>
      <c r="B182" s="112">
        <v>68447.808734170001</v>
      </c>
      <c r="C182" s="112">
        <v>491.48539118999997</v>
      </c>
      <c r="D182" s="112">
        <v>0</v>
      </c>
      <c r="E182" s="112">
        <v>491.48539118999997</v>
      </c>
      <c r="F182" s="112">
        <v>297.78663712000002</v>
      </c>
      <c r="G182" s="112">
        <v>0</v>
      </c>
      <c r="H182" s="112">
        <v>297.78663712000002</v>
      </c>
      <c r="I182" s="112">
        <v>36133.530599919999</v>
      </c>
      <c r="J182" s="112">
        <v>594.82706676999999</v>
      </c>
      <c r="K182" s="112">
        <v>35538.703533150001</v>
      </c>
      <c r="L182" s="112">
        <v>31525.00610594</v>
      </c>
      <c r="M182" s="112">
        <v>31502.794605999999</v>
      </c>
      <c r="N182" s="112">
        <v>22.211499939999999</v>
      </c>
      <c r="O182" s="112">
        <v>0</v>
      </c>
      <c r="P182" s="112">
        <v>37456.265812029997</v>
      </c>
      <c r="Q182" s="112"/>
      <c r="R182" s="112"/>
      <c r="S182" s="112"/>
    </row>
    <row r="183" spans="1:19">
      <c r="A183" s="8">
        <v>45778</v>
      </c>
      <c r="B183" s="112">
        <v>70218.246372530004</v>
      </c>
      <c r="C183" s="112">
        <v>448.30450973000001</v>
      </c>
      <c r="D183" s="112">
        <v>0</v>
      </c>
      <c r="E183" s="112">
        <v>448.30450973000001</v>
      </c>
      <c r="F183" s="112">
        <v>358.78914369</v>
      </c>
      <c r="G183" s="112">
        <v>0</v>
      </c>
      <c r="H183" s="112">
        <v>358.78914369</v>
      </c>
      <c r="I183" s="112">
        <v>37300.283778409997</v>
      </c>
      <c r="J183" s="112">
        <v>572.82693637</v>
      </c>
      <c r="K183" s="112">
        <v>36727.456842040003</v>
      </c>
      <c r="L183" s="112">
        <v>32110.868940699998</v>
      </c>
      <c r="M183" s="112">
        <v>32088.047140350001</v>
      </c>
      <c r="N183" s="112">
        <v>22.82180035</v>
      </c>
      <c r="O183" s="112">
        <v>0</v>
      </c>
      <c r="P183" s="112">
        <v>37140.050285370002</v>
      </c>
      <c r="Q183" s="112"/>
      <c r="R183" s="112"/>
      <c r="S183" s="112"/>
    </row>
    <row r="184" spans="1:19">
      <c r="A184" s="8">
        <v>45809</v>
      </c>
      <c r="B184" s="112">
        <v>71003.137572690001</v>
      </c>
      <c r="C184" s="112">
        <v>523.65401876999999</v>
      </c>
      <c r="D184" s="112">
        <v>0</v>
      </c>
      <c r="E184" s="112">
        <v>523.65401876999999</v>
      </c>
      <c r="F184" s="112">
        <v>377.57336430999999</v>
      </c>
      <c r="G184" s="112">
        <v>0</v>
      </c>
      <c r="H184" s="112">
        <v>377.57336430999999</v>
      </c>
      <c r="I184" s="112">
        <v>37715.487457570001</v>
      </c>
      <c r="J184" s="112">
        <v>636.2200977</v>
      </c>
      <c r="K184" s="112">
        <v>37079.267359869998</v>
      </c>
      <c r="L184" s="112">
        <v>32386.422732039999</v>
      </c>
      <c r="M184" s="112">
        <v>32362.741937089999</v>
      </c>
      <c r="N184" s="112">
        <v>23.680794949999999</v>
      </c>
      <c r="O184" s="112">
        <v>0</v>
      </c>
      <c r="P184" s="112">
        <v>64049.457235560003</v>
      </c>
      <c r="Q184" s="112"/>
      <c r="R184" s="112"/>
      <c r="S184" s="112"/>
    </row>
    <row r="185" spans="1:19">
      <c r="A185" s="8">
        <v>45839</v>
      </c>
      <c r="B185" s="112">
        <v>77214.900425369997</v>
      </c>
      <c r="C185" s="112">
        <v>357.48326856</v>
      </c>
      <c r="D185" s="112">
        <v>0</v>
      </c>
      <c r="E185" s="112">
        <v>357.48326856</v>
      </c>
      <c r="F185" s="112">
        <v>387.79757952</v>
      </c>
      <c r="G185" s="112">
        <v>0</v>
      </c>
      <c r="H185" s="112">
        <v>387.79757952</v>
      </c>
      <c r="I185" s="112">
        <v>43577.745939239998</v>
      </c>
      <c r="J185" s="112">
        <v>5411.9332629700002</v>
      </c>
      <c r="K185" s="112">
        <v>38165.812676269998</v>
      </c>
      <c r="L185" s="112">
        <v>32891.873638049998</v>
      </c>
      <c r="M185" s="112">
        <v>32867.66465993</v>
      </c>
      <c r="N185" s="112">
        <v>24.208978120000001</v>
      </c>
      <c r="O185" s="112">
        <v>0</v>
      </c>
      <c r="P185" s="112">
        <v>57949.287896770002</v>
      </c>
      <c r="Q185" s="112"/>
      <c r="R185" s="112"/>
      <c r="S185" s="112"/>
    </row>
    <row r="186" spans="1:19">
      <c r="A186" s="8">
        <v>45870</v>
      </c>
      <c r="B186" s="112">
        <v>78154.262264770005</v>
      </c>
      <c r="C186" s="112">
        <v>280.9083109</v>
      </c>
      <c r="D186" s="112">
        <v>0</v>
      </c>
      <c r="E186" s="112">
        <v>280.9083109</v>
      </c>
      <c r="F186" s="112">
        <v>441.06690424999999</v>
      </c>
      <c r="G186" s="112">
        <v>0</v>
      </c>
      <c r="H186" s="112">
        <v>441.06690424999999</v>
      </c>
      <c r="I186" s="112">
        <v>43888.743357450003</v>
      </c>
      <c r="J186" s="112">
        <v>5455.2645732399997</v>
      </c>
      <c r="K186" s="112">
        <v>38433.478784209998</v>
      </c>
      <c r="L186" s="112">
        <v>33543.543692170002</v>
      </c>
      <c r="M186" s="112">
        <v>33520.476362690002</v>
      </c>
      <c r="N186" s="112">
        <v>23.067329480000001</v>
      </c>
      <c r="O186" s="112">
        <v>0</v>
      </c>
      <c r="P186" s="112">
        <v>57236.684747979998</v>
      </c>
      <c r="Q186" s="112"/>
      <c r="R186" s="112"/>
      <c r="S186" s="112"/>
    </row>
    <row r="187" spans="1:19">
      <c r="A187" s="8">
        <v>45901</v>
      </c>
      <c r="B187" s="112">
        <v>78926.545196430001</v>
      </c>
      <c r="C187" s="112">
        <v>284.39290704000001</v>
      </c>
      <c r="D187" s="112">
        <v>0</v>
      </c>
      <c r="E187" s="112">
        <v>284.39290704000001</v>
      </c>
      <c r="F187" s="112">
        <v>478.79555758999999</v>
      </c>
      <c r="G187" s="112">
        <v>0</v>
      </c>
      <c r="H187" s="112">
        <v>478.79555758999999</v>
      </c>
      <c r="I187" s="112">
        <v>44645.148319799999</v>
      </c>
      <c r="J187" s="112">
        <v>5504.51587337</v>
      </c>
      <c r="K187" s="112">
        <v>39140.632446429998</v>
      </c>
      <c r="L187" s="112">
        <v>33518.208412</v>
      </c>
      <c r="M187" s="112">
        <v>33495.394425040002</v>
      </c>
      <c r="N187" s="112">
        <v>22.813986960000001</v>
      </c>
      <c r="O187" s="112">
        <v>0</v>
      </c>
      <c r="P187" s="112">
        <v>56169.26684543</v>
      </c>
      <c r="Q187" s="112"/>
      <c r="R187" s="112"/>
      <c r="S187" s="112"/>
    </row>
    <row r="188" spans="1:19">
      <c r="A188" s="8">
        <v>45931</v>
      </c>
      <c r="B188" s="112">
        <v>80570.659487009994</v>
      </c>
      <c r="C188" s="112">
        <v>288.86761046999999</v>
      </c>
      <c r="D188" s="112">
        <v>0</v>
      </c>
      <c r="E188" s="112">
        <v>288.86761046999999</v>
      </c>
      <c r="F188" s="112">
        <v>518.10338716000001</v>
      </c>
      <c r="G188" s="112">
        <v>0</v>
      </c>
      <c r="H188" s="112">
        <v>518.10338716000001</v>
      </c>
      <c r="I188" s="112">
        <v>46057.799973599998</v>
      </c>
      <c r="J188" s="112">
        <v>5496.5327283899996</v>
      </c>
      <c r="K188" s="112">
        <v>40561.267245210001</v>
      </c>
      <c r="L188" s="112">
        <v>33705.888515780003</v>
      </c>
      <c r="M188" s="112">
        <v>33683.538032659999</v>
      </c>
      <c r="N188" s="112">
        <v>22.35048312</v>
      </c>
      <c r="O188" s="112">
        <v>0</v>
      </c>
      <c r="P188" s="112">
        <v>52416.170045970001</v>
      </c>
      <c r="Q188" s="112"/>
      <c r="R188" s="112"/>
      <c r="S188" s="112"/>
    </row>
    <row r="189" spans="1:19">
      <c r="A189" s="8">
        <v>45962</v>
      </c>
      <c r="B189" s="112">
        <v>83005.850199470005</v>
      </c>
      <c r="C189" s="112">
        <v>367.28261357000002</v>
      </c>
      <c r="D189" s="112">
        <v>0</v>
      </c>
      <c r="E189" s="112">
        <v>367.28261357000002</v>
      </c>
      <c r="F189" s="112">
        <v>636.98261639999998</v>
      </c>
      <c r="G189" s="112">
        <v>0</v>
      </c>
      <c r="H189" s="112">
        <v>636.98261639999998</v>
      </c>
      <c r="I189" s="112">
        <v>47669.807059430001</v>
      </c>
      <c r="J189" s="112">
        <v>5522.6933509600003</v>
      </c>
      <c r="K189" s="112">
        <v>42147.113708470002</v>
      </c>
      <c r="L189" s="112">
        <v>34331.777910069999</v>
      </c>
      <c r="M189" s="112">
        <v>34309.642197510002</v>
      </c>
      <c r="N189" s="112">
        <v>22.135712560000002</v>
      </c>
      <c r="O189" s="112">
        <v>0</v>
      </c>
      <c r="P189" s="112">
        <v>56816.034013349999</v>
      </c>
      <c r="Q189" s="112"/>
      <c r="R189" s="112"/>
      <c r="S189" s="112"/>
    </row>
    <row r="190" spans="1:19">
      <c r="A190" s="8">
        <v>45992</v>
      </c>
      <c r="B190" s="112">
        <v>91125.237095460005</v>
      </c>
      <c r="C190" s="112">
        <v>411.17900272999998</v>
      </c>
      <c r="D190" s="112">
        <v>0</v>
      </c>
      <c r="E190" s="112">
        <v>411.17900272999998</v>
      </c>
      <c r="F190" s="112">
        <v>1049.1763206999999</v>
      </c>
      <c r="G190" s="112">
        <v>0</v>
      </c>
      <c r="H190" s="112">
        <v>1049.1763206999999</v>
      </c>
      <c r="I190" s="112">
        <v>54851.415489250001</v>
      </c>
      <c r="J190" s="112">
        <v>10583.2181129</v>
      </c>
      <c r="K190" s="112">
        <v>44268.197376349999</v>
      </c>
      <c r="L190" s="112">
        <v>34813.466282779998</v>
      </c>
      <c r="M190" s="112">
        <v>34792.386548089999</v>
      </c>
      <c r="N190" s="112">
        <v>21.079734689999999</v>
      </c>
      <c r="O190" s="112">
        <v>0</v>
      </c>
      <c r="P190" s="112">
        <v>45035.823469529998</v>
      </c>
      <c r="Q190" s="112"/>
      <c r="R190" s="112"/>
      <c r="S190" s="11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12.332031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229</v>
      </c>
    </row>
    <row r="6" spans="1:17" s="19" customFormat="1" ht="12.75" customHeight="1">
      <c r="A6" s="195" t="s">
        <v>0</v>
      </c>
      <c r="B6" s="184" t="s">
        <v>63</v>
      </c>
      <c r="C6" s="198" t="s">
        <v>7</v>
      </c>
      <c r="D6" s="198"/>
      <c r="E6" s="198"/>
      <c r="F6" s="198" t="s">
        <v>2</v>
      </c>
      <c r="G6" s="198"/>
      <c r="H6" s="198"/>
      <c r="I6" s="198"/>
      <c r="J6" s="198"/>
      <c r="K6" s="198"/>
      <c r="L6" s="198"/>
      <c r="M6" s="198"/>
    </row>
    <row r="7" spans="1:17" s="19" customFormat="1" ht="16.5" customHeight="1">
      <c r="A7" s="196"/>
      <c r="B7" s="184"/>
      <c r="C7" s="198"/>
      <c r="D7" s="198"/>
      <c r="E7" s="198"/>
      <c r="F7" s="198" t="s">
        <v>17</v>
      </c>
      <c r="G7" s="199"/>
      <c r="H7" s="199"/>
      <c r="I7" s="199"/>
      <c r="J7" s="198" t="s">
        <v>9</v>
      </c>
      <c r="K7" s="199"/>
      <c r="L7" s="199"/>
      <c r="M7" s="199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87478.203783379999</v>
      </c>
      <c r="C11" s="43">
        <f>G11+K11</f>
        <v>46275.994243169996</v>
      </c>
      <c r="D11" s="43">
        <f t="shared" ref="D11:E11" si="0">H11+L11</f>
        <v>35318.345822179996</v>
      </c>
      <c r="E11" s="43">
        <f t="shared" si="0"/>
        <v>5883.8637180300002</v>
      </c>
      <c r="F11" s="43">
        <v>65184.090371910002</v>
      </c>
      <c r="G11" s="43">
        <v>36627.131497659997</v>
      </c>
      <c r="H11" s="43">
        <v>25242.327741739999</v>
      </c>
      <c r="I11" s="43">
        <v>3314.63113251</v>
      </c>
      <c r="J11" s="43">
        <v>22294.11341147</v>
      </c>
      <c r="K11" s="43">
        <v>9648.8627455099995</v>
      </c>
      <c r="L11" s="43">
        <v>10076.018080440001</v>
      </c>
      <c r="M11" s="43">
        <v>2569.2325855200002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90281.385047410004</v>
      </c>
      <c r="C12" s="43">
        <f t="shared" ref="C12:C67" si="1">G12+K12</f>
        <v>47034.628544120002</v>
      </c>
      <c r="D12" s="43">
        <f t="shared" ref="D12:D67" si="2">H12+L12</f>
        <v>37321.31658803</v>
      </c>
      <c r="E12" s="43">
        <f t="shared" ref="E12:E67" si="3">I12+M12</f>
        <v>5925.4399152599999</v>
      </c>
      <c r="F12" s="43">
        <v>67894.910974829996</v>
      </c>
      <c r="G12" s="43">
        <v>36976.13599766</v>
      </c>
      <c r="H12" s="43">
        <v>27459.14183973</v>
      </c>
      <c r="I12" s="43">
        <v>3459.6331374400002</v>
      </c>
      <c r="J12" s="43">
        <v>22386.47407258</v>
      </c>
      <c r="K12" s="43">
        <v>10058.49254646</v>
      </c>
      <c r="L12" s="43">
        <v>9862.1747482999999</v>
      </c>
      <c r="M12" s="43">
        <v>2465.8067778200002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97440.554785600005</v>
      </c>
      <c r="C13" s="43">
        <f t="shared" si="1"/>
        <v>47554.930013800004</v>
      </c>
      <c r="D13" s="43">
        <f t="shared" si="2"/>
        <v>44046.647448799995</v>
      </c>
      <c r="E13" s="43">
        <f t="shared" si="3"/>
        <v>5838.9773230000001</v>
      </c>
      <c r="F13" s="43">
        <v>72880.591763770004</v>
      </c>
      <c r="G13" s="43">
        <v>36870.732190230003</v>
      </c>
      <c r="H13" s="43">
        <v>32594.325248689998</v>
      </c>
      <c r="I13" s="43">
        <v>3415.5343248499998</v>
      </c>
      <c r="J13" s="43">
        <v>24559.963021830001</v>
      </c>
      <c r="K13" s="43">
        <v>10684.197823570001</v>
      </c>
      <c r="L13" s="43">
        <v>11452.32220011</v>
      </c>
      <c r="M13" s="43">
        <v>2423.4429981500002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100296.69148024</v>
      </c>
      <c r="C14" s="43">
        <f t="shared" si="1"/>
        <v>50755.455027769996</v>
      </c>
      <c r="D14" s="43">
        <f t="shared" si="2"/>
        <v>43750.01201803</v>
      </c>
      <c r="E14" s="43">
        <f t="shared" si="3"/>
        <v>5791.2244344400006</v>
      </c>
      <c r="F14" s="43">
        <v>73795.124480080005</v>
      </c>
      <c r="G14" s="43">
        <v>36118.249786419998</v>
      </c>
      <c r="H14" s="43">
        <v>34397.082110460004</v>
      </c>
      <c r="I14" s="43">
        <v>3279.7925832000001</v>
      </c>
      <c r="J14" s="43">
        <v>26501.567000160001</v>
      </c>
      <c r="K14" s="43">
        <v>14637.205241350001</v>
      </c>
      <c r="L14" s="43">
        <v>9352.9299075700001</v>
      </c>
      <c r="M14" s="43">
        <v>2511.43185124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101653.9146438</v>
      </c>
      <c r="C15" s="43">
        <f t="shared" si="1"/>
        <v>53876.912468130002</v>
      </c>
      <c r="D15" s="43">
        <f t="shared" si="2"/>
        <v>42059.890949830005</v>
      </c>
      <c r="E15" s="43">
        <f t="shared" si="3"/>
        <v>5717.1112258399999</v>
      </c>
      <c r="F15" s="43">
        <v>73391.573277899995</v>
      </c>
      <c r="G15" s="43">
        <v>36698.540737540003</v>
      </c>
      <c r="H15" s="43">
        <v>33304.999923930001</v>
      </c>
      <c r="I15" s="43">
        <v>3388.03261643</v>
      </c>
      <c r="J15" s="43">
        <v>28262.3413659</v>
      </c>
      <c r="K15" s="43">
        <v>17178.371730589999</v>
      </c>
      <c r="L15" s="43">
        <v>8754.8910259000004</v>
      </c>
      <c r="M15" s="43">
        <v>2329.0786094099999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102225.34654055</v>
      </c>
      <c r="C16" s="43">
        <f t="shared" si="1"/>
        <v>54248.51287169</v>
      </c>
      <c r="D16" s="43">
        <f t="shared" si="2"/>
        <v>42091.484856340001</v>
      </c>
      <c r="E16" s="43">
        <f t="shared" si="3"/>
        <v>5885.3488125200001</v>
      </c>
      <c r="F16" s="43">
        <v>75039.697582959998</v>
      </c>
      <c r="G16" s="43">
        <v>37644.359695120002</v>
      </c>
      <c r="H16" s="43">
        <v>34195.289012100002</v>
      </c>
      <c r="I16" s="43">
        <v>3200.0488757399999</v>
      </c>
      <c r="J16" s="43">
        <v>27185.648957590001</v>
      </c>
      <c r="K16" s="43">
        <v>16604.153176569998</v>
      </c>
      <c r="L16" s="43">
        <v>7896.19584424</v>
      </c>
      <c r="M16" s="43">
        <v>2685.2999367799998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103675.69510180999</v>
      </c>
      <c r="C17" s="43">
        <f t="shared" si="1"/>
        <v>55596.290238430003</v>
      </c>
      <c r="D17" s="43">
        <f t="shared" si="2"/>
        <v>41939.75475154</v>
      </c>
      <c r="E17" s="43">
        <f t="shared" si="3"/>
        <v>6139.6501118400001</v>
      </c>
      <c r="F17" s="43">
        <v>76785.975356340001</v>
      </c>
      <c r="G17" s="43">
        <v>38683.727348810004</v>
      </c>
      <c r="H17" s="43">
        <v>34961.556391860002</v>
      </c>
      <c r="I17" s="43">
        <v>3140.6916156699999</v>
      </c>
      <c r="J17" s="43">
        <v>26889.71974547</v>
      </c>
      <c r="K17" s="43">
        <v>16912.56288962</v>
      </c>
      <c r="L17" s="43">
        <v>6978.1983596800001</v>
      </c>
      <c r="M17" s="43">
        <v>2998.9584961700002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105000.24130805</v>
      </c>
      <c r="C18" s="43">
        <f t="shared" si="1"/>
        <v>55531.455717079996</v>
      </c>
      <c r="D18" s="43">
        <f t="shared" si="2"/>
        <v>43376.058898379997</v>
      </c>
      <c r="E18" s="43">
        <f t="shared" si="3"/>
        <v>6092.7266925900003</v>
      </c>
      <c r="F18" s="43">
        <v>78212.653818709994</v>
      </c>
      <c r="G18" s="43">
        <v>38152.013614880001</v>
      </c>
      <c r="H18" s="43">
        <v>36852.545107940001</v>
      </c>
      <c r="I18" s="43">
        <v>3208.0950958899998</v>
      </c>
      <c r="J18" s="43">
        <v>26787.58748934</v>
      </c>
      <c r="K18" s="43">
        <v>17379.442102199999</v>
      </c>
      <c r="L18" s="43">
        <v>6523.5137904399999</v>
      </c>
      <c r="M18" s="43">
        <v>2884.6315967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106378.45746262</v>
      </c>
      <c r="C19" s="43">
        <f t="shared" si="1"/>
        <v>58044.426076219999</v>
      </c>
      <c r="D19" s="43">
        <f t="shared" si="2"/>
        <v>42089.865753749997</v>
      </c>
      <c r="E19" s="43">
        <f t="shared" si="3"/>
        <v>6244.1656326499997</v>
      </c>
      <c r="F19" s="43">
        <v>81073.785825350002</v>
      </c>
      <c r="G19" s="43">
        <v>41679.862436110001</v>
      </c>
      <c r="H19" s="43">
        <v>35969.48447825</v>
      </c>
      <c r="I19" s="43">
        <v>3424.4389109899998</v>
      </c>
      <c r="J19" s="43">
        <v>25304.671637269999</v>
      </c>
      <c r="K19" s="43">
        <v>16364.56364011</v>
      </c>
      <c r="L19" s="43">
        <v>6120.3812754999999</v>
      </c>
      <c r="M19" s="43">
        <v>2819.7267216599998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106252.32331471</v>
      </c>
      <c r="C20" s="43">
        <f t="shared" si="1"/>
        <v>57944.712281350003</v>
      </c>
      <c r="D20" s="43">
        <f t="shared" si="2"/>
        <v>41936.323747670001</v>
      </c>
      <c r="E20" s="43">
        <f t="shared" si="3"/>
        <v>6371.2872856900003</v>
      </c>
      <c r="F20" s="43">
        <v>81307.882138040004</v>
      </c>
      <c r="G20" s="43">
        <v>42050.517822620001</v>
      </c>
      <c r="H20" s="43">
        <v>35792.142663680002</v>
      </c>
      <c r="I20" s="43">
        <v>3465.2216517400002</v>
      </c>
      <c r="J20" s="43">
        <v>24944.44117667</v>
      </c>
      <c r="K20" s="43">
        <v>15894.19445873</v>
      </c>
      <c r="L20" s="43">
        <v>6144.1810839899999</v>
      </c>
      <c r="M20" s="43">
        <v>2906.0656339500001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105344.75694467001</v>
      </c>
      <c r="C21" s="43">
        <f t="shared" si="1"/>
        <v>58528.380755090002</v>
      </c>
      <c r="D21" s="43">
        <f t="shared" si="2"/>
        <v>40351.021488309998</v>
      </c>
      <c r="E21" s="43">
        <f t="shared" si="3"/>
        <v>6465.3547012700001</v>
      </c>
      <c r="F21" s="43">
        <v>81815.091168419996</v>
      </c>
      <c r="G21" s="43">
        <v>43512.408341800001</v>
      </c>
      <c r="H21" s="43">
        <v>34565.845719769997</v>
      </c>
      <c r="I21" s="43">
        <v>3736.8371068500001</v>
      </c>
      <c r="J21" s="43">
        <v>23529.66577625</v>
      </c>
      <c r="K21" s="43">
        <v>15015.972413289999</v>
      </c>
      <c r="L21" s="43">
        <v>5785.1757685399998</v>
      </c>
      <c r="M21" s="43">
        <v>2728.51759442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106528.75566051</v>
      </c>
      <c r="C22" s="43">
        <f t="shared" si="1"/>
        <v>69770.493746459993</v>
      </c>
      <c r="D22" s="43">
        <f t="shared" si="2"/>
        <v>30760.7369755</v>
      </c>
      <c r="E22" s="43">
        <f t="shared" si="3"/>
        <v>5997.5249385500001</v>
      </c>
      <c r="F22" s="43">
        <v>84638.653989700004</v>
      </c>
      <c r="G22" s="43">
        <v>55674.755482959998</v>
      </c>
      <c r="H22" s="43">
        <v>25416.335038900001</v>
      </c>
      <c r="I22" s="43">
        <v>3547.5634678400002</v>
      </c>
      <c r="J22" s="43">
        <v>21890.10167081</v>
      </c>
      <c r="K22" s="43">
        <v>14095.738263499999</v>
      </c>
      <c r="L22" s="43">
        <v>5344.4019366000002</v>
      </c>
      <c r="M22" s="43">
        <v>2449.96147071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106989.41567841001</v>
      </c>
      <c r="C23" s="43">
        <f t="shared" si="1"/>
        <v>76418.817212869995</v>
      </c>
      <c r="D23" s="43">
        <f t="shared" si="2"/>
        <v>24620.230312749998</v>
      </c>
      <c r="E23" s="43">
        <f t="shared" si="3"/>
        <v>5950.3681527899998</v>
      </c>
      <c r="F23" s="43">
        <v>85396.100357500007</v>
      </c>
      <c r="G23" s="43">
        <v>62544.836158869999</v>
      </c>
      <c r="H23" s="43">
        <v>19316.85157771</v>
      </c>
      <c r="I23" s="43">
        <v>3534.4126209199999</v>
      </c>
      <c r="J23" s="43">
        <v>21593.315320909998</v>
      </c>
      <c r="K23" s="43">
        <v>13873.981054</v>
      </c>
      <c r="L23" s="43">
        <v>5303.3787350399998</v>
      </c>
      <c r="M23" s="43">
        <v>2415.95553187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107720.51765589</v>
      </c>
      <c r="C24" s="43">
        <f t="shared" si="1"/>
        <v>80923.13079540999</v>
      </c>
      <c r="D24" s="43">
        <f t="shared" si="2"/>
        <v>20683.519907649999</v>
      </c>
      <c r="E24" s="43">
        <f t="shared" si="3"/>
        <v>6113.8669528299997</v>
      </c>
      <c r="F24" s="43">
        <v>86792.708573900003</v>
      </c>
      <c r="G24" s="43">
        <v>67491.966658039993</v>
      </c>
      <c r="H24" s="43">
        <v>15658.696322330001</v>
      </c>
      <c r="I24" s="43">
        <v>3642.0455935300001</v>
      </c>
      <c r="J24" s="43">
        <v>20927.809081989999</v>
      </c>
      <c r="K24" s="43">
        <v>13431.16413737</v>
      </c>
      <c r="L24" s="43">
        <v>5024.8235853200003</v>
      </c>
      <c r="M24" s="43">
        <v>2471.8213593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108499.1694955</v>
      </c>
      <c r="C25" s="43">
        <f t="shared" si="1"/>
        <v>83217.703279969995</v>
      </c>
      <c r="D25" s="43">
        <f t="shared" si="2"/>
        <v>19064.445033110002</v>
      </c>
      <c r="E25" s="43">
        <f t="shared" si="3"/>
        <v>6217.0211824199996</v>
      </c>
      <c r="F25" s="43">
        <v>88415.115479879998</v>
      </c>
      <c r="G25" s="43">
        <v>70637.404824910001</v>
      </c>
      <c r="H25" s="43">
        <v>14130.591936930001</v>
      </c>
      <c r="I25" s="43">
        <v>3647.1187180400002</v>
      </c>
      <c r="J25" s="43">
        <v>20084.05401562</v>
      </c>
      <c r="K25" s="43">
        <v>12580.298455059999</v>
      </c>
      <c r="L25" s="43">
        <v>4933.8530961799997</v>
      </c>
      <c r="M25" s="43">
        <v>2569.9024643799999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109427.38263037</v>
      </c>
      <c r="C26" s="43">
        <f t="shared" si="1"/>
        <v>85384.253829259993</v>
      </c>
      <c r="D26" s="43">
        <f t="shared" si="2"/>
        <v>18318.498663409999</v>
      </c>
      <c r="E26" s="43">
        <f t="shared" si="3"/>
        <v>5724.6301377</v>
      </c>
      <c r="F26" s="43">
        <v>89530.392260880006</v>
      </c>
      <c r="G26" s="43">
        <v>72903.750433099995</v>
      </c>
      <c r="H26" s="43">
        <v>13246.719424069999</v>
      </c>
      <c r="I26" s="43">
        <v>3379.9224037099998</v>
      </c>
      <c r="J26" s="43">
        <v>19896.990369489999</v>
      </c>
      <c r="K26" s="43">
        <v>12480.50339616</v>
      </c>
      <c r="L26" s="43">
        <v>5071.7792393399995</v>
      </c>
      <c r="M26" s="43">
        <v>2344.7077339900002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109672.42618667999</v>
      </c>
      <c r="C27" s="43">
        <f t="shared" si="1"/>
        <v>86374.836251109999</v>
      </c>
      <c r="D27" s="43">
        <f t="shared" si="2"/>
        <v>17704.641840569999</v>
      </c>
      <c r="E27" s="43">
        <f t="shared" si="3"/>
        <v>5592.9480949999997</v>
      </c>
      <c r="F27" s="43">
        <v>90366.47344242</v>
      </c>
      <c r="G27" s="43">
        <v>74345.626638219997</v>
      </c>
      <c r="H27" s="43">
        <v>12635.95416557</v>
      </c>
      <c r="I27" s="43">
        <v>3384.89263863</v>
      </c>
      <c r="J27" s="43">
        <v>19305.952744260001</v>
      </c>
      <c r="K27" s="43">
        <v>12029.209612889999</v>
      </c>
      <c r="L27" s="43">
        <v>5068.6876750000001</v>
      </c>
      <c r="M27" s="43">
        <v>2208.0554563699998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113173.22063642</v>
      </c>
      <c r="C28" s="43">
        <f t="shared" si="1"/>
        <v>90083.697996269999</v>
      </c>
      <c r="D28" s="43">
        <f t="shared" si="2"/>
        <v>17591.140564900001</v>
      </c>
      <c r="E28" s="43">
        <f t="shared" si="3"/>
        <v>5498.3820752499996</v>
      </c>
      <c r="F28" s="43">
        <v>93158.170942879995</v>
      </c>
      <c r="G28" s="43">
        <v>77139.449218099995</v>
      </c>
      <c r="H28" s="43">
        <v>12614.316910240001</v>
      </c>
      <c r="I28" s="43">
        <v>3404.4048145400002</v>
      </c>
      <c r="J28" s="43">
        <v>20015.049693540001</v>
      </c>
      <c r="K28" s="43">
        <v>12944.24877817</v>
      </c>
      <c r="L28" s="43">
        <v>4976.8236546600001</v>
      </c>
      <c r="M28" s="43">
        <v>2093.9772607099999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115839.78397539</v>
      </c>
      <c r="C29" s="43">
        <f t="shared" si="1"/>
        <v>92639.710195250009</v>
      </c>
      <c r="D29" s="43">
        <f t="shared" si="2"/>
        <v>17501.55514506</v>
      </c>
      <c r="E29" s="43">
        <f t="shared" si="3"/>
        <v>5698.5186350799995</v>
      </c>
      <c r="F29" s="43">
        <v>94552.191624640007</v>
      </c>
      <c r="G29" s="43">
        <v>78435.914138310007</v>
      </c>
      <c r="H29" s="43">
        <v>12545.209713169999</v>
      </c>
      <c r="I29" s="43">
        <v>3571.0677731599999</v>
      </c>
      <c r="J29" s="43">
        <v>21287.592350750001</v>
      </c>
      <c r="K29" s="43">
        <v>14203.79605694</v>
      </c>
      <c r="L29" s="43">
        <v>4956.3454318900003</v>
      </c>
      <c r="M29" s="43">
        <v>2127.4508619200001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117221.41409568</v>
      </c>
      <c r="C30" s="43">
        <f t="shared" si="1"/>
        <v>92748.467492130003</v>
      </c>
      <c r="D30" s="43">
        <f t="shared" si="2"/>
        <v>17429.250603829998</v>
      </c>
      <c r="E30" s="43">
        <f t="shared" si="3"/>
        <v>7043.6959997199992</v>
      </c>
      <c r="F30" s="43">
        <v>95334.780171399994</v>
      </c>
      <c r="G30" s="43">
        <v>77924.265826720002</v>
      </c>
      <c r="H30" s="43">
        <v>12492.2622507</v>
      </c>
      <c r="I30" s="43">
        <v>4918.2520939799997</v>
      </c>
      <c r="J30" s="43">
        <v>21886.633924279999</v>
      </c>
      <c r="K30" s="43">
        <v>14824.201665410001</v>
      </c>
      <c r="L30" s="43">
        <v>4936.9883531300002</v>
      </c>
      <c r="M30" s="43">
        <v>2125.44390574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117861.45175553</v>
      </c>
      <c r="C31" s="43">
        <f t="shared" si="1"/>
        <v>93772.187394749999</v>
      </c>
      <c r="D31" s="43">
        <f t="shared" si="2"/>
        <v>16895.062744139999</v>
      </c>
      <c r="E31" s="43">
        <f t="shared" si="3"/>
        <v>7194.2016166399999</v>
      </c>
      <c r="F31" s="43">
        <v>96548.466652920004</v>
      </c>
      <c r="G31" s="43">
        <v>79127.865184850001</v>
      </c>
      <c r="H31" s="43">
        <v>12426.1987618</v>
      </c>
      <c r="I31" s="43">
        <v>4994.4027062699997</v>
      </c>
      <c r="J31" s="43">
        <v>21312.98510261</v>
      </c>
      <c r="K31" s="43">
        <v>14644.3222099</v>
      </c>
      <c r="L31" s="43">
        <v>4468.8639823399999</v>
      </c>
      <c r="M31" s="43">
        <v>2199.7989103700002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118961.69345296</v>
      </c>
      <c r="C32" s="43">
        <f t="shared" si="1"/>
        <v>95184.333886280001</v>
      </c>
      <c r="D32" s="43">
        <f t="shared" si="2"/>
        <v>16470.598949539999</v>
      </c>
      <c r="E32" s="43">
        <f t="shared" si="3"/>
        <v>7306.7606171400002</v>
      </c>
      <c r="F32" s="43">
        <v>97534.039993989994</v>
      </c>
      <c r="G32" s="43">
        <v>80370.729747830002</v>
      </c>
      <c r="H32" s="43">
        <v>12043.19279144</v>
      </c>
      <c r="I32" s="43">
        <v>5120.1174547199998</v>
      </c>
      <c r="J32" s="43">
        <v>21427.653458969999</v>
      </c>
      <c r="K32" s="43">
        <v>14813.60413845</v>
      </c>
      <c r="L32" s="43">
        <v>4427.4061580999996</v>
      </c>
      <c r="M32" s="43">
        <v>2186.64316242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123772.91933434</v>
      </c>
      <c r="C33" s="43">
        <f t="shared" si="1"/>
        <v>99135.468803199998</v>
      </c>
      <c r="D33" s="43">
        <f t="shared" si="2"/>
        <v>17438.600096670001</v>
      </c>
      <c r="E33" s="43">
        <f t="shared" si="3"/>
        <v>7198.8504344699995</v>
      </c>
      <c r="F33" s="43">
        <v>99202.390604979999</v>
      </c>
      <c r="G33" s="43">
        <v>80868.37675743</v>
      </c>
      <c r="H33" s="43">
        <v>12974.80736013</v>
      </c>
      <c r="I33" s="43">
        <v>5359.2064874199996</v>
      </c>
      <c r="J33" s="43">
        <v>24570.528729360001</v>
      </c>
      <c r="K33" s="43">
        <v>18267.092045770001</v>
      </c>
      <c r="L33" s="43">
        <v>4463.7927365400001</v>
      </c>
      <c r="M33" s="43">
        <v>1839.64394705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119999.86585289999</v>
      </c>
      <c r="C34" s="43">
        <f t="shared" si="1"/>
        <v>95737.991506120001</v>
      </c>
      <c r="D34" s="43">
        <f t="shared" si="2"/>
        <v>17579.087261249999</v>
      </c>
      <c r="E34" s="43">
        <f t="shared" si="3"/>
        <v>6682.7870855300007</v>
      </c>
      <c r="F34" s="43">
        <v>99662.627010790005</v>
      </c>
      <c r="G34" s="43">
        <v>81514.373815819999</v>
      </c>
      <c r="H34" s="43">
        <v>13327.933194409999</v>
      </c>
      <c r="I34" s="43">
        <v>4820.3200005600002</v>
      </c>
      <c r="J34" s="43">
        <v>20337.23884211</v>
      </c>
      <c r="K34" s="43">
        <v>14223.6176903</v>
      </c>
      <c r="L34" s="43">
        <v>4251.1540668400003</v>
      </c>
      <c r="M34" s="43">
        <v>1862.4670849700001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122063.82833767</v>
      </c>
      <c r="C35" s="43">
        <f t="shared" si="1"/>
        <v>98684.833718330003</v>
      </c>
      <c r="D35" s="43">
        <f t="shared" si="2"/>
        <v>17241.779219060001</v>
      </c>
      <c r="E35" s="43">
        <f t="shared" si="3"/>
        <v>6137.2154002799998</v>
      </c>
      <c r="F35" s="43">
        <v>100911.72936418001</v>
      </c>
      <c r="G35" s="43">
        <v>83748.765747190002</v>
      </c>
      <c r="H35" s="43">
        <v>12927.315794919999</v>
      </c>
      <c r="I35" s="43">
        <v>4235.6478220700001</v>
      </c>
      <c r="J35" s="43">
        <v>21152.098973489999</v>
      </c>
      <c r="K35" s="43">
        <v>14936.067971140001</v>
      </c>
      <c r="L35" s="43">
        <v>4314.4634241399999</v>
      </c>
      <c r="M35" s="43">
        <v>1901.56757821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124501.02323952</v>
      </c>
      <c r="C36" s="43">
        <f t="shared" si="1"/>
        <v>102915.11455130999</v>
      </c>
      <c r="D36" s="43">
        <f t="shared" si="2"/>
        <v>15497.131045369999</v>
      </c>
      <c r="E36" s="43">
        <f t="shared" si="3"/>
        <v>6088.7776428400002</v>
      </c>
      <c r="F36" s="43">
        <v>103371.73969854</v>
      </c>
      <c r="G36" s="43">
        <v>87537.788438949996</v>
      </c>
      <c r="H36" s="43">
        <v>11646.05581595</v>
      </c>
      <c r="I36" s="43">
        <v>4187.8954436399999</v>
      </c>
      <c r="J36" s="43">
        <v>21129.283540979999</v>
      </c>
      <c r="K36" s="43">
        <v>15377.32611236</v>
      </c>
      <c r="L36" s="43">
        <v>3851.0752294200001</v>
      </c>
      <c r="M36" s="43">
        <v>1900.8821992000001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124408.47076623001</v>
      </c>
      <c r="C37" s="43">
        <f t="shared" si="1"/>
        <v>102164.45590870001</v>
      </c>
      <c r="D37" s="43">
        <f t="shared" si="2"/>
        <v>15944.146875299999</v>
      </c>
      <c r="E37" s="43">
        <f t="shared" si="3"/>
        <v>6299.8679822300001</v>
      </c>
      <c r="F37" s="43">
        <v>98183.387033699997</v>
      </c>
      <c r="G37" s="43">
        <v>81828.779498780001</v>
      </c>
      <c r="H37" s="43">
        <v>12013.43401279</v>
      </c>
      <c r="I37" s="43">
        <v>4341.1735221299996</v>
      </c>
      <c r="J37" s="43">
        <v>26225.083732530002</v>
      </c>
      <c r="K37" s="43">
        <v>20335.676409920001</v>
      </c>
      <c r="L37" s="43">
        <v>3930.7128625099999</v>
      </c>
      <c r="M37" s="43">
        <v>1958.6944601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124080.89395380999</v>
      </c>
      <c r="C38" s="43">
        <f t="shared" si="1"/>
        <v>95452.341361640007</v>
      </c>
      <c r="D38" s="43">
        <f t="shared" si="2"/>
        <v>22357.14790054</v>
      </c>
      <c r="E38" s="43">
        <f t="shared" si="3"/>
        <v>6271.4046916300003</v>
      </c>
      <c r="F38" s="43">
        <v>95392.529280450006</v>
      </c>
      <c r="G38" s="43">
        <v>72801.131860060006</v>
      </c>
      <c r="H38" s="43">
        <v>18206.83036874</v>
      </c>
      <c r="I38" s="43">
        <v>4384.5670516500004</v>
      </c>
      <c r="J38" s="43">
        <v>28688.36467336</v>
      </c>
      <c r="K38" s="43">
        <v>22651.209501580001</v>
      </c>
      <c r="L38" s="43">
        <v>4150.3175318000003</v>
      </c>
      <c r="M38" s="43">
        <v>1886.8376399799999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124343.18399924001</v>
      </c>
      <c r="C39" s="43">
        <f t="shared" si="1"/>
        <v>95439.669846639998</v>
      </c>
      <c r="D39" s="43">
        <f t="shared" si="2"/>
        <v>22434.975382299999</v>
      </c>
      <c r="E39" s="43">
        <f t="shared" si="3"/>
        <v>6468.5387702999997</v>
      </c>
      <c r="F39" s="43">
        <v>94923.286682770005</v>
      </c>
      <c r="G39" s="43">
        <v>72278.159800199996</v>
      </c>
      <c r="H39" s="43">
        <v>18218.17122842</v>
      </c>
      <c r="I39" s="43">
        <v>4426.9556541499996</v>
      </c>
      <c r="J39" s="43">
        <v>29419.89731647</v>
      </c>
      <c r="K39" s="43">
        <v>23161.510046439998</v>
      </c>
      <c r="L39" s="43">
        <v>4216.8041538799998</v>
      </c>
      <c r="M39" s="43">
        <v>2041.58311615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127668.35316533</v>
      </c>
      <c r="C40" s="43">
        <f t="shared" si="1"/>
        <v>98290.774042019999</v>
      </c>
      <c r="D40" s="43">
        <f t="shared" si="2"/>
        <v>22795.639830870001</v>
      </c>
      <c r="E40" s="43">
        <f t="shared" si="3"/>
        <v>6581.9392924399999</v>
      </c>
      <c r="F40" s="43">
        <v>97276.431300359996</v>
      </c>
      <c r="G40" s="43">
        <v>74104.093347999995</v>
      </c>
      <c r="H40" s="43">
        <v>18582.6350169</v>
      </c>
      <c r="I40" s="43">
        <v>4589.7029354599999</v>
      </c>
      <c r="J40" s="43">
        <v>30391.921864970001</v>
      </c>
      <c r="K40" s="43">
        <v>24186.68069402</v>
      </c>
      <c r="L40" s="43">
        <v>4213.0048139700002</v>
      </c>
      <c r="M40" s="43">
        <v>1992.23635698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127967.15189821</v>
      </c>
      <c r="C41" s="43">
        <f t="shared" si="1"/>
        <v>97574.111988199991</v>
      </c>
      <c r="D41" s="43">
        <f t="shared" si="2"/>
        <v>23898.495914489999</v>
      </c>
      <c r="E41" s="43">
        <f t="shared" si="3"/>
        <v>6494.54399552</v>
      </c>
      <c r="F41" s="43">
        <v>98024.383743750004</v>
      </c>
      <c r="G41" s="43">
        <v>74229.753831189999</v>
      </c>
      <c r="H41" s="43">
        <v>19211.417578879998</v>
      </c>
      <c r="I41" s="43">
        <v>4583.2123336799996</v>
      </c>
      <c r="J41" s="43">
        <v>29942.768154459998</v>
      </c>
      <c r="K41" s="43">
        <v>23344.35815701</v>
      </c>
      <c r="L41" s="43">
        <v>4687.0783356100001</v>
      </c>
      <c r="M41" s="43">
        <v>1911.3316618399999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128739.16926434</v>
      </c>
      <c r="C42" s="43">
        <f t="shared" si="1"/>
        <v>95613.178142509991</v>
      </c>
      <c r="D42" s="43">
        <f t="shared" si="2"/>
        <v>26404.558883290003</v>
      </c>
      <c r="E42" s="43">
        <f t="shared" si="3"/>
        <v>6721.4322385399992</v>
      </c>
      <c r="F42" s="43">
        <v>99062.709340410001</v>
      </c>
      <c r="G42" s="43">
        <v>75602.791106849996</v>
      </c>
      <c r="H42" s="43">
        <v>18872.554353200001</v>
      </c>
      <c r="I42" s="43">
        <v>4587.3638803599997</v>
      </c>
      <c r="J42" s="43">
        <v>29676.459923930001</v>
      </c>
      <c r="K42" s="43">
        <v>20010.387035659998</v>
      </c>
      <c r="L42" s="43">
        <v>7532.0045300900001</v>
      </c>
      <c r="M42" s="43">
        <v>2134.0683581799999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129821.68907759999</v>
      </c>
      <c r="C43" s="43">
        <f t="shared" si="1"/>
        <v>95919.016442330001</v>
      </c>
      <c r="D43" s="43">
        <f t="shared" si="2"/>
        <v>27189.609228739999</v>
      </c>
      <c r="E43" s="43">
        <f t="shared" si="3"/>
        <v>6713.0634065300001</v>
      </c>
      <c r="F43" s="43">
        <v>99911.933909719999</v>
      </c>
      <c r="G43" s="43">
        <v>76070.611829920002</v>
      </c>
      <c r="H43" s="43">
        <v>19291.954843579999</v>
      </c>
      <c r="I43" s="43">
        <v>4549.3672362200004</v>
      </c>
      <c r="J43" s="43">
        <v>29909.755167880001</v>
      </c>
      <c r="K43" s="43">
        <v>19848.404612409999</v>
      </c>
      <c r="L43" s="43">
        <v>7897.6543851599999</v>
      </c>
      <c r="M43" s="43">
        <v>2163.6961703100001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132112.67860662</v>
      </c>
      <c r="C44" s="43">
        <f t="shared" si="1"/>
        <v>96329.176830929995</v>
      </c>
      <c r="D44" s="43">
        <f t="shared" si="2"/>
        <v>28959.255202419998</v>
      </c>
      <c r="E44" s="43">
        <f t="shared" si="3"/>
        <v>6824.2465732700002</v>
      </c>
      <c r="F44" s="43">
        <v>102792.41395223999</v>
      </c>
      <c r="G44" s="43">
        <v>77097.00848674</v>
      </c>
      <c r="H44" s="43">
        <v>21089.33078556</v>
      </c>
      <c r="I44" s="43">
        <v>4606.0746799400004</v>
      </c>
      <c r="J44" s="43">
        <v>29320.26465438</v>
      </c>
      <c r="K44" s="43">
        <v>19232.168344189999</v>
      </c>
      <c r="L44" s="43">
        <v>7869.9244168599998</v>
      </c>
      <c r="M44" s="43">
        <v>2218.1718933299999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133485.10255027001</v>
      </c>
      <c r="C45" s="43">
        <f t="shared" si="1"/>
        <v>96903.001346810008</v>
      </c>
      <c r="D45" s="43">
        <f t="shared" si="2"/>
        <v>28851.21769066</v>
      </c>
      <c r="E45" s="43">
        <f t="shared" si="3"/>
        <v>7730.8835128000001</v>
      </c>
      <c r="F45" s="43">
        <v>105877.41301503</v>
      </c>
      <c r="G45" s="43">
        <v>79987.898490110005</v>
      </c>
      <c r="H45" s="43">
        <v>21224.13370387</v>
      </c>
      <c r="I45" s="43">
        <v>4665.3808210500001</v>
      </c>
      <c r="J45" s="43">
        <v>27607.689535239999</v>
      </c>
      <c r="K45" s="43">
        <v>16915.102856699999</v>
      </c>
      <c r="L45" s="43">
        <v>7627.0839867900004</v>
      </c>
      <c r="M45" s="43">
        <v>3065.5026917499999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142364.61530383001</v>
      </c>
      <c r="C46" s="43">
        <f t="shared" si="1"/>
        <v>100214.01925816</v>
      </c>
      <c r="D46" s="43">
        <f t="shared" si="2"/>
        <v>33732.119212190002</v>
      </c>
      <c r="E46" s="43">
        <f t="shared" si="3"/>
        <v>8418.4768334799992</v>
      </c>
      <c r="F46" s="43">
        <v>114149.70396116</v>
      </c>
      <c r="G46" s="43">
        <v>84255.608445630001</v>
      </c>
      <c r="H46" s="43">
        <v>24373.044226120001</v>
      </c>
      <c r="I46" s="43">
        <v>5521.0512894100002</v>
      </c>
      <c r="J46" s="43">
        <v>28214.911342669999</v>
      </c>
      <c r="K46" s="43">
        <v>15958.410812530001</v>
      </c>
      <c r="L46" s="43">
        <v>9359.0749860699998</v>
      </c>
      <c r="M46" s="43">
        <v>2897.4255440699999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135160.32909633999</v>
      </c>
      <c r="C47" s="43">
        <f t="shared" si="1"/>
        <v>91916.646395079995</v>
      </c>
      <c r="D47" s="43">
        <f t="shared" si="2"/>
        <v>33907.573606570004</v>
      </c>
      <c r="E47" s="43">
        <f t="shared" si="3"/>
        <v>9336.1090946900003</v>
      </c>
      <c r="F47" s="43">
        <v>107146.03544561</v>
      </c>
      <c r="G47" s="43">
        <v>76077.969708069999</v>
      </c>
      <c r="H47" s="43">
        <v>24627.17720676</v>
      </c>
      <c r="I47" s="43">
        <v>6440.8885307800001</v>
      </c>
      <c r="J47" s="43">
        <v>28014.29365073</v>
      </c>
      <c r="K47" s="43">
        <v>15838.67668701</v>
      </c>
      <c r="L47" s="43">
        <v>9280.3963998100007</v>
      </c>
      <c r="M47" s="43">
        <v>2895.2205639099998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143775.01199966</v>
      </c>
      <c r="C48" s="43">
        <f t="shared" si="1"/>
        <v>95475.796147740009</v>
      </c>
      <c r="D48" s="43">
        <f t="shared" si="2"/>
        <v>39125.544924959999</v>
      </c>
      <c r="E48" s="43">
        <f t="shared" si="3"/>
        <v>9173.6709269599996</v>
      </c>
      <c r="F48" s="43">
        <v>107273.21500561001</v>
      </c>
      <c r="G48" s="43">
        <v>76049.645803990003</v>
      </c>
      <c r="H48" s="43">
        <v>25211.878703999999</v>
      </c>
      <c r="I48" s="43">
        <v>6011.6904976200003</v>
      </c>
      <c r="J48" s="43">
        <v>36501.796994049997</v>
      </c>
      <c r="K48" s="43">
        <v>19426.15034375</v>
      </c>
      <c r="L48" s="43">
        <v>13913.66622096</v>
      </c>
      <c r="M48" s="43">
        <v>3161.9804293399998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141186.4806104</v>
      </c>
      <c r="C49" s="43">
        <f t="shared" si="1"/>
        <v>75719.96203948</v>
      </c>
      <c r="D49" s="43">
        <f t="shared" si="2"/>
        <v>56096.404674929996</v>
      </c>
      <c r="E49" s="43">
        <f t="shared" si="3"/>
        <v>9370.1138959899999</v>
      </c>
      <c r="F49" s="43">
        <v>102195.7737817</v>
      </c>
      <c r="G49" s="43">
        <v>55966.366813380002</v>
      </c>
      <c r="H49" s="43">
        <v>40387.653906029998</v>
      </c>
      <c r="I49" s="43">
        <v>5841.7530622900003</v>
      </c>
      <c r="J49" s="43">
        <v>38990.7068287</v>
      </c>
      <c r="K49" s="43">
        <v>19753.595226099998</v>
      </c>
      <c r="L49" s="43">
        <v>15708.750768899999</v>
      </c>
      <c r="M49" s="43">
        <v>3528.3608337000001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142624.02148985001</v>
      </c>
      <c r="C50" s="43">
        <f t="shared" si="1"/>
        <v>75742.242973429995</v>
      </c>
      <c r="D50" s="43">
        <f t="shared" si="2"/>
        <v>58844.018004140002</v>
      </c>
      <c r="E50" s="43">
        <f t="shared" si="3"/>
        <v>8037.7605122799996</v>
      </c>
      <c r="F50" s="43">
        <v>102877.1013402</v>
      </c>
      <c r="G50" s="43">
        <v>56021.910243309998</v>
      </c>
      <c r="H50" s="43">
        <v>41897.044099530001</v>
      </c>
      <c r="I50" s="43">
        <v>4958.1469973599997</v>
      </c>
      <c r="J50" s="43">
        <v>39746.920149650003</v>
      </c>
      <c r="K50" s="43">
        <v>19720.332730120001</v>
      </c>
      <c r="L50" s="43">
        <v>16946.97390461</v>
      </c>
      <c r="M50" s="43">
        <v>3079.6135149199999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143102.41018728999</v>
      </c>
      <c r="C51" s="43">
        <f t="shared" si="1"/>
        <v>76299.587633560004</v>
      </c>
      <c r="D51" s="43">
        <f t="shared" si="2"/>
        <v>58868.230179439997</v>
      </c>
      <c r="E51" s="43">
        <f t="shared" si="3"/>
        <v>7934.5923742899995</v>
      </c>
      <c r="F51" s="43">
        <v>103158.32543097</v>
      </c>
      <c r="G51" s="43">
        <v>56551.574319339998</v>
      </c>
      <c r="H51" s="43">
        <v>41643.630681909999</v>
      </c>
      <c r="I51" s="43">
        <v>4963.1204297200002</v>
      </c>
      <c r="J51" s="43">
        <v>39944.08475632</v>
      </c>
      <c r="K51" s="43">
        <v>19748.013314219999</v>
      </c>
      <c r="L51" s="43">
        <v>17224.599497529998</v>
      </c>
      <c r="M51" s="43">
        <v>2971.4719445699998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143063.03298113</v>
      </c>
      <c r="C52" s="43">
        <f t="shared" si="1"/>
        <v>75726.918586200001</v>
      </c>
      <c r="D52" s="43">
        <f t="shared" si="2"/>
        <v>59328.976508100008</v>
      </c>
      <c r="E52" s="43">
        <f t="shared" si="3"/>
        <v>8007.1378868299998</v>
      </c>
      <c r="F52" s="43">
        <v>103671.77929581</v>
      </c>
      <c r="G52" s="43">
        <v>56879.346251540002</v>
      </c>
      <c r="H52" s="43">
        <v>41150.885451510003</v>
      </c>
      <c r="I52" s="43">
        <v>5641.54759276</v>
      </c>
      <c r="J52" s="43">
        <v>39391.25368532</v>
      </c>
      <c r="K52" s="43">
        <v>18847.572334659999</v>
      </c>
      <c r="L52" s="43">
        <v>18178.091056590001</v>
      </c>
      <c r="M52" s="43">
        <v>2365.5902940699998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142493.37742634999</v>
      </c>
      <c r="C53" s="43">
        <f t="shared" si="1"/>
        <v>76147.918077189999</v>
      </c>
      <c r="D53" s="43">
        <f t="shared" si="2"/>
        <v>57675.680289190001</v>
      </c>
      <c r="E53" s="43">
        <f t="shared" si="3"/>
        <v>8669.7790599700002</v>
      </c>
      <c r="F53" s="43">
        <v>102813.08283211</v>
      </c>
      <c r="G53" s="43">
        <v>57148.857937799999</v>
      </c>
      <c r="H53" s="43">
        <v>39400.341451790002</v>
      </c>
      <c r="I53" s="43">
        <v>6263.8834425200002</v>
      </c>
      <c r="J53" s="43">
        <v>39680.294594239997</v>
      </c>
      <c r="K53" s="43">
        <v>18999.06013939</v>
      </c>
      <c r="L53" s="43">
        <v>18275.338837399999</v>
      </c>
      <c r="M53" s="43">
        <v>2405.8956174499999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145316.91954685</v>
      </c>
      <c r="C54" s="43">
        <f t="shared" si="1"/>
        <v>77100.715141389999</v>
      </c>
      <c r="D54" s="43">
        <f t="shared" si="2"/>
        <v>59336.479087610001</v>
      </c>
      <c r="E54" s="43">
        <f t="shared" si="3"/>
        <v>8879.7253178499996</v>
      </c>
      <c r="F54" s="43">
        <v>102975.9563662</v>
      </c>
      <c r="G54" s="43">
        <v>57160.102567640002</v>
      </c>
      <c r="H54" s="43">
        <v>39505.674833769997</v>
      </c>
      <c r="I54" s="43">
        <v>6310.1789647899996</v>
      </c>
      <c r="J54" s="43">
        <v>42340.963180649997</v>
      </c>
      <c r="K54" s="43">
        <v>19940.612573750001</v>
      </c>
      <c r="L54" s="43">
        <v>19830.80425384</v>
      </c>
      <c r="M54" s="43">
        <v>2569.54635306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141468.60842380999</v>
      </c>
      <c r="C55" s="43">
        <f t="shared" si="1"/>
        <v>73677.358314369994</v>
      </c>
      <c r="D55" s="43">
        <f t="shared" si="2"/>
        <v>59111.217445440008</v>
      </c>
      <c r="E55" s="43">
        <f t="shared" si="3"/>
        <v>8680.0326640000003</v>
      </c>
      <c r="F55" s="43">
        <v>101898.19702422</v>
      </c>
      <c r="G55" s="43">
        <v>54881.158056619999</v>
      </c>
      <c r="H55" s="43">
        <v>40724.279509450003</v>
      </c>
      <c r="I55" s="43">
        <v>6292.7594581499998</v>
      </c>
      <c r="J55" s="43">
        <v>39570.411399589997</v>
      </c>
      <c r="K55" s="43">
        <v>18796.200257749999</v>
      </c>
      <c r="L55" s="43">
        <v>18386.937935990001</v>
      </c>
      <c r="M55" s="43">
        <v>2387.2732058500001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140118.69615258</v>
      </c>
      <c r="C56" s="43">
        <f t="shared" si="1"/>
        <v>71008.894777330002</v>
      </c>
      <c r="D56" s="43">
        <f t="shared" si="2"/>
        <v>60495.481802840004</v>
      </c>
      <c r="E56" s="43">
        <f t="shared" si="3"/>
        <v>8614.3195724100005</v>
      </c>
      <c r="F56" s="43">
        <v>100520.06380762</v>
      </c>
      <c r="G56" s="43">
        <v>51919.283871660002</v>
      </c>
      <c r="H56" s="43">
        <v>42413.833531470002</v>
      </c>
      <c r="I56" s="43">
        <v>6186.9464044899996</v>
      </c>
      <c r="J56" s="43">
        <v>39598.632344960002</v>
      </c>
      <c r="K56" s="43">
        <v>19089.610905670001</v>
      </c>
      <c r="L56" s="43">
        <v>18081.648271369999</v>
      </c>
      <c r="M56" s="43">
        <v>2427.37316792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145797.94703074</v>
      </c>
      <c r="C57" s="43">
        <f t="shared" si="1"/>
        <v>73406.675802490005</v>
      </c>
      <c r="D57" s="43">
        <f t="shared" si="2"/>
        <v>63342.285192700001</v>
      </c>
      <c r="E57" s="43">
        <f t="shared" si="3"/>
        <v>9048.9860355500005</v>
      </c>
      <c r="F57" s="43">
        <v>101014.946365</v>
      </c>
      <c r="G57" s="43">
        <v>51893.142464910001</v>
      </c>
      <c r="H57" s="43">
        <v>42868.427088310003</v>
      </c>
      <c r="I57" s="43">
        <v>6253.37681178</v>
      </c>
      <c r="J57" s="43">
        <v>44783.000665740001</v>
      </c>
      <c r="K57" s="43">
        <v>21513.53333758</v>
      </c>
      <c r="L57" s="43">
        <v>20473.858104390001</v>
      </c>
      <c r="M57" s="43">
        <v>2795.60922377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150627.71401006001</v>
      </c>
      <c r="C58" s="43">
        <f t="shared" si="1"/>
        <v>76826.719731349993</v>
      </c>
      <c r="D58" s="43">
        <f t="shared" si="2"/>
        <v>64676.171009860002</v>
      </c>
      <c r="E58" s="43">
        <f t="shared" si="3"/>
        <v>9124.8232688499993</v>
      </c>
      <c r="F58" s="43">
        <v>103996.75024186001</v>
      </c>
      <c r="G58" s="43">
        <v>54966.48918171</v>
      </c>
      <c r="H58" s="43">
        <v>42794.655557890001</v>
      </c>
      <c r="I58" s="43">
        <v>6235.6055022600003</v>
      </c>
      <c r="J58" s="43">
        <v>46630.963768200003</v>
      </c>
      <c r="K58" s="43">
        <v>21860.23054964</v>
      </c>
      <c r="L58" s="43">
        <v>21881.515451970001</v>
      </c>
      <c r="M58" s="43">
        <v>2889.2177665899999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150272.06694801999</v>
      </c>
      <c r="C59" s="43">
        <f t="shared" si="1"/>
        <v>79060.531481819999</v>
      </c>
      <c r="D59" s="43">
        <f t="shared" si="2"/>
        <v>62300.878110639998</v>
      </c>
      <c r="E59" s="43">
        <f t="shared" si="3"/>
        <v>8910.6573555600007</v>
      </c>
      <c r="F59" s="43">
        <v>103535.11450734999</v>
      </c>
      <c r="G59" s="43">
        <v>54463.130016509996</v>
      </c>
      <c r="H59" s="43">
        <v>42876.95792791</v>
      </c>
      <c r="I59" s="43">
        <v>6195.0265629300002</v>
      </c>
      <c r="J59" s="43">
        <v>46736.95244067</v>
      </c>
      <c r="K59" s="43">
        <v>24597.401465309998</v>
      </c>
      <c r="L59" s="43">
        <v>19423.920182729998</v>
      </c>
      <c r="M59" s="43">
        <v>2715.6307926300001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181483.87560796001</v>
      </c>
      <c r="C60" s="43">
        <f t="shared" si="1"/>
        <v>111398.41505166999</v>
      </c>
      <c r="D60" s="43">
        <f t="shared" si="2"/>
        <v>59312.640961879995</v>
      </c>
      <c r="E60" s="43">
        <f t="shared" si="3"/>
        <v>10772.819594410001</v>
      </c>
      <c r="F60" s="43">
        <v>103177.93132993999</v>
      </c>
      <c r="G60" s="43">
        <v>56654.359223239997</v>
      </c>
      <c r="H60" s="43">
        <v>40416.23152406</v>
      </c>
      <c r="I60" s="43">
        <v>6107.3405826400003</v>
      </c>
      <c r="J60" s="43">
        <v>78305.944278020004</v>
      </c>
      <c r="K60" s="43">
        <v>54744.055828429999</v>
      </c>
      <c r="L60" s="43">
        <v>18896.409437819999</v>
      </c>
      <c r="M60" s="43">
        <v>4665.4790117700004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167967.28704924</v>
      </c>
      <c r="C61" s="43">
        <f t="shared" si="1"/>
        <v>105708.94106468</v>
      </c>
      <c r="D61" s="43">
        <f t="shared" si="2"/>
        <v>53262.568126720005</v>
      </c>
      <c r="E61" s="43">
        <f t="shared" si="3"/>
        <v>8995.7778578399993</v>
      </c>
      <c r="F61" s="43">
        <v>103114.73348249</v>
      </c>
      <c r="G61" s="43">
        <v>58594.293416070002</v>
      </c>
      <c r="H61" s="43">
        <v>39070.161518170004</v>
      </c>
      <c r="I61" s="43">
        <v>5450.2785482500003</v>
      </c>
      <c r="J61" s="43">
        <v>64852.553566750001</v>
      </c>
      <c r="K61" s="43">
        <v>47114.64764861</v>
      </c>
      <c r="L61" s="43">
        <v>14192.40660855</v>
      </c>
      <c r="M61" s="43">
        <v>3545.4993095899999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160450.82617801</v>
      </c>
      <c r="C62" s="43">
        <f t="shared" si="1"/>
        <v>100511.82050058001</v>
      </c>
      <c r="D62" s="43">
        <f t="shared" si="2"/>
        <v>51153.818674809998</v>
      </c>
      <c r="E62" s="43">
        <f t="shared" si="3"/>
        <v>8785.1870026199995</v>
      </c>
      <c r="F62" s="43">
        <v>102397.78019655999</v>
      </c>
      <c r="G62" s="43">
        <v>58384.741785140002</v>
      </c>
      <c r="H62" s="43">
        <v>38402.000780750001</v>
      </c>
      <c r="I62" s="43">
        <v>5611.03763067</v>
      </c>
      <c r="J62" s="43">
        <v>58053.045981449999</v>
      </c>
      <c r="K62" s="43">
        <v>42127.078715440002</v>
      </c>
      <c r="L62" s="43">
        <v>12751.817894059999</v>
      </c>
      <c r="M62" s="43">
        <v>3174.1493719499999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160559.49079975</v>
      </c>
      <c r="C63" s="43">
        <f t="shared" si="1"/>
        <v>100371.97698467999</v>
      </c>
      <c r="D63" s="43">
        <f t="shared" si="2"/>
        <v>51381.367825950001</v>
      </c>
      <c r="E63" s="43">
        <f t="shared" si="3"/>
        <v>8806.1459891199993</v>
      </c>
      <c r="F63" s="43">
        <v>102235.3836777</v>
      </c>
      <c r="G63" s="43">
        <v>57905.349983679997</v>
      </c>
      <c r="H63" s="43">
        <v>38677.854399780001</v>
      </c>
      <c r="I63" s="43">
        <v>5652.1792942399998</v>
      </c>
      <c r="J63" s="43">
        <v>58324.107122050002</v>
      </c>
      <c r="K63" s="43">
        <v>42466.627001000001</v>
      </c>
      <c r="L63" s="43">
        <v>12703.51342617</v>
      </c>
      <c r="M63" s="43">
        <v>3153.96669488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163840.84779545001</v>
      </c>
      <c r="C64" s="43">
        <f t="shared" si="1"/>
        <v>101095.6727446</v>
      </c>
      <c r="D64" s="43">
        <f t="shared" si="2"/>
        <v>53436.27070003</v>
      </c>
      <c r="E64" s="43">
        <f t="shared" si="3"/>
        <v>9308.9043508199993</v>
      </c>
      <c r="F64" s="43">
        <v>102077.05704987999</v>
      </c>
      <c r="G64" s="43">
        <v>58141.382425540003</v>
      </c>
      <c r="H64" s="43">
        <v>37742.125260690002</v>
      </c>
      <c r="I64" s="43">
        <v>6193.5493636499996</v>
      </c>
      <c r="J64" s="43">
        <v>61763.790745569997</v>
      </c>
      <c r="K64" s="43">
        <v>42954.290319059997</v>
      </c>
      <c r="L64" s="43">
        <v>15694.14543934</v>
      </c>
      <c r="M64" s="43">
        <v>3115.3549871700002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166147.78139716</v>
      </c>
      <c r="C65" s="43">
        <f t="shared" si="1"/>
        <v>102686.10907011</v>
      </c>
      <c r="D65" s="43">
        <f t="shared" si="2"/>
        <v>53913.102835819998</v>
      </c>
      <c r="E65" s="43">
        <f t="shared" si="3"/>
        <v>9548.5694912300005</v>
      </c>
      <c r="F65" s="43">
        <v>102409.72269612001</v>
      </c>
      <c r="G65" s="43">
        <v>58338.776536520003</v>
      </c>
      <c r="H65" s="43">
        <v>37718.679211169998</v>
      </c>
      <c r="I65" s="43">
        <v>6352.2669484300004</v>
      </c>
      <c r="J65" s="43">
        <v>63738.058701039998</v>
      </c>
      <c r="K65" s="43">
        <v>44347.332533590001</v>
      </c>
      <c r="L65" s="43">
        <v>16194.42362465</v>
      </c>
      <c r="M65" s="43">
        <v>3196.3025428000001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165876.53647319</v>
      </c>
      <c r="C66" s="43">
        <f t="shared" si="1"/>
        <v>102252.81864128</v>
      </c>
      <c r="D66" s="43">
        <f t="shared" si="2"/>
        <v>54278.932909070005</v>
      </c>
      <c r="E66" s="43">
        <f t="shared" si="3"/>
        <v>9344.7849228400009</v>
      </c>
      <c r="F66" s="43">
        <v>103256.53220883</v>
      </c>
      <c r="G66" s="43">
        <v>58671.336481550003</v>
      </c>
      <c r="H66" s="43">
        <v>38396.674569340001</v>
      </c>
      <c r="I66" s="43">
        <v>6188.5211579400002</v>
      </c>
      <c r="J66" s="43">
        <v>62620.004264360003</v>
      </c>
      <c r="K66" s="43">
        <v>43581.482159730003</v>
      </c>
      <c r="L66" s="43">
        <v>15882.25833973</v>
      </c>
      <c r="M66" s="43">
        <v>3156.2637648999998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167438.91915812</v>
      </c>
      <c r="C67" s="43">
        <f t="shared" si="1"/>
        <v>103247.40084154</v>
      </c>
      <c r="D67" s="43">
        <f t="shared" si="2"/>
        <v>54830.082375559999</v>
      </c>
      <c r="E67" s="43">
        <f t="shared" si="3"/>
        <v>9361.4359410199995</v>
      </c>
      <c r="F67" s="43">
        <v>103813.8966318</v>
      </c>
      <c r="G67" s="43">
        <v>58825.2184117</v>
      </c>
      <c r="H67" s="43">
        <v>38772.831585610002</v>
      </c>
      <c r="I67" s="43">
        <v>6215.8466344899998</v>
      </c>
      <c r="J67" s="43">
        <v>63625.022526319997</v>
      </c>
      <c r="K67" s="43">
        <v>44422.182429840002</v>
      </c>
      <c r="L67" s="43">
        <v>16057.25078995</v>
      </c>
      <c r="M67" s="43">
        <v>3145.5893065300002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170596.31758007</v>
      </c>
      <c r="C68" s="43">
        <f t="shared" ref="C68" si="4">G68+K68</f>
        <v>105453.01715015</v>
      </c>
      <c r="D68" s="43">
        <f t="shared" ref="D68" si="5">H68+L68</f>
        <v>55713.740606830004</v>
      </c>
      <c r="E68" s="43">
        <f t="shared" ref="E68" si="6">I68+M68</f>
        <v>9429.5598230899996</v>
      </c>
      <c r="F68" s="43">
        <v>103529.49283336999</v>
      </c>
      <c r="G68" s="43">
        <v>58758.662554219998</v>
      </c>
      <c r="H68" s="43">
        <v>38533.339446400001</v>
      </c>
      <c r="I68" s="43">
        <v>6237.4908327499998</v>
      </c>
      <c r="J68" s="43">
        <v>67066.824746700004</v>
      </c>
      <c r="K68" s="43">
        <v>46694.354595930003</v>
      </c>
      <c r="L68" s="43">
        <v>17180.401160429999</v>
      </c>
      <c r="M68" s="43">
        <v>3192.0689903399998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173820.99897653001</v>
      </c>
      <c r="C69" s="43">
        <f t="shared" ref="C69" si="7">G69+K69</f>
        <v>107545.52515556</v>
      </c>
      <c r="D69" s="43">
        <f t="shared" ref="D69" si="8">H69+L69</f>
        <v>56708.465268279993</v>
      </c>
      <c r="E69" s="43">
        <f t="shared" ref="E69" si="9">I69+M69</f>
        <v>9567.0085526900002</v>
      </c>
      <c r="F69" s="43">
        <v>103731.89370394</v>
      </c>
      <c r="G69" s="43">
        <v>58783.375590470001</v>
      </c>
      <c r="H69" s="43">
        <v>38679.950618969997</v>
      </c>
      <c r="I69" s="43">
        <v>6268.5674945000001</v>
      </c>
      <c r="J69" s="43">
        <v>70089.105272589994</v>
      </c>
      <c r="K69" s="43">
        <v>48762.149565090003</v>
      </c>
      <c r="L69" s="43">
        <v>18028.51464931</v>
      </c>
      <c r="M69" s="43">
        <v>3298.4410581900001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169713.51632771001</v>
      </c>
      <c r="C70" s="43">
        <f t="shared" ref="C70" si="10">G70+K70</f>
        <v>110239.80472997</v>
      </c>
      <c r="D70" s="43">
        <f t="shared" ref="D70" si="11">H70+L70</f>
        <v>50460.25443288</v>
      </c>
      <c r="E70" s="43">
        <f t="shared" ref="E70" si="12">I70+M70</f>
        <v>9013.4571648599995</v>
      </c>
      <c r="F70" s="43">
        <v>100841.32696927</v>
      </c>
      <c r="G70" s="43">
        <v>62126.5510698</v>
      </c>
      <c r="H70" s="43">
        <v>32768.253727770003</v>
      </c>
      <c r="I70" s="43">
        <v>5946.5221717000004</v>
      </c>
      <c r="J70" s="43">
        <v>68872.189358439995</v>
      </c>
      <c r="K70" s="43">
        <v>48113.253660169998</v>
      </c>
      <c r="L70" s="43">
        <v>17692.00070511</v>
      </c>
      <c r="M70" s="43">
        <v>3066.93499316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174244.41365050001</v>
      </c>
      <c r="C71" s="43">
        <f t="shared" ref="C71" si="13">G71+K71</f>
        <v>116255.59200721</v>
      </c>
      <c r="D71" s="43">
        <f t="shared" ref="D71" si="14">H71+L71</f>
        <v>50504.247721599997</v>
      </c>
      <c r="E71" s="43">
        <f t="shared" ref="E71" si="15">I71+M71</f>
        <v>7484.5739216900001</v>
      </c>
      <c r="F71" s="43">
        <v>101623.98160022</v>
      </c>
      <c r="G71" s="43">
        <v>63701.073891209999</v>
      </c>
      <c r="H71" s="43">
        <v>32265.54148494</v>
      </c>
      <c r="I71" s="43">
        <v>5657.3662240699996</v>
      </c>
      <c r="J71" s="43">
        <v>72620.432050279996</v>
      </c>
      <c r="K71" s="43">
        <v>52554.518115999999</v>
      </c>
      <c r="L71" s="43">
        <v>18238.70623666</v>
      </c>
      <c r="M71" s="43">
        <v>1827.2076976200001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181386.31084147</v>
      </c>
      <c r="C72" s="43">
        <f t="shared" ref="C72" si="16">G72+K72</f>
        <v>123118.08419162</v>
      </c>
      <c r="D72" s="43">
        <f t="shared" ref="D72" si="17">H72+L72</f>
        <v>50565.940788959997</v>
      </c>
      <c r="E72" s="43">
        <f t="shared" ref="E72" si="18">I72+M72</f>
        <v>7702.2858608900005</v>
      </c>
      <c r="F72" s="43">
        <v>102765.14347549999</v>
      </c>
      <c r="G72" s="43">
        <v>65812.537990840006</v>
      </c>
      <c r="H72" s="43">
        <v>31175.194985120001</v>
      </c>
      <c r="I72" s="43">
        <v>5777.4104995400003</v>
      </c>
      <c r="J72" s="43">
        <v>78621.167365970003</v>
      </c>
      <c r="K72" s="43">
        <v>57305.546200780002</v>
      </c>
      <c r="L72" s="43">
        <v>19390.74580384</v>
      </c>
      <c r="M72" s="43">
        <v>1924.87536135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181829.34269885</v>
      </c>
      <c r="C73" s="43">
        <f t="shared" ref="C73" si="19">G73+K73</f>
        <v>122781.7887602</v>
      </c>
      <c r="D73" s="43">
        <f t="shared" ref="D73" si="20">H73+L73</f>
        <v>52000.902850879997</v>
      </c>
      <c r="E73" s="43">
        <f t="shared" ref="E73" si="21">I73+M73</f>
        <v>7046.6510877700002</v>
      </c>
      <c r="F73" s="43">
        <v>101610.62627459</v>
      </c>
      <c r="G73" s="43">
        <v>62453.517004490001</v>
      </c>
      <c r="H73" s="43">
        <v>34029.561512849999</v>
      </c>
      <c r="I73" s="43">
        <v>5127.5477572500004</v>
      </c>
      <c r="J73" s="43">
        <v>80218.716424259997</v>
      </c>
      <c r="K73" s="43">
        <v>60328.271755709997</v>
      </c>
      <c r="L73" s="43">
        <v>17971.341338030001</v>
      </c>
      <c r="M73" s="43">
        <v>1919.1033305200001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184569.59580931001</v>
      </c>
      <c r="C74" s="43">
        <f t="shared" ref="C74" si="22">G74+K74</f>
        <v>125532.50867842001</v>
      </c>
      <c r="D74" s="43">
        <f t="shared" ref="D74" si="23">H74+L74</f>
        <v>52036.476656780003</v>
      </c>
      <c r="E74" s="43">
        <f t="shared" ref="E74" si="24">I74+M74</f>
        <v>7000.6104741099998</v>
      </c>
      <c r="F74" s="43">
        <v>101773.89495178001</v>
      </c>
      <c r="G74" s="43">
        <v>63456.37359997</v>
      </c>
      <c r="H74" s="43">
        <v>33158.581270230003</v>
      </c>
      <c r="I74" s="43">
        <v>5158.94008158</v>
      </c>
      <c r="J74" s="43">
        <v>82795.700857529999</v>
      </c>
      <c r="K74" s="43">
        <v>62076.135078450003</v>
      </c>
      <c r="L74" s="43">
        <v>18877.895386550001</v>
      </c>
      <c r="M74" s="43">
        <v>1841.6703925300001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185594.65557114</v>
      </c>
      <c r="C75" s="43">
        <f t="shared" ref="C75" si="25">G75+K75</f>
        <v>125877.47397081999</v>
      </c>
      <c r="D75" s="43">
        <f t="shared" ref="D75" si="26">H75+L75</f>
        <v>52698.382566560002</v>
      </c>
      <c r="E75" s="43">
        <f t="shared" ref="E75" si="27">I75+M75</f>
        <v>7018.7990337599995</v>
      </c>
      <c r="F75" s="43">
        <v>102881.88621154</v>
      </c>
      <c r="G75" s="43">
        <v>63412.142387389998</v>
      </c>
      <c r="H75" s="43">
        <v>34284.978229829998</v>
      </c>
      <c r="I75" s="43">
        <v>5184.7655943199998</v>
      </c>
      <c r="J75" s="43">
        <v>82712.769359600003</v>
      </c>
      <c r="K75" s="43">
        <v>62465.331583430001</v>
      </c>
      <c r="L75" s="43">
        <v>18413.40433673</v>
      </c>
      <c r="M75" s="43">
        <v>1834.0334394399999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172157.37928960001</v>
      </c>
      <c r="C76" s="43">
        <f t="shared" ref="C76" si="28">G76+K76</f>
        <v>115985.80651192</v>
      </c>
      <c r="D76" s="43">
        <f t="shared" ref="D76" si="29">H76+L76</f>
        <v>50956.832131219999</v>
      </c>
      <c r="E76" s="43">
        <f t="shared" ref="E76" si="30">I76+M76</f>
        <v>5214.7406464599999</v>
      </c>
      <c r="F76" s="43">
        <v>99023.349926619994</v>
      </c>
      <c r="G76" s="43">
        <v>61265.966214979999</v>
      </c>
      <c r="H76" s="43">
        <v>34363.631746539999</v>
      </c>
      <c r="I76" s="43">
        <v>3393.7519650999998</v>
      </c>
      <c r="J76" s="43">
        <v>73134.02936298</v>
      </c>
      <c r="K76" s="43">
        <v>54719.840296939998</v>
      </c>
      <c r="L76" s="43">
        <v>16593.20038468</v>
      </c>
      <c r="M76" s="43">
        <v>1820.9886813600001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180746.23053520999</v>
      </c>
      <c r="C77" s="43">
        <f t="shared" ref="C77" si="31">G77+K77</f>
        <v>115966.57319193</v>
      </c>
      <c r="D77" s="43">
        <f t="shared" ref="D77" si="32">H77+L77</f>
        <v>51293.973571809998</v>
      </c>
      <c r="E77" s="43">
        <f t="shared" ref="E77" si="33">I77+M77</f>
        <v>13485.683771470001</v>
      </c>
      <c r="F77" s="43">
        <v>107649.43773679</v>
      </c>
      <c r="G77" s="43">
        <v>61226.98725156</v>
      </c>
      <c r="H77" s="43">
        <v>34758.163523520001</v>
      </c>
      <c r="I77" s="43">
        <v>11664.28696171</v>
      </c>
      <c r="J77" s="43">
        <v>73096.792798420007</v>
      </c>
      <c r="K77" s="43">
        <v>54739.585940370001</v>
      </c>
      <c r="L77" s="43">
        <v>16535.810048290001</v>
      </c>
      <c r="M77" s="43">
        <v>1821.39680976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182336.41348061</v>
      </c>
      <c r="C78" s="43">
        <f t="shared" ref="C78" si="34">G78+K78</f>
        <v>109942.36162762</v>
      </c>
      <c r="D78" s="43">
        <f t="shared" ref="D78" si="35">H78+L78</f>
        <v>49681.555238119996</v>
      </c>
      <c r="E78" s="43">
        <f t="shared" ref="E78" si="36">I78+M78</f>
        <v>22712.49661487</v>
      </c>
      <c r="F78" s="43">
        <v>116194.70772021</v>
      </c>
      <c r="G78" s="43">
        <v>60184.266474819997</v>
      </c>
      <c r="H78" s="43">
        <v>35191.69989792</v>
      </c>
      <c r="I78" s="43">
        <v>20818.741347470001</v>
      </c>
      <c r="J78" s="43">
        <v>66141.7057604</v>
      </c>
      <c r="K78" s="43">
        <v>49758.095152800001</v>
      </c>
      <c r="L78" s="43">
        <v>14489.8553402</v>
      </c>
      <c r="M78" s="43">
        <v>1893.7552674000001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187188.66682852001</v>
      </c>
      <c r="C79" s="43">
        <f t="shared" ref="C79" si="37">G79+K79</f>
        <v>114170.46546839</v>
      </c>
      <c r="D79" s="43">
        <f t="shared" ref="D79" si="38">H79+L79</f>
        <v>48968.142469570004</v>
      </c>
      <c r="E79" s="43">
        <f t="shared" ref="E79" si="39">I79+M79</f>
        <v>24050.058890560002</v>
      </c>
      <c r="F79" s="43">
        <v>120465.07196772999</v>
      </c>
      <c r="G79" s="43">
        <v>63783.264948190001</v>
      </c>
      <c r="H79" s="43">
        <v>34554.116409330003</v>
      </c>
      <c r="I79" s="43">
        <v>22127.69061021</v>
      </c>
      <c r="J79" s="43">
        <v>66723.594860790006</v>
      </c>
      <c r="K79" s="43">
        <v>50387.2005202</v>
      </c>
      <c r="L79" s="43">
        <v>14414.026060239999</v>
      </c>
      <c r="M79" s="43">
        <v>1922.3682803500001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190643.75824112</v>
      </c>
      <c r="C80" s="43">
        <f t="shared" ref="C80" si="40">G80+K80</f>
        <v>69295.066030129994</v>
      </c>
      <c r="D80" s="43">
        <f t="shared" ref="D80" si="41">H80+L80</f>
        <v>32858.645195620004</v>
      </c>
      <c r="E80" s="43">
        <f t="shared" ref="E80" si="42">I80+M80</f>
        <v>88490.047015370001</v>
      </c>
      <c r="F80" s="43">
        <v>141546.89217748001</v>
      </c>
      <c r="G80" s="43">
        <v>34957.836435609999</v>
      </c>
      <c r="H80" s="43">
        <v>20045.98070167</v>
      </c>
      <c r="I80" s="43">
        <v>86543.075040199998</v>
      </c>
      <c r="J80" s="43">
        <v>49096.866063640002</v>
      </c>
      <c r="K80" s="43">
        <v>34337.229594520002</v>
      </c>
      <c r="L80" s="43">
        <v>12812.66449395</v>
      </c>
      <c r="M80" s="43">
        <v>1946.97197517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192162.02064654999</v>
      </c>
      <c r="C81" s="43">
        <f t="shared" ref="C81" si="43">G81+K81</f>
        <v>22071.94318188</v>
      </c>
      <c r="D81" s="43">
        <f t="shared" ref="D81" si="44">H81+L81</f>
        <v>123792.26156912999</v>
      </c>
      <c r="E81" s="43">
        <f t="shared" ref="E81" si="45">I81+M81</f>
        <v>46297.815895539999</v>
      </c>
      <c r="F81" s="43">
        <v>169373.15092392999</v>
      </c>
      <c r="G81" s="43">
        <v>10154.32484935</v>
      </c>
      <c r="H81" s="43">
        <v>114888.77077403999</v>
      </c>
      <c r="I81" s="43">
        <v>44330.05530054</v>
      </c>
      <c r="J81" s="43">
        <v>22788.869722619998</v>
      </c>
      <c r="K81" s="43">
        <v>11917.618332530001</v>
      </c>
      <c r="L81" s="43">
        <v>8903.4907950899997</v>
      </c>
      <c r="M81" s="43">
        <v>1967.760595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191996.11581943999</v>
      </c>
      <c r="C82" s="43">
        <f t="shared" ref="C82" si="46">G82+K82</f>
        <v>22088.394567160001</v>
      </c>
      <c r="D82" s="43">
        <f t="shared" ref="D82" si="47">H82+L82</f>
        <v>120968.09499492</v>
      </c>
      <c r="E82" s="43">
        <f t="shared" ref="E82" si="48">I82+M82</f>
        <v>48939.626257360003</v>
      </c>
      <c r="F82" s="43">
        <v>169846.21731693001</v>
      </c>
      <c r="G82" s="43">
        <v>9846.2801939399997</v>
      </c>
      <c r="H82" s="43">
        <v>112233.76350862</v>
      </c>
      <c r="I82" s="43">
        <v>47766.173614370004</v>
      </c>
      <c r="J82" s="43">
        <v>22149.898502510001</v>
      </c>
      <c r="K82" s="43">
        <v>12242.11437322</v>
      </c>
      <c r="L82" s="43">
        <v>8734.3314862999996</v>
      </c>
      <c r="M82" s="43">
        <v>1173.45264299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191349.98947373001</v>
      </c>
      <c r="C83" s="43">
        <f t="shared" ref="C83" si="49">G83+K83</f>
        <v>21049.508098620001</v>
      </c>
      <c r="D83" s="43">
        <f t="shared" ref="D83" si="50">H83+L83</f>
        <v>121382.63176203999</v>
      </c>
      <c r="E83" s="43">
        <f t="shared" ref="E83" si="51">I83+M83</f>
        <v>48917.84961307</v>
      </c>
      <c r="F83" s="43">
        <v>169520.92715291999</v>
      </c>
      <c r="G83" s="43">
        <v>9080.1680364200001</v>
      </c>
      <c r="H83" s="43">
        <v>112723.79528825999</v>
      </c>
      <c r="I83" s="43">
        <v>47716.963828239997</v>
      </c>
      <c r="J83" s="43">
        <v>21829.062320810001</v>
      </c>
      <c r="K83" s="43">
        <v>11969.340062200001</v>
      </c>
      <c r="L83" s="43">
        <v>8658.8364737800002</v>
      </c>
      <c r="M83" s="43">
        <v>1200.8857848299999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191600.17771339999</v>
      </c>
      <c r="C84" s="43">
        <f t="shared" ref="C84" si="52">G84+K84</f>
        <v>22443.76302549</v>
      </c>
      <c r="D84" s="43">
        <f t="shared" ref="D84" si="53">H84+L84</f>
        <v>120107.81666488</v>
      </c>
      <c r="E84" s="43">
        <f t="shared" ref="E84" si="54">I84+M84</f>
        <v>49048.598023030005</v>
      </c>
      <c r="F84" s="43">
        <v>170071.69316122</v>
      </c>
      <c r="G84" s="43">
        <v>10443.79887997</v>
      </c>
      <c r="H84" s="43">
        <v>111775.17868733</v>
      </c>
      <c r="I84" s="43">
        <v>47852.715593920002</v>
      </c>
      <c r="J84" s="43">
        <v>21528.484552180002</v>
      </c>
      <c r="K84" s="43">
        <v>11999.96414552</v>
      </c>
      <c r="L84" s="43">
        <v>8332.6379775500009</v>
      </c>
      <c r="M84" s="43">
        <v>1195.88242911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192107.28009161001</v>
      </c>
      <c r="C85" s="43">
        <f t="shared" ref="C85" si="55">G85+K85</f>
        <v>17486.166778639999</v>
      </c>
      <c r="D85" s="43">
        <f t="shared" ref="D85" si="56">H85+L85</f>
        <v>120725.48127539</v>
      </c>
      <c r="E85" s="43">
        <f t="shared" ref="E85" si="57">I85+M85</f>
        <v>53895.632037579999</v>
      </c>
      <c r="F85" s="43">
        <v>170446.54604710999</v>
      </c>
      <c r="G85" s="43">
        <v>7095.1229614100002</v>
      </c>
      <c r="H85" s="43">
        <v>111871.12073964</v>
      </c>
      <c r="I85" s="43">
        <v>51480.302346060002</v>
      </c>
      <c r="J85" s="43">
        <v>21660.734044500001</v>
      </c>
      <c r="K85" s="43">
        <v>10391.04381723</v>
      </c>
      <c r="L85" s="43">
        <v>8854.3605357500001</v>
      </c>
      <c r="M85" s="43">
        <v>2415.3296915199999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191963.89064147</v>
      </c>
      <c r="C86" s="43">
        <f t="shared" ref="C86" si="58">G86+K86</f>
        <v>21810.259497439998</v>
      </c>
      <c r="D86" s="43">
        <f t="shared" ref="D86" si="59">H86+L86</f>
        <v>116143.1509276</v>
      </c>
      <c r="E86" s="43">
        <f t="shared" ref="E86" si="60">I86+M86</f>
        <v>54010.480216429998</v>
      </c>
      <c r="F86" s="43">
        <v>171213.52310190999</v>
      </c>
      <c r="G86" s="43">
        <v>11424.888705490001</v>
      </c>
      <c r="H86" s="43">
        <v>107867.51710493999</v>
      </c>
      <c r="I86" s="43">
        <v>51921.117291479997</v>
      </c>
      <c r="J86" s="43">
        <v>20750.36753956</v>
      </c>
      <c r="K86" s="43">
        <v>10385.370791949999</v>
      </c>
      <c r="L86" s="43">
        <v>8275.6338226600001</v>
      </c>
      <c r="M86" s="43">
        <v>2089.36292495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192255.36825398999</v>
      </c>
      <c r="C87" s="43">
        <f t="shared" ref="C87" si="61">G87+K87</f>
        <v>26294.130555399999</v>
      </c>
      <c r="D87" s="43">
        <f t="shared" ref="D87" si="62">H87+L87</f>
        <v>111765.14026855999</v>
      </c>
      <c r="E87" s="43">
        <f t="shared" ref="E87" si="63">I87+M87</f>
        <v>54196.09743003</v>
      </c>
      <c r="F87" s="43">
        <v>171448.33873541999</v>
      </c>
      <c r="G87" s="43">
        <v>15810.027357069999</v>
      </c>
      <c r="H87" s="43">
        <v>103535.82312253999</v>
      </c>
      <c r="I87" s="43">
        <v>52102.48825581</v>
      </c>
      <c r="J87" s="43">
        <v>20807.029518570002</v>
      </c>
      <c r="K87" s="43">
        <v>10484.10319833</v>
      </c>
      <c r="L87" s="43">
        <v>8229.3171460199992</v>
      </c>
      <c r="M87" s="43">
        <v>2093.6091742200001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192278.48164087001</v>
      </c>
      <c r="C88" s="43">
        <f t="shared" ref="C88" si="64">G88+K88</f>
        <v>25994.895543220002</v>
      </c>
      <c r="D88" s="43">
        <f t="shared" ref="D88" si="65">H88+L88</f>
        <v>112044.80397404</v>
      </c>
      <c r="E88" s="43">
        <f t="shared" ref="E88" si="66">I88+M88</f>
        <v>54238.782123609999</v>
      </c>
      <c r="F88" s="43">
        <v>171687.39844555</v>
      </c>
      <c r="G88" s="43">
        <v>15750.52293298</v>
      </c>
      <c r="H88" s="43">
        <v>103766.17300392</v>
      </c>
      <c r="I88" s="43">
        <v>52170.70250865</v>
      </c>
      <c r="J88" s="43">
        <v>20591.08319532</v>
      </c>
      <c r="K88" s="43">
        <v>10244.37261024</v>
      </c>
      <c r="L88" s="43">
        <v>8278.6309701200007</v>
      </c>
      <c r="M88" s="43">
        <v>2068.0796149600001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192011.30452802</v>
      </c>
      <c r="C89" s="43">
        <f t="shared" ref="C89" si="67">G89+K89</f>
        <v>123288.43742924</v>
      </c>
      <c r="D89" s="43">
        <f t="shared" ref="D89" si="68">H89+L89</f>
        <v>14846.902164449999</v>
      </c>
      <c r="E89" s="43">
        <f t="shared" ref="E89" si="69">I89+M89</f>
        <v>53875.964934329997</v>
      </c>
      <c r="F89" s="43">
        <v>171535.79808693999</v>
      </c>
      <c r="G89" s="43">
        <v>112652.31181411</v>
      </c>
      <c r="H89" s="43">
        <v>6696.7248394199996</v>
      </c>
      <c r="I89" s="43">
        <v>52186.76143341</v>
      </c>
      <c r="J89" s="43">
        <v>20475.506441080001</v>
      </c>
      <c r="K89" s="43">
        <v>10636.12561513</v>
      </c>
      <c r="L89" s="43">
        <v>8150.1773250300002</v>
      </c>
      <c r="M89" s="43">
        <v>1689.2035009199999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191772.07206471</v>
      </c>
      <c r="C90" s="43">
        <f t="shared" ref="C90" si="70">G90+K90</f>
        <v>122774.15633309001</v>
      </c>
      <c r="D90" s="43">
        <f t="shared" ref="D90" si="71">H90+L90</f>
        <v>21854.33785471</v>
      </c>
      <c r="E90" s="43">
        <f t="shared" ref="E90" si="72">I90+M90</f>
        <v>47143.57787691</v>
      </c>
      <c r="F90" s="43">
        <v>171342.0523827</v>
      </c>
      <c r="G90" s="43">
        <v>112558.37219762</v>
      </c>
      <c r="H90" s="43">
        <v>13426.29714325</v>
      </c>
      <c r="I90" s="43">
        <v>45357.383041829999</v>
      </c>
      <c r="J90" s="43">
        <v>20430.019682009999</v>
      </c>
      <c r="K90" s="43">
        <v>10215.784135469999</v>
      </c>
      <c r="L90" s="43">
        <v>8428.0407114600002</v>
      </c>
      <c r="M90" s="43">
        <v>1786.1948350800001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192733.29436299001</v>
      </c>
      <c r="C91" s="43">
        <f t="shared" ref="C91" si="73">G91+K91</f>
        <v>144454.0478999</v>
      </c>
      <c r="D91" s="43">
        <f t="shared" ref="D91" si="74">H91+L91</f>
        <v>22567.89187558</v>
      </c>
      <c r="E91" s="43">
        <f t="shared" ref="E91" si="75">I91+M91</f>
        <v>25711.354587509999</v>
      </c>
      <c r="F91" s="43">
        <v>171834.57834822001</v>
      </c>
      <c r="G91" s="43">
        <v>133972.31315512001</v>
      </c>
      <c r="H91" s="43">
        <v>13862.20542565</v>
      </c>
      <c r="I91" s="43">
        <v>24000.059767449999</v>
      </c>
      <c r="J91" s="43">
        <v>20898.716014770001</v>
      </c>
      <c r="K91" s="43">
        <v>10481.73474478</v>
      </c>
      <c r="L91" s="43">
        <v>8705.6864499300009</v>
      </c>
      <c r="M91" s="43">
        <v>1711.2948200599999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192591.62521180001</v>
      </c>
      <c r="C92" s="43">
        <f t="shared" ref="C92" si="76">G92+K92</f>
        <v>144211.13809336</v>
      </c>
      <c r="D92" s="43">
        <f t="shared" ref="D92" si="77">H92+L92</f>
        <v>22310.893969000001</v>
      </c>
      <c r="E92" s="43">
        <f t="shared" ref="E92" si="78">I92+M92</f>
        <v>26069.593149439999</v>
      </c>
      <c r="F92" s="43">
        <v>171604.52531904</v>
      </c>
      <c r="G92" s="43">
        <v>133943.53795905999</v>
      </c>
      <c r="H92" s="43">
        <v>13683.346217660001</v>
      </c>
      <c r="I92" s="43">
        <v>23977.641142320001</v>
      </c>
      <c r="J92" s="43">
        <v>20987.099892760001</v>
      </c>
      <c r="K92" s="43">
        <v>10267.600134300001</v>
      </c>
      <c r="L92" s="43">
        <v>8627.5477513400001</v>
      </c>
      <c r="M92" s="43">
        <v>2091.95200712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193518.13520378</v>
      </c>
      <c r="C93" s="43">
        <f t="shared" ref="C93" si="79">G93+K93</f>
        <v>144908.81885699998</v>
      </c>
      <c r="D93" s="43">
        <f t="shared" ref="D93" si="80">H93+L93</f>
        <v>22431.703669229999</v>
      </c>
      <c r="E93" s="43">
        <f t="shared" ref="E93" si="81">I93+M93</f>
        <v>26177.612677550002</v>
      </c>
      <c r="F93" s="43">
        <v>172143.09953067999</v>
      </c>
      <c r="G93" s="43">
        <v>134373.47299608999</v>
      </c>
      <c r="H93" s="43">
        <v>13751.44081527</v>
      </c>
      <c r="I93" s="43">
        <v>24018.185719320001</v>
      </c>
      <c r="J93" s="43">
        <v>21375.035673099999</v>
      </c>
      <c r="K93" s="43">
        <v>10535.34586091</v>
      </c>
      <c r="L93" s="43">
        <v>8680.2628539599991</v>
      </c>
      <c r="M93" s="43">
        <v>2159.4269582299999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208115.15598769</v>
      </c>
      <c r="C94" s="43">
        <f t="shared" ref="C94" si="82">G94+K94</f>
        <v>120232.80245135</v>
      </c>
      <c r="D94" s="43">
        <f t="shared" ref="D94" si="83">H94+L94</f>
        <v>61121.00945143</v>
      </c>
      <c r="E94" s="43">
        <f t="shared" ref="E94" si="84">I94+M94</f>
        <v>26761.344084910001</v>
      </c>
      <c r="F94" s="43">
        <v>184865.47570246999</v>
      </c>
      <c r="G94" s="43">
        <v>111347.85208981999</v>
      </c>
      <c r="H94" s="43">
        <v>49277.241242459997</v>
      </c>
      <c r="I94" s="43">
        <v>24240.38237019</v>
      </c>
      <c r="J94" s="43">
        <v>23249.680285220002</v>
      </c>
      <c r="K94" s="43">
        <v>8884.95036153</v>
      </c>
      <c r="L94" s="43">
        <v>11843.768208969999</v>
      </c>
      <c r="M94" s="43">
        <v>2520.9617147200001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209437.29307099999</v>
      </c>
      <c r="C95" s="43">
        <f t="shared" ref="C95" si="85">G95+K95</f>
        <v>156271.94222028999</v>
      </c>
      <c r="D95" s="43">
        <f t="shared" ref="D95" si="86">H95+L95</f>
        <v>26437.940948119998</v>
      </c>
      <c r="E95" s="43">
        <f t="shared" ref="E95" si="87">I95+M95</f>
        <v>26727.40990259</v>
      </c>
      <c r="F95" s="43">
        <v>185246.83308730001</v>
      </c>
      <c r="G95" s="43">
        <v>147144.86736991999</v>
      </c>
      <c r="H95" s="43">
        <v>14697.8465067</v>
      </c>
      <c r="I95" s="43">
        <v>23404.119210680001</v>
      </c>
      <c r="J95" s="43">
        <v>24190.459983699999</v>
      </c>
      <c r="K95" s="43">
        <v>9127.0748503699997</v>
      </c>
      <c r="L95" s="43">
        <v>11740.09444142</v>
      </c>
      <c r="M95" s="43">
        <v>3323.2906919100001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209607.62180008</v>
      </c>
      <c r="C96" s="43">
        <f t="shared" ref="C96" si="88">G96+K96</f>
        <v>153616.42827190002</v>
      </c>
      <c r="D96" s="43">
        <f t="shared" ref="D96" si="89">H96+L96</f>
        <v>27054.851723289998</v>
      </c>
      <c r="E96" s="43">
        <f t="shared" ref="E96" si="90">I96+M96</f>
        <v>28936.341804889998</v>
      </c>
      <c r="F96" s="43">
        <v>186115.35933638</v>
      </c>
      <c r="G96" s="43">
        <v>145458.62894702001</v>
      </c>
      <c r="H96" s="43">
        <v>15525.825712219999</v>
      </c>
      <c r="I96" s="43">
        <v>25130.904677139999</v>
      </c>
      <c r="J96" s="43">
        <v>23492.262463700001</v>
      </c>
      <c r="K96" s="43">
        <v>8157.7993248800003</v>
      </c>
      <c r="L96" s="43">
        <v>11529.02601107</v>
      </c>
      <c r="M96" s="43">
        <v>3805.4371277499999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204560.41692918999</v>
      </c>
      <c r="C97" s="43">
        <f t="shared" ref="C97" si="91">G97+K97</f>
        <v>154334.62279811999</v>
      </c>
      <c r="D97" s="43">
        <f t="shared" ref="D97" si="92">H97+L97</f>
        <v>21990.066468199999</v>
      </c>
      <c r="E97" s="43">
        <f t="shared" ref="E97" si="93">I97+M97</f>
        <v>28235.727662870002</v>
      </c>
      <c r="F97" s="43">
        <v>181262.10962844</v>
      </c>
      <c r="G97" s="43">
        <v>146312.25536275</v>
      </c>
      <c r="H97" s="43">
        <v>10512.851855819999</v>
      </c>
      <c r="I97" s="43">
        <v>24437.002409870001</v>
      </c>
      <c r="J97" s="43">
        <v>23298.307300749999</v>
      </c>
      <c r="K97" s="43">
        <v>8022.3674353699998</v>
      </c>
      <c r="L97" s="43">
        <v>11477.214612379999</v>
      </c>
      <c r="M97" s="43">
        <v>3798.7252530000001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205032.51866890001</v>
      </c>
      <c r="C98" s="43">
        <f t="shared" ref="C98" si="94">G98+K98</f>
        <v>154859.14413577001</v>
      </c>
      <c r="D98" s="43">
        <f t="shared" ref="D98" si="95">H98+L98</f>
        <v>22458.05851888</v>
      </c>
      <c r="E98" s="43">
        <f t="shared" ref="E98" si="96">I98+M98</f>
        <v>27715.316014250002</v>
      </c>
      <c r="F98" s="43">
        <v>181939.75968126999</v>
      </c>
      <c r="G98" s="43">
        <v>146833.74843606001</v>
      </c>
      <c r="H98" s="43">
        <v>10587.22413033</v>
      </c>
      <c r="I98" s="43">
        <v>24518.78711488</v>
      </c>
      <c r="J98" s="43">
        <v>23092.758987630001</v>
      </c>
      <c r="K98" s="43">
        <v>8025.3956997100004</v>
      </c>
      <c r="L98" s="43">
        <v>11870.83438855</v>
      </c>
      <c r="M98" s="43">
        <v>3196.5288993700001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205740.77182646</v>
      </c>
      <c r="C99" s="43">
        <f t="shared" ref="C99" si="97">G99+K99</f>
        <v>154759.55607979</v>
      </c>
      <c r="D99" s="43">
        <f t="shared" ref="D99" si="98">H99+L99</f>
        <v>23119.754256259999</v>
      </c>
      <c r="E99" s="43">
        <f t="shared" ref="E99" si="99">I99+M99</f>
        <v>27861.461490410002</v>
      </c>
      <c r="F99" s="43">
        <v>182465.06004077001</v>
      </c>
      <c r="G99" s="43">
        <v>146678.37002308</v>
      </c>
      <c r="H99" s="43">
        <v>11281.15704835</v>
      </c>
      <c r="I99" s="43">
        <v>24505.532969340002</v>
      </c>
      <c r="J99" s="43">
        <v>23275.71178569</v>
      </c>
      <c r="K99" s="43">
        <v>8081.1860567100002</v>
      </c>
      <c r="L99" s="43">
        <v>11838.597207909999</v>
      </c>
      <c r="M99" s="43">
        <v>3355.92852107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206360.87866607</v>
      </c>
      <c r="C100" s="43">
        <f t="shared" ref="C100" si="100">G100+K100</f>
        <v>154350.08608266001</v>
      </c>
      <c r="D100" s="43">
        <f t="shared" ref="D100" si="101">H100+L100</f>
        <v>23352.263834309997</v>
      </c>
      <c r="E100" s="43">
        <f t="shared" ref="E100" si="102">I100+M100</f>
        <v>28658.528749100002</v>
      </c>
      <c r="F100" s="43">
        <v>182905.92051900001</v>
      </c>
      <c r="G100" s="43">
        <v>146230.07243569</v>
      </c>
      <c r="H100" s="43">
        <v>11392.254854639999</v>
      </c>
      <c r="I100" s="43">
        <v>25283.593228670001</v>
      </c>
      <c r="J100" s="43">
        <v>23454.95814707</v>
      </c>
      <c r="K100" s="43">
        <v>8120.0136469700001</v>
      </c>
      <c r="L100" s="43">
        <v>11960.008979669999</v>
      </c>
      <c r="M100" s="43">
        <v>3374.93552043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206550.68562683</v>
      </c>
      <c r="C101" s="43">
        <f t="shared" ref="C101" si="103">G101+K101</f>
        <v>153953.25714514</v>
      </c>
      <c r="D101" s="43">
        <f t="shared" ref="D101" si="104">H101+L101</f>
        <v>23593.209924620001</v>
      </c>
      <c r="E101" s="43">
        <f t="shared" ref="E101" si="105">I101+M101</f>
        <v>29004.218557069998</v>
      </c>
      <c r="F101" s="43">
        <v>183240.71460884999</v>
      </c>
      <c r="G101" s="43">
        <v>146185.93635010999</v>
      </c>
      <c r="H101" s="43">
        <v>11491.255925130001</v>
      </c>
      <c r="I101" s="43">
        <v>25563.522333609999</v>
      </c>
      <c r="J101" s="43">
        <v>23309.971017979999</v>
      </c>
      <c r="K101" s="43">
        <v>7767.3207950300002</v>
      </c>
      <c r="L101" s="43">
        <v>12101.953999490001</v>
      </c>
      <c r="M101" s="43">
        <v>3440.6962234600001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209159.58072549</v>
      </c>
      <c r="C102" s="43">
        <f t="shared" ref="C102" si="106">G102+K102</f>
        <v>155103.62063359999</v>
      </c>
      <c r="D102" s="43">
        <f t="shared" ref="D102" si="107">H102+L102</f>
        <v>24694.342391040002</v>
      </c>
      <c r="E102" s="43">
        <f t="shared" ref="E102" si="108">I102+M102</f>
        <v>29361.617700849998</v>
      </c>
      <c r="F102" s="43">
        <v>184360.25447943</v>
      </c>
      <c r="G102" s="43">
        <v>146905.45208543999</v>
      </c>
      <c r="H102" s="43">
        <v>11763.710709270001</v>
      </c>
      <c r="I102" s="43">
        <v>25691.091684719999</v>
      </c>
      <c r="J102" s="43">
        <v>24799.326246060002</v>
      </c>
      <c r="K102" s="43">
        <v>8198.1685481599998</v>
      </c>
      <c r="L102" s="43">
        <v>12930.631681770001</v>
      </c>
      <c r="M102" s="43">
        <v>3670.5260161299998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210436.67947313</v>
      </c>
      <c r="C103" s="43">
        <f t="shared" ref="C103" si="109">G103+K103</f>
        <v>156152.11475673999</v>
      </c>
      <c r="D103" s="43">
        <f t="shared" ref="D103" si="110">H103+L103</f>
        <v>24746.81220484</v>
      </c>
      <c r="E103" s="43">
        <f t="shared" ref="E103" si="111">I103+M103</f>
        <v>29537.752511549999</v>
      </c>
      <c r="F103" s="43">
        <v>185040.22378942001</v>
      </c>
      <c r="G103" s="43">
        <v>147310.65090929999</v>
      </c>
      <c r="H103" s="43">
        <v>11919.375121020001</v>
      </c>
      <c r="I103" s="43">
        <v>25810.1977591</v>
      </c>
      <c r="J103" s="43">
        <v>25396.455683709999</v>
      </c>
      <c r="K103" s="43">
        <v>8841.4638474399999</v>
      </c>
      <c r="L103" s="43">
        <v>12827.437083819999</v>
      </c>
      <c r="M103" s="43">
        <v>3727.5547524499998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211252.09246853</v>
      </c>
      <c r="C104" s="43">
        <f t="shared" ref="C104" si="112">G104+K104</f>
        <v>156329.30460422</v>
      </c>
      <c r="D104" s="43">
        <f t="shared" ref="D104" si="113">H104+L104</f>
        <v>25042.94858271</v>
      </c>
      <c r="E104" s="43">
        <f t="shared" ref="E104" si="114">I104+M104</f>
        <v>29879.839281600001</v>
      </c>
      <c r="F104" s="43">
        <v>185615.18787903999</v>
      </c>
      <c r="G104" s="43">
        <v>147386.11521486999</v>
      </c>
      <c r="H104" s="43">
        <v>12248.961498410001</v>
      </c>
      <c r="I104" s="43">
        <v>25980.111165760001</v>
      </c>
      <c r="J104" s="43">
        <v>25636.904589490001</v>
      </c>
      <c r="K104" s="43">
        <v>8943.1893893500001</v>
      </c>
      <c r="L104" s="43">
        <v>12793.987084300001</v>
      </c>
      <c r="M104" s="43">
        <v>3899.7281158400001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212416.66357229999</v>
      </c>
      <c r="C105" s="43">
        <f t="shared" ref="C105" si="115">G105+K105</f>
        <v>156429.37179865001</v>
      </c>
      <c r="D105" s="43">
        <f t="shared" ref="D105" si="116">H105+L105</f>
        <v>26698.083125819998</v>
      </c>
      <c r="E105" s="43">
        <f t="shared" ref="E105" si="117">I105+M105</f>
        <v>29289.208647830001</v>
      </c>
      <c r="F105" s="43">
        <v>186456.08147830001</v>
      </c>
      <c r="G105" s="43">
        <v>147457.08764129001</v>
      </c>
      <c r="H105" s="43">
        <v>13672.7005085</v>
      </c>
      <c r="I105" s="43">
        <v>25326.293328510001</v>
      </c>
      <c r="J105" s="43">
        <v>25960.582094000001</v>
      </c>
      <c r="K105" s="43">
        <v>8972.2841573599999</v>
      </c>
      <c r="L105" s="43">
        <v>13025.38261732</v>
      </c>
      <c r="M105" s="43">
        <v>3962.91531932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210614.22156727</v>
      </c>
      <c r="C106" s="43">
        <f t="shared" ref="C106" si="118">G106+K106</f>
        <v>155220.03343471998</v>
      </c>
      <c r="D106" s="43">
        <f t="shared" ref="D106" si="119">H106+L106</f>
        <v>25819.918765990002</v>
      </c>
      <c r="E106" s="43">
        <f t="shared" ref="E106" si="120">I106+M106</f>
        <v>29574.269366560002</v>
      </c>
      <c r="F106" s="43">
        <v>186482.87033723001</v>
      </c>
      <c r="G106" s="43">
        <v>147251.38044482999</v>
      </c>
      <c r="H106" s="43">
        <v>13646.944827630001</v>
      </c>
      <c r="I106" s="43">
        <v>25584.545064770002</v>
      </c>
      <c r="J106" s="43">
        <v>24131.35123004</v>
      </c>
      <c r="K106" s="43">
        <v>7968.6529898899998</v>
      </c>
      <c r="L106" s="43">
        <v>12172.973938360001</v>
      </c>
      <c r="M106" s="43">
        <v>3989.72430179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210939.45301957999</v>
      </c>
      <c r="C107" s="43">
        <f t="shared" ref="C107" si="121">G107+K107</f>
        <v>155188.02689856</v>
      </c>
      <c r="D107" s="43">
        <f t="shared" ref="D107" si="122">H107+L107</f>
        <v>26934.562152810002</v>
      </c>
      <c r="E107" s="43">
        <f t="shared" ref="E107" si="123">I107+M107</f>
        <v>28816.86396821</v>
      </c>
      <c r="F107" s="43">
        <v>186485.63755293001</v>
      </c>
      <c r="G107" s="43">
        <v>147220.44683634001</v>
      </c>
      <c r="H107" s="43">
        <v>14484.682467090001</v>
      </c>
      <c r="I107" s="43">
        <v>24780.508249499999</v>
      </c>
      <c r="J107" s="43">
        <v>24453.815466650001</v>
      </c>
      <c r="K107" s="43">
        <v>7967.5800622200004</v>
      </c>
      <c r="L107" s="43">
        <v>12449.87968572</v>
      </c>
      <c r="M107" s="43">
        <v>4036.35571871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208641.14278346</v>
      </c>
      <c r="C108" s="43">
        <f t="shared" ref="C108" si="124">G108+K108</f>
        <v>153232.47773920003</v>
      </c>
      <c r="D108" s="43">
        <f t="shared" ref="D108" si="125">H108+L108</f>
        <v>26519.867323940001</v>
      </c>
      <c r="E108" s="43">
        <f t="shared" ref="E108" si="126">I108+M108</f>
        <v>28888.797720319999</v>
      </c>
      <c r="F108" s="43">
        <v>186625.68711838001</v>
      </c>
      <c r="G108" s="43">
        <v>147219.12141963001</v>
      </c>
      <c r="H108" s="43">
        <v>14450.498396749999</v>
      </c>
      <c r="I108" s="43">
        <v>24956.067301999999</v>
      </c>
      <c r="J108" s="43">
        <v>22015.45566508</v>
      </c>
      <c r="K108" s="43">
        <v>6013.3563195699999</v>
      </c>
      <c r="L108" s="43">
        <v>12069.36892719</v>
      </c>
      <c r="M108" s="43">
        <v>3932.7304183199999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209668.29473168001</v>
      </c>
      <c r="C109" s="43">
        <f t="shared" ref="C109" si="127">G109+K109</f>
        <v>154196.73391795999</v>
      </c>
      <c r="D109" s="43">
        <f t="shared" ref="D109" si="128">H109+L109</f>
        <v>26654.417664109998</v>
      </c>
      <c r="E109" s="43">
        <f t="shared" ref="E109" si="129">I109+M109</f>
        <v>28817.143149610001</v>
      </c>
      <c r="F109" s="43">
        <v>187220.72699908999</v>
      </c>
      <c r="G109" s="43">
        <v>147788.4066359</v>
      </c>
      <c r="H109" s="43">
        <v>14561.299812929999</v>
      </c>
      <c r="I109" s="43">
        <v>24871.02055026</v>
      </c>
      <c r="J109" s="43">
        <v>22447.56773259</v>
      </c>
      <c r="K109" s="43">
        <v>6408.3272820599996</v>
      </c>
      <c r="L109" s="43">
        <v>12093.117851180001</v>
      </c>
      <c r="M109" s="43">
        <v>3946.1225993500002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210118.35291655999</v>
      </c>
      <c r="C110" s="43">
        <f t="shared" ref="C110" si="130">G110+K110</f>
        <v>154801.73559920001</v>
      </c>
      <c r="D110" s="43">
        <f t="shared" ref="D110" si="131">H110+L110</f>
        <v>26505.896779070001</v>
      </c>
      <c r="E110" s="43">
        <f t="shared" ref="E110" si="132">I110+M110</f>
        <v>28810.720538289999</v>
      </c>
      <c r="F110" s="43">
        <v>187555.27280974999</v>
      </c>
      <c r="G110" s="43">
        <v>148036.24368688001</v>
      </c>
      <c r="H110" s="43">
        <v>14518.831566360001</v>
      </c>
      <c r="I110" s="43">
        <v>25000.19755651</v>
      </c>
      <c r="J110" s="43">
        <v>22563.080106810001</v>
      </c>
      <c r="K110" s="43">
        <v>6765.4919123199998</v>
      </c>
      <c r="L110" s="43">
        <v>11987.06521271</v>
      </c>
      <c r="M110" s="43">
        <v>3810.52298178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210470.29013181</v>
      </c>
      <c r="C111" s="43">
        <f t="shared" ref="C111" si="133">G111+K111</f>
        <v>154568.06392435002</v>
      </c>
      <c r="D111" s="43">
        <f t="shared" ref="D111" si="134">H111+L111</f>
        <v>27557.232806829998</v>
      </c>
      <c r="E111" s="43">
        <f t="shared" ref="E111" si="135">I111+M111</f>
        <v>28344.993400629999</v>
      </c>
      <c r="F111" s="43">
        <v>187586.52284277001</v>
      </c>
      <c r="G111" s="43">
        <v>147884.21504658001</v>
      </c>
      <c r="H111" s="43">
        <v>15205.57131098</v>
      </c>
      <c r="I111" s="43">
        <v>24496.73648521</v>
      </c>
      <c r="J111" s="43">
        <v>22883.767289039999</v>
      </c>
      <c r="K111" s="43">
        <v>6683.8488777700004</v>
      </c>
      <c r="L111" s="43">
        <v>12351.661495849999</v>
      </c>
      <c r="M111" s="43">
        <v>3848.25691542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209986.59312134</v>
      </c>
      <c r="C112" s="43">
        <f t="shared" ref="C112" si="136">G112+K112</f>
        <v>154759.99010609</v>
      </c>
      <c r="D112" s="43">
        <f t="shared" ref="D112" si="137">H112+L112</f>
        <v>27063.649054089998</v>
      </c>
      <c r="E112" s="43">
        <f t="shared" ref="E112" si="138">I112+M112</f>
        <v>28162.953961160001</v>
      </c>
      <c r="F112" s="43">
        <v>188039.59041077999</v>
      </c>
      <c r="G112" s="43">
        <v>148426.36041227999</v>
      </c>
      <c r="H112" s="43">
        <v>15131.80820569</v>
      </c>
      <c r="I112" s="43">
        <v>24481.421792810001</v>
      </c>
      <c r="J112" s="43">
        <v>21947.002710559998</v>
      </c>
      <c r="K112" s="43">
        <v>6333.6296938100004</v>
      </c>
      <c r="L112" s="43">
        <v>11931.840848399999</v>
      </c>
      <c r="M112" s="43">
        <v>3681.5321683500001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208264.90883562001</v>
      </c>
      <c r="C113" s="43">
        <f t="shared" ref="C113" si="139">G113+K113</f>
        <v>153754.21332087999</v>
      </c>
      <c r="D113" s="43">
        <f t="shared" ref="D113" si="140">H113+L113</f>
        <v>26195.055746959999</v>
      </c>
      <c r="E113" s="43">
        <f t="shared" ref="E113" si="141">I113+M113</f>
        <v>28315.639767780001</v>
      </c>
      <c r="F113" s="43">
        <v>187405.66543025</v>
      </c>
      <c r="G113" s="43">
        <v>147999.74716105001</v>
      </c>
      <c r="H113" s="43">
        <v>14767.41987982</v>
      </c>
      <c r="I113" s="43">
        <v>24638.498389380002</v>
      </c>
      <c r="J113" s="43">
        <v>20859.243405370002</v>
      </c>
      <c r="K113" s="43">
        <v>5754.4661598299999</v>
      </c>
      <c r="L113" s="43">
        <v>11427.635867139999</v>
      </c>
      <c r="M113" s="43">
        <v>3677.1413784000001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208741.17588718</v>
      </c>
      <c r="C114" s="43">
        <f t="shared" ref="C114" si="142">G114+K114</f>
        <v>153984.62481563998</v>
      </c>
      <c r="D114" s="43">
        <f t="shared" ref="D114" si="143">H114+L114</f>
        <v>26320.90358573</v>
      </c>
      <c r="E114" s="43">
        <f t="shared" ref="E114" si="144">I114+M114</f>
        <v>28435.647485810001</v>
      </c>
      <c r="F114" s="43">
        <v>187629.8385474</v>
      </c>
      <c r="G114" s="43">
        <v>148124.20990700999</v>
      </c>
      <c r="H114" s="43">
        <v>14750.66907708</v>
      </c>
      <c r="I114" s="43">
        <v>24754.95956331</v>
      </c>
      <c r="J114" s="43">
        <v>21111.337339779999</v>
      </c>
      <c r="K114" s="43">
        <v>5860.4149086300004</v>
      </c>
      <c r="L114" s="43">
        <v>11570.234508650001</v>
      </c>
      <c r="M114" s="43">
        <v>3680.6879224999998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208090.66553406999</v>
      </c>
      <c r="C115" s="43">
        <f t="shared" ref="C115" si="145">G115+K115</f>
        <v>153771.96610118001</v>
      </c>
      <c r="D115" s="43">
        <f t="shared" ref="D115" si="146">H115+L115</f>
        <v>26010.202719460001</v>
      </c>
      <c r="E115" s="43">
        <f t="shared" ref="E115" si="147">I115+M115</f>
        <v>28308.496713429999</v>
      </c>
      <c r="F115" s="43">
        <v>187628.52314522001</v>
      </c>
      <c r="G115" s="43">
        <v>147980.29156771</v>
      </c>
      <c r="H115" s="43">
        <v>14800.96560938</v>
      </c>
      <c r="I115" s="43">
        <v>24847.265968129999</v>
      </c>
      <c r="J115" s="43">
        <v>20462.142388849999</v>
      </c>
      <c r="K115" s="43">
        <v>5791.6745334699999</v>
      </c>
      <c r="L115" s="43">
        <v>11209.237110079999</v>
      </c>
      <c r="M115" s="43">
        <v>3461.2307452999999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208954.86306875001</v>
      </c>
      <c r="C116" s="43">
        <f t="shared" ref="C116" si="148">G116+K116</f>
        <v>153885.83305140003</v>
      </c>
      <c r="D116" s="43">
        <f t="shared" ref="D116" si="149">H116+L116</f>
        <v>26494.31506537</v>
      </c>
      <c r="E116" s="43">
        <f t="shared" ref="E116" si="150">I116+M116</f>
        <v>28574.714951979997</v>
      </c>
      <c r="F116" s="43">
        <v>187463.71328851001</v>
      </c>
      <c r="G116" s="43">
        <v>147753.95634567001</v>
      </c>
      <c r="H116" s="43">
        <v>14743.06618695</v>
      </c>
      <c r="I116" s="43">
        <v>24966.690755889998</v>
      </c>
      <c r="J116" s="43">
        <v>21491.149780240001</v>
      </c>
      <c r="K116" s="43">
        <v>6131.8767057300001</v>
      </c>
      <c r="L116" s="43">
        <v>11751.24887842</v>
      </c>
      <c r="M116" s="43">
        <v>3608.0241960899998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208366.08094335999</v>
      </c>
      <c r="C117" s="43">
        <f t="shared" ref="C117" si="151">G117+K117</f>
        <v>152880.00558857</v>
      </c>
      <c r="D117" s="43">
        <f t="shared" ref="D117" si="152">H117+L117</f>
        <v>26529.887358209999</v>
      </c>
      <c r="E117" s="43">
        <f t="shared" ref="E117" si="153">I117+M117</f>
        <v>28956.187996579996</v>
      </c>
      <c r="F117" s="43">
        <v>187598.26626028001</v>
      </c>
      <c r="G117" s="43">
        <v>147411.33593331001</v>
      </c>
      <c r="H117" s="43">
        <v>15085.133314799999</v>
      </c>
      <c r="I117" s="43">
        <v>25101.797012169998</v>
      </c>
      <c r="J117" s="43">
        <v>20767.81468308</v>
      </c>
      <c r="K117" s="43">
        <v>5468.6696552599997</v>
      </c>
      <c r="L117" s="43">
        <v>11444.754043409999</v>
      </c>
      <c r="M117" s="43">
        <v>3854.3909844099999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207524.04010251001</v>
      </c>
      <c r="C118" s="43">
        <f t="shared" ref="C118" si="154">G118+K118</f>
        <v>151859.71209983001</v>
      </c>
      <c r="D118" s="43">
        <f t="shared" ref="D118" si="155">H118+L118</f>
        <v>27556.156338889999</v>
      </c>
      <c r="E118" s="43">
        <f t="shared" ref="E118" si="156">I118+M118</f>
        <v>28108.171663790003</v>
      </c>
      <c r="F118" s="43">
        <v>187201.15800818001</v>
      </c>
      <c r="G118" s="43">
        <v>146723.95325043</v>
      </c>
      <c r="H118" s="43">
        <v>16253.03560227</v>
      </c>
      <c r="I118" s="43">
        <v>24224.169155480002</v>
      </c>
      <c r="J118" s="43">
        <v>20322.882094330002</v>
      </c>
      <c r="K118" s="43">
        <v>5135.7588494000001</v>
      </c>
      <c r="L118" s="43">
        <v>11303.12073662</v>
      </c>
      <c r="M118" s="43">
        <v>3884.0025083099999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207716.93605593999</v>
      </c>
      <c r="C119" s="43">
        <f t="shared" ref="C119" si="157">G119+K119</f>
        <v>151362.20575138001</v>
      </c>
      <c r="D119" s="43">
        <f t="shared" ref="D119" si="158">H119+L119</f>
        <v>28375.57203467</v>
      </c>
      <c r="E119" s="43">
        <f t="shared" ref="E119" si="159">I119+M119</f>
        <v>27979.158269889998</v>
      </c>
      <c r="F119" s="43">
        <v>186736.03422912999</v>
      </c>
      <c r="G119" s="43">
        <v>146359.51538128001</v>
      </c>
      <c r="H119" s="43">
        <v>16463.79991691</v>
      </c>
      <c r="I119" s="43">
        <v>23912.718930939998</v>
      </c>
      <c r="J119" s="43">
        <v>20980.901826810001</v>
      </c>
      <c r="K119" s="43">
        <v>5002.6903701000001</v>
      </c>
      <c r="L119" s="43">
        <v>11911.77211776</v>
      </c>
      <c r="M119" s="43">
        <v>4066.4393389500001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207662.96598221001</v>
      </c>
      <c r="C120" s="43">
        <f t="shared" ref="C120" si="160">G120+K120</f>
        <v>151500.36147050001</v>
      </c>
      <c r="D120" s="43">
        <f t="shared" ref="D120" si="161">H120+L120</f>
        <v>33697.632461859997</v>
      </c>
      <c r="E120" s="43">
        <f t="shared" ref="E120" si="162">I120+M120</f>
        <v>22464.972049849999</v>
      </c>
      <c r="F120" s="43">
        <v>186869.24847759001</v>
      </c>
      <c r="G120" s="43">
        <v>146596.34731699</v>
      </c>
      <c r="H120" s="43">
        <v>21808.242405109999</v>
      </c>
      <c r="I120" s="43">
        <v>18464.65875549</v>
      </c>
      <c r="J120" s="43">
        <v>20793.717504619999</v>
      </c>
      <c r="K120" s="43">
        <v>4904.0141535100001</v>
      </c>
      <c r="L120" s="43">
        <v>11889.39005675</v>
      </c>
      <c r="M120" s="43">
        <v>4000.3132943599999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211466.36111378999</v>
      </c>
      <c r="C121" s="43">
        <f t="shared" ref="C121" si="163">G121+K121</f>
        <v>152929.27621635</v>
      </c>
      <c r="D121" s="43">
        <f t="shared" ref="D121" si="164">H121+L121</f>
        <v>35640.381454539995</v>
      </c>
      <c r="E121" s="43">
        <f t="shared" ref="E121" si="165">I121+M121</f>
        <v>22896.703442900001</v>
      </c>
      <c r="F121" s="43">
        <v>188193.3945547</v>
      </c>
      <c r="G121" s="43">
        <v>147856.13528685001</v>
      </c>
      <c r="H121" s="43">
        <v>22008.022979239999</v>
      </c>
      <c r="I121" s="43">
        <v>18329.236288610002</v>
      </c>
      <c r="J121" s="43">
        <v>23272.96655909</v>
      </c>
      <c r="K121" s="43">
        <v>5073.1409295000003</v>
      </c>
      <c r="L121" s="43">
        <v>13632.3584753</v>
      </c>
      <c r="M121" s="43">
        <v>4567.4671542899996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209675.87603602</v>
      </c>
      <c r="C122" s="43">
        <f t="shared" ref="C122" si="166">G122+K122</f>
        <v>151746.60678974999</v>
      </c>
      <c r="D122" s="43">
        <f t="shared" ref="D122" si="167">H122+L122</f>
        <v>35053.781003969998</v>
      </c>
      <c r="E122" s="43">
        <f t="shared" ref="E122" si="168">I122+M122</f>
        <v>22875.488242300002</v>
      </c>
      <c r="F122" s="43">
        <v>187414.34640258001</v>
      </c>
      <c r="G122" s="43">
        <v>146993.57086166</v>
      </c>
      <c r="H122" s="43">
        <v>21907.086931279999</v>
      </c>
      <c r="I122" s="43">
        <v>18513.688609640001</v>
      </c>
      <c r="J122" s="43">
        <v>22261.529633440001</v>
      </c>
      <c r="K122" s="43">
        <v>4753.0359280900002</v>
      </c>
      <c r="L122" s="43">
        <v>13146.694072689999</v>
      </c>
      <c r="M122" s="43">
        <v>4361.7996326599996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210345.06049122999</v>
      </c>
      <c r="C123" s="43">
        <f t="shared" ref="C123" si="169">G123+K123</f>
        <v>152173.5097775</v>
      </c>
      <c r="D123" s="43">
        <f t="shared" ref="D123" si="170">H123+L123</f>
        <v>35132.924352230002</v>
      </c>
      <c r="E123" s="43">
        <f t="shared" ref="E123" si="171">I123+M123</f>
        <v>23038.626361499999</v>
      </c>
      <c r="F123" s="43">
        <v>187913.52069623</v>
      </c>
      <c r="G123" s="43">
        <v>147291.97673706</v>
      </c>
      <c r="H123" s="43">
        <v>21960.789748710002</v>
      </c>
      <c r="I123" s="43">
        <v>18660.75421046</v>
      </c>
      <c r="J123" s="43">
        <v>22431.539795000001</v>
      </c>
      <c r="K123" s="43">
        <v>4881.5330404400001</v>
      </c>
      <c r="L123" s="43">
        <v>13172.13460352</v>
      </c>
      <c r="M123" s="43">
        <v>4377.8721510400001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211099.15044917999</v>
      </c>
      <c r="C124" s="43">
        <f t="shared" ref="C124" si="172">G124+K124</f>
        <v>153137.68780704998</v>
      </c>
      <c r="D124" s="43">
        <f t="shared" ref="D124" si="173">H124+L124</f>
        <v>35085.186512700006</v>
      </c>
      <c r="E124" s="43">
        <f t="shared" ref="E124" si="174">I124+M124</f>
        <v>22876.27612943</v>
      </c>
      <c r="F124" s="43">
        <v>188947.20596706</v>
      </c>
      <c r="G124" s="43">
        <v>148270.97717016999</v>
      </c>
      <c r="H124" s="43">
        <v>21915.782032750001</v>
      </c>
      <c r="I124" s="43">
        <v>18760.446764140001</v>
      </c>
      <c r="J124" s="43">
        <v>22151.944482120001</v>
      </c>
      <c r="K124" s="43">
        <v>4866.7106368799996</v>
      </c>
      <c r="L124" s="43">
        <v>13169.404479950001</v>
      </c>
      <c r="M124" s="43">
        <v>4115.8293652900002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212408.79176947</v>
      </c>
      <c r="C125" s="43">
        <f t="shared" ref="C125" si="175">G125+K125</f>
        <v>153623.53588305999</v>
      </c>
      <c r="D125" s="43">
        <f t="shared" ref="D125" si="176">H125+L125</f>
        <v>35524.241555740002</v>
      </c>
      <c r="E125" s="43">
        <f t="shared" ref="E125" si="177">I125+M125</f>
        <v>23261.014330670001</v>
      </c>
      <c r="F125" s="43">
        <v>189294.75986963001</v>
      </c>
      <c r="G125" s="43">
        <v>148708.20319792</v>
      </c>
      <c r="H125" s="43">
        <v>21687.868534249999</v>
      </c>
      <c r="I125" s="43">
        <v>18898.688137460002</v>
      </c>
      <c r="J125" s="43">
        <v>23114.03189984</v>
      </c>
      <c r="K125" s="43">
        <v>4915.3326851399997</v>
      </c>
      <c r="L125" s="43">
        <v>13836.373021490001</v>
      </c>
      <c r="M125" s="43">
        <v>4362.3261932100004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212418.86595415001</v>
      </c>
      <c r="C126" s="43">
        <f t="shared" ref="C126" si="178">G126+K126</f>
        <v>153709.77004012</v>
      </c>
      <c r="D126" s="43">
        <f t="shared" ref="D126" si="179">H126+L126</f>
        <v>35324.195531580001</v>
      </c>
      <c r="E126" s="43">
        <f t="shared" ref="E126" si="180">I126+M126</f>
        <v>23384.90038245</v>
      </c>
      <c r="F126" s="43">
        <v>189073.67258278001</v>
      </c>
      <c r="G126" s="43">
        <v>148616.81080121</v>
      </c>
      <c r="H126" s="43">
        <v>21474.154083410001</v>
      </c>
      <c r="I126" s="43">
        <v>18982.70769816</v>
      </c>
      <c r="J126" s="43">
        <v>23345.193371369998</v>
      </c>
      <c r="K126" s="43">
        <v>5092.9592389099998</v>
      </c>
      <c r="L126" s="43">
        <v>13850.041448170001</v>
      </c>
      <c r="M126" s="43">
        <v>4402.1926842900002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210351.20693655001</v>
      </c>
      <c r="C127" s="43">
        <f t="shared" ref="C127" si="181">G127+K127</f>
        <v>153770.31052417</v>
      </c>
      <c r="D127" s="43">
        <f t="shared" ref="D127" si="182">H127+L127</f>
        <v>34303.914111630002</v>
      </c>
      <c r="E127" s="43">
        <f t="shared" ref="E127" si="183">I127+M127</f>
        <v>22276.982300749998</v>
      </c>
      <c r="F127" s="43">
        <v>186049.42611391001</v>
      </c>
      <c r="G127" s="43">
        <v>148329.91907353999</v>
      </c>
      <c r="H127" s="43">
        <v>19914.251757779999</v>
      </c>
      <c r="I127" s="43">
        <v>17805.255282589998</v>
      </c>
      <c r="J127" s="43">
        <v>24301.780822640001</v>
      </c>
      <c r="K127" s="43">
        <v>5440.3914506299998</v>
      </c>
      <c r="L127" s="43">
        <v>14389.662353850001</v>
      </c>
      <c r="M127" s="43">
        <v>4471.7270181599997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198732.58289103999</v>
      </c>
      <c r="C128" s="43">
        <f t="shared" ref="C128" si="184">G128+K128</f>
        <v>153342.29354109999</v>
      </c>
      <c r="D128" s="43">
        <f t="shared" ref="D128" si="185">H128+L128</f>
        <v>30566.479159729999</v>
      </c>
      <c r="E128" s="43">
        <f t="shared" ref="E128" si="186">I128+M128</f>
        <v>14823.810190210001</v>
      </c>
      <c r="F128" s="43">
        <v>178480.08085147999</v>
      </c>
      <c r="G128" s="43">
        <v>148368.10310265</v>
      </c>
      <c r="H128" s="43">
        <v>17520.989483099998</v>
      </c>
      <c r="I128" s="43">
        <v>12590.98826573</v>
      </c>
      <c r="J128" s="43">
        <v>20252.50203956</v>
      </c>
      <c r="K128" s="43">
        <v>4974.1904384500003</v>
      </c>
      <c r="L128" s="43">
        <v>13045.489676630001</v>
      </c>
      <c r="M128" s="43">
        <v>2232.8219244799998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36133.716013400001</v>
      </c>
      <c r="C129" s="43">
        <f t="shared" ref="C129" si="187">G129+K129</f>
        <v>14448.897214789999</v>
      </c>
      <c r="D129" s="43">
        <f t="shared" ref="D129" si="188">H129+L129</f>
        <v>19425.827511299998</v>
      </c>
      <c r="E129" s="43">
        <f t="shared" ref="E129" si="189">I129+M129</f>
        <v>2258.9912873100002</v>
      </c>
      <c r="F129" s="43">
        <v>16032.987231999999</v>
      </c>
      <c r="G129" s="43">
        <v>9348.1413987199994</v>
      </c>
      <c r="H129" s="43">
        <v>6139.11993919</v>
      </c>
      <c r="I129" s="43">
        <v>545.72589409</v>
      </c>
      <c r="J129" s="43">
        <v>20100.728781400001</v>
      </c>
      <c r="K129" s="43">
        <v>5100.75581607</v>
      </c>
      <c r="L129" s="43">
        <v>13286.707572109999</v>
      </c>
      <c r="M129" s="43">
        <v>1713.2653932200001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35266.919680380001</v>
      </c>
      <c r="C130" s="43">
        <f t="shared" ref="C130" si="190">G130+K130</f>
        <v>13892.029606260001</v>
      </c>
      <c r="D130" s="43">
        <f t="shared" ref="D130" si="191">H130+L130</f>
        <v>19135.41752907</v>
      </c>
      <c r="E130" s="43">
        <f t="shared" ref="E130" si="192">I130+M130</f>
        <v>2239.47254505</v>
      </c>
      <c r="F130" s="43">
        <v>15618.09560194</v>
      </c>
      <c r="G130" s="43">
        <v>9134.7140229800007</v>
      </c>
      <c r="H130" s="43">
        <v>5909.3419392400001</v>
      </c>
      <c r="I130" s="43">
        <v>574.03963971999997</v>
      </c>
      <c r="J130" s="43">
        <v>19648.82407844</v>
      </c>
      <c r="K130" s="43">
        <v>4757.3155832800003</v>
      </c>
      <c r="L130" s="43">
        <v>13226.075589829999</v>
      </c>
      <c r="M130" s="43">
        <v>1665.43290533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35198.599755470001</v>
      </c>
      <c r="C131" s="43">
        <f t="shared" ref="C131" si="193">G131+K131</f>
        <v>14338.8963331</v>
      </c>
      <c r="D131" s="43">
        <f t="shared" ref="D131" si="194">H131+L131</f>
        <v>18790.67831458</v>
      </c>
      <c r="E131" s="43">
        <f t="shared" ref="E131" si="195">I131+M131</f>
        <v>2069.0251077900002</v>
      </c>
      <c r="F131" s="43">
        <v>16325.88062634</v>
      </c>
      <c r="G131" s="43">
        <v>9907.0322898199993</v>
      </c>
      <c r="H131" s="43">
        <v>5842.57539309</v>
      </c>
      <c r="I131" s="43">
        <v>576.27294343000005</v>
      </c>
      <c r="J131" s="43">
        <v>18872.719129130001</v>
      </c>
      <c r="K131" s="43">
        <v>4431.8640432800003</v>
      </c>
      <c r="L131" s="43">
        <v>12948.102921490001</v>
      </c>
      <c r="M131" s="43">
        <v>1492.7521643600001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36101.513241109998</v>
      </c>
      <c r="C132" s="43">
        <f t="shared" ref="C132" si="196">G132+K132</f>
        <v>14202.65679768</v>
      </c>
      <c r="D132" s="43">
        <f t="shared" ref="D132" si="197">H132+L132</f>
        <v>19736.11056474</v>
      </c>
      <c r="E132" s="43">
        <f t="shared" ref="E132" si="198">I132+M132</f>
        <v>2162.7458786900002</v>
      </c>
      <c r="F132" s="43">
        <v>16520.381979419999</v>
      </c>
      <c r="G132" s="43">
        <v>10038.49268372</v>
      </c>
      <c r="H132" s="43">
        <v>5893.0053327699998</v>
      </c>
      <c r="I132" s="43">
        <v>588.88396293000005</v>
      </c>
      <c r="J132" s="43">
        <v>19581.13126169</v>
      </c>
      <c r="K132" s="43">
        <v>4164.1641139599997</v>
      </c>
      <c r="L132" s="43">
        <v>13843.105231969999</v>
      </c>
      <c r="M132" s="43">
        <v>1573.8619157600001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36360.226259210001</v>
      </c>
      <c r="C133" s="43">
        <f t="shared" ref="C133" si="199">G133+K133</f>
        <v>14436.56358041</v>
      </c>
      <c r="D133" s="43">
        <f t="shared" ref="D133" si="200">H133+L133</f>
        <v>19792.277330450001</v>
      </c>
      <c r="E133" s="43">
        <f t="shared" ref="E133" si="201">I133+M133</f>
        <v>2131.3853483499997</v>
      </c>
      <c r="F133" s="43">
        <v>16719.812582940001</v>
      </c>
      <c r="G133" s="43">
        <v>10109.29665706</v>
      </c>
      <c r="H133" s="43">
        <v>5998.2608576100001</v>
      </c>
      <c r="I133" s="43">
        <v>612.25506827000004</v>
      </c>
      <c r="J133" s="43">
        <v>19640.41367627</v>
      </c>
      <c r="K133" s="43">
        <v>4327.2669233500001</v>
      </c>
      <c r="L133" s="43">
        <v>13794.01647284</v>
      </c>
      <c r="M133" s="43">
        <v>1519.1302800799999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37965.294067969997</v>
      </c>
      <c r="C134" s="43">
        <f t="shared" ref="C134" si="202">G134+K134</f>
        <v>15537.34242897</v>
      </c>
      <c r="D134" s="43">
        <f t="shared" ref="D134" si="203">H134+L134</f>
        <v>20254.30287299</v>
      </c>
      <c r="E134" s="43">
        <f t="shared" ref="E134" si="204">I134+M134</f>
        <v>2173.6487660100001</v>
      </c>
      <c r="F134" s="43">
        <v>17874.803868350002</v>
      </c>
      <c r="G134" s="43">
        <v>10755.967047419999</v>
      </c>
      <c r="H134" s="43">
        <v>6506.4661783199999</v>
      </c>
      <c r="I134" s="43">
        <v>612.37064261</v>
      </c>
      <c r="J134" s="43">
        <v>20090.490199619999</v>
      </c>
      <c r="K134" s="43">
        <v>4781.3753815500004</v>
      </c>
      <c r="L134" s="43">
        <v>13747.836694670001</v>
      </c>
      <c r="M134" s="43">
        <v>1561.2781233999999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37396.477326970002</v>
      </c>
      <c r="C135" s="43">
        <f t="shared" ref="C135" si="205">G135+K135</f>
        <v>15744.89583679</v>
      </c>
      <c r="D135" s="43">
        <f t="shared" ref="D135" si="206">H135+L135</f>
        <v>19638.226167140001</v>
      </c>
      <c r="E135" s="43">
        <f t="shared" ref="E135" si="207">I135+M135</f>
        <v>2013.35532304</v>
      </c>
      <c r="F135" s="43">
        <v>18456.562915310002</v>
      </c>
      <c r="G135" s="43">
        <v>11270.573573309999</v>
      </c>
      <c r="H135" s="43">
        <v>6594.8014704300003</v>
      </c>
      <c r="I135" s="43">
        <v>591.18787156999997</v>
      </c>
      <c r="J135" s="43">
        <v>18939.91441166</v>
      </c>
      <c r="K135" s="43">
        <v>4474.3222634800004</v>
      </c>
      <c r="L135" s="43">
        <v>13043.424696710001</v>
      </c>
      <c r="M135" s="43">
        <v>1422.1674514700001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38125.767119179996</v>
      </c>
      <c r="C136" s="43">
        <f t="shared" ref="C136" si="208">G136+K136</f>
        <v>16560.29739933</v>
      </c>
      <c r="D136" s="43">
        <f t="shared" ref="D136" si="209">H136+L136</f>
        <v>19630.72006498</v>
      </c>
      <c r="E136" s="43">
        <f t="shared" ref="E136" si="210">I136+M136</f>
        <v>1934.7496548699999</v>
      </c>
      <c r="F136" s="43">
        <v>19434.189827499999</v>
      </c>
      <c r="G136" s="43">
        <v>11941.732315929999</v>
      </c>
      <c r="H136" s="43">
        <v>6906.7147750800004</v>
      </c>
      <c r="I136" s="43">
        <v>585.74273648999997</v>
      </c>
      <c r="J136" s="43">
        <v>18691.577291680002</v>
      </c>
      <c r="K136" s="43">
        <v>4618.5650833999998</v>
      </c>
      <c r="L136" s="43">
        <v>12724.0052899</v>
      </c>
      <c r="M136" s="43">
        <v>1349.0069183799999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37439.770046149999</v>
      </c>
      <c r="C137" s="43">
        <f t="shared" ref="C137" si="211">G137+K137</f>
        <v>16428.450477660001</v>
      </c>
      <c r="D137" s="43">
        <f t="shared" ref="D137" si="212">H137+L137</f>
        <v>19032.456394749999</v>
      </c>
      <c r="E137" s="43">
        <f t="shared" ref="E137" si="213">I137+M137</f>
        <v>1978.8631737400001</v>
      </c>
      <c r="F137" s="43">
        <v>19844.458112290002</v>
      </c>
      <c r="G137" s="43">
        <v>11933.939191580001</v>
      </c>
      <c r="H137" s="43">
        <v>7293.1455844700004</v>
      </c>
      <c r="I137" s="43">
        <v>617.37333623999996</v>
      </c>
      <c r="J137" s="43">
        <v>17595.311933860001</v>
      </c>
      <c r="K137" s="43">
        <v>4494.51128608</v>
      </c>
      <c r="L137" s="43">
        <v>11739.31081028</v>
      </c>
      <c r="M137" s="43">
        <v>1361.4898375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37807.146230689999</v>
      </c>
      <c r="C138" s="43">
        <f t="shared" ref="C138" si="214">G138+K138</f>
        <v>16371.457710229999</v>
      </c>
      <c r="D138" s="43">
        <f t="shared" ref="D138" si="215">H138+L138</f>
        <v>19242.994977309998</v>
      </c>
      <c r="E138" s="43">
        <f t="shared" ref="E138" si="216">I138+M138</f>
        <v>2192.6935431500001</v>
      </c>
      <c r="F138" s="43">
        <v>19572.354921959999</v>
      </c>
      <c r="G138" s="43">
        <v>11441.26544254</v>
      </c>
      <c r="H138" s="43">
        <v>7509.1573458499997</v>
      </c>
      <c r="I138" s="43">
        <v>621.93213357000002</v>
      </c>
      <c r="J138" s="43">
        <v>18234.79130873</v>
      </c>
      <c r="K138" s="43">
        <v>4930.1922676900003</v>
      </c>
      <c r="L138" s="43">
        <v>11733.837631459999</v>
      </c>
      <c r="M138" s="43">
        <v>1570.76140958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34237.917812779997</v>
      </c>
      <c r="C139" s="43">
        <f t="shared" ref="C139" si="217">G139+K139</f>
        <v>15214.700598340001</v>
      </c>
      <c r="D139" s="43">
        <f t="shared" ref="D139" si="218">H139+L139</f>
        <v>16797.98984428</v>
      </c>
      <c r="E139" s="43">
        <f t="shared" ref="E139" si="219">I139+M139</f>
        <v>2225.2273701600002</v>
      </c>
      <c r="F139" s="43">
        <v>19573.937770550001</v>
      </c>
      <c r="G139" s="43">
        <v>11752.192890640001</v>
      </c>
      <c r="H139" s="43">
        <v>7113.9179914200004</v>
      </c>
      <c r="I139" s="43">
        <v>707.82688848999999</v>
      </c>
      <c r="J139" s="43">
        <v>14663.98004223</v>
      </c>
      <c r="K139" s="43">
        <v>3462.5077077000001</v>
      </c>
      <c r="L139" s="43">
        <v>9684.0718528599991</v>
      </c>
      <c r="M139" s="43">
        <v>1517.4004816700001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34789.368347939999</v>
      </c>
      <c r="C140" s="43">
        <f t="shared" ref="C140" si="220">G140+K140</f>
        <v>15692.646256640001</v>
      </c>
      <c r="D140" s="43">
        <f t="shared" ref="D140" si="221">H140+L140</f>
        <v>16914.220108519999</v>
      </c>
      <c r="E140" s="43">
        <f t="shared" ref="E140" si="222">I140+M140</f>
        <v>2182.5019827799997</v>
      </c>
      <c r="F140" s="43">
        <v>19840.622808920001</v>
      </c>
      <c r="G140" s="43">
        <v>11964.20398873</v>
      </c>
      <c r="H140" s="43">
        <v>7191.5798253599996</v>
      </c>
      <c r="I140" s="43">
        <v>684.83899483000005</v>
      </c>
      <c r="J140" s="43">
        <v>14948.745539019999</v>
      </c>
      <c r="K140" s="43">
        <v>3728.4422679099998</v>
      </c>
      <c r="L140" s="43">
        <v>9722.6402831600008</v>
      </c>
      <c r="M140" s="43">
        <v>1497.6629879499999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34771.711051949998</v>
      </c>
      <c r="C141" s="43">
        <f t="shared" ref="C141" si="223">G141+K141</f>
        <v>15899.40579355</v>
      </c>
      <c r="D141" s="43">
        <f t="shared" ref="D141" si="224">H141+L141</f>
        <v>16778.77925272</v>
      </c>
      <c r="E141" s="43">
        <f t="shared" ref="E141" si="225">I141+M141</f>
        <v>2093.5260056799998</v>
      </c>
      <c r="F141" s="43">
        <v>19890.475098949999</v>
      </c>
      <c r="G141" s="43">
        <v>12301.736693000001</v>
      </c>
      <c r="H141" s="43">
        <v>6910.7625939400004</v>
      </c>
      <c r="I141" s="43">
        <v>677.97581201000003</v>
      </c>
      <c r="J141" s="43">
        <v>14881.235952999999</v>
      </c>
      <c r="K141" s="43">
        <v>3597.6691005500002</v>
      </c>
      <c r="L141" s="43">
        <v>9868.0166587799995</v>
      </c>
      <c r="M141" s="43">
        <v>1415.55019367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34468.964417950003</v>
      </c>
      <c r="C142" s="43">
        <f t="shared" ref="C142" si="226">G142+K142</f>
        <v>15927.413598530002</v>
      </c>
      <c r="D142" s="43">
        <f t="shared" ref="D142" si="227">H142+L142</f>
        <v>16370.728356760001</v>
      </c>
      <c r="E142" s="43">
        <f t="shared" ref="E142" si="228">I142+M142</f>
        <v>2170.8224626600004</v>
      </c>
      <c r="F142" s="43">
        <v>19717.028672920002</v>
      </c>
      <c r="G142" s="43">
        <v>12072.742400880001</v>
      </c>
      <c r="H142" s="43">
        <v>6923.03510112</v>
      </c>
      <c r="I142" s="43">
        <v>721.25117092000005</v>
      </c>
      <c r="J142" s="43">
        <v>14751.935745029999</v>
      </c>
      <c r="K142" s="43">
        <v>3854.6711976500001</v>
      </c>
      <c r="L142" s="43">
        <v>9447.6932556400006</v>
      </c>
      <c r="M142" s="43">
        <v>1449.5712917400001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36662.663255749998</v>
      </c>
      <c r="C143" s="43">
        <f t="shared" ref="C143" si="229">G143+K143</f>
        <v>17751.381309199998</v>
      </c>
      <c r="D143" s="43">
        <f t="shared" ref="D143" si="230">H143+L143</f>
        <v>16826.971232060001</v>
      </c>
      <c r="E143" s="43">
        <f t="shared" ref="E143" si="231">I143+M143</f>
        <v>2084.31071449</v>
      </c>
      <c r="F143" s="43">
        <v>21124.072786330002</v>
      </c>
      <c r="G143" s="43">
        <v>13804.09117156</v>
      </c>
      <c r="H143" s="43">
        <v>6779.10593789</v>
      </c>
      <c r="I143" s="43">
        <v>540.87567688000001</v>
      </c>
      <c r="J143" s="43">
        <v>15538.59046942</v>
      </c>
      <c r="K143" s="43">
        <v>3947.29013764</v>
      </c>
      <c r="L143" s="43">
        <v>10047.86529417</v>
      </c>
      <c r="M143" s="43">
        <v>1543.4350376100001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33547.797895750002</v>
      </c>
      <c r="C144" s="43">
        <f t="shared" ref="C144" si="232">G144+K144</f>
        <v>18352.01205247</v>
      </c>
      <c r="D144" s="43">
        <f t="shared" ref="D144" si="233">H144+L144</f>
        <v>13067.426943070001</v>
      </c>
      <c r="E144" s="43">
        <f t="shared" ref="E144" si="234">I144+M144</f>
        <v>2128.3589002099998</v>
      </c>
      <c r="F144" s="43">
        <v>21938.380038899999</v>
      </c>
      <c r="G144" s="43">
        <v>14440.71389447</v>
      </c>
      <c r="H144" s="43">
        <v>6936.8068603800002</v>
      </c>
      <c r="I144" s="43">
        <v>560.85928405000004</v>
      </c>
      <c r="J144" s="43">
        <v>11609.417856849999</v>
      </c>
      <c r="K144" s="43">
        <v>3911.2981580000001</v>
      </c>
      <c r="L144" s="43">
        <v>6130.6200826900003</v>
      </c>
      <c r="M144" s="43">
        <v>1567.49961616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33421.811247880003</v>
      </c>
      <c r="C145" s="43">
        <f t="shared" ref="C145" si="235">G145+K145</f>
        <v>18134.610887349998</v>
      </c>
      <c r="D145" s="43">
        <f t="shared" ref="D145" si="236">H145+L145</f>
        <v>13298.97209024</v>
      </c>
      <c r="E145" s="43">
        <f t="shared" ref="E145" si="237">I145+M145</f>
        <v>1988.2282702900002</v>
      </c>
      <c r="F145" s="43">
        <v>21879.663356689998</v>
      </c>
      <c r="G145" s="43">
        <v>14052.144605699999</v>
      </c>
      <c r="H145" s="43">
        <v>7229.4776967400003</v>
      </c>
      <c r="I145" s="43">
        <v>598.04105425</v>
      </c>
      <c r="J145" s="43">
        <v>11542.147891189999</v>
      </c>
      <c r="K145" s="43">
        <v>4082.4662816499999</v>
      </c>
      <c r="L145" s="43">
        <v>6069.4943935000001</v>
      </c>
      <c r="M145" s="43">
        <v>1390.1872160400001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33964.787509039998</v>
      </c>
      <c r="C146" s="43">
        <f t="shared" ref="C146" si="238">G146+K146</f>
        <v>18853.74091515</v>
      </c>
      <c r="D146" s="43">
        <f t="shared" ref="D146" si="239">H146+L146</f>
        <v>12950.594273980001</v>
      </c>
      <c r="E146" s="43">
        <f t="shared" ref="E146" si="240">I146+M146</f>
        <v>2160.4523199099999</v>
      </c>
      <c r="F146" s="43">
        <v>22974.008584700001</v>
      </c>
      <c r="G146" s="43">
        <v>15039.58448856</v>
      </c>
      <c r="H146" s="43">
        <v>7142.3762855900004</v>
      </c>
      <c r="I146" s="43">
        <v>792.04781055000001</v>
      </c>
      <c r="J146" s="43">
        <v>10990.77892434</v>
      </c>
      <c r="K146" s="43">
        <v>3814.1564265900001</v>
      </c>
      <c r="L146" s="43">
        <v>5808.2179883899998</v>
      </c>
      <c r="M146" s="43">
        <v>1368.40450936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34391.364352819997</v>
      </c>
      <c r="C147" s="43">
        <f t="shared" ref="C147" si="241">G147+K147</f>
        <v>19307.96542868</v>
      </c>
      <c r="D147" s="43">
        <f t="shared" ref="D147" si="242">H147+L147</f>
        <v>12916.46031283</v>
      </c>
      <c r="E147" s="43">
        <f t="shared" ref="E147" si="243">I147+M147</f>
        <v>2166.9386113099999</v>
      </c>
      <c r="F147" s="43">
        <v>24652.014500040001</v>
      </c>
      <c r="G147" s="43">
        <v>16274.79240575</v>
      </c>
      <c r="H147" s="43">
        <v>7577.5702878599996</v>
      </c>
      <c r="I147" s="43">
        <v>799.65180642999997</v>
      </c>
      <c r="J147" s="43">
        <v>9739.3498527800002</v>
      </c>
      <c r="K147" s="43">
        <v>3033.1730229300001</v>
      </c>
      <c r="L147" s="43">
        <v>5338.89002497</v>
      </c>
      <c r="M147" s="43">
        <v>1367.2868048800001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33903.389722319997</v>
      </c>
      <c r="C148" s="43">
        <f t="shared" ref="C148" si="244">G148+K148</f>
        <v>18889.87877299</v>
      </c>
      <c r="D148" s="43">
        <f t="shared" ref="D148" si="245">H148+L148</f>
        <v>12855.81488998</v>
      </c>
      <c r="E148" s="43">
        <f t="shared" ref="E148" si="246">I148+M148</f>
        <v>2157.6960593499998</v>
      </c>
      <c r="F148" s="43">
        <v>24455.81016329</v>
      </c>
      <c r="G148" s="43">
        <v>16072.90121217</v>
      </c>
      <c r="H148" s="43">
        <v>7577.5790690599997</v>
      </c>
      <c r="I148" s="43">
        <v>805.32988206000005</v>
      </c>
      <c r="J148" s="43">
        <v>9447.5795590300004</v>
      </c>
      <c r="K148" s="43">
        <v>2816.9775608199998</v>
      </c>
      <c r="L148" s="43">
        <v>5278.2358209200002</v>
      </c>
      <c r="M148" s="43">
        <v>1352.36617729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35250.57829464</v>
      </c>
      <c r="C149" s="43">
        <f t="shared" ref="C149" si="247">G149+K149</f>
        <v>18878.262795809998</v>
      </c>
      <c r="D149" s="43">
        <f t="shared" ref="D149" si="248">H149+L149</f>
        <v>13886.987910489999</v>
      </c>
      <c r="E149" s="43">
        <f t="shared" ref="E149" si="249">I149+M149</f>
        <v>2485.3275883400001</v>
      </c>
      <c r="F149" s="43">
        <v>23600.983257309999</v>
      </c>
      <c r="G149" s="43">
        <v>15260.39594952</v>
      </c>
      <c r="H149" s="43">
        <v>7525.4806095800004</v>
      </c>
      <c r="I149" s="43">
        <v>815.10669820999999</v>
      </c>
      <c r="J149" s="43">
        <v>11649.59503733</v>
      </c>
      <c r="K149" s="43">
        <v>3617.86684629</v>
      </c>
      <c r="L149" s="43">
        <v>6361.5073009099997</v>
      </c>
      <c r="M149" s="43">
        <v>1670.22089013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34805.168940329997</v>
      </c>
      <c r="C150" s="43">
        <f t="shared" ref="C150" si="250">G150+K150</f>
        <v>18523.503509320002</v>
      </c>
      <c r="D150" s="43">
        <f t="shared" ref="D150" si="251">H150+L150</f>
        <v>13792.021004499999</v>
      </c>
      <c r="E150" s="43">
        <f t="shared" ref="E150" si="252">I150+M150</f>
        <v>2489.6444265099999</v>
      </c>
      <c r="F150" s="43">
        <v>23444.536477289999</v>
      </c>
      <c r="G150" s="43">
        <v>15114.439057310001</v>
      </c>
      <c r="H150" s="43">
        <v>7500.1416529999997</v>
      </c>
      <c r="I150" s="43">
        <v>829.95576698000002</v>
      </c>
      <c r="J150" s="43">
        <v>11360.632463039999</v>
      </c>
      <c r="K150" s="43">
        <v>3409.06445201</v>
      </c>
      <c r="L150" s="43">
        <v>6291.8793514999998</v>
      </c>
      <c r="M150" s="43">
        <v>1659.68865953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34265.387390939999</v>
      </c>
      <c r="C151" s="43">
        <f t="shared" ref="C151" si="253">G151+K151</f>
        <v>17251.16211266</v>
      </c>
      <c r="D151" s="43">
        <f t="shared" ref="D151" si="254">H151+L151</f>
        <v>14565.69469948</v>
      </c>
      <c r="E151" s="43">
        <f t="shared" ref="E151" si="255">I151+M151</f>
        <v>2448.5305788000001</v>
      </c>
      <c r="F151" s="43">
        <v>23130.752796320001</v>
      </c>
      <c r="G151" s="43">
        <v>14774.227203709999</v>
      </c>
      <c r="H151" s="43">
        <v>7534.2476900399997</v>
      </c>
      <c r="I151" s="43">
        <v>822.27790257000004</v>
      </c>
      <c r="J151" s="43">
        <v>11134.63459462</v>
      </c>
      <c r="K151" s="43">
        <v>2476.9349089500001</v>
      </c>
      <c r="L151" s="43">
        <v>7031.4470094400003</v>
      </c>
      <c r="M151" s="43">
        <v>1626.2526762299999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33336.121839699998</v>
      </c>
      <c r="C152" s="43">
        <f t="shared" ref="C152" si="256">G152+K152</f>
        <v>16371.926916339999</v>
      </c>
      <c r="D152" s="43">
        <f t="shared" ref="D152" si="257">H152+L152</f>
        <v>14471.8617746</v>
      </c>
      <c r="E152" s="43">
        <f t="shared" ref="E152" si="258">I152+M152</f>
        <v>2492.3331487599999</v>
      </c>
      <c r="F152" s="43">
        <v>22466.570548780001</v>
      </c>
      <c r="G152" s="43">
        <v>14097.319250349999</v>
      </c>
      <c r="H152" s="43">
        <v>7502.0408054199997</v>
      </c>
      <c r="I152" s="43">
        <v>867.21049301000005</v>
      </c>
      <c r="J152" s="43">
        <v>10869.551290920001</v>
      </c>
      <c r="K152" s="43">
        <v>2274.60766599</v>
      </c>
      <c r="L152" s="43">
        <v>6969.8209691800002</v>
      </c>
      <c r="M152" s="43">
        <v>1625.1226557499999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33371.479125569997</v>
      </c>
      <c r="C153" s="43">
        <f t="shared" ref="C153" si="259">G153+K153</f>
        <v>16250.72512985</v>
      </c>
      <c r="D153" s="43">
        <f t="shared" ref="D153" si="260">H153+L153</f>
        <v>14692.34005339</v>
      </c>
      <c r="E153" s="43">
        <f t="shared" ref="E153" si="261">I153+M153</f>
        <v>2428.4139423299998</v>
      </c>
      <c r="F153" s="43">
        <v>22331.480105089999</v>
      </c>
      <c r="G153" s="43">
        <v>13971.6815551</v>
      </c>
      <c r="H153" s="43">
        <v>7564.3072766900004</v>
      </c>
      <c r="I153" s="43">
        <v>795.49127329999999</v>
      </c>
      <c r="J153" s="43">
        <v>11039.99902048</v>
      </c>
      <c r="K153" s="43">
        <v>2279.0435747500001</v>
      </c>
      <c r="L153" s="43">
        <v>7128.0327766999999</v>
      </c>
      <c r="M153" s="43">
        <v>1632.92266903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30507.245125329999</v>
      </c>
      <c r="C154" s="43">
        <f t="shared" ref="C154" si="262">G154+K154</f>
        <v>15167.45099211</v>
      </c>
      <c r="D154" s="43">
        <f t="shared" ref="D154" si="263">H154+L154</f>
        <v>13039.341130680001</v>
      </c>
      <c r="E154" s="43">
        <f t="shared" ref="E154" si="264">I154+M154</f>
        <v>2300.4530025399999</v>
      </c>
      <c r="F154" s="43">
        <v>21205.70398161</v>
      </c>
      <c r="G154" s="43">
        <v>12893.892461560001</v>
      </c>
      <c r="H154" s="43">
        <v>7566.5796745300004</v>
      </c>
      <c r="I154" s="43">
        <v>745.23184551999998</v>
      </c>
      <c r="J154" s="43">
        <v>9301.54114372</v>
      </c>
      <c r="K154" s="43">
        <v>2273.5585305499999</v>
      </c>
      <c r="L154" s="43">
        <v>5472.7614561500004</v>
      </c>
      <c r="M154" s="43">
        <v>1555.22115702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29933.009703569998</v>
      </c>
      <c r="C155" s="43">
        <f t="shared" ref="C155" si="265">G155+K155</f>
        <v>14735.536593659999</v>
      </c>
      <c r="D155" s="43">
        <f t="shared" ref="D155" si="266">H155+L155</f>
        <v>12859.28994101</v>
      </c>
      <c r="E155" s="43">
        <f t="shared" ref="E155" si="267">I155+M155</f>
        <v>2338.1831689000001</v>
      </c>
      <c r="F155" s="43">
        <v>20553.84742727</v>
      </c>
      <c r="G155" s="43">
        <v>12447.216932879999</v>
      </c>
      <c r="H155" s="43">
        <v>7365.5924522599998</v>
      </c>
      <c r="I155" s="43">
        <v>741.03804213000001</v>
      </c>
      <c r="J155" s="43">
        <v>9379.1622762999996</v>
      </c>
      <c r="K155" s="43">
        <v>2288.31966078</v>
      </c>
      <c r="L155" s="43">
        <v>5493.69748875</v>
      </c>
      <c r="M155" s="43">
        <v>1597.1451267699999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29947.535012699998</v>
      </c>
      <c r="C156" s="43">
        <f t="shared" ref="C156" si="268">G156+K156</f>
        <v>15412.055764379998</v>
      </c>
      <c r="D156" s="43">
        <f t="shared" ref="D156" si="269">H156+L156</f>
        <v>12406.693341049999</v>
      </c>
      <c r="E156" s="43">
        <f t="shared" ref="E156" si="270">I156+M156</f>
        <v>2128.7859072700003</v>
      </c>
      <c r="F156" s="43">
        <v>20377.493988310001</v>
      </c>
      <c r="G156" s="43">
        <v>12466.622412569999</v>
      </c>
      <c r="H156" s="43">
        <v>7361.0516830699999</v>
      </c>
      <c r="I156" s="43">
        <v>549.81989266999994</v>
      </c>
      <c r="J156" s="43">
        <v>9570.0410243900005</v>
      </c>
      <c r="K156" s="43">
        <v>2945.4333518100002</v>
      </c>
      <c r="L156" s="43">
        <v>5045.6416579799998</v>
      </c>
      <c r="M156" s="43">
        <v>1578.9660146000001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29966.382328560001</v>
      </c>
      <c r="C157" s="43">
        <f t="shared" ref="C157" si="271">G157+K157</f>
        <v>15559.334985059999</v>
      </c>
      <c r="D157" s="43">
        <f t="shared" ref="D157" si="272">H157+L157</f>
        <v>12207.441077529998</v>
      </c>
      <c r="E157" s="43">
        <f t="shared" ref="E157" si="273">I157+M157</f>
        <v>2199.6062659700001</v>
      </c>
      <c r="F157" s="43">
        <v>19270.310714620002</v>
      </c>
      <c r="G157" s="43">
        <v>11585.97945028</v>
      </c>
      <c r="H157" s="43">
        <v>7143.0032288599996</v>
      </c>
      <c r="I157" s="43">
        <v>541.32803548000004</v>
      </c>
      <c r="J157" s="43">
        <v>10696.071613939999</v>
      </c>
      <c r="K157" s="43">
        <v>3973.3555347800002</v>
      </c>
      <c r="L157" s="43">
        <v>5064.4378486699998</v>
      </c>
      <c r="M157" s="43">
        <v>1658.2782304899999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29872.367291809998</v>
      </c>
      <c r="C158" s="43">
        <f t="shared" ref="C158" si="274">G158+K158</f>
        <v>15398.12079599</v>
      </c>
      <c r="D158" s="43">
        <f t="shared" ref="D158" si="275">H158+L158</f>
        <v>12333.5934555</v>
      </c>
      <c r="E158" s="43">
        <f t="shared" ref="E158" si="276">I158+M158</f>
        <v>2140.6530403199999</v>
      </c>
      <c r="F158" s="43">
        <v>19062.44550622</v>
      </c>
      <c r="G158" s="43">
        <v>11339.71097276</v>
      </c>
      <c r="H158" s="43">
        <v>7234.8607734300003</v>
      </c>
      <c r="I158" s="43">
        <v>487.87376003000003</v>
      </c>
      <c r="J158" s="43">
        <v>10809.921785590001</v>
      </c>
      <c r="K158" s="43">
        <v>4058.4098232299998</v>
      </c>
      <c r="L158" s="43">
        <v>5098.73268207</v>
      </c>
      <c r="M158" s="43">
        <v>1652.7792802900001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29347.473038820001</v>
      </c>
      <c r="C159" s="43">
        <f t="shared" ref="C159" si="277">G159+K159</f>
        <v>14871.446178599999</v>
      </c>
      <c r="D159" s="43">
        <f t="shared" ref="D159" si="278">H159+L159</f>
        <v>12363.966861839999</v>
      </c>
      <c r="E159" s="43">
        <f t="shared" ref="E159" si="279">I159+M159</f>
        <v>2112.0599983799998</v>
      </c>
      <c r="F159" s="43">
        <v>18742.014665999999</v>
      </c>
      <c r="G159" s="43">
        <v>11159.033736269999</v>
      </c>
      <c r="H159" s="43">
        <v>7104.9846996599999</v>
      </c>
      <c r="I159" s="43">
        <v>477.99623007000002</v>
      </c>
      <c r="J159" s="43">
        <v>10605.45837282</v>
      </c>
      <c r="K159" s="43">
        <v>3712.41244233</v>
      </c>
      <c r="L159" s="43">
        <v>5258.9821621800002</v>
      </c>
      <c r="M159" s="43">
        <v>1634.0637683099999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30165.590276020001</v>
      </c>
      <c r="C160" s="43">
        <f t="shared" ref="C160" si="280">G160+K160</f>
        <v>15743.16645361</v>
      </c>
      <c r="D160" s="43">
        <f t="shared" ref="D160" si="281">H160+L160</f>
        <v>12376.92261933</v>
      </c>
      <c r="E160" s="43">
        <f t="shared" ref="E160" si="282">I160+M160</f>
        <v>2045.5012030799999</v>
      </c>
      <c r="F160" s="43">
        <v>19335.098365710001</v>
      </c>
      <c r="G160" s="43">
        <v>11550.87728991</v>
      </c>
      <c r="H160" s="43">
        <v>7318.51730305</v>
      </c>
      <c r="I160" s="43">
        <v>465.70377274999998</v>
      </c>
      <c r="J160" s="43">
        <v>10830.49191031</v>
      </c>
      <c r="K160" s="43">
        <v>4192.2891637000002</v>
      </c>
      <c r="L160" s="43">
        <v>5058.4053162800001</v>
      </c>
      <c r="M160" s="43">
        <v>1579.79743033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30275.509628039999</v>
      </c>
      <c r="C161" s="43">
        <f t="shared" ref="C161" si="283">G161+K161</f>
        <v>15931.05828037</v>
      </c>
      <c r="D161" s="43">
        <f t="shared" ref="D161" si="284">H161+L161</f>
        <v>12325.927749620001</v>
      </c>
      <c r="E161" s="43">
        <f t="shared" ref="E161" si="285">I161+M161</f>
        <v>2018.5235980500001</v>
      </c>
      <c r="F161" s="43">
        <v>19046.09139152</v>
      </c>
      <c r="G161" s="43">
        <v>11625.92916335</v>
      </c>
      <c r="H161" s="43">
        <v>6974.0207322200004</v>
      </c>
      <c r="I161" s="43">
        <v>446.14149594999998</v>
      </c>
      <c r="J161" s="43">
        <v>11229.418236519999</v>
      </c>
      <c r="K161" s="43">
        <v>4305.1291170200002</v>
      </c>
      <c r="L161" s="43">
        <v>5351.9070173999999</v>
      </c>
      <c r="M161" s="43">
        <v>1572.3821021000001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30307.551960119999</v>
      </c>
      <c r="C162" s="43">
        <f t="shared" ref="C162" si="286">G162+K162</f>
        <v>15743.528101430002</v>
      </c>
      <c r="D162" s="43">
        <f t="shared" ref="D162" si="287">H162+L162</f>
        <v>12571.95306946</v>
      </c>
      <c r="E162" s="43">
        <f t="shared" ref="E162" si="288">I162+M162</f>
        <v>1992.0707892299999</v>
      </c>
      <c r="F162" s="43">
        <v>18999.483540820002</v>
      </c>
      <c r="G162" s="43">
        <v>11367.95418122</v>
      </c>
      <c r="H162" s="43">
        <v>7195.7912492300002</v>
      </c>
      <c r="I162" s="43">
        <v>435.73811037000002</v>
      </c>
      <c r="J162" s="43">
        <v>11308.0684193</v>
      </c>
      <c r="K162" s="43">
        <v>4375.5739202100003</v>
      </c>
      <c r="L162" s="43">
        <v>5376.1618202299996</v>
      </c>
      <c r="M162" s="43">
        <v>1556.33267886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30610.104385639999</v>
      </c>
      <c r="C163" s="43">
        <f t="shared" ref="C163" si="289">G163+K163</f>
        <v>16161.33163429</v>
      </c>
      <c r="D163" s="43">
        <f t="shared" ref="D163" si="290">H163+L163</f>
        <v>12563.974637719999</v>
      </c>
      <c r="E163" s="43">
        <f t="shared" ref="E163" si="291">I163+M163</f>
        <v>1884.79811363</v>
      </c>
      <c r="F163" s="43">
        <v>19536.19987439</v>
      </c>
      <c r="G163" s="43">
        <v>11880.52927228</v>
      </c>
      <c r="H163" s="43">
        <v>7298.3391164100003</v>
      </c>
      <c r="I163" s="43">
        <v>357.33148569999997</v>
      </c>
      <c r="J163" s="43">
        <v>11073.904511250001</v>
      </c>
      <c r="K163" s="43">
        <v>4280.8023620100003</v>
      </c>
      <c r="L163" s="43">
        <v>5265.6355213099996</v>
      </c>
      <c r="M163" s="43">
        <v>1527.46662793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30249.641737639999</v>
      </c>
      <c r="C164" s="43">
        <f t="shared" ref="C164" si="292">G164+K164</f>
        <v>15829.69255475</v>
      </c>
      <c r="D164" s="43">
        <f t="shared" ref="D164" si="293">H164+L164</f>
        <v>12561.59781952</v>
      </c>
      <c r="E164" s="43">
        <f t="shared" ref="E164" si="294">I164+M164</f>
        <v>1858.3513633699999</v>
      </c>
      <c r="F164" s="43">
        <v>19466.875950099999</v>
      </c>
      <c r="G164" s="43">
        <v>11839.79413742</v>
      </c>
      <c r="H164" s="43">
        <v>7277.1870664099997</v>
      </c>
      <c r="I164" s="43">
        <v>349.89474626999998</v>
      </c>
      <c r="J164" s="43">
        <v>10782.76578754</v>
      </c>
      <c r="K164" s="43">
        <v>3989.89841733</v>
      </c>
      <c r="L164" s="43">
        <v>5284.4107531099999</v>
      </c>
      <c r="M164" s="43">
        <v>1508.4566170999999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31080.63078182</v>
      </c>
      <c r="C165" s="43">
        <f t="shared" ref="C165" si="295">G165+K165</f>
        <v>16531.957466029999</v>
      </c>
      <c r="D165" s="43">
        <f t="shared" ref="D165" si="296">H165+L165</f>
        <v>12693.498717210001</v>
      </c>
      <c r="E165" s="43">
        <f t="shared" ref="E165" si="297">I165+M165</f>
        <v>1855.1745985799998</v>
      </c>
      <c r="F165" s="43">
        <v>19852.90178634</v>
      </c>
      <c r="G165" s="43">
        <v>12117.928865899999</v>
      </c>
      <c r="H165" s="43">
        <v>7383.1151151000004</v>
      </c>
      <c r="I165" s="43">
        <v>351.85780534000003</v>
      </c>
      <c r="J165" s="43">
        <v>11227.72899548</v>
      </c>
      <c r="K165" s="43">
        <v>4414.0286001300001</v>
      </c>
      <c r="L165" s="43">
        <v>5310.3836021099996</v>
      </c>
      <c r="M165" s="43">
        <v>1503.3167932399999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31451.26349677</v>
      </c>
      <c r="C166" s="43">
        <f t="shared" ref="C166" si="298">G166+K166</f>
        <v>16202.914928280001</v>
      </c>
      <c r="D166" s="43">
        <f t="shared" ref="D166" si="299">H166+L166</f>
        <v>13411.869927470001</v>
      </c>
      <c r="E166" s="43">
        <f t="shared" ref="E166" si="300">I166+M166</f>
        <v>1836.4786410200002</v>
      </c>
      <c r="F166" s="43">
        <v>20626.227865860001</v>
      </c>
      <c r="G166" s="43">
        <v>12100.267136390001</v>
      </c>
      <c r="H166" s="43">
        <v>8185.0342264000001</v>
      </c>
      <c r="I166" s="43">
        <v>340.92650307000002</v>
      </c>
      <c r="J166" s="43">
        <v>10825.035630910001</v>
      </c>
      <c r="K166" s="43">
        <v>4102.64779189</v>
      </c>
      <c r="L166" s="43">
        <v>5226.8357010700001</v>
      </c>
      <c r="M166" s="43">
        <v>1495.5521379500001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31083.22630378</v>
      </c>
      <c r="C167" s="43">
        <f t="shared" ref="C167" si="301">G167+K167</f>
        <v>16453.584952729998</v>
      </c>
      <c r="D167" s="43">
        <f t="shared" ref="D167" si="302">H167+L167</f>
        <v>12776.944242599999</v>
      </c>
      <c r="E167" s="43">
        <f t="shared" ref="E167" si="303">I167+M167</f>
        <v>1852.6971084500001</v>
      </c>
      <c r="F167" s="43">
        <v>20760.126984840001</v>
      </c>
      <c r="G167" s="43">
        <v>12630.002799919999</v>
      </c>
      <c r="H167" s="43">
        <v>7791.19204825</v>
      </c>
      <c r="I167" s="43">
        <v>338.93213666999998</v>
      </c>
      <c r="J167" s="43">
        <v>10323.09931894</v>
      </c>
      <c r="K167" s="43">
        <v>3823.58215281</v>
      </c>
      <c r="L167" s="43">
        <v>4985.7521943499996</v>
      </c>
      <c r="M167" s="43">
        <v>1513.76497178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30782.722276709999</v>
      </c>
      <c r="C168" s="43">
        <f t="shared" ref="C168" si="304">G168+K168</f>
        <v>16244.467011949999</v>
      </c>
      <c r="D168" s="43">
        <f t="shared" ref="D168" si="305">H168+L168</f>
        <v>12714.977989489998</v>
      </c>
      <c r="E168" s="43">
        <f t="shared" ref="E168" si="306">I168+M168</f>
        <v>1823.27727527</v>
      </c>
      <c r="F168" s="43">
        <v>20481.968696069998</v>
      </c>
      <c r="G168" s="43">
        <v>12302.508784309999</v>
      </c>
      <c r="H168" s="43">
        <v>7842.1451353599996</v>
      </c>
      <c r="I168" s="43">
        <v>337.31477640000003</v>
      </c>
      <c r="J168" s="43">
        <v>10300.753580639999</v>
      </c>
      <c r="K168" s="43">
        <v>3941.9582276400001</v>
      </c>
      <c r="L168" s="43">
        <v>4872.8328541299998</v>
      </c>
      <c r="M168" s="43">
        <v>1485.96249887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30156.46586824</v>
      </c>
      <c r="C169" s="43">
        <f t="shared" ref="C169" si="307">G169+K169</f>
        <v>14843.199386030001</v>
      </c>
      <c r="D169" s="43">
        <f t="shared" ref="D169" si="308">H169+L169</f>
        <v>13460.17951066</v>
      </c>
      <c r="E169" s="43">
        <f t="shared" ref="E169" si="309">I169+M169</f>
        <v>1853.0869715499998</v>
      </c>
      <c r="F169" s="43">
        <v>20028.327251210001</v>
      </c>
      <c r="G169" s="43">
        <v>11473.45261903</v>
      </c>
      <c r="H169" s="43">
        <v>8211.0804030100007</v>
      </c>
      <c r="I169" s="43">
        <v>343.79422916999999</v>
      </c>
      <c r="J169" s="43">
        <v>10128.138617029999</v>
      </c>
      <c r="K169" s="43">
        <v>3369.7467670000001</v>
      </c>
      <c r="L169" s="43">
        <v>5249.0991076500004</v>
      </c>
      <c r="M169" s="43">
        <v>1509.2927423799999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30575.665746459999</v>
      </c>
      <c r="C170" s="43">
        <f t="shared" ref="C170" si="310">G170+K170</f>
        <v>15219.597078029999</v>
      </c>
      <c r="D170" s="43">
        <f t="shared" ref="D170" si="311">H170+L170</f>
        <v>13415.792723869999</v>
      </c>
      <c r="E170" s="43">
        <f t="shared" ref="E170" si="312">I170+M170</f>
        <v>1940.27594456</v>
      </c>
      <c r="F170" s="43">
        <v>19821.907543310001</v>
      </c>
      <c r="G170" s="43">
        <v>11216.73471212</v>
      </c>
      <c r="H170" s="43">
        <v>8164.6404519300004</v>
      </c>
      <c r="I170" s="43">
        <v>440.53237926000003</v>
      </c>
      <c r="J170" s="43">
        <v>10753.758203150001</v>
      </c>
      <c r="K170" s="43">
        <v>4002.8623659099999</v>
      </c>
      <c r="L170" s="43">
        <v>5251.15227194</v>
      </c>
      <c r="M170" s="43">
        <v>1499.7435653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31524.97914815</v>
      </c>
      <c r="C171" s="43">
        <f t="shared" ref="C171" si="313">G171+K171</f>
        <v>15865.682397909999</v>
      </c>
      <c r="D171" s="43">
        <f t="shared" ref="D171" si="314">H171+L171</f>
        <v>13742.012436720001</v>
      </c>
      <c r="E171" s="43">
        <f t="shared" ref="E171" si="315">I171+M171</f>
        <v>1917.2843135200001</v>
      </c>
      <c r="F171" s="43">
        <v>20372.231639099999</v>
      </c>
      <c r="G171" s="43">
        <v>11597.810976369999</v>
      </c>
      <c r="H171" s="43">
        <v>8342.1572552899997</v>
      </c>
      <c r="I171" s="43">
        <v>432.26340743999998</v>
      </c>
      <c r="J171" s="43">
        <v>11152.747509049999</v>
      </c>
      <c r="K171" s="43">
        <v>4267.8714215399996</v>
      </c>
      <c r="L171" s="43">
        <v>5399.8551814299999</v>
      </c>
      <c r="M171" s="43">
        <v>1485.02090608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31730.301670699999</v>
      </c>
      <c r="C172" s="43">
        <f t="shared" ref="C172" si="316">G172+K172</f>
        <v>15735.10820307</v>
      </c>
      <c r="D172" s="43">
        <f t="shared" ref="D172" si="317">H172+L172</f>
        <v>14057.000715039998</v>
      </c>
      <c r="E172" s="43">
        <f t="shared" ref="E172" si="318">I172+M172</f>
        <v>1938.1927525900001</v>
      </c>
      <c r="F172" s="43">
        <v>20239.70409694</v>
      </c>
      <c r="G172" s="43">
        <v>11027.76421193</v>
      </c>
      <c r="H172" s="43">
        <v>8780.2227531699991</v>
      </c>
      <c r="I172" s="43">
        <v>431.71713183999998</v>
      </c>
      <c r="J172" s="43">
        <v>11490.59757376</v>
      </c>
      <c r="K172" s="43">
        <v>4707.3439911400001</v>
      </c>
      <c r="L172" s="43">
        <v>5276.7779618699997</v>
      </c>
      <c r="M172" s="43">
        <v>1506.47562075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31871.597720080001</v>
      </c>
      <c r="C173" s="43">
        <f t="shared" ref="C173" si="319">G173+K173</f>
        <v>15533.015711070002</v>
      </c>
      <c r="D173" s="43">
        <f t="shared" ref="D173" si="320">H173+L173</f>
        <v>14574.941983209999</v>
      </c>
      <c r="E173" s="43">
        <f t="shared" ref="E173" si="321">I173+M173</f>
        <v>1763.6400258000001</v>
      </c>
      <c r="F173" s="43">
        <v>20575.367884079998</v>
      </c>
      <c r="G173" s="43">
        <v>11098.702149860001</v>
      </c>
      <c r="H173" s="43">
        <v>9005.7209382000001</v>
      </c>
      <c r="I173" s="43">
        <v>470.94479602000001</v>
      </c>
      <c r="J173" s="43">
        <v>11296.229836</v>
      </c>
      <c r="K173" s="43">
        <v>4434.3135612100004</v>
      </c>
      <c r="L173" s="43">
        <v>5569.2210450100001</v>
      </c>
      <c r="M173" s="43">
        <v>1292.6952297800001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32529.21220872</v>
      </c>
      <c r="C174" s="43">
        <f t="shared" ref="C174" si="322">G174+K174</f>
        <v>16129.142567610001</v>
      </c>
      <c r="D174" s="43">
        <f t="shared" ref="D174" si="323">H174+L174</f>
        <v>14596.761222499999</v>
      </c>
      <c r="E174" s="43">
        <f t="shared" ref="E174" si="324">I174+M174</f>
        <v>1803.30841861</v>
      </c>
      <c r="F174" s="43">
        <v>21471.939208520002</v>
      </c>
      <c r="G174" s="43">
        <v>11865.97865913</v>
      </c>
      <c r="H174" s="43">
        <v>9079.4153328899993</v>
      </c>
      <c r="I174" s="43">
        <v>526.54521650000004</v>
      </c>
      <c r="J174" s="43">
        <v>11057.273000200001</v>
      </c>
      <c r="K174" s="43">
        <v>4263.1639084799999</v>
      </c>
      <c r="L174" s="43">
        <v>5517.3458896100001</v>
      </c>
      <c r="M174" s="43">
        <v>1276.7632021100001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33242.621058129997</v>
      </c>
      <c r="C175" s="43">
        <f t="shared" ref="C175" si="325">G175+K175</f>
        <v>17216.15590102</v>
      </c>
      <c r="D175" s="43">
        <f t="shared" ref="D175" si="326">H175+L175</f>
        <v>14298.022210660001</v>
      </c>
      <c r="E175" s="43">
        <f t="shared" ref="E175" si="327">I175+M175</f>
        <v>1728.4429464499999</v>
      </c>
      <c r="F175" s="43">
        <v>21830.628619409999</v>
      </c>
      <c r="G175" s="43">
        <v>12018.745777710001</v>
      </c>
      <c r="H175" s="43">
        <v>9345.7038444200007</v>
      </c>
      <c r="I175" s="43">
        <v>466.17899727999998</v>
      </c>
      <c r="J175" s="43">
        <v>11411.992438720001</v>
      </c>
      <c r="K175" s="43">
        <v>5197.41012331</v>
      </c>
      <c r="L175" s="43">
        <v>4952.3183662399997</v>
      </c>
      <c r="M175" s="43">
        <v>1262.2639491699999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33395.906342080001</v>
      </c>
      <c r="C176" s="43">
        <f t="shared" ref="C176" si="328">G176+K176</f>
        <v>17503.510426280001</v>
      </c>
      <c r="D176" s="43">
        <f t="shared" ref="D176" si="329">H176+L176</f>
        <v>14129.14145463</v>
      </c>
      <c r="E176" s="43">
        <f t="shared" ref="E176" si="330">I176+M176</f>
        <v>1763.25446117</v>
      </c>
      <c r="F176" s="43">
        <v>21890.576124719999</v>
      </c>
      <c r="G176" s="43">
        <v>12298.74958283</v>
      </c>
      <c r="H176" s="43">
        <v>9094.8868871699997</v>
      </c>
      <c r="I176" s="43">
        <v>496.93965472000002</v>
      </c>
      <c r="J176" s="43">
        <v>11505.33021736</v>
      </c>
      <c r="K176" s="43">
        <v>5204.7608434499998</v>
      </c>
      <c r="L176" s="43">
        <v>5034.2545674599996</v>
      </c>
      <c r="M176" s="43">
        <v>1266.3148064500001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34284.384614909999</v>
      </c>
      <c r="C177" s="43">
        <f t="shared" ref="C177" si="331">G177+K177</f>
        <v>18265.705617309999</v>
      </c>
      <c r="D177" s="43">
        <f t="shared" ref="D177" si="332">H177+L177</f>
        <v>14262.984689569999</v>
      </c>
      <c r="E177" s="43">
        <f t="shared" ref="E177" si="333">I177+M177</f>
        <v>1755.69430803</v>
      </c>
      <c r="F177" s="43">
        <v>22358.884994960001</v>
      </c>
      <c r="G177" s="43">
        <v>12530.394548849999</v>
      </c>
      <c r="H177" s="43">
        <v>9313.5463815900002</v>
      </c>
      <c r="I177" s="43">
        <v>514.94406451999998</v>
      </c>
      <c r="J177" s="43">
        <v>11925.49961995</v>
      </c>
      <c r="K177" s="43">
        <v>5735.3110684599997</v>
      </c>
      <c r="L177" s="43">
        <v>4949.43830798</v>
      </c>
      <c r="M177" s="43">
        <v>1240.75024351</v>
      </c>
      <c r="N177" s="43"/>
      <c r="O177" s="43"/>
      <c r="P177" s="43"/>
      <c r="Q177" s="43"/>
    </row>
    <row r="178" spans="1:17" collapsed="1">
      <c r="A178" s="8">
        <v>45627</v>
      </c>
      <c r="B178" s="43">
        <v>34020.559615270002</v>
      </c>
      <c r="C178" s="43">
        <f t="shared" ref="C178" si="334">G178+K178</f>
        <v>17292.331113100001</v>
      </c>
      <c r="D178" s="43">
        <f t="shared" ref="D178" si="335">H178+L178</f>
        <v>14969.99278293</v>
      </c>
      <c r="E178" s="43">
        <f t="shared" ref="E178" si="336">I178+M178</f>
        <v>1758.23571924</v>
      </c>
      <c r="F178" s="43">
        <v>22005.668487080002</v>
      </c>
      <c r="G178" s="43">
        <v>11725.596473920001</v>
      </c>
      <c r="H178" s="43">
        <v>9745.1236844499999</v>
      </c>
      <c r="I178" s="43">
        <v>534.94832871000006</v>
      </c>
      <c r="J178" s="43">
        <v>12014.89112819</v>
      </c>
      <c r="K178" s="43">
        <v>5566.7346391800002</v>
      </c>
      <c r="L178" s="43">
        <v>5224.8690984799996</v>
      </c>
      <c r="M178" s="43">
        <v>1223.28739053</v>
      </c>
      <c r="N178" s="43"/>
      <c r="O178" s="43"/>
      <c r="P178" s="43"/>
      <c r="Q178" s="43"/>
    </row>
    <row r="179" spans="1:17">
      <c r="A179" s="8">
        <v>45658</v>
      </c>
      <c r="B179" s="43">
        <v>34025.918194170001</v>
      </c>
      <c r="C179" s="43">
        <f t="shared" ref="C179" si="337">G179+K179</f>
        <v>17428.355695300001</v>
      </c>
      <c r="D179" s="43">
        <f t="shared" ref="D179" si="338">H179+L179</f>
        <v>14818.615414939999</v>
      </c>
      <c r="E179" s="43">
        <f t="shared" ref="E179" si="339">I179+M179</f>
        <v>1778.94708393</v>
      </c>
      <c r="F179" s="43">
        <v>22374.541564219999</v>
      </c>
      <c r="G179" s="43">
        <v>11938.786965900001</v>
      </c>
      <c r="H179" s="43">
        <v>9863.4910403699996</v>
      </c>
      <c r="I179" s="43">
        <v>572.26355794999995</v>
      </c>
      <c r="J179" s="43">
        <v>11651.37662995</v>
      </c>
      <c r="K179" s="43">
        <v>5489.5687293999999</v>
      </c>
      <c r="L179" s="43">
        <v>4955.1243745700003</v>
      </c>
      <c r="M179" s="43">
        <v>1206.68352598</v>
      </c>
      <c r="N179" s="43"/>
      <c r="O179" s="43"/>
      <c r="P179" s="43"/>
      <c r="Q179" s="43"/>
    </row>
    <row r="180" spans="1:17">
      <c r="A180" s="8">
        <v>45689</v>
      </c>
      <c r="B180" s="43">
        <v>34683.455676760001</v>
      </c>
      <c r="C180" s="43">
        <f t="shared" ref="C180" si="340">G180+K180</f>
        <v>18021.54112939</v>
      </c>
      <c r="D180" s="43">
        <f t="shared" ref="D180" si="341">H180+L180</f>
        <v>14860.061523289998</v>
      </c>
      <c r="E180" s="43">
        <f t="shared" ref="E180" si="342">I180+M180</f>
        <v>1801.8530240800001</v>
      </c>
      <c r="F180" s="43">
        <v>22496.219287340002</v>
      </c>
      <c r="G180" s="43">
        <v>12040.183074619999</v>
      </c>
      <c r="H180" s="43">
        <v>9853.6722384999994</v>
      </c>
      <c r="I180" s="43">
        <v>602.36397422000005</v>
      </c>
      <c r="J180" s="43">
        <v>12187.236389420001</v>
      </c>
      <c r="K180" s="43">
        <v>5981.3580547700003</v>
      </c>
      <c r="L180" s="43">
        <v>5006.3892847899997</v>
      </c>
      <c r="M180" s="43">
        <v>1199.48904986</v>
      </c>
      <c r="N180" s="43"/>
      <c r="O180" s="43"/>
      <c r="P180" s="43"/>
      <c r="Q180" s="43"/>
    </row>
    <row r="181" spans="1:17">
      <c r="A181" s="8">
        <v>45717</v>
      </c>
      <c r="B181" s="43">
        <v>35256.522132409998</v>
      </c>
      <c r="C181" s="43">
        <f t="shared" ref="C181" si="343">G181+K181</f>
        <v>17821.527352190002</v>
      </c>
      <c r="D181" s="43">
        <f t="shared" ref="D181" si="344">H181+L181</f>
        <v>15753.894424009999</v>
      </c>
      <c r="E181" s="43">
        <f t="shared" ref="E181" si="345">I181+M181</f>
        <v>1681.10035621</v>
      </c>
      <c r="F181" s="43">
        <v>22965.051117539999</v>
      </c>
      <c r="G181" s="43">
        <v>11787.21795109</v>
      </c>
      <c r="H181" s="43">
        <v>10549.842069509999</v>
      </c>
      <c r="I181" s="43">
        <v>627.99109694000003</v>
      </c>
      <c r="J181" s="43">
        <v>12291.47101487</v>
      </c>
      <c r="K181" s="43">
        <v>6034.3094011000003</v>
      </c>
      <c r="L181" s="43">
        <v>5204.0523544999996</v>
      </c>
      <c r="M181" s="43">
        <v>1053.1092592699999</v>
      </c>
      <c r="N181" s="43"/>
      <c r="O181" s="43"/>
      <c r="P181" s="43"/>
      <c r="Q181" s="43"/>
    </row>
    <row r="182" spans="1:17">
      <c r="A182" s="8">
        <v>45748</v>
      </c>
      <c r="B182" s="43">
        <v>36133.530599919999</v>
      </c>
      <c r="C182" s="43">
        <f t="shared" ref="C182" si="346">G182+K182</f>
        <v>17475.439002439998</v>
      </c>
      <c r="D182" s="43">
        <f t="shared" ref="D182" si="347">H182+L182</f>
        <v>15804.28145875</v>
      </c>
      <c r="E182" s="43">
        <f t="shared" ref="E182" si="348">I182+M182</f>
        <v>2853.8101387299998</v>
      </c>
      <c r="F182" s="43">
        <v>23147.103957849999</v>
      </c>
      <c r="G182" s="43">
        <v>11749.239116049999</v>
      </c>
      <c r="H182" s="43">
        <v>10647.100389679999</v>
      </c>
      <c r="I182" s="43">
        <v>750.76445211999999</v>
      </c>
      <c r="J182" s="43">
        <v>12986.426642070001</v>
      </c>
      <c r="K182" s="43">
        <v>5726.1998863899998</v>
      </c>
      <c r="L182" s="43">
        <v>5157.1810690700004</v>
      </c>
      <c r="M182" s="43">
        <v>2103.0456866099998</v>
      </c>
      <c r="N182" s="43"/>
      <c r="O182" s="43"/>
      <c r="P182" s="43"/>
      <c r="Q182" s="43"/>
    </row>
    <row r="183" spans="1:17">
      <c r="A183" s="8">
        <v>45778</v>
      </c>
      <c r="B183" s="43">
        <v>37300.283778409997</v>
      </c>
      <c r="C183" s="43">
        <f t="shared" ref="C183" si="349">G183+K183</f>
        <v>18703.009363830002</v>
      </c>
      <c r="D183" s="43">
        <f t="shared" ref="D183" si="350">H183+L183</f>
        <v>15734.240746330001</v>
      </c>
      <c r="E183" s="43">
        <f t="shared" ref="E183" si="351">I183+M183</f>
        <v>2863.0336682500001</v>
      </c>
      <c r="F183" s="43">
        <v>24378.943366930002</v>
      </c>
      <c r="G183" s="43">
        <v>12905.913514620001</v>
      </c>
      <c r="H183" s="43">
        <v>10690.81002992</v>
      </c>
      <c r="I183" s="43">
        <v>782.21982238999999</v>
      </c>
      <c r="J183" s="43">
        <v>12921.34041148</v>
      </c>
      <c r="K183" s="43">
        <v>5797.0958492099999</v>
      </c>
      <c r="L183" s="43">
        <v>5043.4307164100001</v>
      </c>
      <c r="M183" s="43">
        <v>2080.8138458600001</v>
      </c>
      <c r="N183" s="43"/>
      <c r="O183" s="43"/>
      <c r="P183" s="43"/>
      <c r="Q183" s="43"/>
    </row>
    <row r="184" spans="1:17">
      <c r="A184" s="8">
        <v>45809</v>
      </c>
      <c r="B184" s="43">
        <v>37715.487457570001</v>
      </c>
      <c r="C184" s="43">
        <f t="shared" ref="C184" si="352">G184+K184</f>
        <v>18477.32302833</v>
      </c>
      <c r="D184" s="43">
        <f t="shared" ref="D184" si="353">H184+L184</f>
        <v>16229.636638559999</v>
      </c>
      <c r="E184" s="43">
        <f t="shared" ref="E184" si="354">I184+M184</f>
        <v>3008.5277906800002</v>
      </c>
      <c r="F184" s="43">
        <v>24664.86433656</v>
      </c>
      <c r="G184" s="43">
        <v>12961.09894854</v>
      </c>
      <c r="H184" s="43">
        <v>10842.956591849999</v>
      </c>
      <c r="I184" s="43">
        <v>860.80879617000005</v>
      </c>
      <c r="J184" s="43">
        <v>13050.62312101</v>
      </c>
      <c r="K184" s="43">
        <v>5516.2240797900004</v>
      </c>
      <c r="L184" s="43">
        <v>5386.6800467100002</v>
      </c>
      <c r="M184" s="43">
        <v>2147.7189945099999</v>
      </c>
      <c r="N184" s="43"/>
      <c r="O184" s="43"/>
      <c r="P184" s="43"/>
      <c r="Q184" s="43"/>
    </row>
    <row r="185" spans="1:17">
      <c r="A185" s="8">
        <v>45839</v>
      </c>
      <c r="B185" s="43">
        <v>43577.745939239998</v>
      </c>
      <c r="C185" s="43">
        <f t="shared" ref="C185" si="355">G185+K185</f>
        <v>24080.655319450001</v>
      </c>
      <c r="D185" s="43">
        <f t="shared" ref="D185" si="356">H185+L185</f>
        <v>16395.045615310002</v>
      </c>
      <c r="E185" s="43">
        <f t="shared" ref="E185" si="357">I185+M185</f>
        <v>3102.04500448</v>
      </c>
      <c r="F185" s="43">
        <v>29938.102658110001</v>
      </c>
      <c r="G185" s="43">
        <v>18098.64674615</v>
      </c>
      <c r="H185" s="43">
        <v>10951.57883722</v>
      </c>
      <c r="I185" s="43">
        <v>887.87707474000001</v>
      </c>
      <c r="J185" s="43">
        <v>13639.64328113</v>
      </c>
      <c r="K185" s="43">
        <v>5982.0085732999996</v>
      </c>
      <c r="L185" s="43">
        <v>5443.4667780899999</v>
      </c>
      <c r="M185" s="43">
        <v>2214.1679297400001</v>
      </c>
      <c r="N185" s="43"/>
      <c r="O185" s="43"/>
      <c r="P185" s="43"/>
      <c r="Q185" s="43"/>
    </row>
    <row r="186" spans="1:17">
      <c r="A186" s="8">
        <v>45870</v>
      </c>
      <c r="B186" s="43">
        <v>43888.743357450003</v>
      </c>
      <c r="C186" s="43">
        <f t="shared" ref="C186" si="358">G186+K186</f>
        <v>24339.774697239998</v>
      </c>
      <c r="D186" s="43">
        <f t="shared" ref="D186" si="359">H186+L186</f>
        <v>16345.061524119999</v>
      </c>
      <c r="E186" s="43">
        <f t="shared" ref="E186" si="360">I186+M186</f>
        <v>3203.9071360899998</v>
      </c>
      <c r="F186" s="43">
        <v>30639.022214119999</v>
      </c>
      <c r="G186" s="43">
        <v>18703.621313849999</v>
      </c>
      <c r="H186" s="43">
        <v>10949.791873009999</v>
      </c>
      <c r="I186" s="43">
        <v>985.60902725999995</v>
      </c>
      <c r="J186" s="43">
        <v>13249.72114333</v>
      </c>
      <c r="K186" s="43">
        <v>5636.1533833900003</v>
      </c>
      <c r="L186" s="43">
        <v>5395.2696511100003</v>
      </c>
      <c r="M186" s="43">
        <v>2218.2981088299998</v>
      </c>
      <c r="N186" s="43"/>
      <c r="O186" s="43"/>
      <c r="P186" s="43"/>
      <c r="Q186" s="43"/>
    </row>
    <row r="187" spans="1:17">
      <c r="A187" s="8">
        <v>45901</v>
      </c>
      <c r="B187" s="43">
        <v>44645.148319799999</v>
      </c>
      <c r="C187" s="43">
        <f t="shared" ref="C187" si="361">G187+K187</f>
        <v>24834.165032650002</v>
      </c>
      <c r="D187" s="43">
        <f t="shared" ref="D187" si="362">H187+L187</f>
        <v>16602.06447383</v>
      </c>
      <c r="E187" s="43">
        <f t="shared" ref="E187" si="363">I187+M187</f>
        <v>3208.91881332</v>
      </c>
      <c r="F187" s="43">
        <v>30979.821458080001</v>
      </c>
      <c r="G187" s="43">
        <v>18913.363964640001</v>
      </c>
      <c r="H187" s="43">
        <v>11065.158697979999</v>
      </c>
      <c r="I187" s="43">
        <v>1001.29879546</v>
      </c>
      <c r="J187" s="43">
        <v>13665.326861719999</v>
      </c>
      <c r="K187" s="43">
        <v>5920.8010680099997</v>
      </c>
      <c r="L187" s="43">
        <v>5536.9057758500003</v>
      </c>
      <c r="M187" s="43">
        <v>2207.6200178600002</v>
      </c>
      <c r="N187" s="43"/>
      <c r="O187" s="43"/>
      <c r="P187" s="43"/>
      <c r="Q187" s="43"/>
    </row>
    <row r="188" spans="1:17">
      <c r="A188" s="8">
        <v>45931</v>
      </c>
      <c r="B188" s="43">
        <v>46057.799973599998</v>
      </c>
      <c r="C188" s="43">
        <f t="shared" ref="C188" si="364">G188+K188</f>
        <v>25654.18151034</v>
      </c>
      <c r="D188" s="43">
        <f t="shared" ref="D188" si="365">H188+L188</f>
        <v>17035.147275950003</v>
      </c>
      <c r="E188" s="43">
        <f t="shared" ref="E188" si="366">I188+M188</f>
        <v>3368.47118731</v>
      </c>
      <c r="F188" s="43">
        <v>31691.489969350001</v>
      </c>
      <c r="G188" s="43">
        <v>19205.96869202</v>
      </c>
      <c r="H188" s="43">
        <v>11389.577090500001</v>
      </c>
      <c r="I188" s="43">
        <v>1095.94418683</v>
      </c>
      <c r="J188" s="43">
        <v>14366.310004249999</v>
      </c>
      <c r="K188" s="43">
        <v>6448.2128183200002</v>
      </c>
      <c r="L188" s="43">
        <v>5645.5701854500003</v>
      </c>
      <c r="M188" s="43">
        <v>2272.52700048</v>
      </c>
      <c r="N188" s="43"/>
      <c r="O188" s="43"/>
      <c r="P188" s="43"/>
      <c r="Q188" s="43"/>
    </row>
    <row r="189" spans="1:17">
      <c r="A189" s="8">
        <v>45962</v>
      </c>
      <c r="B189" s="43">
        <v>47669.807059430001</v>
      </c>
      <c r="C189" s="43">
        <f t="shared" ref="C189" si="367">G189+K189</f>
        <v>26840.42253398</v>
      </c>
      <c r="D189" s="43">
        <f t="shared" ref="D189" si="368">H189+L189</f>
        <v>17446.758278500001</v>
      </c>
      <c r="E189" s="43">
        <f t="shared" ref="E189" si="369">I189+M189</f>
        <v>3382.6262469499998</v>
      </c>
      <c r="F189" s="43">
        <v>32944.267040190003</v>
      </c>
      <c r="G189" s="43">
        <v>20216.249219400001</v>
      </c>
      <c r="H189" s="43">
        <v>11606.74905699</v>
      </c>
      <c r="I189" s="43">
        <v>1121.2687638</v>
      </c>
      <c r="J189" s="43">
        <v>14725.540019239999</v>
      </c>
      <c r="K189" s="43">
        <v>6624.1733145799999</v>
      </c>
      <c r="L189" s="43">
        <v>5840.0092215100003</v>
      </c>
      <c r="M189" s="43">
        <v>2261.35748315</v>
      </c>
      <c r="N189" s="43"/>
      <c r="O189" s="43"/>
      <c r="P189" s="43"/>
      <c r="Q189" s="43"/>
    </row>
    <row r="190" spans="1:17">
      <c r="A190" s="8">
        <v>45992</v>
      </c>
      <c r="B190" s="43">
        <v>54851.415489250001</v>
      </c>
      <c r="C190" s="43">
        <f t="shared" ref="C190" si="370">G190+K190</f>
        <v>25114.931593060002</v>
      </c>
      <c r="D190" s="43">
        <f t="shared" ref="D190" si="371">H190+L190</f>
        <v>24199.757691790001</v>
      </c>
      <c r="E190" s="43">
        <f t="shared" ref="E190" si="372">I190+M190</f>
        <v>5536.7262043999999</v>
      </c>
      <c r="F190" s="43">
        <v>37472.355190360002</v>
      </c>
      <c r="G190" s="43">
        <v>17919.746823050002</v>
      </c>
      <c r="H190" s="43">
        <v>17971.057272549999</v>
      </c>
      <c r="I190" s="43">
        <v>1581.5510947600001</v>
      </c>
      <c r="J190" s="43">
        <v>17379.060298889999</v>
      </c>
      <c r="K190" s="43">
        <v>7195.1847700099997</v>
      </c>
      <c r="L190" s="43">
        <v>6228.70041924</v>
      </c>
      <c r="M190" s="43">
        <v>3955.1751096399998</v>
      </c>
      <c r="N190" s="43"/>
      <c r="O190" s="43"/>
      <c r="P190" s="43"/>
      <c r="Q19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9.66406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229</v>
      </c>
    </row>
    <row r="6" spans="1:17" s="19" customFormat="1" ht="12.75" customHeight="1">
      <c r="A6" s="195" t="s">
        <v>0</v>
      </c>
      <c r="B6" s="184" t="s">
        <v>16</v>
      </c>
      <c r="C6" s="203" t="s">
        <v>7</v>
      </c>
      <c r="D6" s="204"/>
      <c r="E6" s="205"/>
      <c r="F6" s="200" t="s">
        <v>2</v>
      </c>
      <c r="G6" s="201"/>
      <c r="H6" s="201"/>
      <c r="I6" s="201"/>
      <c r="J6" s="201"/>
      <c r="K6" s="201"/>
      <c r="L6" s="201"/>
      <c r="M6" s="202"/>
    </row>
    <row r="7" spans="1:17" s="19" customFormat="1" ht="16.5" customHeight="1">
      <c r="A7" s="196"/>
      <c r="B7" s="184"/>
      <c r="C7" s="206"/>
      <c r="D7" s="207"/>
      <c r="E7" s="208"/>
      <c r="F7" s="200" t="s">
        <v>17</v>
      </c>
      <c r="G7" s="201"/>
      <c r="H7" s="201"/>
      <c r="I7" s="202"/>
      <c r="J7" s="200" t="s">
        <v>9</v>
      </c>
      <c r="K7" s="201"/>
      <c r="L7" s="201"/>
      <c r="M7" s="202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17187.881823920001</v>
      </c>
      <c r="C11" s="43">
        <f>G11+K11</f>
        <v>2557.16298422</v>
      </c>
      <c r="D11" s="43">
        <f t="shared" ref="D11:E11" si="0">H11+L11</f>
        <v>2917.6536559599999</v>
      </c>
      <c r="E11" s="43">
        <f t="shared" si="0"/>
        <v>11713.06518374</v>
      </c>
      <c r="F11" s="43">
        <v>5458.3043989999996</v>
      </c>
      <c r="G11" s="43">
        <v>2173.1257816299999</v>
      </c>
      <c r="H11" s="43">
        <v>1498.19591036</v>
      </c>
      <c r="I11" s="43">
        <v>1786.98270701</v>
      </c>
      <c r="J11" s="43">
        <v>11729.57742492</v>
      </c>
      <c r="K11" s="43">
        <v>384.03720258999999</v>
      </c>
      <c r="L11" s="43">
        <v>1419.4577456</v>
      </c>
      <c r="M11" s="43">
        <v>9926.0824767300001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17477.913892749999</v>
      </c>
      <c r="C12" s="43">
        <f t="shared" ref="C12:C67" si="1">G12+K12</f>
        <v>2994.3138524400001</v>
      </c>
      <c r="D12" s="43">
        <f t="shared" ref="D12:D67" si="2">H12+L12</f>
        <v>3145.6542838099999</v>
      </c>
      <c r="E12" s="43">
        <f t="shared" ref="E12:E67" si="3">I12+M12</f>
        <v>11337.945756499999</v>
      </c>
      <c r="F12" s="43">
        <v>5837.0800098099999</v>
      </c>
      <c r="G12" s="43">
        <v>2552.36346331</v>
      </c>
      <c r="H12" s="43">
        <v>1510.04862908</v>
      </c>
      <c r="I12" s="43">
        <v>1774.6679174200001</v>
      </c>
      <c r="J12" s="43">
        <v>11640.83388294</v>
      </c>
      <c r="K12" s="43">
        <v>441.95038913000002</v>
      </c>
      <c r="L12" s="43">
        <v>1635.60565473</v>
      </c>
      <c r="M12" s="43">
        <v>9563.2778390799995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16856.880502790002</v>
      </c>
      <c r="C13" s="43">
        <f t="shared" si="1"/>
        <v>2570.6546927899999</v>
      </c>
      <c r="D13" s="43">
        <f t="shared" si="2"/>
        <v>2944.1489853399999</v>
      </c>
      <c r="E13" s="43">
        <f t="shared" si="3"/>
        <v>11342.07682466</v>
      </c>
      <c r="F13" s="43">
        <v>5315.0173876999997</v>
      </c>
      <c r="G13" s="43">
        <v>2130.4137968</v>
      </c>
      <c r="H13" s="43">
        <v>1399.5150997000001</v>
      </c>
      <c r="I13" s="43">
        <v>1785.0884911999999</v>
      </c>
      <c r="J13" s="43">
        <v>11541.86311509</v>
      </c>
      <c r="K13" s="43">
        <v>440.24089599000001</v>
      </c>
      <c r="L13" s="43">
        <v>1544.63388564</v>
      </c>
      <c r="M13" s="43">
        <v>9556.9883334599999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16884.949287439998</v>
      </c>
      <c r="C14" s="43">
        <f t="shared" si="1"/>
        <v>2583.5857097499998</v>
      </c>
      <c r="D14" s="43">
        <f t="shared" si="2"/>
        <v>2765.4079495000001</v>
      </c>
      <c r="E14" s="43">
        <f t="shared" si="3"/>
        <v>11535.95562819</v>
      </c>
      <c r="F14" s="43">
        <v>5402.5093810199996</v>
      </c>
      <c r="G14" s="43">
        <v>2197.1125781999999</v>
      </c>
      <c r="H14" s="43">
        <v>1429.59081831</v>
      </c>
      <c r="I14" s="43">
        <v>1775.8059845099999</v>
      </c>
      <c r="J14" s="43">
        <v>11482.439906420001</v>
      </c>
      <c r="K14" s="43">
        <v>386.47313155000001</v>
      </c>
      <c r="L14" s="43">
        <v>1335.8171311900001</v>
      </c>
      <c r="M14" s="43">
        <v>9760.1496436800007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16840.257480699998</v>
      </c>
      <c r="C15" s="43">
        <f t="shared" si="1"/>
        <v>2758.7998238999999</v>
      </c>
      <c r="D15" s="43">
        <f t="shared" si="2"/>
        <v>3365.0380103400003</v>
      </c>
      <c r="E15" s="43">
        <f t="shared" si="3"/>
        <v>10716.419646459999</v>
      </c>
      <c r="F15" s="43">
        <v>5527.8120728499998</v>
      </c>
      <c r="G15" s="43">
        <v>2327.4941839200001</v>
      </c>
      <c r="H15" s="43">
        <v>1447.9219006400001</v>
      </c>
      <c r="I15" s="43">
        <v>1752.3959882900001</v>
      </c>
      <c r="J15" s="43">
        <v>11312.44540785</v>
      </c>
      <c r="K15" s="43">
        <v>431.30563998000002</v>
      </c>
      <c r="L15" s="43">
        <v>1917.1161096999999</v>
      </c>
      <c r="M15" s="43">
        <v>8964.0236581699992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16780.375834080001</v>
      </c>
      <c r="C16" s="43">
        <f t="shared" si="1"/>
        <v>2754.7439488700002</v>
      </c>
      <c r="D16" s="43">
        <f t="shared" si="2"/>
        <v>2749.4754437500001</v>
      </c>
      <c r="E16" s="43">
        <f t="shared" si="3"/>
        <v>11276.15644146</v>
      </c>
      <c r="F16" s="43">
        <v>5612.4140103399995</v>
      </c>
      <c r="G16" s="43">
        <v>2335.17356952</v>
      </c>
      <c r="H16" s="43">
        <v>1494.5138182600001</v>
      </c>
      <c r="I16" s="43">
        <v>1782.7266225599999</v>
      </c>
      <c r="J16" s="43">
        <v>11167.961823739999</v>
      </c>
      <c r="K16" s="43">
        <v>419.57037935</v>
      </c>
      <c r="L16" s="43">
        <v>1254.96162549</v>
      </c>
      <c r="M16" s="43">
        <v>9493.4298189000001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16885.636495639999</v>
      </c>
      <c r="C17" s="43">
        <f t="shared" si="1"/>
        <v>2980.7905915800002</v>
      </c>
      <c r="D17" s="43">
        <f t="shared" si="2"/>
        <v>2870.4833427800004</v>
      </c>
      <c r="E17" s="43">
        <f t="shared" si="3"/>
        <v>11034.362561280001</v>
      </c>
      <c r="F17" s="43">
        <v>5877.8949121899996</v>
      </c>
      <c r="G17" s="43">
        <v>2541.1334742200002</v>
      </c>
      <c r="H17" s="43">
        <v>1581.5388588000001</v>
      </c>
      <c r="I17" s="43">
        <v>1755.22257917</v>
      </c>
      <c r="J17" s="43">
        <v>11007.741583450001</v>
      </c>
      <c r="K17" s="43">
        <v>439.65711735999997</v>
      </c>
      <c r="L17" s="43">
        <v>1288.9444839800001</v>
      </c>
      <c r="M17" s="43">
        <v>9279.1399821100003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16868.55487376</v>
      </c>
      <c r="C18" s="43">
        <f t="shared" si="1"/>
        <v>3036.8658634499998</v>
      </c>
      <c r="D18" s="43">
        <f t="shared" si="2"/>
        <v>2940.1152741999999</v>
      </c>
      <c r="E18" s="43">
        <f t="shared" si="3"/>
        <v>10891.57373611</v>
      </c>
      <c r="F18" s="43">
        <v>6091.1233633900001</v>
      </c>
      <c r="G18" s="43">
        <v>2673.0101416699999</v>
      </c>
      <c r="H18" s="43">
        <v>1657.53831812</v>
      </c>
      <c r="I18" s="43">
        <v>1760.5749036</v>
      </c>
      <c r="J18" s="43">
        <v>10777.431510369999</v>
      </c>
      <c r="K18" s="43">
        <v>363.85572178000001</v>
      </c>
      <c r="L18" s="43">
        <v>1282.5769560799999</v>
      </c>
      <c r="M18" s="43">
        <v>9130.9988325100003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16635.273541850001</v>
      </c>
      <c r="C19" s="43">
        <f t="shared" si="1"/>
        <v>3075.1022675100003</v>
      </c>
      <c r="D19" s="43">
        <f t="shared" si="2"/>
        <v>2977.3735994400004</v>
      </c>
      <c r="E19" s="43">
        <f t="shared" si="3"/>
        <v>10582.797674899999</v>
      </c>
      <c r="F19" s="43">
        <v>6199.0285238300003</v>
      </c>
      <c r="G19" s="43">
        <v>2687.2422565500001</v>
      </c>
      <c r="H19" s="43">
        <v>1720.7808454200001</v>
      </c>
      <c r="I19" s="43">
        <v>1791.0054218600001</v>
      </c>
      <c r="J19" s="43">
        <v>10436.245018019999</v>
      </c>
      <c r="K19" s="43">
        <v>387.86001096000001</v>
      </c>
      <c r="L19" s="43">
        <v>1256.59275402</v>
      </c>
      <c r="M19" s="43">
        <v>8791.7922530399992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16678.382976929999</v>
      </c>
      <c r="C20" s="43">
        <f t="shared" si="1"/>
        <v>3238.6311997800003</v>
      </c>
      <c r="D20" s="43">
        <f t="shared" si="2"/>
        <v>2990.98625868</v>
      </c>
      <c r="E20" s="43">
        <f t="shared" si="3"/>
        <v>10448.76551847</v>
      </c>
      <c r="F20" s="43">
        <v>6404.4125295200001</v>
      </c>
      <c r="G20" s="43">
        <v>2841.2097846900001</v>
      </c>
      <c r="H20" s="43">
        <v>1739.75183032</v>
      </c>
      <c r="I20" s="43">
        <v>1823.4509145100001</v>
      </c>
      <c r="J20" s="43">
        <v>10273.97044741</v>
      </c>
      <c r="K20" s="43">
        <v>397.42141508999998</v>
      </c>
      <c r="L20" s="43">
        <v>1251.23442836</v>
      </c>
      <c r="M20" s="43">
        <v>8625.3146039599997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16432.792280779999</v>
      </c>
      <c r="C21" s="43">
        <f t="shared" si="1"/>
        <v>3320.1424918800003</v>
      </c>
      <c r="D21" s="43">
        <f t="shared" si="2"/>
        <v>2943.6051858800001</v>
      </c>
      <c r="E21" s="43">
        <f t="shared" si="3"/>
        <v>10169.04460302</v>
      </c>
      <c r="F21" s="43">
        <v>6472.0016490999997</v>
      </c>
      <c r="G21" s="43">
        <v>2898.4868492400001</v>
      </c>
      <c r="H21" s="43">
        <v>1728.6299466400001</v>
      </c>
      <c r="I21" s="43">
        <v>1844.88485322</v>
      </c>
      <c r="J21" s="43">
        <v>9960.7906316799999</v>
      </c>
      <c r="K21" s="43">
        <v>421.65564264</v>
      </c>
      <c r="L21" s="43">
        <v>1214.9752392400001</v>
      </c>
      <c r="M21" s="43">
        <v>8324.1597497999992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15780.21625736</v>
      </c>
      <c r="C22" s="43">
        <f t="shared" si="1"/>
        <v>2997.0197470899998</v>
      </c>
      <c r="D22" s="43">
        <f t="shared" si="2"/>
        <v>2965.5916451000003</v>
      </c>
      <c r="E22" s="43">
        <f t="shared" si="3"/>
        <v>9817.6048651700003</v>
      </c>
      <c r="F22" s="43">
        <v>6246.9337565799997</v>
      </c>
      <c r="G22" s="43">
        <v>2619.3535312399999</v>
      </c>
      <c r="H22" s="43">
        <v>1746.5357187300001</v>
      </c>
      <c r="I22" s="43">
        <v>1881.0445066100001</v>
      </c>
      <c r="J22" s="43">
        <v>9533.2825007800002</v>
      </c>
      <c r="K22" s="43">
        <v>377.66621585000001</v>
      </c>
      <c r="L22" s="43">
        <v>1219.05592637</v>
      </c>
      <c r="M22" s="43">
        <v>7936.5603585600002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15790.52640549</v>
      </c>
      <c r="C23" s="43">
        <f t="shared" si="1"/>
        <v>3149.2196264499999</v>
      </c>
      <c r="D23" s="43">
        <f t="shared" si="2"/>
        <v>2891.2879126899998</v>
      </c>
      <c r="E23" s="43">
        <f t="shared" si="3"/>
        <v>9750.0188663499994</v>
      </c>
      <c r="F23" s="43">
        <v>6394.5846697799998</v>
      </c>
      <c r="G23" s="43">
        <v>2754.83235436</v>
      </c>
      <c r="H23" s="43">
        <v>1738.2234633999999</v>
      </c>
      <c r="I23" s="43">
        <v>1901.5288520199999</v>
      </c>
      <c r="J23" s="43">
        <v>9395.9417357099992</v>
      </c>
      <c r="K23" s="43">
        <v>394.38727209000001</v>
      </c>
      <c r="L23" s="43">
        <v>1153.0644492900001</v>
      </c>
      <c r="M23" s="43">
        <v>7848.4900143300001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15799.953002599999</v>
      </c>
      <c r="C24" s="43">
        <f t="shared" si="1"/>
        <v>3426.6051003900002</v>
      </c>
      <c r="D24" s="43">
        <f t="shared" si="2"/>
        <v>2951.7721342899999</v>
      </c>
      <c r="E24" s="43">
        <f t="shared" si="3"/>
        <v>9421.5757679199996</v>
      </c>
      <c r="F24" s="43">
        <v>6609.3273538100002</v>
      </c>
      <c r="G24" s="43">
        <v>3044.5245690000002</v>
      </c>
      <c r="H24" s="43">
        <v>1679.5112733399999</v>
      </c>
      <c r="I24" s="43">
        <v>1885.2915114699999</v>
      </c>
      <c r="J24" s="43">
        <v>9190.6256487899991</v>
      </c>
      <c r="K24" s="43">
        <v>382.08053138999998</v>
      </c>
      <c r="L24" s="43">
        <v>1272.2608609500001</v>
      </c>
      <c r="M24" s="43">
        <v>7536.2842564499997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15370.808315849999</v>
      </c>
      <c r="C25" s="43">
        <f t="shared" si="1"/>
        <v>3204.2468742700003</v>
      </c>
      <c r="D25" s="43">
        <f t="shared" si="2"/>
        <v>2740.35079163</v>
      </c>
      <c r="E25" s="43">
        <f t="shared" si="3"/>
        <v>9426.2106499500005</v>
      </c>
      <c r="F25" s="43">
        <v>6460.2622355399999</v>
      </c>
      <c r="G25" s="43">
        <v>2863.2826406600002</v>
      </c>
      <c r="H25" s="43">
        <v>1687.65782283</v>
      </c>
      <c r="I25" s="43">
        <v>1909.3217720499999</v>
      </c>
      <c r="J25" s="43">
        <v>8910.5460803099995</v>
      </c>
      <c r="K25" s="43">
        <v>340.96423361000001</v>
      </c>
      <c r="L25" s="43">
        <v>1052.6929688</v>
      </c>
      <c r="M25" s="43">
        <v>7516.8888778999999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15446.552519229999</v>
      </c>
      <c r="C26" s="43">
        <f t="shared" si="1"/>
        <v>3385.9179256500001</v>
      </c>
      <c r="D26" s="43">
        <f t="shared" si="2"/>
        <v>2747.4728557399999</v>
      </c>
      <c r="E26" s="43">
        <f t="shared" si="3"/>
        <v>9313.1617378400006</v>
      </c>
      <c r="F26" s="43">
        <v>6655.7834103799996</v>
      </c>
      <c r="G26" s="43">
        <v>3042.83792601</v>
      </c>
      <c r="H26" s="43">
        <v>1701.40112712</v>
      </c>
      <c r="I26" s="43">
        <v>1911.5443572500001</v>
      </c>
      <c r="J26" s="43">
        <v>8790.7691088499996</v>
      </c>
      <c r="K26" s="43">
        <v>343.07999963999998</v>
      </c>
      <c r="L26" s="43">
        <v>1046.0717286199999</v>
      </c>
      <c r="M26" s="43">
        <v>7401.6173805899998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15145.14556854</v>
      </c>
      <c r="C27" s="43">
        <f t="shared" si="1"/>
        <v>3354.5245594399998</v>
      </c>
      <c r="D27" s="43">
        <f t="shared" si="2"/>
        <v>2791.58160911</v>
      </c>
      <c r="E27" s="43">
        <f t="shared" si="3"/>
        <v>8999.0393999900007</v>
      </c>
      <c r="F27" s="43">
        <v>6619.4916475199998</v>
      </c>
      <c r="G27" s="43">
        <v>3010.2810571</v>
      </c>
      <c r="H27" s="43">
        <v>1744.044079</v>
      </c>
      <c r="I27" s="43">
        <v>1865.16651142</v>
      </c>
      <c r="J27" s="43">
        <v>8525.6539210200008</v>
      </c>
      <c r="K27" s="43">
        <v>344.24350234000002</v>
      </c>
      <c r="L27" s="43">
        <v>1047.53753011</v>
      </c>
      <c r="M27" s="43">
        <v>7133.8728885700002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14828.181016250001</v>
      </c>
      <c r="C28" s="43">
        <f t="shared" si="1"/>
        <v>3170.9794499099999</v>
      </c>
      <c r="D28" s="43">
        <f t="shared" si="2"/>
        <v>2789.4845429299999</v>
      </c>
      <c r="E28" s="43">
        <f t="shared" si="3"/>
        <v>8867.7170234099995</v>
      </c>
      <c r="F28" s="43">
        <v>6544.9419800599999</v>
      </c>
      <c r="G28" s="43">
        <v>2880.9019641599998</v>
      </c>
      <c r="H28" s="43">
        <v>1783.97053018</v>
      </c>
      <c r="I28" s="43">
        <v>1880.0694857200001</v>
      </c>
      <c r="J28" s="43">
        <v>8283.2390361899998</v>
      </c>
      <c r="K28" s="43">
        <v>290.07748574999999</v>
      </c>
      <c r="L28" s="43">
        <v>1005.51401275</v>
      </c>
      <c r="M28" s="43">
        <v>6987.6475376899998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14830.83534569</v>
      </c>
      <c r="C29" s="43">
        <f t="shared" si="1"/>
        <v>3252.7584816900003</v>
      </c>
      <c r="D29" s="43">
        <f t="shared" si="2"/>
        <v>2821.2846396100003</v>
      </c>
      <c r="E29" s="43">
        <f t="shared" si="3"/>
        <v>8756.7922243899993</v>
      </c>
      <c r="F29" s="43">
        <v>6694.7911640000002</v>
      </c>
      <c r="G29" s="43">
        <v>2939.9919454300002</v>
      </c>
      <c r="H29" s="43">
        <v>1822.8323493600001</v>
      </c>
      <c r="I29" s="43">
        <v>1931.9668692099999</v>
      </c>
      <c r="J29" s="43">
        <v>8136.0441816900002</v>
      </c>
      <c r="K29" s="43">
        <v>312.76653626000001</v>
      </c>
      <c r="L29" s="43">
        <v>998.45229025000003</v>
      </c>
      <c r="M29" s="43">
        <v>6824.8253551799999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14995.49867456</v>
      </c>
      <c r="C30" s="43">
        <f t="shared" si="1"/>
        <v>3459.1017089799998</v>
      </c>
      <c r="D30" s="43">
        <f t="shared" si="2"/>
        <v>2854.36847579</v>
      </c>
      <c r="E30" s="43">
        <f t="shared" si="3"/>
        <v>8682.0284897900001</v>
      </c>
      <c r="F30" s="43">
        <v>6943.6732985099998</v>
      </c>
      <c r="G30" s="43">
        <v>3152.1325044599998</v>
      </c>
      <c r="H30" s="43">
        <v>1859.7929890400001</v>
      </c>
      <c r="I30" s="43">
        <v>1931.7478050100001</v>
      </c>
      <c r="J30" s="43">
        <v>8051.8253760500002</v>
      </c>
      <c r="K30" s="43">
        <v>306.96920452000001</v>
      </c>
      <c r="L30" s="43">
        <v>994.57548674999998</v>
      </c>
      <c r="M30" s="43">
        <v>6750.2806847800002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15019.619159829999</v>
      </c>
      <c r="C31" s="43">
        <f t="shared" si="1"/>
        <v>3227.0556057099998</v>
      </c>
      <c r="D31" s="43">
        <f t="shared" si="2"/>
        <v>2787.1516458299998</v>
      </c>
      <c r="E31" s="43">
        <f t="shared" si="3"/>
        <v>9005.4119082899997</v>
      </c>
      <c r="F31" s="43">
        <v>6758.83277679</v>
      </c>
      <c r="G31" s="43">
        <v>2926.3501277999999</v>
      </c>
      <c r="H31" s="43">
        <v>1843.3842220399999</v>
      </c>
      <c r="I31" s="43">
        <v>1989.09842695</v>
      </c>
      <c r="J31" s="43">
        <v>8260.7863830400001</v>
      </c>
      <c r="K31" s="43">
        <v>300.70547791000001</v>
      </c>
      <c r="L31" s="43">
        <v>943.76742378999995</v>
      </c>
      <c r="M31" s="43">
        <v>7016.3134813400002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15075.107156169999</v>
      </c>
      <c r="C32" s="43">
        <f t="shared" si="1"/>
        <v>3304.3247902900002</v>
      </c>
      <c r="D32" s="43">
        <f t="shared" si="2"/>
        <v>2847.2266961400001</v>
      </c>
      <c r="E32" s="43">
        <f t="shared" si="3"/>
        <v>8923.5556697399988</v>
      </c>
      <c r="F32" s="43">
        <v>6888.6830789400001</v>
      </c>
      <c r="G32" s="43">
        <v>2976.55453386</v>
      </c>
      <c r="H32" s="43">
        <v>1903.8183338399999</v>
      </c>
      <c r="I32" s="43">
        <v>2008.3102112399999</v>
      </c>
      <c r="J32" s="43">
        <v>8186.42407723</v>
      </c>
      <c r="K32" s="43">
        <v>327.77025643000002</v>
      </c>
      <c r="L32" s="43">
        <v>943.40836230000002</v>
      </c>
      <c r="M32" s="43">
        <v>6915.2454584999996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14891.912745740001</v>
      </c>
      <c r="C33" s="43">
        <f t="shared" si="1"/>
        <v>3335.4414046299999</v>
      </c>
      <c r="D33" s="43">
        <f t="shared" si="2"/>
        <v>2861.9320088899999</v>
      </c>
      <c r="E33" s="43">
        <f t="shared" si="3"/>
        <v>8694.5393322199998</v>
      </c>
      <c r="F33" s="43">
        <v>6953.3109609900002</v>
      </c>
      <c r="G33" s="43">
        <v>3026.8653998599998</v>
      </c>
      <c r="H33" s="43">
        <v>1963.55149947</v>
      </c>
      <c r="I33" s="43">
        <v>1962.89406166</v>
      </c>
      <c r="J33" s="43">
        <v>7938.6017847499998</v>
      </c>
      <c r="K33" s="43">
        <v>308.57600477</v>
      </c>
      <c r="L33" s="43">
        <v>898.38050941999995</v>
      </c>
      <c r="M33" s="43">
        <v>6731.6452705600004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14613.55087653</v>
      </c>
      <c r="C34" s="43">
        <f t="shared" si="1"/>
        <v>3248.1749310299997</v>
      </c>
      <c r="D34" s="43">
        <f t="shared" si="2"/>
        <v>2876.4624190699997</v>
      </c>
      <c r="E34" s="43">
        <f t="shared" si="3"/>
        <v>8488.9135264300003</v>
      </c>
      <c r="F34" s="43">
        <v>6921.2109291899997</v>
      </c>
      <c r="G34" s="43">
        <v>2985.1489278499998</v>
      </c>
      <c r="H34" s="43">
        <v>2001.0799919399999</v>
      </c>
      <c r="I34" s="43">
        <v>1934.9820093999999</v>
      </c>
      <c r="J34" s="43">
        <v>7692.3399473400004</v>
      </c>
      <c r="K34" s="43">
        <v>263.02600317999998</v>
      </c>
      <c r="L34" s="43">
        <v>875.38242713</v>
      </c>
      <c r="M34" s="43">
        <v>6553.9315170299997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14560.49416708</v>
      </c>
      <c r="C35" s="43">
        <f t="shared" si="1"/>
        <v>3309.1031043800003</v>
      </c>
      <c r="D35" s="43">
        <f t="shared" si="2"/>
        <v>2897.1718113900001</v>
      </c>
      <c r="E35" s="43">
        <f t="shared" si="3"/>
        <v>8354.2192513099999</v>
      </c>
      <c r="F35" s="43">
        <v>6991.9973386900001</v>
      </c>
      <c r="G35" s="43">
        <v>3054.2150545700001</v>
      </c>
      <c r="H35" s="43">
        <v>2041.57747066</v>
      </c>
      <c r="I35" s="43">
        <v>1896.20481346</v>
      </c>
      <c r="J35" s="43">
        <v>7568.4968283899998</v>
      </c>
      <c r="K35" s="43">
        <v>254.88804981000001</v>
      </c>
      <c r="L35" s="43">
        <v>855.59434073</v>
      </c>
      <c r="M35" s="43">
        <v>6458.0144378499999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14517.058597810001</v>
      </c>
      <c r="C36" s="43">
        <f t="shared" si="1"/>
        <v>3948.9206029800002</v>
      </c>
      <c r="D36" s="43">
        <f t="shared" si="2"/>
        <v>2541.5581984599999</v>
      </c>
      <c r="E36" s="43">
        <f t="shared" si="3"/>
        <v>8026.5797963700006</v>
      </c>
      <c r="F36" s="43">
        <v>7018.8806106100001</v>
      </c>
      <c r="G36" s="43">
        <v>3195.5798976400001</v>
      </c>
      <c r="H36" s="43">
        <v>1942.1317463099999</v>
      </c>
      <c r="I36" s="43">
        <v>1881.16896666</v>
      </c>
      <c r="J36" s="43">
        <v>7498.1779871999997</v>
      </c>
      <c r="K36" s="43">
        <v>753.34070534</v>
      </c>
      <c r="L36" s="43">
        <v>599.42645215000005</v>
      </c>
      <c r="M36" s="43">
        <v>6145.4108297100001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14468.704936190001</v>
      </c>
      <c r="C37" s="43">
        <f t="shared" si="1"/>
        <v>4027.2185731299996</v>
      </c>
      <c r="D37" s="43">
        <f t="shared" si="2"/>
        <v>2508.7090008099999</v>
      </c>
      <c r="E37" s="43">
        <f t="shared" si="3"/>
        <v>7932.7773622499999</v>
      </c>
      <c r="F37" s="43">
        <v>7021.57557834</v>
      </c>
      <c r="G37" s="43">
        <v>3259.5235275599998</v>
      </c>
      <c r="H37" s="43">
        <v>1911.59638765</v>
      </c>
      <c r="I37" s="43">
        <v>1850.4556631299999</v>
      </c>
      <c r="J37" s="43">
        <v>7447.1293578499999</v>
      </c>
      <c r="K37" s="43">
        <v>767.69504557000005</v>
      </c>
      <c r="L37" s="43">
        <v>597.11261316000002</v>
      </c>
      <c r="M37" s="43">
        <v>6082.3216991199997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14582.28198179</v>
      </c>
      <c r="C38" s="43">
        <f t="shared" si="1"/>
        <v>4193.6526649500001</v>
      </c>
      <c r="D38" s="43">
        <f t="shared" si="2"/>
        <v>2523.67832907</v>
      </c>
      <c r="E38" s="43">
        <f t="shared" si="3"/>
        <v>7864.9509877700002</v>
      </c>
      <c r="F38" s="43">
        <v>7191.82372992</v>
      </c>
      <c r="G38" s="43">
        <v>3410.0070837500002</v>
      </c>
      <c r="H38" s="43">
        <v>1933.8963763300001</v>
      </c>
      <c r="I38" s="43">
        <v>1847.9202698399999</v>
      </c>
      <c r="J38" s="43">
        <v>7390.4582518699999</v>
      </c>
      <c r="K38" s="43">
        <v>783.64558120000004</v>
      </c>
      <c r="L38" s="43">
        <v>589.78195273999995</v>
      </c>
      <c r="M38" s="43">
        <v>6017.0307179299998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14754.951661949999</v>
      </c>
      <c r="C39" s="43">
        <f t="shared" si="1"/>
        <v>4448.6158632099996</v>
      </c>
      <c r="D39" s="43">
        <f t="shared" si="2"/>
        <v>2542.2954041500002</v>
      </c>
      <c r="E39" s="43">
        <f t="shared" si="3"/>
        <v>7764.0403945899998</v>
      </c>
      <c r="F39" s="43">
        <v>7457.5830699999997</v>
      </c>
      <c r="G39" s="43">
        <v>3652.5127610499999</v>
      </c>
      <c r="H39" s="43">
        <v>1971.81517512</v>
      </c>
      <c r="I39" s="43">
        <v>1833.25513383</v>
      </c>
      <c r="J39" s="43">
        <v>7297.3685919500003</v>
      </c>
      <c r="K39" s="43">
        <v>796.10310216000005</v>
      </c>
      <c r="L39" s="43">
        <v>570.48022903000003</v>
      </c>
      <c r="M39" s="43">
        <v>5930.7852607599998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14361.093823560001</v>
      </c>
      <c r="C40" s="43">
        <f t="shared" si="1"/>
        <v>4159.9187515000003</v>
      </c>
      <c r="D40" s="43">
        <f t="shared" si="2"/>
        <v>2537.9523297200003</v>
      </c>
      <c r="E40" s="43">
        <f t="shared" si="3"/>
        <v>7663.22274234</v>
      </c>
      <c r="F40" s="43">
        <v>7182.3042081399999</v>
      </c>
      <c r="G40" s="43">
        <v>3358.4508977300002</v>
      </c>
      <c r="H40" s="43">
        <v>1995.4050622300001</v>
      </c>
      <c r="I40" s="43">
        <v>1828.4482481800001</v>
      </c>
      <c r="J40" s="43">
        <v>7178.7896154199998</v>
      </c>
      <c r="K40" s="43">
        <v>801.46785377000003</v>
      </c>
      <c r="L40" s="43">
        <v>542.54726748999997</v>
      </c>
      <c r="M40" s="43">
        <v>5834.7744941600004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14398.83260948</v>
      </c>
      <c r="C41" s="43">
        <f t="shared" si="1"/>
        <v>4289.4549051399999</v>
      </c>
      <c r="D41" s="43">
        <f t="shared" si="2"/>
        <v>2557.02293401</v>
      </c>
      <c r="E41" s="43">
        <f t="shared" si="3"/>
        <v>7552.3547703299992</v>
      </c>
      <c r="F41" s="43">
        <v>7364.5869599799998</v>
      </c>
      <c r="G41" s="43">
        <v>3483.9450494799999</v>
      </c>
      <c r="H41" s="43">
        <v>2046.27515167</v>
      </c>
      <c r="I41" s="43">
        <v>1834.36675883</v>
      </c>
      <c r="J41" s="43">
        <v>7034.2456494999997</v>
      </c>
      <c r="K41" s="43">
        <v>805.50985565999997</v>
      </c>
      <c r="L41" s="43">
        <v>510.74778234000001</v>
      </c>
      <c r="M41" s="43">
        <v>5717.9880114999996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14905.19250768</v>
      </c>
      <c r="C42" s="43">
        <f t="shared" si="1"/>
        <v>4731.8158345900001</v>
      </c>
      <c r="D42" s="43">
        <f t="shared" si="2"/>
        <v>2693.0785363699997</v>
      </c>
      <c r="E42" s="43">
        <f t="shared" si="3"/>
        <v>7480.2981367199991</v>
      </c>
      <c r="F42" s="43">
        <v>7895.2818621400002</v>
      </c>
      <c r="G42" s="43">
        <v>3919.6070786199998</v>
      </c>
      <c r="H42" s="43">
        <v>2160.48013782</v>
      </c>
      <c r="I42" s="43">
        <v>1815.1946456999999</v>
      </c>
      <c r="J42" s="43">
        <v>7009.9106455399997</v>
      </c>
      <c r="K42" s="43">
        <v>812.20875596999997</v>
      </c>
      <c r="L42" s="43">
        <v>532.59839854999996</v>
      </c>
      <c r="M42" s="43">
        <v>5665.1034910199996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14626.63284249</v>
      </c>
      <c r="C43" s="43">
        <f t="shared" si="1"/>
        <v>4569.33678186</v>
      </c>
      <c r="D43" s="43">
        <f t="shared" si="2"/>
        <v>2715.2601778000003</v>
      </c>
      <c r="E43" s="43">
        <f t="shared" si="3"/>
        <v>7342.0358828300004</v>
      </c>
      <c r="F43" s="43">
        <v>7799.6601714999997</v>
      </c>
      <c r="G43" s="43">
        <v>3780.5450422899999</v>
      </c>
      <c r="H43" s="43">
        <v>2216.2249951200001</v>
      </c>
      <c r="I43" s="43">
        <v>1802.8901340899999</v>
      </c>
      <c r="J43" s="43">
        <v>6826.9726709899996</v>
      </c>
      <c r="K43" s="43">
        <v>788.79173957</v>
      </c>
      <c r="L43" s="43">
        <v>499.03518267999999</v>
      </c>
      <c r="M43" s="43">
        <v>5539.1457487400003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14804.750985479999</v>
      </c>
      <c r="C44" s="43">
        <f t="shared" si="1"/>
        <v>4734.1728796799998</v>
      </c>
      <c r="D44" s="43">
        <f t="shared" si="2"/>
        <v>2763.7112469499998</v>
      </c>
      <c r="E44" s="43">
        <f t="shared" si="3"/>
        <v>7306.8668588500004</v>
      </c>
      <c r="F44" s="43">
        <v>8038.92003621</v>
      </c>
      <c r="G44" s="43">
        <v>3945.5826875900002</v>
      </c>
      <c r="H44" s="43">
        <v>2261.0255336599998</v>
      </c>
      <c r="I44" s="43">
        <v>1832.31181496</v>
      </c>
      <c r="J44" s="43">
        <v>6765.83094927</v>
      </c>
      <c r="K44" s="43">
        <v>788.59019208999996</v>
      </c>
      <c r="L44" s="43">
        <v>502.68571329000002</v>
      </c>
      <c r="M44" s="43">
        <v>5474.55504389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14596.093533089999</v>
      </c>
      <c r="C45" s="43">
        <f t="shared" si="1"/>
        <v>4788.3910083699993</v>
      </c>
      <c r="D45" s="43">
        <f t="shared" si="2"/>
        <v>2739.2906003800003</v>
      </c>
      <c r="E45" s="43">
        <f t="shared" si="3"/>
        <v>7068.41192434</v>
      </c>
      <c r="F45" s="43">
        <v>8181.8579701099998</v>
      </c>
      <c r="G45" s="43">
        <v>4203.0670439699998</v>
      </c>
      <c r="H45" s="43">
        <v>2246.6073714600002</v>
      </c>
      <c r="I45" s="43">
        <v>1732.18355468</v>
      </c>
      <c r="J45" s="43">
        <v>6414.2355629800004</v>
      </c>
      <c r="K45" s="43">
        <v>585.32396440000002</v>
      </c>
      <c r="L45" s="43">
        <v>492.68322891999998</v>
      </c>
      <c r="M45" s="43">
        <v>5336.2283696599998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14759.64656537</v>
      </c>
      <c r="C46" s="43">
        <f t="shared" si="1"/>
        <v>4971.1510151399998</v>
      </c>
      <c r="D46" s="43">
        <f t="shared" si="2"/>
        <v>2812.77417977</v>
      </c>
      <c r="E46" s="43">
        <f t="shared" si="3"/>
        <v>6975.7213704599999</v>
      </c>
      <c r="F46" s="43">
        <v>8424.4052409800006</v>
      </c>
      <c r="G46" s="43">
        <v>4384.0393342699999</v>
      </c>
      <c r="H46" s="43">
        <v>2324.7022574399998</v>
      </c>
      <c r="I46" s="43">
        <v>1715.66364927</v>
      </c>
      <c r="J46" s="43">
        <v>6335.24132439</v>
      </c>
      <c r="K46" s="43">
        <v>587.11168086999999</v>
      </c>
      <c r="L46" s="43">
        <v>488.07192233000001</v>
      </c>
      <c r="M46" s="43">
        <v>5260.0577211899999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14860.99203515</v>
      </c>
      <c r="C47" s="43">
        <f t="shared" si="1"/>
        <v>5098.7858405800007</v>
      </c>
      <c r="D47" s="43">
        <f t="shared" si="2"/>
        <v>2833.9734832000004</v>
      </c>
      <c r="E47" s="43">
        <f t="shared" si="3"/>
        <v>6928.2327113700003</v>
      </c>
      <c r="F47" s="43">
        <v>8566.6236917999995</v>
      </c>
      <c r="G47" s="43">
        <v>4505.4693276300004</v>
      </c>
      <c r="H47" s="43">
        <v>2345.8658703800002</v>
      </c>
      <c r="I47" s="43">
        <v>1715.2884937900001</v>
      </c>
      <c r="J47" s="43">
        <v>6294.36834335</v>
      </c>
      <c r="K47" s="43">
        <v>593.31651294999995</v>
      </c>
      <c r="L47" s="43">
        <v>488.10761281999999</v>
      </c>
      <c r="M47" s="43">
        <v>5212.9442175800004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16328.38024455</v>
      </c>
      <c r="C48" s="43">
        <f t="shared" si="1"/>
        <v>4970.9704122100002</v>
      </c>
      <c r="D48" s="43">
        <f t="shared" si="2"/>
        <v>4175.80872611</v>
      </c>
      <c r="E48" s="43">
        <f t="shared" si="3"/>
        <v>7181.6011062300004</v>
      </c>
      <c r="F48" s="43">
        <v>8636.9725342099991</v>
      </c>
      <c r="G48" s="43">
        <v>4543.3128709900002</v>
      </c>
      <c r="H48" s="43">
        <v>2490.3186619399999</v>
      </c>
      <c r="I48" s="43">
        <v>1603.34100128</v>
      </c>
      <c r="J48" s="43">
        <v>7691.4077103400004</v>
      </c>
      <c r="K48" s="43">
        <v>427.65754121999998</v>
      </c>
      <c r="L48" s="43">
        <v>1685.4900641700001</v>
      </c>
      <c r="M48" s="43">
        <v>5578.2601049499999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16055.58391988</v>
      </c>
      <c r="C49" s="43">
        <f t="shared" si="1"/>
        <v>4586.9796085799999</v>
      </c>
      <c r="D49" s="43">
        <f t="shared" si="2"/>
        <v>2864.7577937599999</v>
      </c>
      <c r="E49" s="43">
        <f t="shared" si="3"/>
        <v>8603.8465175399997</v>
      </c>
      <c r="F49" s="43">
        <v>7773.4759296499997</v>
      </c>
      <c r="G49" s="43">
        <v>3787.3815662699999</v>
      </c>
      <c r="H49" s="43">
        <v>2302.25711955</v>
      </c>
      <c r="I49" s="43">
        <v>1683.83724383</v>
      </c>
      <c r="J49" s="43">
        <v>8282.1079902300007</v>
      </c>
      <c r="K49" s="43">
        <v>799.59804230999998</v>
      </c>
      <c r="L49" s="43">
        <v>562.50067421000006</v>
      </c>
      <c r="M49" s="43">
        <v>6920.0092737100003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16405.659198950001</v>
      </c>
      <c r="C50" s="43">
        <f t="shared" si="1"/>
        <v>4334.5043558799998</v>
      </c>
      <c r="D50" s="43">
        <f t="shared" si="2"/>
        <v>3340.6326734300001</v>
      </c>
      <c r="E50" s="43">
        <f t="shared" si="3"/>
        <v>8730.5221696400004</v>
      </c>
      <c r="F50" s="43">
        <v>7847.4607461799997</v>
      </c>
      <c r="G50" s="43">
        <v>3892.02804113</v>
      </c>
      <c r="H50" s="43">
        <v>2317.7961218700002</v>
      </c>
      <c r="I50" s="43">
        <v>1637.6365831799999</v>
      </c>
      <c r="J50" s="43">
        <v>8558.1984527700006</v>
      </c>
      <c r="K50" s="43">
        <v>442.47631474999997</v>
      </c>
      <c r="L50" s="43">
        <v>1022.83655156</v>
      </c>
      <c r="M50" s="43">
        <v>7092.88558646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16556.536786519999</v>
      </c>
      <c r="C51" s="43">
        <f t="shared" si="1"/>
        <v>4418.4072114599994</v>
      </c>
      <c r="D51" s="43">
        <f t="shared" si="2"/>
        <v>4239.7888578900001</v>
      </c>
      <c r="E51" s="43">
        <f t="shared" si="3"/>
        <v>7898.3407171700001</v>
      </c>
      <c r="F51" s="43">
        <v>7822.7050630900003</v>
      </c>
      <c r="G51" s="43">
        <v>3962.1838764099998</v>
      </c>
      <c r="H51" s="43">
        <v>2321.3517815300002</v>
      </c>
      <c r="I51" s="43">
        <v>1539.1694051500001</v>
      </c>
      <c r="J51" s="43">
        <v>8733.8317234299993</v>
      </c>
      <c r="K51" s="43">
        <v>456.22333505</v>
      </c>
      <c r="L51" s="43">
        <v>1918.43707636</v>
      </c>
      <c r="M51" s="43">
        <v>6359.1713120200002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16117.52069868</v>
      </c>
      <c r="C52" s="43">
        <f t="shared" si="1"/>
        <v>4753.0160736500002</v>
      </c>
      <c r="D52" s="43">
        <f t="shared" si="2"/>
        <v>2739.0455071700003</v>
      </c>
      <c r="E52" s="43">
        <f t="shared" si="3"/>
        <v>8625.4591178600003</v>
      </c>
      <c r="F52" s="43">
        <v>7646.1174219000004</v>
      </c>
      <c r="G52" s="43">
        <v>3940.6181217200001</v>
      </c>
      <c r="H52" s="43">
        <v>2127.6349072500002</v>
      </c>
      <c r="I52" s="43">
        <v>1577.8643929299999</v>
      </c>
      <c r="J52" s="43">
        <v>8471.4032767799999</v>
      </c>
      <c r="K52" s="43">
        <v>812.39795192999998</v>
      </c>
      <c r="L52" s="43">
        <v>611.41059991999998</v>
      </c>
      <c r="M52" s="43">
        <v>7047.5947249299998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16156.318796359999</v>
      </c>
      <c r="C53" s="43">
        <f t="shared" si="1"/>
        <v>4858.35879252</v>
      </c>
      <c r="D53" s="43">
        <f t="shared" si="2"/>
        <v>2641.2149607699998</v>
      </c>
      <c r="E53" s="43">
        <f t="shared" si="3"/>
        <v>8656.745043070001</v>
      </c>
      <c r="F53" s="43">
        <v>7574.3488448300004</v>
      </c>
      <c r="G53" s="43">
        <v>3905.8275859800001</v>
      </c>
      <c r="H53" s="43">
        <v>2126.9059535699998</v>
      </c>
      <c r="I53" s="43">
        <v>1541.61530528</v>
      </c>
      <c r="J53" s="43">
        <v>8581.9699515299999</v>
      </c>
      <c r="K53" s="43">
        <v>952.53120653999997</v>
      </c>
      <c r="L53" s="43">
        <v>514.3090072</v>
      </c>
      <c r="M53" s="43">
        <v>7115.12973779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17247.68269306</v>
      </c>
      <c r="C54" s="43">
        <f t="shared" si="1"/>
        <v>4910.8061174100003</v>
      </c>
      <c r="D54" s="43">
        <f t="shared" si="2"/>
        <v>2803.7030222100002</v>
      </c>
      <c r="E54" s="43">
        <f t="shared" si="3"/>
        <v>9533.1735534399995</v>
      </c>
      <c r="F54" s="43">
        <v>7595.6370590400002</v>
      </c>
      <c r="G54" s="43">
        <v>3949.00133233</v>
      </c>
      <c r="H54" s="43">
        <v>2114.75532733</v>
      </c>
      <c r="I54" s="43">
        <v>1531.88039938</v>
      </c>
      <c r="J54" s="43">
        <v>9652.0456340199999</v>
      </c>
      <c r="K54" s="43">
        <v>961.80478507999999</v>
      </c>
      <c r="L54" s="43">
        <v>688.94769487999997</v>
      </c>
      <c r="M54" s="43">
        <v>8001.2931540600002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16637.450673989999</v>
      </c>
      <c r="C55" s="43">
        <f t="shared" si="1"/>
        <v>4360.3265376600002</v>
      </c>
      <c r="D55" s="43">
        <f t="shared" si="2"/>
        <v>3274.6205165000001</v>
      </c>
      <c r="E55" s="43">
        <f t="shared" si="3"/>
        <v>9002.5036198300004</v>
      </c>
      <c r="F55" s="43">
        <v>7557.9151634099999</v>
      </c>
      <c r="G55" s="43">
        <v>3889.9736191400002</v>
      </c>
      <c r="H55" s="43">
        <v>2148.3642089999998</v>
      </c>
      <c r="I55" s="43">
        <v>1519.57733527</v>
      </c>
      <c r="J55" s="43">
        <v>9079.5355105800008</v>
      </c>
      <c r="K55" s="43">
        <v>470.35291852</v>
      </c>
      <c r="L55" s="43">
        <v>1126.2563075</v>
      </c>
      <c r="M55" s="43">
        <v>7482.9262845599997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16448.297994019998</v>
      </c>
      <c r="C56" s="43">
        <f t="shared" si="1"/>
        <v>4865.6461482200002</v>
      </c>
      <c r="D56" s="43">
        <f t="shared" si="2"/>
        <v>2704.1585866700002</v>
      </c>
      <c r="E56" s="43">
        <f t="shared" si="3"/>
        <v>8878.4932591300003</v>
      </c>
      <c r="F56" s="43">
        <v>7506.4888810100001</v>
      </c>
      <c r="G56" s="43">
        <v>3952.83245717</v>
      </c>
      <c r="H56" s="43">
        <v>2054.6402674000001</v>
      </c>
      <c r="I56" s="43">
        <v>1499.01615644</v>
      </c>
      <c r="J56" s="43">
        <v>8941.8091130100001</v>
      </c>
      <c r="K56" s="43">
        <v>912.81369104999999</v>
      </c>
      <c r="L56" s="43">
        <v>649.51831927000001</v>
      </c>
      <c r="M56" s="43">
        <v>7379.4771026899998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17707.766219130001</v>
      </c>
      <c r="C57" s="43">
        <f t="shared" si="1"/>
        <v>4933.6241855299995</v>
      </c>
      <c r="D57" s="43">
        <f t="shared" si="2"/>
        <v>2807.94655792</v>
      </c>
      <c r="E57" s="43">
        <f t="shared" si="3"/>
        <v>9966.1954756800005</v>
      </c>
      <c r="F57" s="43">
        <v>7429.4066276100002</v>
      </c>
      <c r="G57" s="43">
        <v>3880.1085710399998</v>
      </c>
      <c r="H57" s="43">
        <v>2054.7738777200002</v>
      </c>
      <c r="I57" s="43">
        <v>1494.52417885</v>
      </c>
      <c r="J57" s="43">
        <v>10278.35959152</v>
      </c>
      <c r="K57" s="43">
        <v>1053.51561449</v>
      </c>
      <c r="L57" s="43">
        <v>753.17268019999995</v>
      </c>
      <c r="M57" s="43">
        <v>8471.6712968299998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17964.227015699998</v>
      </c>
      <c r="C58" s="43">
        <f t="shared" si="1"/>
        <v>5138.5671292200004</v>
      </c>
      <c r="D58" s="43">
        <f t="shared" si="2"/>
        <v>2875.1795859499998</v>
      </c>
      <c r="E58" s="43">
        <f t="shared" si="3"/>
        <v>9950.48030053</v>
      </c>
      <c r="F58" s="43">
        <v>7593.3333669699996</v>
      </c>
      <c r="G58" s="43">
        <v>3997.53810892</v>
      </c>
      <c r="H58" s="43">
        <v>2095.0824434000001</v>
      </c>
      <c r="I58" s="43">
        <v>1500.7128146499999</v>
      </c>
      <c r="J58" s="43">
        <v>10370.89364873</v>
      </c>
      <c r="K58" s="43">
        <v>1141.0290203</v>
      </c>
      <c r="L58" s="43">
        <v>780.09714254999994</v>
      </c>
      <c r="M58" s="43">
        <v>8449.7674858800001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17965.121458080001</v>
      </c>
      <c r="C59" s="43">
        <f t="shared" si="1"/>
        <v>5026.62839884</v>
      </c>
      <c r="D59" s="43">
        <f t="shared" si="2"/>
        <v>2796.2174921000001</v>
      </c>
      <c r="E59" s="43">
        <f t="shared" si="3"/>
        <v>10142.275567140001</v>
      </c>
      <c r="F59" s="43">
        <v>7370.41100422</v>
      </c>
      <c r="G59" s="43">
        <v>3868.23210075</v>
      </c>
      <c r="H59" s="43">
        <v>1994.11187399</v>
      </c>
      <c r="I59" s="43">
        <v>1508.06702948</v>
      </c>
      <c r="J59" s="43">
        <v>10594.71045386</v>
      </c>
      <c r="K59" s="43">
        <v>1158.3962980900001</v>
      </c>
      <c r="L59" s="43">
        <v>802.10561811000002</v>
      </c>
      <c r="M59" s="43">
        <v>8634.2085376600007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25239.773976569999</v>
      </c>
      <c r="C60" s="43">
        <f t="shared" si="1"/>
        <v>5716.8678114200002</v>
      </c>
      <c r="D60" s="43">
        <f t="shared" si="2"/>
        <v>3303.11450655</v>
      </c>
      <c r="E60" s="43">
        <f t="shared" si="3"/>
        <v>16219.791658600001</v>
      </c>
      <c r="F60" s="43">
        <v>7268.5421475399999</v>
      </c>
      <c r="G60" s="43">
        <v>3819.20686217</v>
      </c>
      <c r="H60" s="43">
        <v>1941.22015061</v>
      </c>
      <c r="I60" s="43">
        <v>1508.11513476</v>
      </c>
      <c r="J60" s="43">
        <v>17971.231829029999</v>
      </c>
      <c r="K60" s="43">
        <v>1897.6609492499999</v>
      </c>
      <c r="L60" s="43">
        <v>1361.89435594</v>
      </c>
      <c r="M60" s="43">
        <v>14711.67652384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21895.906760689999</v>
      </c>
      <c r="C61" s="43">
        <f t="shared" si="1"/>
        <v>5402.3637345899997</v>
      </c>
      <c r="D61" s="43">
        <f t="shared" si="2"/>
        <v>2936.6321359499998</v>
      </c>
      <c r="E61" s="43">
        <f t="shared" si="3"/>
        <v>13556.91089015</v>
      </c>
      <c r="F61" s="43">
        <v>7176.4891403600004</v>
      </c>
      <c r="G61" s="43">
        <v>3772.0374521399999</v>
      </c>
      <c r="H61" s="43">
        <v>1887.80155115</v>
      </c>
      <c r="I61" s="43">
        <v>1516.65013707</v>
      </c>
      <c r="J61" s="43">
        <v>14719.417620329999</v>
      </c>
      <c r="K61" s="43">
        <v>1630.32628245</v>
      </c>
      <c r="L61" s="43">
        <v>1048.8305848</v>
      </c>
      <c r="M61" s="43">
        <v>12040.26075308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20257.357511589998</v>
      </c>
      <c r="C62" s="43">
        <f t="shared" si="1"/>
        <v>5235.1218753200001</v>
      </c>
      <c r="D62" s="43">
        <f t="shared" si="2"/>
        <v>2802.9349806499999</v>
      </c>
      <c r="E62" s="43">
        <f t="shared" si="3"/>
        <v>12219.30065562</v>
      </c>
      <c r="F62" s="43">
        <v>7125.7492391599999</v>
      </c>
      <c r="G62" s="43">
        <v>3737.4011056999998</v>
      </c>
      <c r="H62" s="43">
        <v>1863.6493780400001</v>
      </c>
      <c r="I62" s="43">
        <v>1524.69875542</v>
      </c>
      <c r="J62" s="43">
        <v>13131.608272429999</v>
      </c>
      <c r="K62" s="43">
        <v>1497.7207696200001</v>
      </c>
      <c r="L62" s="43">
        <v>939.28560260999996</v>
      </c>
      <c r="M62" s="43">
        <v>10694.601900199999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15421.6447558</v>
      </c>
      <c r="C63" s="43">
        <f t="shared" si="1"/>
        <v>5179.9622332700001</v>
      </c>
      <c r="D63" s="43">
        <f t="shared" si="2"/>
        <v>2417.3528997900003</v>
      </c>
      <c r="E63" s="43">
        <f t="shared" si="3"/>
        <v>7824.3296227399996</v>
      </c>
      <c r="F63" s="43">
        <v>6752.57942645</v>
      </c>
      <c r="G63" s="43">
        <v>3671.0602109699998</v>
      </c>
      <c r="H63" s="43">
        <v>1685.92456915</v>
      </c>
      <c r="I63" s="43">
        <v>1395.5946463299999</v>
      </c>
      <c r="J63" s="43">
        <v>8669.06532935</v>
      </c>
      <c r="K63" s="43">
        <v>1508.9020223</v>
      </c>
      <c r="L63" s="43">
        <v>731.42833064000001</v>
      </c>
      <c r="M63" s="43">
        <v>6428.7349764099999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15439.088727120001</v>
      </c>
      <c r="C64" s="43">
        <f t="shared" si="1"/>
        <v>5235.2300394499998</v>
      </c>
      <c r="D64" s="43">
        <f t="shared" si="2"/>
        <v>2398.6753684599998</v>
      </c>
      <c r="E64" s="43">
        <f t="shared" si="3"/>
        <v>7805.1833192099994</v>
      </c>
      <c r="F64" s="43">
        <v>6787.4852796300002</v>
      </c>
      <c r="G64" s="43">
        <v>3708.2584372599999</v>
      </c>
      <c r="H64" s="43">
        <v>1670.44573038</v>
      </c>
      <c r="I64" s="43">
        <v>1408.78111199</v>
      </c>
      <c r="J64" s="43">
        <v>8651.6034474900007</v>
      </c>
      <c r="K64" s="43">
        <v>1526.9716021900001</v>
      </c>
      <c r="L64" s="43">
        <v>728.22963807999997</v>
      </c>
      <c r="M64" s="43">
        <v>6396.4022072199996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15620.383090019999</v>
      </c>
      <c r="C65" s="43">
        <f t="shared" si="1"/>
        <v>5291.6986635599997</v>
      </c>
      <c r="D65" s="43">
        <f t="shared" si="2"/>
        <v>2429.4941793600001</v>
      </c>
      <c r="E65" s="43">
        <f t="shared" si="3"/>
        <v>7899.1902470999994</v>
      </c>
      <c r="F65" s="43">
        <v>6805.9949558899998</v>
      </c>
      <c r="G65" s="43">
        <v>3721.6894672899998</v>
      </c>
      <c r="H65" s="43">
        <v>1676.0778575899999</v>
      </c>
      <c r="I65" s="43">
        <v>1408.2276310100001</v>
      </c>
      <c r="J65" s="43">
        <v>8814.3881341300003</v>
      </c>
      <c r="K65" s="43">
        <v>1570.0091962700001</v>
      </c>
      <c r="L65" s="43">
        <v>753.41632176999997</v>
      </c>
      <c r="M65" s="43">
        <v>6490.9626160899998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15354.854173760001</v>
      </c>
      <c r="C66" s="43">
        <f t="shared" si="1"/>
        <v>5210.0582129100003</v>
      </c>
      <c r="D66" s="43">
        <f t="shared" si="2"/>
        <v>2414.0936237199999</v>
      </c>
      <c r="E66" s="43">
        <f t="shared" si="3"/>
        <v>7730.7023371300002</v>
      </c>
      <c r="F66" s="43">
        <v>6732.5335679399996</v>
      </c>
      <c r="G66" s="43">
        <v>3648.5246569999999</v>
      </c>
      <c r="H66" s="43">
        <v>1674.3901398099999</v>
      </c>
      <c r="I66" s="43">
        <v>1409.6187711299999</v>
      </c>
      <c r="J66" s="43">
        <v>8622.3206058199994</v>
      </c>
      <c r="K66" s="43">
        <v>1561.5335559099999</v>
      </c>
      <c r="L66" s="43">
        <v>739.70348391000005</v>
      </c>
      <c r="M66" s="43">
        <v>6321.0835660000002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15417.075721200001</v>
      </c>
      <c r="C67" s="43">
        <f t="shared" si="1"/>
        <v>5234.6942320899998</v>
      </c>
      <c r="D67" s="43">
        <f t="shared" si="2"/>
        <v>2435.3138136000002</v>
      </c>
      <c r="E67" s="43">
        <f t="shared" si="3"/>
        <v>7747.0676755099994</v>
      </c>
      <c r="F67" s="43">
        <v>6719.3630890900004</v>
      </c>
      <c r="G67" s="43">
        <v>3634.91604757</v>
      </c>
      <c r="H67" s="43">
        <v>1671.5292847200001</v>
      </c>
      <c r="I67" s="43">
        <v>1412.9177568</v>
      </c>
      <c r="J67" s="43">
        <v>8697.7126321100004</v>
      </c>
      <c r="K67" s="43">
        <v>1599.77818452</v>
      </c>
      <c r="L67" s="43">
        <v>763.78452888000004</v>
      </c>
      <c r="M67" s="43">
        <v>6334.1499187099998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15854.104337870001</v>
      </c>
      <c r="C68" s="43">
        <f t="shared" ref="C68" si="4">G68+K68</f>
        <v>5362.0189559999999</v>
      </c>
      <c r="D68" s="43">
        <f t="shared" ref="D68" si="5">H68+L68</f>
        <v>2499.09539</v>
      </c>
      <c r="E68" s="43">
        <f t="shared" ref="E68" si="6">I68+M68</f>
        <v>7992.9899918700003</v>
      </c>
      <c r="F68" s="43">
        <v>6746.8078692999998</v>
      </c>
      <c r="G68" s="43">
        <v>3639.4013311200001</v>
      </c>
      <c r="H68" s="43">
        <v>1689.02473996</v>
      </c>
      <c r="I68" s="43">
        <v>1418.3817982200001</v>
      </c>
      <c r="J68" s="43">
        <v>9107.2964685700008</v>
      </c>
      <c r="K68" s="43">
        <v>1722.61762488</v>
      </c>
      <c r="L68" s="43">
        <v>810.07065004000003</v>
      </c>
      <c r="M68" s="43">
        <v>6574.6081936500004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16378.071074670001</v>
      </c>
      <c r="C69" s="43">
        <f t="shared" ref="C69" si="7">G69+K69</f>
        <v>5542.8742026899999</v>
      </c>
      <c r="D69" s="43">
        <f t="shared" ref="D69" si="8">H69+L69</f>
        <v>2557.0287754400001</v>
      </c>
      <c r="E69" s="43">
        <f t="shared" ref="E69" si="9">I69+M69</f>
        <v>8278.1680965399992</v>
      </c>
      <c r="F69" s="43">
        <v>6780.4622956599997</v>
      </c>
      <c r="G69" s="43">
        <v>3668.2058630199999</v>
      </c>
      <c r="H69" s="43">
        <v>1699.91090332</v>
      </c>
      <c r="I69" s="43">
        <v>1412.34552932</v>
      </c>
      <c r="J69" s="43">
        <v>9597.6087790099991</v>
      </c>
      <c r="K69" s="43">
        <v>1874.66833967</v>
      </c>
      <c r="L69" s="43">
        <v>857.11787212000002</v>
      </c>
      <c r="M69" s="43">
        <v>6865.8225672199997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15318.66655269</v>
      </c>
      <c r="C70" s="43">
        <f t="shared" ref="C70" si="10">G70+K70</f>
        <v>5146.6895883500001</v>
      </c>
      <c r="D70" s="43">
        <f t="shared" ref="D70" si="11">H70+L70</f>
        <v>2285.78688465</v>
      </c>
      <c r="E70" s="43">
        <f t="shared" ref="E70" si="12">I70+M70</f>
        <v>7886.1900796899999</v>
      </c>
      <c r="F70" s="43">
        <v>6950.3293599400004</v>
      </c>
      <c r="G70" s="43">
        <v>3832.2429906500001</v>
      </c>
      <c r="H70" s="43">
        <v>1685.1411802800001</v>
      </c>
      <c r="I70" s="43">
        <v>1432.9451890099999</v>
      </c>
      <c r="J70" s="43">
        <v>8368.3371927499993</v>
      </c>
      <c r="K70" s="43">
        <v>1314.4465977</v>
      </c>
      <c r="L70" s="43">
        <v>600.64570436999998</v>
      </c>
      <c r="M70" s="43">
        <v>6453.24489068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15648.903708149999</v>
      </c>
      <c r="C71" s="43">
        <f t="shared" ref="C71" si="13">G71+K71</f>
        <v>5676.4924034100004</v>
      </c>
      <c r="D71" s="43">
        <f t="shared" ref="D71" si="14">H71+L71</f>
        <v>2116.4643673199998</v>
      </c>
      <c r="E71" s="43">
        <f t="shared" ref="E71" si="15">I71+M71</f>
        <v>7855.9469374199998</v>
      </c>
      <c r="F71" s="43">
        <v>6909.3181070999999</v>
      </c>
      <c r="G71" s="43">
        <v>3846.9945034500001</v>
      </c>
      <c r="H71" s="43">
        <v>1662.1394812399999</v>
      </c>
      <c r="I71" s="43">
        <v>1400.1841224100001</v>
      </c>
      <c r="J71" s="43">
        <v>8739.5856010499992</v>
      </c>
      <c r="K71" s="43">
        <v>1829.49789996</v>
      </c>
      <c r="L71" s="43">
        <v>454.32488608</v>
      </c>
      <c r="M71" s="43">
        <v>6455.7628150099999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16247.48221966</v>
      </c>
      <c r="C72" s="43">
        <f t="shared" ref="C72" si="16">G72+K72</f>
        <v>5641.9317589399998</v>
      </c>
      <c r="D72" s="43">
        <f t="shared" ref="D72" si="17">H72+L72</f>
        <v>2125.7769764700001</v>
      </c>
      <c r="E72" s="43">
        <f t="shared" ref="E72" si="18">I72+M72</f>
        <v>8479.7734842499995</v>
      </c>
      <c r="F72" s="43">
        <v>6963.7811137400004</v>
      </c>
      <c r="G72" s="43">
        <v>3890.4244634000001</v>
      </c>
      <c r="H72" s="43">
        <v>1653.96630989</v>
      </c>
      <c r="I72" s="43">
        <v>1419.3903404499999</v>
      </c>
      <c r="J72" s="43">
        <v>9283.7011059199995</v>
      </c>
      <c r="K72" s="43">
        <v>1751.5072955400001</v>
      </c>
      <c r="L72" s="43">
        <v>471.81066657999997</v>
      </c>
      <c r="M72" s="43">
        <v>7060.3831437999997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15891.547532480001</v>
      </c>
      <c r="C73" s="43">
        <f t="shared" ref="C73" si="19">G73+K73</f>
        <v>4736.4580689100003</v>
      </c>
      <c r="D73" s="43">
        <f t="shared" ref="D73" si="20">H73+L73</f>
        <v>2166.7179137799999</v>
      </c>
      <c r="E73" s="43">
        <f t="shared" ref="E73" si="21">I73+M73</f>
        <v>8988.3715497900012</v>
      </c>
      <c r="F73" s="43">
        <v>7140.19669445</v>
      </c>
      <c r="G73" s="43">
        <v>3849.0565800300001</v>
      </c>
      <c r="H73" s="43">
        <v>1770.14130957</v>
      </c>
      <c r="I73" s="43">
        <v>1520.9988048499999</v>
      </c>
      <c r="J73" s="43">
        <v>8751.3508380300009</v>
      </c>
      <c r="K73" s="43">
        <v>887.40148887999999</v>
      </c>
      <c r="L73" s="43">
        <v>396.57660421000003</v>
      </c>
      <c r="M73" s="43">
        <v>7467.3727449400003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14908.32774128</v>
      </c>
      <c r="C74" s="43">
        <f t="shared" ref="C74" si="22">G74+K74</f>
        <v>4475.24695711</v>
      </c>
      <c r="D74" s="43">
        <f t="shared" ref="D74" si="23">H74+L74</f>
        <v>2250.4968745400001</v>
      </c>
      <c r="E74" s="43">
        <f t="shared" ref="E74" si="24">I74+M74</f>
        <v>8182.5839096299997</v>
      </c>
      <c r="F74" s="43">
        <v>7024.6278501999996</v>
      </c>
      <c r="G74" s="43">
        <v>3631.6080987199998</v>
      </c>
      <c r="H74" s="43">
        <v>1876.69947963</v>
      </c>
      <c r="I74" s="43">
        <v>1516.3202718499999</v>
      </c>
      <c r="J74" s="43">
        <v>7883.6998910800003</v>
      </c>
      <c r="K74" s="43">
        <v>843.63885839</v>
      </c>
      <c r="L74" s="43">
        <v>373.79739490999998</v>
      </c>
      <c r="M74" s="43">
        <v>6666.26363778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14989.928861779999</v>
      </c>
      <c r="C75" s="43">
        <f t="shared" ref="C75" si="25">G75+K75</f>
        <v>4724.8013896499997</v>
      </c>
      <c r="D75" s="43">
        <f t="shared" ref="D75" si="26">H75+L75</f>
        <v>2168.14030469</v>
      </c>
      <c r="E75" s="43">
        <f t="shared" ref="E75" si="27">I75+M75</f>
        <v>8096.9871674400001</v>
      </c>
      <c r="F75" s="43">
        <v>7186.1986999999999</v>
      </c>
      <c r="G75" s="43">
        <v>3874.45382513</v>
      </c>
      <c r="H75" s="43">
        <v>1799.82413969</v>
      </c>
      <c r="I75" s="43">
        <v>1511.9207351800001</v>
      </c>
      <c r="J75" s="43">
        <v>7803.7301617800003</v>
      </c>
      <c r="K75" s="43">
        <v>850.34756451999999</v>
      </c>
      <c r="L75" s="43">
        <v>368.31616500000001</v>
      </c>
      <c r="M75" s="43">
        <v>6585.0664322599996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14970.917804680001</v>
      </c>
      <c r="C76" s="43">
        <f t="shared" ref="C76" si="28">G76+K76</f>
        <v>4704.4415866500003</v>
      </c>
      <c r="D76" s="43">
        <f t="shared" ref="D76" si="29">H76+L76</f>
        <v>2235.41077941</v>
      </c>
      <c r="E76" s="43">
        <f t="shared" ref="E76" si="30">I76+M76</f>
        <v>8031.0654386200004</v>
      </c>
      <c r="F76" s="43">
        <v>7283.9770822199998</v>
      </c>
      <c r="G76" s="43">
        <v>3820.7527240700001</v>
      </c>
      <c r="H76" s="43">
        <v>1876.8708831900001</v>
      </c>
      <c r="I76" s="43">
        <v>1586.3534749600001</v>
      </c>
      <c r="J76" s="43">
        <v>7686.94072246</v>
      </c>
      <c r="K76" s="43">
        <v>883.68886257999998</v>
      </c>
      <c r="L76" s="43">
        <v>358.53989622</v>
      </c>
      <c r="M76" s="43">
        <v>6444.71196366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14496.808274970001</v>
      </c>
      <c r="C77" s="43">
        <f t="shared" ref="C77" si="31">G77+K77</f>
        <v>4540.65876811</v>
      </c>
      <c r="D77" s="43">
        <f t="shared" ref="D77" si="32">H77+L77</f>
        <v>2268.83626319</v>
      </c>
      <c r="E77" s="43">
        <f t="shared" ref="E77" si="33">I77+M77</f>
        <v>7687.3132436699998</v>
      </c>
      <c r="F77" s="43">
        <v>7016.3411227699999</v>
      </c>
      <c r="G77" s="43">
        <v>3673.4347981800001</v>
      </c>
      <c r="H77" s="43">
        <v>1923.3951381500001</v>
      </c>
      <c r="I77" s="43">
        <v>1419.5111864400001</v>
      </c>
      <c r="J77" s="43">
        <v>7480.4671521999999</v>
      </c>
      <c r="K77" s="43">
        <v>867.22396992999995</v>
      </c>
      <c r="L77" s="43">
        <v>345.44112503999997</v>
      </c>
      <c r="M77" s="43">
        <v>6267.8020572300002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15022.83405596</v>
      </c>
      <c r="C78" s="43">
        <f t="shared" ref="C78" si="34">G78+K78</f>
        <v>4848.2481854300004</v>
      </c>
      <c r="D78" s="43">
        <f t="shared" ref="D78" si="35">H78+L78</f>
        <v>2302.3035514100002</v>
      </c>
      <c r="E78" s="43">
        <f t="shared" ref="E78" si="36">I78+M78</f>
        <v>7872.2823191199996</v>
      </c>
      <c r="F78" s="43">
        <v>7310.7994708599999</v>
      </c>
      <c r="G78" s="43">
        <v>3937.51556024</v>
      </c>
      <c r="H78" s="43">
        <v>1950.84431578</v>
      </c>
      <c r="I78" s="43">
        <v>1422.4395948399999</v>
      </c>
      <c r="J78" s="43">
        <v>7712.0345851000002</v>
      </c>
      <c r="K78" s="43">
        <v>910.73262519000002</v>
      </c>
      <c r="L78" s="43">
        <v>351.45923563000002</v>
      </c>
      <c r="M78" s="43">
        <v>6449.8427242799999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15317.631737879999</v>
      </c>
      <c r="C79" s="43">
        <f t="shared" ref="C79" si="37">G79+K79</f>
        <v>5104.1499085300002</v>
      </c>
      <c r="D79" s="43">
        <f t="shared" ref="D79" si="38">H79+L79</f>
        <v>2345.9664556900002</v>
      </c>
      <c r="E79" s="43">
        <f t="shared" ref="E79" si="39">I79+M79</f>
        <v>7867.5153736599996</v>
      </c>
      <c r="F79" s="43">
        <v>7607.4761684699997</v>
      </c>
      <c r="G79" s="43">
        <v>4178.8910301400001</v>
      </c>
      <c r="H79" s="43">
        <v>2003.0138067</v>
      </c>
      <c r="I79" s="43">
        <v>1425.57133163</v>
      </c>
      <c r="J79" s="43">
        <v>7710.1555694099998</v>
      </c>
      <c r="K79" s="43">
        <v>925.25887838999995</v>
      </c>
      <c r="L79" s="43">
        <v>342.95264899</v>
      </c>
      <c r="M79" s="43">
        <v>6441.9440420299998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15537.62531637</v>
      </c>
      <c r="C80" s="43">
        <f t="shared" ref="C80" si="40">G80+K80</f>
        <v>5468.0143651600001</v>
      </c>
      <c r="D80" s="43">
        <f t="shared" ref="D80" si="41">H80+L80</f>
        <v>2404.06083988</v>
      </c>
      <c r="E80" s="43">
        <f t="shared" ref="E80" si="42">I80+M80</f>
        <v>7665.5501113299997</v>
      </c>
      <c r="F80" s="43">
        <v>8041.8913032</v>
      </c>
      <c r="G80" s="43">
        <v>4554.7591451300004</v>
      </c>
      <c r="H80" s="43">
        <v>2067.9520292799998</v>
      </c>
      <c r="I80" s="43">
        <v>1419.18012879</v>
      </c>
      <c r="J80" s="43">
        <v>7495.7340131700003</v>
      </c>
      <c r="K80" s="43">
        <v>913.25522003000003</v>
      </c>
      <c r="L80" s="43">
        <v>336.10881060000003</v>
      </c>
      <c r="M80" s="43">
        <v>6246.3699825399999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15721.957218670001</v>
      </c>
      <c r="C81" s="43">
        <f t="shared" ref="C81" si="43">G81+K81</f>
        <v>5603.6364279899999</v>
      </c>
      <c r="D81" s="43">
        <f t="shared" ref="D81" si="44">H81+L81</f>
        <v>2500.9747293599999</v>
      </c>
      <c r="E81" s="43">
        <f t="shared" ref="E81" si="45">I81+M81</f>
        <v>7617.3460613199995</v>
      </c>
      <c r="F81" s="43">
        <v>8278.9697978099994</v>
      </c>
      <c r="G81" s="43">
        <v>4684.7866605899999</v>
      </c>
      <c r="H81" s="43">
        <v>2165.7276278999998</v>
      </c>
      <c r="I81" s="43">
        <v>1428.4555093199999</v>
      </c>
      <c r="J81" s="43">
        <v>7442.9874208600004</v>
      </c>
      <c r="K81" s="43">
        <v>918.84976740000002</v>
      </c>
      <c r="L81" s="43">
        <v>335.24710146000001</v>
      </c>
      <c r="M81" s="43">
        <v>6188.8905519999998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16183.205153340001</v>
      </c>
      <c r="C82" s="43">
        <f t="shared" ref="C82" si="46">G82+K82</f>
        <v>5877.5217208200002</v>
      </c>
      <c r="D82" s="43">
        <f t="shared" ref="D82" si="47">H82+L82</f>
        <v>2604.41310987</v>
      </c>
      <c r="E82" s="43">
        <f t="shared" ref="E82" si="48">I82+M82</f>
        <v>7701.2703226500007</v>
      </c>
      <c r="F82" s="43">
        <v>8449.9129304899998</v>
      </c>
      <c r="G82" s="43">
        <v>4794.4785247999998</v>
      </c>
      <c r="H82" s="43">
        <v>2248.4517619200001</v>
      </c>
      <c r="I82" s="43">
        <v>1406.9826437700001</v>
      </c>
      <c r="J82" s="43">
        <v>7733.2922228500001</v>
      </c>
      <c r="K82" s="43">
        <v>1083.0431960200001</v>
      </c>
      <c r="L82" s="43">
        <v>355.96134795</v>
      </c>
      <c r="M82" s="43">
        <v>6294.2876788800004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16284.68616607</v>
      </c>
      <c r="C83" s="43">
        <f t="shared" ref="C83" si="49">G83+K83</f>
        <v>5991.2939448099996</v>
      </c>
      <c r="D83" s="43">
        <f t="shared" ref="D83" si="50">H83+L83</f>
        <v>2611.4352475599999</v>
      </c>
      <c r="E83" s="43">
        <f t="shared" ref="E83" si="51">I83+M83</f>
        <v>7681.9569737000002</v>
      </c>
      <c r="F83" s="43">
        <v>8593.2692987499995</v>
      </c>
      <c r="G83" s="43">
        <v>4907.4592722699999</v>
      </c>
      <c r="H83" s="43">
        <v>2259.45101234</v>
      </c>
      <c r="I83" s="43">
        <v>1426.35901414</v>
      </c>
      <c r="J83" s="43">
        <v>7691.4168673200002</v>
      </c>
      <c r="K83" s="43">
        <v>1083.8346725399999</v>
      </c>
      <c r="L83" s="43">
        <v>351.98423522000002</v>
      </c>
      <c r="M83" s="43">
        <v>6255.5979595600002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16650.372405509999</v>
      </c>
      <c r="C84" s="43">
        <f t="shared" ref="C84" si="52">G84+K84</f>
        <v>6440.6355391699999</v>
      </c>
      <c r="D84" s="43">
        <f t="shared" ref="D84" si="53">H84+L84</f>
        <v>2445.8731438300001</v>
      </c>
      <c r="E84" s="43">
        <f t="shared" ref="E84" si="54">I84+M84</f>
        <v>7763.8637225100001</v>
      </c>
      <c r="F84" s="43">
        <v>9048.2078568800007</v>
      </c>
      <c r="G84" s="43">
        <v>5284.3200216100004</v>
      </c>
      <c r="H84" s="43">
        <v>2117.0609113</v>
      </c>
      <c r="I84" s="43">
        <v>1646.8269239700001</v>
      </c>
      <c r="J84" s="43">
        <v>7602.1645486300004</v>
      </c>
      <c r="K84" s="43">
        <v>1156.31551756</v>
      </c>
      <c r="L84" s="43">
        <v>328.81223253000002</v>
      </c>
      <c r="M84" s="43">
        <v>6117.0367985399998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16203.88362001</v>
      </c>
      <c r="C85" s="43">
        <f t="shared" ref="C85" si="55">G85+K85</f>
        <v>5169.03460851</v>
      </c>
      <c r="D85" s="43">
        <f t="shared" ref="D85" si="56">H85+L85</f>
        <v>2712.9851991599999</v>
      </c>
      <c r="E85" s="43">
        <f t="shared" ref="E85" si="57">I85+M85</f>
        <v>8321.8638123399996</v>
      </c>
      <c r="F85" s="43">
        <v>8784.8911278699998</v>
      </c>
      <c r="G85" s="43">
        <v>4923.4461724700004</v>
      </c>
      <c r="H85" s="43">
        <v>2187.1302054799999</v>
      </c>
      <c r="I85" s="43">
        <v>1674.3147499199999</v>
      </c>
      <c r="J85" s="43">
        <v>7418.9924921399997</v>
      </c>
      <c r="K85" s="43">
        <v>245.58843604</v>
      </c>
      <c r="L85" s="43">
        <v>525.85499368000001</v>
      </c>
      <c r="M85" s="43">
        <v>6647.5490624200002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16131.17189243</v>
      </c>
      <c r="C86" s="43">
        <f t="shared" ref="C86" si="58">G86+K86</f>
        <v>5248.0065644799997</v>
      </c>
      <c r="D86" s="43">
        <f t="shared" ref="D86" si="59">H86+L86</f>
        <v>2762.9200889399999</v>
      </c>
      <c r="E86" s="43">
        <f t="shared" ref="E86" si="60">I86+M86</f>
        <v>8120.2452390100007</v>
      </c>
      <c r="F86" s="43">
        <v>8857.2103160099996</v>
      </c>
      <c r="G86" s="43">
        <v>4925.3249474200002</v>
      </c>
      <c r="H86" s="43">
        <v>2245.6627360299999</v>
      </c>
      <c r="I86" s="43">
        <v>1686.22263256</v>
      </c>
      <c r="J86" s="43">
        <v>7273.9615764199998</v>
      </c>
      <c r="K86" s="43">
        <v>322.68161706000001</v>
      </c>
      <c r="L86" s="43">
        <v>517.25735291000001</v>
      </c>
      <c r="M86" s="43">
        <v>6434.0226064500002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16325.392609709999</v>
      </c>
      <c r="C87" s="43">
        <f t="shared" ref="C87" si="61">G87+K87</f>
        <v>5480.8270479900002</v>
      </c>
      <c r="D87" s="43">
        <f t="shared" ref="D87" si="62">H87+L87</f>
        <v>2840.1205901600001</v>
      </c>
      <c r="E87" s="43">
        <f t="shared" ref="E87" si="63">I87+M87</f>
        <v>8004.4449715600003</v>
      </c>
      <c r="F87" s="43">
        <v>9193.9175240700006</v>
      </c>
      <c r="G87" s="43">
        <v>5162.3333442800003</v>
      </c>
      <c r="H87" s="43">
        <v>2327.2843730700001</v>
      </c>
      <c r="I87" s="43">
        <v>1704.2998067200001</v>
      </c>
      <c r="J87" s="43">
        <v>7131.4750856399996</v>
      </c>
      <c r="K87" s="43">
        <v>318.49370370999998</v>
      </c>
      <c r="L87" s="43">
        <v>512.83621708999999</v>
      </c>
      <c r="M87" s="43">
        <v>6300.1451648399998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16506.82272031</v>
      </c>
      <c r="C88" s="43">
        <f t="shared" ref="C88" si="64">G88+K88</f>
        <v>5391.3298797099997</v>
      </c>
      <c r="D88" s="43">
        <f t="shared" ref="D88" si="65">H88+L88</f>
        <v>3198.7723296300001</v>
      </c>
      <c r="E88" s="43">
        <f t="shared" ref="E88" si="66">I88+M88</f>
        <v>7916.7205109699999</v>
      </c>
      <c r="F88" s="43">
        <v>9493.6145141600009</v>
      </c>
      <c r="G88" s="43">
        <v>5079.8694834799999</v>
      </c>
      <c r="H88" s="43">
        <v>2689.2400122399999</v>
      </c>
      <c r="I88" s="43">
        <v>1724.50501844</v>
      </c>
      <c r="J88" s="43">
        <v>7013.2082061499996</v>
      </c>
      <c r="K88" s="43">
        <v>311.46039623000001</v>
      </c>
      <c r="L88" s="43">
        <v>509.53231739</v>
      </c>
      <c r="M88" s="43">
        <v>6192.2154925300001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16617.128599920001</v>
      </c>
      <c r="C89" s="43">
        <f t="shared" ref="C89" si="67">G89+K89</f>
        <v>5621.4980311300005</v>
      </c>
      <c r="D89" s="43">
        <f t="shared" ref="D89" si="68">H89+L89</f>
        <v>3135.7618595600002</v>
      </c>
      <c r="E89" s="43">
        <f t="shared" ref="E89" si="69">I89+M89</f>
        <v>7859.8687092300006</v>
      </c>
      <c r="F89" s="43">
        <v>9737.5229622200004</v>
      </c>
      <c r="G89" s="43">
        <v>5378.0988760700002</v>
      </c>
      <c r="H89" s="43">
        <v>2636.76618727</v>
      </c>
      <c r="I89" s="43">
        <v>1722.6578988799999</v>
      </c>
      <c r="J89" s="43">
        <v>6879.6056377000004</v>
      </c>
      <c r="K89" s="43">
        <v>243.39915506</v>
      </c>
      <c r="L89" s="43">
        <v>498.99567229000002</v>
      </c>
      <c r="M89" s="43">
        <v>6137.2108103500004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16961.71427081</v>
      </c>
      <c r="C90" s="43">
        <f t="shared" ref="C90" si="70">G90+K90</f>
        <v>5865.75818205</v>
      </c>
      <c r="D90" s="43">
        <f t="shared" ref="D90" si="71">H90+L90</f>
        <v>3361.2090333299998</v>
      </c>
      <c r="E90" s="43">
        <f t="shared" ref="E90" si="72">I90+M90</f>
        <v>7734.7470554300007</v>
      </c>
      <c r="F90" s="43">
        <v>10212.25876434</v>
      </c>
      <c r="G90" s="43">
        <v>5623.9873680800001</v>
      </c>
      <c r="H90" s="43">
        <v>2875.1179737399998</v>
      </c>
      <c r="I90" s="43">
        <v>1713.15342252</v>
      </c>
      <c r="J90" s="43">
        <v>6749.4555064699998</v>
      </c>
      <c r="K90" s="43">
        <v>241.77081397000001</v>
      </c>
      <c r="L90" s="43">
        <v>486.09105958999999</v>
      </c>
      <c r="M90" s="43">
        <v>6021.5936329100005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17436.906810569999</v>
      </c>
      <c r="C91" s="43">
        <f t="shared" ref="C91" si="73">G91+K91</f>
        <v>6060.93246912</v>
      </c>
      <c r="D91" s="43">
        <f t="shared" ref="D91" si="74">H91+L91</f>
        <v>3490.17390419</v>
      </c>
      <c r="E91" s="43">
        <f t="shared" ref="E91" si="75">I91+M91</f>
        <v>7885.8004372599999</v>
      </c>
      <c r="F91" s="43">
        <v>10510.449339479999</v>
      </c>
      <c r="G91" s="43">
        <v>5811.92704658</v>
      </c>
      <c r="H91" s="43">
        <v>2988.3695725500002</v>
      </c>
      <c r="I91" s="43">
        <v>1710.15272035</v>
      </c>
      <c r="J91" s="43">
        <v>6926.4574710899997</v>
      </c>
      <c r="K91" s="43">
        <v>249.00542254000001</v>
      </c>
      <c r="L91" s="43">
        <v>501.80433163999999</v>
      </c>
      <c r="M91" s="43">
        <v>6175.6477169099999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17709.095050069998</v>
      </c>
      <c r="C92" s="43">
        <f t="shared" ref="C92" si="76">G92+K92</f>
        <v>6352.5617933900003</v>
      </c>
      <c r="D92" s="43">
        <f t="shared" ref="D92" si="77">H92+L92</f>
        <v>3400.9783599100001</v>
      </c>
      <c r="E92" s="43">
        <f t="shared" ref="E92" si="78">I92+M92</f>
        <v>7955.5548967699997</v>
      </c>
      <c r="F92" s="43">
        <v>10725.925602920001</v>
      </c>
      <c r="G92" s="43">
        <v>6100.6263571899999</v>
      </c>
      <c r="H92" s="43">
        <v>2903.5939220400001</v>
      </c>
      <c r="I92" s="43">
        <v>1721.7053236899999</v>
      </c>
      <c r="J92" s="43">
        <v>6983.1694471500005</v>
      </c>
      <c r="K92" s="43">
        <v>251.9354362</v>
      </c>
      <c r="L92" s="43">
        <v>497.38443787</v>
      </c>
      <c r="M92" s="43">
        <v>6233.8495730799996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17424.074500710001</v>
      </c>
      <c r="C93" s="43">
        <f t="shared" ref="C93" si="79">G93+K93</f>
        <v>6342.4551815199993</v>
      </c>
      <c r="D93" s="43">
        <f t="shared" ref="D93" si="80">H93+L93</f>
        <v>3577.7334144199999</v>
      </c>
      <c r="E93" s="43">
        <f t="shared" ref="E93" si="81">I93+M93</f>
        <v>7503.8859047699998</v>
      </c>
      <c r="F93" s="43">
        <v>10913.26365864</v>
      </c>
      <c r="G93" s="43">
        <v>6102.8960636399997</v>
      </c>
      <c r="H93" s="43">
        <v>3087.1410818700001</v>
      </c>
      <c r="I93" s="43">
        <v>1723.2265131300001</v>
      </c>
      <c r="J93" s="43">
        <v>6510.81084207</v>
      </c>
      <c r="K93" s="43">
        <v>239.55911788</v>
      </c>
      <c r="L93" s="43">
        <v>490.59233254999998</v>
      </c>
      <c r="M93" s="43">
        <v>5780.6593916399997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19183.01913873</v>
      </c>
      <c r="C94" s="43">
        <f t="shared" ref="C94" si="82">G94+K94</f>
        <v>5058.7343470200003</v>
      </c>
      <c r="D94" s="43">
        <f t="shared" ref="D94" si="83">H94+L94</f>
        <v>5594.3741075800008</v>
      </c>
      <c r="E94" s="43">
        <f t="shared" ref="E94" si="84">I94+M94</f>
        <v>8529.9106841299999</v>
      </c>
      <c r="F94" s="43">
        <v>11399.57606936</v>
      </c>
      <c r="G94" s="43">
        <v>4731.9150943300001</v>
      </c>
      <c r="H94" s="43">
        <v>4894.9070933700004</v>
      </c>
      <c r="I94" s="43">
        <v>1772.7538816599999</v>
      </c>
      <c r="J94" s="43">
        <v>7783.4430693699996</v>
      </c>
      <c r="K94" s="43">
        <v>326.81925268999998</v>
      </c>
      <c r="L94" s="43">
        <v>699.46701421</v>
      </c>
      <c r="M94" s="43">
        <v>6757.15680247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18354.04481137</v>
      </c>
      <c r="C95" s="43">
        <f t="shared" ref="C95" si="85">G95+K95</f>
        <v>6682.1915368399996</v>
      </c>
      <c r="D95" s="43">
        <f t="shared" ref="D95" si="86">H95+L95</f>
        <v>4452.8456109600002</v>
      </c>
      <c r="E95" s="43">
        <f t="shared" ref="E95" si="87">I95+M95</f>
        <v>7219.0076635699997</v>
      </c>
      <c r="F95" s="43">
        <v>11702.470216920001</v>
      </c>
      <c r="G95" s="43">
        <v>5974.6152138999996</v>
      </c>
      <c r="H95" s="43">
        <v>3922.9297904800001</v>
      </c>
      <c r="I95" s="43">
        <v>1804.9252125400001</v>
      </c>
      <c r="J95" s="43">
        <v>6651.5745944500004</v>
      </c>
      <c r="K95" s="43">
        <v>707.57632293999995</v>
      </c>
      <c r="L95" s="43">
        <v>529.91582047999998</v>
      </c>
      <c r="M95" s="43">
        <v>5414.0824510299999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18323.101906430002</v>
      </c>
      <c r="C96" s="43">
        <f t="shared" ref="C96" si="88">G96+K96</f>
        <v>6288.2796740200001</v>
      </c>
      <c r="D96" s="43">
        <f t="shared" ref="D96" si="89">H96+L96</f>
        <v>4512.3030829199997</v>
      </c>
      <c r="E96" s="43">
        <f t="shared" ref="E96" si="90">I96+M96</f>
        <v>7522.5191494899991</v>
      </c>
      <c r="F96" s="43">
        <v>11891.67739674</v>
      </c>
      <c r="G96" s="43">
        <v>6190.1284308900003</v>
      </c>
      <c r="H96" s="43">
        <v>3882.0251967700001</v>
      </c>
      <c r="I96" s="43">
        <v>1819.52376908</v>
      </c>
      <c r="J96" s="43">
        <v>6431.4245096900004</v>
      </c>
      <c r="K96" s="43">
        <v>98.151243129999997</v>
      </c>
      <c r="L96" s="43">
        <v>630.27788614999997</v>
      </c>
      <c r="M96" s="43">
        <v>5702.9953804099996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18411.900050799999</v>
      </c>
      <c r="C97" s="43">
        <f t="shared" ref="C97" si="91">G97+K97</f>
        <v>6464.4943610400005</v>
      </c>
      <c r="D97" s="43">
        <f t="shared" ref="D97" si="92">H97+L97</f>
        <v>4467.6684010700001</v>
      </c>
      <c r="E97" s="43">
        <f t="shared" ref="E97" si="93">I97+M97</f>
        <v>7479.7372886899993</v>
      </c>
      <c r="F97" s="43">
        <v>12008.092540080001</v>
      </c>
      <c r="G97" s="43">
        <v>6366.5471393300004</v>
      </c>
      <c r="H97" s="43">
        <v>3822.01746813</v>
      </c>
      <c r="I97" s="43">
        <v>1819.52793262</v>
      </c>
      <c r="J97" s="43">
        <v>6403.8075107200002</v>
      </c>
      <c r="K97" s="43">
        <v>97.947221709999994</v>
      </c>
      <c r="L97" s="43">
        <v>645.65093293999996</v>
      </c>
      <c r="M97" s="43">
        <v>5660.2093560699996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18447.181453860001</v>
      </c>
      <c r="C98" s="43">
        <f t="shared" ref="C98" si="94">G98+K98</f>
        <v>6566.2890090399997</v>
      </c>
      <c r="D98" s="43">
        <f t="shared" ref="D98" si="95">H98+L98</f>
        <v>4491.1242112499995</v>
      </c>
      <c r="E98" s="43">
        <f t="shared" ref="E98" si="96">I98+M98</f>
        <v>7389.7682335700001</v>
      </c>
      <c r="F98" s="43">
        <v>12144.600576299999</v>
      </c>
      <c r="G98" s="43">
        <v>6469.7551450299998</v>
      </c>
      <c r="H98" s="43">
        <v>3867.6962105399998</v>
      </c>
      <c r="I98" s="43">
        <v>1807.14922073</v>
      </c>
      <c r="J98" s="43">
        <v>6302.5808775599999</v>
      </c>
      <c r="K98" s="43">
        <v>96.533864010000002</v>
      </c>
      <c r="L98" s="43">
        <v>623.42800070999999</v>
      </c>
      <c r="M98" s="43">
        <v>5582.6190128400003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18847.280421269999</v>
      </c>
      <c r="C99" s="43">
        <f t="shared" ref="C99" si="97">G99+K99</f>
        <v>6837.8271117200002</v>
      </c>
      <c r="D99" s="43">
        <f t="shared" ref="D99" si="98">H99+L99</f>
        <v>4616.6828624200007</v>
      </c>
      <c r="E99" s="43">
        <f t="shared" ref="E99" si="99">I99+M99</f>
        <v>7392.7704471300003</v>
      </c>
      <c r="F99" s="43">
        <v>12531.748689599999</v>
      </c>
      <c r="G99" s="43">
        <v>6741.1265073300001</v>
      </c>
      <c r="H99" s="43">
        <v>3990.0363172900002</v>
      </c>
      <c r="I99" s="43">
        <v>1800.58586498</v>
      </c>
      <c r="J99" s="43">
        <v>6315.5317316700002</v>
      </c>
      <c r="K99" s="43">
        <v>96.700604389999995</v>
      </c>
      <c r="L99" s="43">
        <v>626.64654513000005</v>
      </c>
      <c r="M99" s="43">
        <v>5592.1845821500001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18570.117950970001</v>
      </c>
      <c r="C100" s="43">
        <f t="shared" ref="C100" si="100">G100+K100</f>
        <v>6737.7900312599995</v>
      </c>
      <c r="D100" s="43">
        <f t="shared" ref="D100" si="101">H100+L100</f>
        <v>4606.9315738000005</v>
      </c>
      <c r="E100" s="43">
        <f t="shared" ref="E100" si="102">I100+M100</f>
        <v>7225.3963459100005</v>
      </c>
      <c r="F100" s="43">
        <v>12444.77641237</v>
      </c>
      <c r="G100" s="43">
        <v>6640.3101449699998</v>
      </c>
      <c r="H100" s="43">
        <v>4026.14055448</v>
      </c>
      <c r="I100" s="43">
        <v>1778.3257129199999</v>
      </c>
      <c r="J100" s="43">
        <v>6125.3415385999997</v>
      </c>
      <c r="K100" s="43">
        <v>97.479886289999996</v>
      </c>
      <c r="L100" s="43">
        <v>580.79101932000003</v>
      </c>
      <c r="M100" s="43">
        <v>5447.0706329900004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18946.955202990001</v>
      </c>
      <c r="C101" s="43">
        <f t="shared" ref="C101" si="103">G101+K101</f>
        <v>7021.1177010300007</v>
      </c>
      <c r="D101" s="43">
        <f t="shared" ref="D101" si="104">H101+L101</f>
        <v>4655.85514719</v>
      </c>
      <c r="E101" s="43">
        <f t="shared" ref="E101" si="105">I101+M101</f>
        <v>7269.9823547699998</v>
      </c>
      <c r="F101" s="43">
        <v>12753.850246550001</v>
      </c>
      <c r="G101" s="43">
        <v>6921.3747785100004</v>
      </c>
      <c r="H101" s="43">
        <v>4068.7097472800001</v>
      </c>
      <c r="I101" s="43">
        <v>1763.76572076</v>
      </c>
      <c r="J101" s="43">
        <v>6193.10495644</v>
      </c>
      <c r="K101" s="43">
        <v>99.742922519999993</v>
      </c>
      <c r="L101" s="43">
        <v>587.14539991000004</v>
      </c>
      <c r="M101" s="43">
        <v>5506.2166340100002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21355.869310639999</v>
      </c>
      <c r="C102" s="43">
        <f t="shared" ref="C102" si="106">G102+K102</f>
        <v>7326.93916489</v>
      </c>
      <c r="D102" s="43">
        <f t="shared" ref="D102" si="107">H102+L102</f>
        <v>4926.2133508899997</v>
      </c>
      <c r="E102" s="43">
        <f t="shared" ref="E102" si="108">I102+M102</f>
        <v>9102.7167948599999</v>
      </c>
      <c r="F102" s="43">
        <v>13179.66309084</v>
      </c>
      <c r="G102" s="43">
        <v>7217.4336556400003</v>
      </c>
      <c r="H102" s="43">
        <v>4185.4762302999998</v>
      </c>
      <c r="I102" s="43">
        <v>1776.7532048999999</v>
      </c>
      <c r="J102" s="43">
        <v>8176.2062198000003</v>
      </c>
      <c r="K102" s="43">
        <v>109.50550925</v>
      </c>
      <c r="L102" s="43">
        <v>740.73712059000002</v>
      </c>
      <c r="M102" s="43">
        <v>7325.9635899599998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21403.49680157</v>
      </c>
      <c r="C103" s="43">
        <f t="shared" ref="C103" si="109">G103+K103</f>
        <v>7408.7169555700002</v>
      </c>
      <c r="D103" s="43">
        <f t="shared" ref="D103" si="110">H103+L103</f>
        <v>4946.6006564500003</v>
      </c>
      <c r="E103" s="43">
        <f t="shared" ref="E103" si="111">I103+M103</f>
        <v>9048.179189550001</v>
      </c>
      <c r="F103" s="43">
        <v>13306.123596650001</v>
      </c>
      <c r="G103" s="43">
        <v>7298.6821481699999</v>
      </c>
      <c r="H103" s="43">
        <v>4229.3279215900002</v>
      </c>
      <c r="I103" s="43">
        <v>1778.11352689</v>
      </c>
      <c r="J103" s="43">
        <v>8097.3732049199998</v>
      </c>
      <c r="K103" s="43">
        <v>110.03480740000001</v>
      </c>
      <c r="L103" s="43">
        <v>717.27273486000001</v>
      </c>
      <c r="M103" s="43">
        <v>7270.0656626600003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21647.742521209999</v>
      </c>
      <c r="C104" s="43">
        <f t="shared" ref="C104" si="112">G104+K104</f>
        <v>7621.0489541699999</v>
      </c>
      <c r="D104" s="43">
        <f t="shared" ref="D104" si="113">H104+L104</f>
        <v>5096.3052562600005</v>
      </c>
      <c r="E104" s="43">
        <f t="shared" ref="E104" si="114">I104+M104</f>
        <v>8930.3883107799993</v>
      </c>
      <c r="F104" s="43">
        <v>13630.305791209999</v>
      </c>
      <c r="G104" s="43">
        <v>7511.5321723799998</v>
      </c>
      <c r="H104" s="43">
        <v>4381.9055755600002</v>
      </c>
      <c r="I104" s="43">
        <v>1736.86804327</v>
      </c>
      <c r="J104" s="43">
        <v>8017.4367300000004</v>
      </c>
      <c r="K104" s="43">
        <v>109.51678179</v>
      </c>
      <c r="L104" s="43">
        <v>714.39968069999998</v>
      </c>
      <c r="M104" s="43">
        <v>7193.5202675099999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21840.715162330001</v>
      </c>
      <c r="C105" s="43">
        <f t="shared" ref="C105" si="115">G105+K105</f>
        <v>7509.1225358499996</v>
      </c>
      <c r="D105" s="43">
        <f t="shared" ref="D105" si="116">H105+L105</f>
        <v>5330.3256791599997</v>
      </c>
      <c r="E105" s="43">
        <f t="shared" ref="E105" si="117">I105+M105</f>
        <v>9001.2669473200003</v>
      </c>
      <c r="F105" s="43">
        <v>13745.61618083</v>
      </c>
      <c r="G105" s="43">
        <v>7397.0577939499999</v>
      </c>
      <c r="H105" s="43">
        <v>4605.78617313</v>
      </c>
      <c r="I105" s="43">
        <v>1742.77221375</v>
      </c>
      <c r="J105" s="43">
        <v>8095.0989815000003</v>
      </c>
      <c r="K105" s="43">
        <v>112.0647419</v>
      </c>
      <c r="L105" s="43">
        <v>724.53950602999998</v>
      </c>
      <c r="M105" s="43">
        <v>7258.4947335699999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21217.394520530001</v>
      </c>
      <c r="C106" s="43">
        <f t="shared" ref="C106" si="118">G106+K106</f>
        <v>7413.5250613399994</v>
      </c>
      <c r="D106" s="43">
        <f t="shared" ref="D106" si="119">H106+L106</f>
        <v>5417.6577450800005</v>
      </c>
      <c r="E106" s="43">
        <f t="shared" ref="E106" si="120">I106+M106</f>
        <v>8386.2117141100007</v>
      </c>
      <c r="F106" s="43">
        <v>13809.96342194</v>
      </c>
      <c r="G106" s="43">
        <v>7335.2020602399998</v>
      </c>
      <c r="H106" s="43">
        <v>4767.9224892000002</v>
      </c>
      <c r="I106" s="43">
        <v>1706.8388725</v>
      </c>
      <c r="J106" s="43">
        <v>7407.4310985900001</v>
      </c>
      <c r="K106" s="43">
        <v>78.323001099999999</v>
      </c>
      <c r="L106" s="43">
        <v>649.73525587999995</v>
      </c>
      <c r="M106" s="43">
        <v>6679.3728416100003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21260.77471786</v>
      </c>
      <c r="C107" s="43">
        <f t="shared" ref="C107" si="121">G107+K107</f>
        <v>7174.9875121599998</v>
      </c>
      <c r="D107" s="43">
        <f t="shared" ref="D107" si="122">H107+L107</f>
        <v>5655.8115561000004</v>
      </c>
      <c r="E107" s="43">
        <f t="shared" ref="E107" si="123">I107+M107</f>
        <v>8429.9756496000009</v>
      </c>
      <c r="F107" s="43">
        <v>13833.58700596</v>
      </c>
      <c r="G107" s="43">
        <v>7097.01109679</v>
      </c>
      <c r="H107" s="43">
        <v>5001.4648971500001</v>
      </c>
      <c r="I107" s="43">
        <v>1735.1110120200001</v>
      </c>
      <c r="J107" s="43">
        <v>7427.1877119000001</v>
      </c>
      <c r="K107" s="43">
        <v>77.976415369999998</v>
      </c>
      <c r="L107" s="43">
        <v>654.34665895000001</v>
      </c>
      <c r="M107" s="43">
        <v>6694.8646375799999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20976.041427579999</v>
      </c>
      <c r="C108" s="43">
        <f t="shared" ref="C108" si="124">G108+K108</f>
        <v>7262.0734353399994</v>
      </c>
      <c r="D108" s="43">
        <f t="shared" ref="D108" si="125">H108+L108</f>
        <v>5616.0848479199994</v>
      </c>
      <c r="E108" s="43">
        <f t="shared" ref="E108" si="126">I108+M108</f>
        <v>8097.8831443199997</v>
      </c>
      <c r="F108" s="43">
        <v>13938.070332679999</v>
      </c>
      <c r="G108" s="43">
        <v>7185.9774023399996</v>
      </c>
      <c r="H108" s="43">
        <v>5010.2777831499998</v>
      </c>
      <c r="I108" s="43">
        <v>1741.8151471900001</v>
      </c>
      <c r="J108" s="43">
        <v>7037.9710949</v>
      </c>
      <c r="K108" s="43">
        <v>76.096033000000006</v>
      </c>
      <c r="L108" s="43">
        <v>605.80706477000001</v>
      </c>
      <c r="M108" s="43">
        <v>6356.0679971299996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21474.421591990002</v>
      </c>
      <c r="C109" s="43">
        <f t="shared" ref="C109" si="127">G109+K109</f>
        <v>8079.6311441600001</v>
      </c>
      <c r="D109" s="43">
        <f t="shared" ref="D109" si="128">H109+L109</f>
        <v>5444.6386148399997</v>
      </c>
      <c r="E109" s="43">
        <f t="shared" ref="E109" si="129">I109+M109</f>
        <v>7950.1518329900009</v>
      </c>
      <c r="F109" s="43">
        <v>14332.02442501</v>
      </c>
      <c r="G109" s="43">
        <v>7814.9462112600004</v>
      </c>
      <c r="H109" s="43">
        <v>4837.5634058899996</v>
      </c>
      <c r="I109" s="43">
        <v>1679.51480786</v>
      </c>
      <c r="J109" s="43">
        <v>7142.3971669800003</v>
      </c>
      <c r="K109" s="43">
        <v>264.68493289999998</v>
      </c>
      <c r="L109" s="43">
        <v>607.07520895000005</v>
      </c>
      <c r="M109" s="43">
        <v>6270.6370251300004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21333.633798660001</v>
      </c>
      <c r="C110" s="43">
        <f t="shared" ref="C110" si="130">G110+K110</f>
        <v>7373.3001193800001</v>
      </c>
      <c r="D110" s="43">
        <f t="shared" ref="D110" si="131">H110+L110</f>
        <v>6017.9613053499997</v>
      </c>
      <c r="E110" s="43">
        <f t="shared" ref="E110" si="132">I110+M110</f>
        <v>7942.3723739300003</v>
      </c>
      <c r="F110" s="43">
        <v>14505.092143129999</v>
      </c>
      <c r="G110" s="43">
        <v>7302.5759682899998</v>
      </c>
      <c r="H110" s="43">
        <v>5430.2623530499995</v>
      </c>
      <c r="I110" s="43">
        <v>1772.2538217900001</v>
      </c>
      <c r="J110" s="43">
        <v>6828.5416555299998</v>
      </c>
      <c r="K110" s="43">
        <v>70.724151090000007</v>
      </c>
      <c r="L110" s="43">
        <v>587.69895229999997</v>
      </c>
      <c r="M110" s="43">
        <v>6170.1185521400002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21462.059033360001</v>
      </c>
      <c r="C111" s="43">
        <f t="shared" ref="C111" si="133">G111+K111</f>
        <v>7571.7037946100008</v>
      </c>
      <c r="D111" s="43">
        <f t="shared" ref="D111" si="134">H111+L111</f>
        <v>6134.3176142499997</v>
      </c>
      <c r="E111" s="43">
        <f t="shared" ref="E111" si="135">I111+M111</f>
        <v>7756.0376244999998</v>
      </c>
      <c r="F111" s="43">
        <v>14738.9319543</v>
      </c>
      <c r="G111" s="43">
        <v>7498.1071583700004</v>
      </c>
      <c r="H111" s="43">
        <v>5564.9711251999997</v>
      </c>
      <c r="I111" s="43">
        <v>1675.85367073</v>
      </c>
      <c r="J111" s="43">
        <v>6723.1270790600001</v>
      </c>
      <c r="K111" s="43">
        <v>73.596636239999995</v>
      </c>
      <c r="L111" s="43">
        <v>569.34648904999995</v>
      </c>
      <c r="M111" s="43">
        <v>6080.1839537699998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19641.570788950001</v>
      </c>
      <c r="C112" s="43">
        <f t="shared" ref="C112" si="136">G112+K112</f>
        <v>9097.1064217599996</v>
      </c>
      <c r="D112" s="43">
        <f t="shared" ref="D112" si="137">H112+L112</f>
        <v>4936.5936980699998</v>
      </c>
      <c r="E112" s="43">
        <f t="shared" ref="E112" si="138">I112+M112</f>
        <v>5607.8706691199995</v>
      </c>
      <c r="F112" s="43">
        <v>14940.72383938</v>
      </c>
      <c r="G112" s="43">
        <v>9045.3000480999999</v>
      </c>
      <c r="H112" s="43">
        <v>4512.06436278</v>
      </c>
      <c r="I112" s="43">
        <v>1383.3594284999999</v>
      </c>
      <c r="J112" s="43">
        <v>4700.8469495700001</v>
      </c>
      <c r="K112" s="43">
        <v>51.806373659999998</v>
      </c>
      <c r="L112" s="43">
        <v>424.52933529000001</v>
      </c>
      <c r="M112" s="43">
        <v>4224.5112406199996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19968.342747670002</v>
      </c>
      <c r="C113" s="43">
        <f t="shared" ref="C113" si="139">G113+K113</f>
        <v>9540.6696082399994</v>
      </c>
      <c r="D113" s="43">
        <f t="shared" ref="D113" si="140">H113+L113</f>
        <v>4991.5886197200007</v>
      </c>
      <c r="E113" s="43">
        <f t="shared" ref="E113" si="141">I113+M113</f>
        <v>5436.0845197099998</v>
      </c>
      <c r="F113" s="43">
        <v>15485.476789640001</v>
      </c>
      <c r="G113" s="43">
        <v>9492.6175801999998</v>
      </c>
      <c r="H113" s="43">
        <v>4591.9654453800003</v>
      </c>
      <c r="I113" s="43">
        <v>1400.89376406</v>
      </c>
      <c r="J113" s="43">
        <v>4482.86595803</v>
      </c>
      <c r="K113" s="43">
        <v>48.052028040000003</v>
      </c>
      <c r="L113" s="43">
        <v>399.62317433999999</v>
      </c>
      <c r="M113" s="43">
        <v>4035.19075565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20393.428402239999</v>
      </c>
      <c r="C114" s="43">
        <f t="shared" ref="C114" si="142">G114+K114</f>
        <v>9650.2275540400005</v>
      </c>
      <c r="D114" s="43">
        <f t="shared" ref="D114" si="143">H114+L114</f>
        <v>5264.9066868199998</v>
      </c>
      <c r="E114" s="43">
        <f t="shared" ref="E114" si="144">I114+M114</f>
        <v>5478.2941613800003</v>
      </c>
      <c r="F114" s="43">
        <v>15885.783718909999</v>
      </c>
      <c r="G114" s="43">
        <v>9601.6794647700008</v>
      </c>
      <c r="H114" s="43">
        <v>4862.5598495300001</v>
      </c>
      <c r="I114" s="43">
        <v>1421.5444046099999</v>
      </c>
      <c r="J114" s="43">
        <v>4507.6446833299997</v>
      </c>
      <c r="K114" s="43">
        <v>48.548089269999998</v>
      </c>
      <c r="L114" s="43">
        <v>402.34683729</v>
      </c>
      <c r="M114" s="43">
        <v>4056.7497567700002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20571.749210049999</v>
      </c>
      <c r="C115" s="43">
        <f t="shared" ref="C115" si="145">G115+K115</f>
        <v>9864.9123720799998</v>
      </c>
      <c r="D115" s="43">
        <f t="shared" ref="D115" si="146">H115+L115</f>
        <v>5389.4468755600001</v>
      </c>
      <c r="E115" s="43">
        <f t="shared" ref="E115" si="147">I115+M115</f>
        <v>5317.3899624099995</v>
      </c>
      <c r="F115" s="43">
        <v>16271.374287369999</v>
      </c>
      <c r="G115" s="43">
        <v>9817.6206606399992</v>
      </c>
      <c r="H115" s="43">
        <v>5003.0937151500002</v>
      </c>
      <c r="I115" s="43">
        <v>1450.65991158</v>
      </c>
      <c r="J115" s="43">
        <v>4300.3749226800001</v>
      </c>
      <c r="K115" s="43">
        <v>47.29171144</v>
      </c>
      <c r="L115" s="43">
        <v>386.35316040999999</v>
      </c>
      <c r="M115" s="43">
        <v>3866.73005083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21059.662103999999</v>
      </c>
      <c r="C116" s="43">
        <f t="shared" ref="C116" si="148">G116+K116</f>
        <v>9976.0912988700002</v>
      </c>
      <c r="D116" s="43">
        <f t="shared" ref="D116" si="149">H116+L116</f>
        <v>5547.4899069800003</v>
      </c>
      <c r="E116" s="43">
        <f t="shared" ref="E116" si="150">I116+M116</f>
        <v>5536.0808981500004</v>
      </c>
      <c r="F116" s="43">
        <v>16631.641061639999</v>
      </c>
      <c r="G116" s="43">
        <v>9927.1641505099997</v>
      </c>
      <c r="H116" s="43">
        <v>5148.2650806199999</v>
      </c>
      <c r="I116" s="43">
        <v>1556.21183051</v>
      </c>
      <c r="J116" s="43">
        <v>4428.0210423600001</v>
      </c>
      <c r="K116" s="43">
        <v>48.927148359999997</v>
      </c>
      <c r="L116" s="43">
        <v>399.22482636000001</v>
      </c>
      <c r="M116" s="43">
        <v>3979.8690676400001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21126.675731390002</v>
      </c>
      <c r="C117" s="43">
        <f t="shared" ref="C117" si="151">G117+K117</f>
        <v>10103.32238964</v>
      </c>
      <c r="D117" s="43">
        <f t="shared" ref="D117" si="152">H117+L117</f>
        <v>5638.27305669</v>
      </c>
      <c r="E117" s="43">
        <f t="shared" ref="E117" si="153">I117+M117</f>
        <v>5385.0802850599994</v>
      </c>
      <c r="F117" s="43">
        <v>16884.55465446</v>
      </c>
      <c r="G117" s="43">
        <v>10056.447835409999</v>
      </c>
      <c r="H117" s="43">
        <v>5256.23339545</v>
      </c>
      <c r="I117" s="43">
        <v>1571.8734236</v>
      </c>
      <c r="J117" s="43">
        <v>4242.1210769299996</v>
      </c>
      <c r="K117" s="43">
        <v>46.874554230000001</v>
      </c>
      <c r="L117" s="43">
        <v>382.03966123999999</v>
      </c>
      <c r="M117" s="43">
        <v>3813.2068614599998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21282.327713520001</v>
      </c>
      <c r="C118" s="43">
        <f t="shared" ref="C118" si="154">G118+K118</f>
        <v>10226.476367989999</v>
      </c>
      <c r="D118" s="43">
        <f t="shared" ref="D118" si="155">H118+L118</f>
        <v>5737.6180421099998</v>
      </c>
      <c r="E118" s="43">
        <f t="shared" ref="E118" si="156">I118+M118</f>
        <v>5318.2333034200001</v>
      </c>
      <c r="F118" s="43">
        <v>17125.520374520001</v>
      </c>
      <c r="G118" s="43">
        <v>10178.68407333</v>
      </c>
      <c r="H118" s="43">
        <v>5361.0010417200001</v>
      </c>
      <c r="I118" s="43">
        <v>1585.83525947</v>
      </c>
      <c r="J118" s="43">
        <v>4156.807339</v>
      </c>
      <c r="K118" s="43">
        <v>47.792294660000003</v>
      </c>
      <c r="L118" s="43">
        <v>376.61700038999999</v>
      </c>
      <c r="M118" s="43">
        <v>3732.3980439500001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21785.317985019999</v>
      </c>
      <c r="C119" s="43">
        <f t="shared" ref="C119" si="157">G119+K119</f>
        <v>10289.94231016</v>
      </c>
      <c r="D119" s="43">
        <f t="shared" ref="D119" si="158">H119+L119</f>
        <v>5987.8603433500002</v>
      </c>
      <c r="E119" s="43">
        <f t="shared" ref="E119" si="159">I119+M119</f>
        <v>5507.5153315099997</v>
      </c>
      <c r="F119" s="43">
        <v>17418.5120675</v>
      </c>
      <c r="G119" s="43">
        <v>10240.85999757</v>
      </c>
      <c r="H119" s="43">
        <v>5591.5371256400003</v>
      </c>
      <c r="I119" s="43">
        <v>1586.11494429</v>
      </c>
      <c r="J119" s="43">
        <v>4366.8059175199996</v>
      </c>
      <c r="K119" s="43">
        <v>49.082312590000001</v>
      </c>
      <c r="L119" s="43">
        <v>396.32321770999999</v>
      </c>
      <c r="M119" s="43">
        <v>3921.4003872200001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21734.021660769999</v>
      </c>
      <c r="C120" s="43">
        <f t="shared" ref="C120" si="160">G120+K120</f>
        <v>10347.82685929</v>
      </c>
      <c r="D120" s="43">
        <f t="shared" ref="D120" si="161">H120+L120</f>
        <v>5934.6365540400002</v>
      </c>
      <c r="E120" s="43">
        <f t="shared" ref="E120" si="162">I120+M120</f>
        <v>5451.5582474399998</v>
      </c>
      <c r="F120" s="43">
        <v>17435.88270799</v>
      </c>
      <c r="G120" s="43">
        <v>10299.084824</v>
      </c>
      <c r="H120" s="43">
        <v>5543.9686348499999</v>
      </c>
      <c r="I120" s="43">
        <v>1592.82924914</v>
      </c>
      <c r="J120" s="43">
        <v>4298.1389527800002</v>
      </c>
      <c r="K120" s="43">
        <v>48.742035289999997</v>
      </c>
      <c r="L120" s="43">
        <v>390.66791919000002</v>
      </c>
      <c r="M120" s="43">
        <v>3858.7289983000001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22284.562085509999</v>
      </c>
      <c r="C121" s="43">
        <f t="shared" ref="C121" si="163">G121+K121</f>
        <v>10554.37686244</v>
      </c>
      <c r="D121" s="43">
        <f t="shared" ref="D121" si="164">H121+L121</f>
        <v>5766.6533798099999</v>
      </c>
      <c r="E121" s="43">
        <f t="shared" ref="E121" si="165">I121+M121</f>
        <v>5963.5318432600006</v>
      </c>
      <c r="F121" s="43">
        <v>17382.072606329999</v>
      </c>
      <c r="G121" s="43">
        <v>10498.617410479999</v>
      </c>
      <c r="H121" s="43">
        <v>5320.4188706200002</v>
      </c>
      <c r="I121" s="43">
        <v>1563.0363252300001</v>
      </c>
      <c r="J121" s="43">
        <v>4902.4894791799998</v>
      </c>
      <c r="K121" s="43">
        <v>55.75945196</v>
      </c>
      <c r="L121" s="43">
        <v>446.23450918999998</v>
      </c>
      <c r="M121" s="43">
        <v>4400.4955180300003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21339.025626580002</v>
      </c>
      <c r="C122" s="43">
        <f t="shared" ref="C122" si="166">G122+K122</f>
        <v>10047.657197070001</v>
      </c>
      <c r="D122" s="43">
        <f t="shared" ref="D122" si="167">H122+L122</f>
        <v>5488.8411866400002</v>
      </c>
      <c r="E122" s="43">
        <f t="shared" ref="E122" si="168">I122+M122</f>
        <v>5802.52724287</v>
      </c>
      <c r="F122" s="43">
        <v>16688.634976770001</v>
      </c>
      <c r="G122" s="43">
        <v>9994.0322121099998</v>
      </c>
      <c r="H122" s="43">
        <v>5060.7295426600003</v>
      </c>
      <c r="I122" s="43">
        <v>1633.8732219999999</v>
      </c>
      <c r="J122" s="43">
        <v>4650.3906498099996</v>
      </c>
      <c r="K122" s="43">
        <v>53.624984959999999</v>
      </c>
      <c r="L122" s="43">
        <v>428.11164398</v>
      </c>
      <c r="M122" s="43">
        <v>4168.6540208699998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21342.85606582</v>
      </c>
      <c r="C123" s="43">
        <f t="shared" ref="C123" si="169">G123+K123</f>
        <v>10215.58640616</v>
      </c>
      <c r="D123" s="43">
        <f t="shared" ref="D123" si="170">H123+L123</f>
        <v>5438.8987629700005</v>
      </c>
      <c r="E123" s="43">
        <f t="shared" ref="E123" si="171">I123+M123</f>
        <v>5688.3708966900003</v>
      </c>
      <c r="F123" s="43">
        <v>16713.6274638</v>
      </c>
      <c r="G123" s="43">
        <v>10159.65764478</v>
      </c>
      <c r="H123" s="43">
        <v>5012.1258550700004</v>
      </c>
      <c r="I123" s="43">
        <v>1541.84396395</v>
      </c>
      <c r="J123" s="43">
        <v>4629.2286020199999</v>
      </c>
      <c r="K123" s="43">
        <v>55.928761379999997</v>
      </c>
      <c r="L123" s="43">
        <v>426.77290790000001</v>
      </c>
      <c r="M123" s="43">
        <v>4146.5269327400001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21517.402207440002</v>
      </c>
      <c r="C124" s="43">
        <f t="shared" ref="C124" si="172">G124+K124</f>
        <v>10339.253989320001</v>
      </c>
      <c r="D124" s="43">
        <f t="shared" ref="D124" si="173">H124+L124</f>
        <v>5501.8075641200003</v>
      </c>
      <c r="E124" s="43">
        <f t="shared" ref="E124" si="174">I124+M124</f>
        <v>5676.3406540000005</v>
      </c>
      <c r="F124" s="43">
        <v>16932.510323800001</v>
      </c>
      <c r="G124" s="43">
        <v>10283.723990930001</v>
      </c>
      <c r="H124" s="43">
        <v>5084.7388263800003</v>
      </c>
      <c r="I124" s="43">
        <v>1564.0475064899999</v>
      </c>
      <c r="J124" s="43">
        <v>4584.8918836399998</v>
      </c>
      <c r="K124" s="43">
        <v>55.529998390000003</v>
      </c>
      <c r="L124" s="43">
        <v>417.06873774000002</v>
      </c>
      <c r="M124" s="43">
        <v>4112.2931475100004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21865.729488770001</v>
      </c>
      <c r="C125" s="43">
        <f t="shared" ref="C125" si="175">G125+K125</f>
        <v>10373.23099593</v>
      </c>
      <c r="D125" s="43">
        <f t="shared" ref="D125" si="176">H125+L125</f>
        <v>5666.7334779299999</v>
      </c>
      <c r="E125" s="43">
        <f t="shared" ref="E125" si="177">I125+M125</f>
        <v>5825.76501491</v>
      </c>
      <c r="F125" s="43">
        <v>17127.148324379999</v>
      </c>
      <c r="G125" s="43">
        <v>10315.33285354</v>
      </c>
      <c r="H125" s="43">
        <v>5233.48549026</v>
      </c>
      <c r="I125" s="43">
        <v>1578.32998058</v>
      </c>
      <c r="J125" s="43">
        <v>4738.5811643899997</v>
      </c>
      <c r="K125" s="43">
        <v>57.898142389999997</v>
      </c>
      <c r="L125" s="43">
        <v>433.24798766999999</v>
      </c>
      <c r="M125" s="43">
        <v>4247.4350343300002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22169.615438069999</v>
      </c>
      <c r="C126" s="43">
        <f t="shared" ref="C126" si="178">G126+K126</f>
        <v>10580.894873339999</v>
      </c>
      <c r="D126" s="43">
        <f t="shared" ref="D126" si="179">H126+L126</f>
        <v>5804.1421726000008</v>
      </c>
      <c r="E126" s="43">
        <f t="shared" ref="E126" si="180">I126+M126</f>
        <v>5784.5783921299999</v>
      </c>
      <c r="F126" s="43">
        <v>17490.472624310001</v>
      </c>
      <c r="G126" s="43">
        <v>10522.393218609999</v>
      </c>
      <c r="H126" s="43">
        <v>5373.5942658900003</v>
      </c>
      <c r="I126" s="43">
        <v>1594.48513981</v>
      </c>
      <c r="J126" s="43">
        <v>4679.1428137599996</v>
      </c>
      <c r="K126" s="43">
        <v>58.501654729999998</v>
      </c>
      <c r="L126" s="43">
        <v>430.54790671000001</v>
      </c>
      <c r="M126" s="43">
        <v>4190.0932523199999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21853.287104399998</v>
      </c>
      <c r="C127" s="43">
        <f t="shared" ref="C127" si="181">G127+K127</f>
        <v>10486.337653999999</v>
      </c>
      <c r="D127" s="43">
        <f t="shared" ref="D127" si="182">H127+L127</f>
        <v>5837.44449162</v>
      </c>
      <c r="E127" s="43">
        <f t="shared" ref="E127" si="183">I127+M127</f>
        <v>5529.5049587800004</v>
      </c>
      <c r="F127" s="43">
        <v>17429.998888900001</v>
      </c>
      <c r="G127" s="43">
        <v>10433.469603539999</v>
      </c>
      <c r="H127" s="43">
        <v>5397.46355597</v>
      </c>
      <c r="I127" s="43">
        <v>1599.0657293899999</v>
      </c>
      <c r="J127" s="43">
        <v>4423.2882154999998</v>
      </c>
      <c r="K127" s="43">
        <v>52.868050459999999</v>
      </c>
      <c r="L127" s="43">
        <v>439.98093564999999</v>
      </c>
      <c r="M127" s="43">
        <v>3930.43922939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21004.182866980002</v>
      </c>
      <c r="C128" s="43">
        <f t="shared" ref="C128" si="184">G128+K128</f>
        <v>10124.19586168</v>
      </c>
      <c r="D128" s="43">
        <f t="shared" ref="D128" si="185">H128+L128</f>
        <v>5726.4296084200005</v>
      </c>
      <c r="E128" s="43">
        <f t="shared" ref="E128" si="186">I128+M128</f>
        <v>5153.5573968799999</v>
      </c>
      <c r="F128" s="43">
        <v>17161.188159149999</v>
      </c>
      <c r="G128" s="43">
        <v>10081.83703377</v>
      </c>
      <c r="H128" s="43">
        <v>5474.9586971400004</v>
      </c>
      <c r="I128" s="43">
        <v>1604.3924282400001</v>
      </c>
      <c r="J128" s="43">
        <v>3842.9947078300002</v>
      </c>
      <c r="K128" s="43">
        <v>42.358827910000002</v>
      </c>
      <c r="L128" s="43">
        <v>251.47091128</v>
      </c>
      <c r="M128" s="43">
        <v>3549.1649686400001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20894.094715610001</v>
      </c>
      <c r="C129" s="43">
        <f t="shared" ref="C129" si="187">G129+K129</f>
        <v>10292.45284937</v>
      </c>
      <c r="D129" s="43">
        <f t="shared" ref="D129" si="188">H129+L129</f>
        <v>5844.9036237200007</v>
      </c>
      <c r="E129" s="43">
        <f t="shared" ref="E129" si="189">I129+M129</f>
        <v>4756.7382425199994</v>
      </c>
      <c r="F129" s="43">
        <v>17413.522357090002</v>
      </c>
      <c r="G129" s="43">
        <v>10250.539431749999</v>
      </c>
      <c r="H129" s="43">
        <v>5608.3371783800003</v>
      </c>
      <c r="I129" s="43">
        <v>1554.64574696</v>
      </c>
      <c r="J129" s="43">
        <v>3480.5723585199999</v>
      </c>
      <c r="K129" s="43">
        <v>41.913417619999997</v>
      </c>
      <c r="L129" s="43">
        <v>236.56644534</v>
      </c>
      <c r="M129" s="43">
        <v>3202.0924955599999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20114.240197319999</v>
      </c>
      <c r="C130" s="43">
        <f t="shared" ref="C130" si="190">G130+K130</f>
        <v>10259.113547610001</v>
      </c>
      <c r="D130" s="43">
        <f t="shared" ref="D130" si="191">H130+L130</f>
        <v>5875.7751794000005</v>
      </c>
      <c r="E130" s="43">
        <f t="shared" ref="E130" si="192">I130+M130</f>
        <v>3979.35147031</v>
      </c>
      <c r="F130" s="43">
        <v>17490.03051456</v>
      </c>
      <c r="G130" s="43">
        <v>10218.56880257</v>
      </c>
      <c r="H130" s="43">
        <v>5705.4077938500004</v>
      </c>
      <c r="I130" s="43">
        <v>1566.05391814</v>
      </c>
      <c r="J130" s="43">
        <v>2624.2096827599999</v>
      </c>
      <c r="K130" s="43">
        <v>40.544745040000002</v>
      </c>
      <c r="L130" s="43">
        <v>170.36738554999999</v>
      </c>
      <c r="M130" s="43">
        <v>2413.29755217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20233.61150078</v>
      </c>
      <c r="C131" s="43">
        <f t="shared" ref="C131" si="193">G131+K131</f>
        <v>10278.720468140002</v>
      </c>
      <c r="D131" s="43">
        <f t="shared" ref="D131" si="194">H131+L131</f>
        <v>5946.5808992799994</v>
      </c>
      <c r="E131" s="43">
        <f t="shared" ref="E131" si="195">I131+M131</f>
        <v>4008.3101333599998</v>
      </c>
      <c r="F131" s="43">
        <v>17609.461536760002</v>
      </c>
      <c r="G131" s="43">
        <v>10238.158429270001</v>
      </c>
      <c r="H131" s="43">
        <v>5777.3819549299997</v>
      </c>
      <c r="I131" s="43">
        <v>1593.9211525600001</v>
      </c>
      <c r="J131" s="43">
        <v>2624.14996402</v>
      </c>
      <c r="K131" s="43">
        <v>40.562038870000002</v>
      </c>
      <c r="L131" s="43">
        <v>169.19894435</v>
      </c>
      <c r="M131" s="43">
        <v>2414.3889807999999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20188.259441990002</v>
      </c>
      <c r="C132" s="43">
        <f t="shared" ref="C132" si="196">G132+K132</f>
        <v>10199.13151655</v>
      </c>
      <c r="D132" s="43">
        <f t="shared" ref="D132" si="197">H132+L132</f>
        <v>6106.1433957099998</v>
      </c>
      <c r="E132" s="43">
        <f t="shared" ref="E132" si="198">I132+M132</f>
        <v>3882.9845297299998</v>
      </c>
      <c r="F132" s="43">
        <v>17726.226106319999</v>
      </c>
      <c r="G132" s="43">
        <v>10159.747840870001</v>
      </c>
      <c r="H132" s="43">
        <v>5957.6999728299998</v>
      </c>
      <c r="I132" s="43">
        <v>1608.77829262</v>
      </c>
      <c r="J132" s="43">
        <v>2462.0333356699998</v>
      </c>
      <c r="K132" s="43">
        <v>39.383675680000003</v>
      </c>
      <c r="L132" s="43">
        <v>148.44342288000001</v>
      </c>
      <c r="M132" s="43">
        <v>2274.2062371100001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20467.443522739999</v>
      </c>
      <c r="C133" s="43">
        <f t="shared" ref="C133" si="199">G133+K133</f>
        <v>10434.808918370001</v>
      </c>
      <c r="D133" s="43">
        <f t="shared" ref="D133" si="200">H133+L133</f>
        <v>6195.8096147599999</v>
      </c>
      <c r="E133" s="43">
        <f t="shared" ref="E133" si="201">I133+M133</f>
        <v>3836.8249896099996</v>
      </c>
      <c r="F133" s="43">
        <v>18075.06391452</v>
      </c>
      <c r="G133" s="43">
        <v>10394.384959380001</v>
      </c>
      <c r="H133" s="43">
        <v>6058.0180967899996</v>
      </c>
      <c r="I133" s="43">
        <v>1622.6608583499999</v>
      </c>
      <c r="J133" s="43">
        <v>2392.3796082200001</v>
      </c>
      <c r="K133" s="43">
        <v>40.423958990000003</v>
      </c>
      <c r="L133" s="43">
        <v>137.79151797</v>
      </c>
      <c r="M133" s="43">
        <v>2214.16413126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20713.263400349999</v>
      </c>
      <c r="C134" s="43">
        <f t="shared" ref="C134" si="202">G134+K134</f>
        <v>10500.756166339999</v>
      </c>
      <c r="D134" s="43">
        <f t="shared" ref="D134" si="203">H134+L134</f>
        <v>6357.7007300400001</v>
      </c>
      <c r="E134" s="43">
        <f t="shared" ref="E134" si="204">I134+M134</f>
        <v>3854.8065039700004</v>
      </c>
      <c r="F134" s="43">
        <v>18361.95914743</v>
      </c>
      <c r="G134" s="43">
        <v>10487.1410863</v>
      </c>
      <c r="H134" s="43">
        <v>6218.1448137500001</v>
      </c>
      <c r="I134" s="43">
        <v>1656.67324738</v>
      </c>
      <c r="J134" s="43">
        <v>2351.3042529200002</v>
      </c>
      <c r="K134" s="43">
        <v>13.61508004</v>
      </c>
      <c r="L134" s="43">
        <v>139.55591629</v>
      </c>
      <c r="M134" s="43">
        <v>2198.1332565900002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21006.97201066</v>
      </c>
      <c r="C135" s="43">
        <f t="shared" ref="C135" si="205">G135+K135</f>
        <v>10819.38718003</v>
      </c>
      <c r="D135" s="43">
        <f t="shared" ref="D135" si="206">H135+L135</f>
        <v>6403.4360374100006</v>
      </c>
      <c r="E135" s="43">
        <f t="shared" ref="E135" si="207">I135+M135</f>
        <v>3784.1487932199998</v>
      </c>
      <c r="F135" s="43">
        <v>18827.99155508</v>
      </c>
      <c r="G135" s="43">
        <v>10807.12445497</v>
      </c>
      <c r="H135" s="43">
        <v>6338.3290856100002</v>
      </c>
      <c r="I135" s="43">
        <v>1682.5380144999999</v>
      </c>
      <c r="J135" s="43">
        <v>2178.9804555800001</v>
      </c>
      <c r="K135" s="43">
        <v>12.262725059999999</v>
      </c>
      <c r="L135" s="43">
        <v>65.106951800000004</v>
      </c>
      <c r="M135" s="43">
        <v>2101.6107787199999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21330.74303419</v>
      </c>
      <c r="C136" s="43">
        <f t="shared" ref="C136" si="208">G136+K136</f>
        <v>11066.849840250001</v>
      </c>
      <c r="D136" s="43">
        <f t="shared" ref="D136" si="209">H136+L136</f>
        <v>6556.3619854199997</v>
      </c>
      <c r="E136" s="43">
        <f t="shared" ref="E136" si="210">I136+M136</f>
        <v>3707.5312085199998</v>
      </c>
      <c r="F136" s="43">
        <v>19272.73387932</v>
      </c>
      <c r="G136" s="43">
        <v>11054.445812600001</v>
      </c>
      <c r="H136" s="43">
        <v>6492.3882953399998</v>
      </c>
      <c r="I136" s="43">
        <v>1725.8997713799999</v>
      </c>
      <c r="J136" s="43">
        <v>2058.0091548700002</v>
      </c>
      <c r="K136" s="43">
        <v>12.40402765</v>
      </c>
      <c r="L136" s="43">
        <v>63.973690079999997</v>
      </c>
      <c r="M136" s="43">
        <v>1981.6314371399999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21693.710008450002</v>
      </c>
      <c r="C137" s="43">
        <f t="shared" ref="C137" si="211">G137+K137</f>
        <v>11271.198601399999</v>
      </c>
      <c r="D137" s="43">
        <f t="shared" ref="D137" si="212">H137+L137</f>
        <v>6718.1399229599992</v>
      </c>
      <c r="E137" s="43">
        <f t="shared" ref="E137" si="213">I137+M137</f>
        <v>3704.3714840900002</v>
      </c>
      <c r="F137" s="43">
        <v>19694.907660770001</v>
      </c>
      <c r="G137" s="43">
        <v>11259.03504155</v>
      </c>
      <c r="H137" s="43">
        <v>6656.3946042999996</v>
      </c>
      <c r="I137" s="43">
        <v>1779.4780149200001</v>
      </c>
      <c r="J137" s="43">
        <v>1998.8023476799999</v>
      </c>
      <c r="K137" s="43">
        <v>12.16355985</v>
      </c>
      <c r="L137" s="43">
        <v>61.745318660000002</v>
      </c>
      <c r="M137" s="43">
        <v>1924.8934691699999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22343.247337680001</v>
      </c>
      <c r="C138" s="43">
        <f t="shared" ref="C138" si="214">G138+K138</f>
        <v>11690.89826339</v>
      </c>
      <c r="D138" s="43">
        <f t="shared" ref="D138" si="215">H138+L138</f>
        <v>6925.6550901500004</v>
      </c>
      <c r="E138" s="43">
        <f t="shared" ref="E138" si="216">I138+M138</f>
        <v>3726.6939841399999</v>
      </c>
      <c r="F138" s="43">
        <v>20349.984858219999</v>
      </c>
      <c r="G138" s="43">
        <v>11678.98519962</v>
      </c>
      <c r="H138" s="43">
        <v>6863.8977353</v>
      </c>
      <c r="I138" s="43">
        <v>1807.1019233</v>
      </c>
      <c r="J138" s="43">
        <v>1993.2624794599999</v>
      </c>
      <c r="K138" s="43">
        <v>11.913063770000001</v>
      </c>
      <c r="L138" s="43">
        <v>61.757354849999999</v>
      </c>
      <c r="M138" s="43">
        <v>1919.5920608399999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22572.753573509999</v>
      </c>
      <c r="C139" s="43">
        <f t="shared" ref="C139" si="217">G139+K139</f>
        <v>11363.37073323</v>
      </c>
      <c r="D139" s="43">
        <f t="shared" ref="D139" si="218">H139+L139</f>
        <v>7480.1315659900001</v>
      </c>
      <c r="E139" s="43">
        <f t="shared" ref="E139" si="219">I139+M139</f>
        <v>3729.2512742899999</v>
      </c>
      <c r="F139" s="43">
        <v>20633.128066370002</v>
      </c>
      <c r="G139" s="43">
        <v>11353.50688388</v>
      </c>
      <c r="H139" s="43">
        <v>7419.2817889500002</v>
      </c>
      <c r="I139" s="43">
        <v>1860.3393935399999</v>
      </c>
      <c r="J139" s="43">
        <v>1939.6255071400001</v>
      </c>
      <c r="K139" s="43">
        <v>9.8638493500000006</v>
      </c>
      <c r="L139" s="43">
        <v>60.849777039999999</v>
      </c>
      <c r="M139" s="43">
        <v>1868.9118807499999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22606.446139129999</v>
      </c>
      <c r="C140" s="43">
        <f t="shared" ref="C140" si="220">G140+K140</f>
        <v>11246.41261003</v>
      </c>
      <c r="D140" s="43">
        <f t="shared" ref="D140" si="221">H140+L140</f>
        <v>7562.1440139100005</v>
      </c>
      <c r="E140" s="43">
        <f t="shared" ref="E140" si="222">I140+M140</f>
        <v>3797.8895151900001</v>
      </c>
      <c r="F140" s="43">
        <v>20814.559053690002</v>
      </c>
      <c r="G140" s="43">
        <v>11236.922608540001</v>
      </c>
      <c r="H140" s="43">
        <v>7502.0265330800003</v>
      </c>
      <c r="I140" s="43">
        <v>2075.6099120700001</v>
      </c>
      <c r="J140" s="43">
        <v>1791.88708544</v>
      </c>
      <c r="K140" s="43">
        <v>9.4900014899999992</v>
      </c>
      <c r="L140" s="43">
        <v>60.117480829999998</v>
      </c>
      <c r="M140" s="43">
        <v>1722.27960312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23033.303528209999</v>
      </c>
      <c r="C141" s="43">
        <f t="shared" ref="C141" si="223">G141+K141</f>
        <v>11615.549908909999</v>
      </c>
      <c r="D141" s="43">
        <f t="shared" ref="D141" si="224">H141+L141</f>
        <v>7707.7273481499997</v>
      </c>
      <c r="E141" s="43">
        <f t="shared" ref="E141" si="225">I141+M141</f>
        <v>3710.02627115</v>
      </c>
      <c r="F141" s="43">
        <v>21227.449196940001</v>
      </c>
      <c r="G141" s="43">
        <v>11605.53082595</v>
      </c>
      <c r="H141" s="43">
        <v>7646.0953492799999</v>
      </c>
      <c r="I141" s="43">
        <v>1975.8230217099999</v>
      </c>
      <c r="J141" s="43">
        <v>1805.8543312700001</v>
      </c>
      <c r="K141" s="43">
        <v>10.01908296</v>
      </c>
      <c r="L141" s="43">
        <v>61.631998869999997</v>
      </c>
      <c r="M141" s="43">
        <v>1734.20324944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23146.521888949999</v>
      </c>
      <c r="C142" s="43">
        <f t="shared" ref="C142" si="226">G142+K142</f>
        <v>11672.6718674</v>
      </c>
      <c r="D142" s="43">
        <f t="shared" ref="D142" si="227">H142+L142</f>
        <v>7752.2915028899997</v>
      </c>
      <c r="E142" s="43">
        <f t="shared" ref="E142" si="228">I142+M142</f>
        <v>3721.5585186600001</v>
      </c>
      <c r="F142" s="43">
        <v>21356.164267929998</v>
      </c>
      <c r="G142" s="43">
        <v>11663.136489140001</v>
      </c>
      <c r="H142" s="43">
        <v>7690.1330831699997</v>
      </c>
      <c r="I142" s="43">
        <v>2002.89469562</v>
      </c>
      <c r="J142" s="43">
        <v>1790.3576210199999</v>
      </c>
      <c r="K142" s="43">
        <v>9.5353782599999999</v>
      </c>
      <c r="L142" s="43">
        <v>62.158419719999998</v>
      </c>
      <c r="M142" s="43">
        <v>1718.6638230399999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23802.819236570002</v>
      </c>
      <c r="C143" s="43">
        <f t="shared" ref="C143" si="229">G143+K143</f>
        <v>12086.092608270001</v>
      </c>
      <c r="D143" s="43">
        <f t="shared" ref="D143" si="230">H143+L143</f>
        <v>7910.4504817200004</v>
      </c>
      <c r="E143" s="43">
        <f t="shared" ref="E143" si="231">I143+M143</f>
        <v>3806.2761465799999</v>
      </c>
      <c r="F143" s="43">
        <v>21953.585800280001</v>
      </c>
      <c r="G143" s="43">
        <v>12076.01356227</v>
      </c>
      <c r="H143" s="43">
        <v>7845.2244202700003</v>
      </c>
      <c r="I143" s="43">
        <v>2032.34781774</v>
      </c>
      <c r="J143" s="43">
        <v>1849.2334362900001</v>
      </c>
      <c r="K143" s="43">
        <v>10.079046</v>
      </c>
      <c r="L143" s="43">
        <v>65.226061450000003</v>
      </c>
      <c r="M143" s="43">
        <v>1773.9283288399999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24410.87455067</v>
      </c>
      <c r="C144" s="43">
        <f t="shared" ref="C144" si="232">G144+K144</f>
        <v>12516.96215954</v>
      </c>
      <c r="D144" s="43">
        <f t="shared" ref="D144" si="233">H144+L144</f>
        <v>8072.6973703699996</v>
      </c>
      <c r="E144" s="43">
        <f t="shared" ref="E144" si="234">I144+M144</f>
        <v>3821.2150207599998</v>
      </c>
      <c r="F144" s="43">
        <v>22545.933196409998</v>
      </c>
      <c r="G144" s="43">
        <v>12506.636662430001</v>
      </c>
      <c r="H144" s="43">
        <v>8006.3848868799996</v>
      </c>
      <c r="I144" s="43">
        <v>2032.9116471</v>
      </c>
      <c r="J144" s="43">
        <v>1864.94135426</v>
      </c>
      <c r="K144" s="43">
        <v>10.325497110000001</v>
      </c>
      <c r="L144" s="43">
        <v>66.312483490000005</v>
      </c>
      <c r="M144" s="43">
        <v>1788.30337366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24205.350761400001</v>
      </c>
      <c r="C145" s="43">
        <f t="shared" ref="C145" si="235">G145+K145</f>
        <v>12157.093816250001</v>
      </c>
      <c r="D145" s="43">
        <f t="shared" ref="D145" si="236">H145+L145</f>
        <v>7970.3305441600005</v>
      </c>
      <c r="E145" s="43">
        <f t="shared" ref="E145" si="237">I145+M145</f>
        <v>4077.9264009899998</v>
      </c>
      <c r="F145" s="43">
        <v>22343.856485010001</v>
      </c>
      <c r="G145" s="43">
        <v>12146.642197470001</v>
      </c>
      <c r="H145" s="43">
        <v>7904.2375475700001</v>
      </c>
      <c r="I145" s="43">
        <v>2292.9767399699999</v>
      </c>
      <c r="J145" s="43">
        <v>1861.4942763900001</v>
      </c>
      <c r="K145" s="43">
        <v>10.45161878</v>
      </c>
      <c r="L145" s="43">
        <v>66.092996589999998</v>
      </c>
      <c r="M145" s="43">
        <v>1784.9496610199999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23955.93878189</v>
      </c>
      <c r="C146" s="43">
        <f t="shared" ref="C146" si="238">G146+K146</f>
        <v>12097.869057010001</v>
      </c>
      <c r="D146" s="43">
        <f t="shared" ref="D146" si="239">H146+L146</f>
        <v>7812.7302199899996</v>
      </c>
      <c r="E146" s="43">
        <f t="shared" ref="E146" si="240">I146+M146</f>
        <v>4045.3395048899997</v>
      </c>
      <c r="F146" s="43">
        <v>22110.180924929999</v>
      </c>
      <c r="G146" s="43">
        <v>12087.41629791</v>
      </c>
      <c r="H146" s="43">
        <v>7747.9304460699996</v>
      </c>
      <c r="I146" s="43">
        <v>2274.8341809499998</v>
      </c>
      <c r="J146" s="43">
        <v>1845.75785696</v>
      </c>
      <c r="K146" s="43">
        <v>10.4527591</v>
      </c>
      <c r="L146" s="43">
        <v>64.799773920000007</v>
      </c>
      <c r="M146" s="43">
        <v>1770.5053239399999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23749.644679640001</v>
      </c>
      <c r="C147" s="43">
        <f t="shared" ref="C147" si="241">G147+K147</f>
        <v>11873.494036740001</v>
      </c>
      <c r="D147" s="43">
        <f t="shared" ref="D147" si="242">H147+L147</f>
        <v>7847.6909210200001</v>
      </c>
      <c r="E147" s="43">
        <f t="shared" ref="E147" si="243">I147+M147</f>
        <v>4028.45972188</v>
      </c>
      <c r="F147" s="43">
        <v>21902.764031269999</v>
      </c>
      <c r="G147" s="43">
        <v>11863.305023770001</v>
      </c>
      <c r="H147" s="43">
        <v>7782.5687632199997</v>
      </c>
      <c r="I147" s="43">
        <v>2256.8902442799999</v>
      </c>
      <c r="J147" s="43">
        <v>1846.88064837</v>
      </c>
      <c r="K147" s="43">
        <v>10.18901297</v>
      </c>
      <c r="L147" s="43">
        <v>65.122157799999997</v>
      </c>
      <c r="M147" s="43">
        <v>1771.5694776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23091.762763949999</v>
      </c>
      <c r="C148" s="43">
        <f t="shared" ref="C148" si="244">G148+K148</f>
        <v>11205.44851043</v>
      </c>
      <c r="D148" s="43">
        <f t="shared" ref="D148" si="245">H148+L148</f>
        <v>7772.2102566700005</v>
      </c>
      <c r="E148" s="43">
        <f t="shared" ref="E148" si="246">I148+M148</f>
        <v>4114.1039968499999</v>
      </c>
      <c r="F148" s="43">
        <v>21326.84739649</v>
      </c>
      <c r="G148" s="43">
        <v>11195.49317544</v>
      </c>
      <c r="H148" s="43">
        <v>7708.1005954100001</v>
      </c>
      <c r="I148" s="43">
        <v>2423.2536256399999</v>
      </c>
      <c r="J148" s="43">
        <v>1764.91536746</v>
      </c>
      <c r="K148" s="43">
        <v>9.9553349900000008</v>
      </c>
      <c r="L148" s="43">
        <v>64.109661259999996</v>
      </c>
      <c r="M148" s="43">
        <v>1690.85037121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23011.49728861</v>
      </c>
      <c r="C149" s="43">
        <f t="shared" ref="C149" si="247">G149+K149</f>
        <v>11250.85269089</v>
      </c>
      <c r="D149" s="43">
        <f t="shared" ref="D149" si="248">H149+L149</f>
        <v>7464.8084975100001</v>
      </c>
      <c r="E149" s="43">
        <f t="shared" ref="E149" si="249">I149+M149</f>
        <v>4295.83610021</v>
      </c>
      <c r="F149" s="43">
        <v>20878.604470409999</v>
      </c>
      <c r="G149" s="43">
        <v>11240.610914430001</v>
      </c>
      <c r="H149" s="43">
        <v>7385.4518031799998</v>
      </c>
      <c r="I149" s="43">
        <v>2252.5417527999998</v>
      </c>
      <c r="J149" s="43">
        <v>2132.8928182</v>
      </c>
      <c r="K149" s="43">
        <v>10.241776460000001</v>
      </c>
      <c r="L149" s="43">
        <v>79.356694329999996</v>
      </c>
      <c r="M149" s="43">
        <v>2043.29434741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22746.90050019</v>
      </c>
      <c r="C150" s="43">
        <f t="shared" ref="C150" si="250">G150+K150</f>
        <v>11300.6559963</v>
      </c>
      <c r="D150" s="43">
        <f t="shared" ref="D150" si="251">H150+L150</f>
        <v>7220.0138658699998</v>
      </c>
      <c r="E150" s="43">
        <f t="shared" ref="E150" si="252">I150+M150</f>
        <v>4226.2306380199998</v>
      </c>
      <c r="F150" s="43">
        <v>20639.496473319999</v>
      </c>
      <c r="G150" s="43">
        <v>11290.21187718</v>
      </c>
      <c r="H150" s="43">
        <v>7140.81180976</v>
      </c>
      <c r="I150" s="43">
        <v>2208.4727863799999</v>
      </c>
      <c r="J150" s="43">
        <v>2107.4040268700001</v>
      </c>
      <c r="K150" s="43">
        <v>10.44411912</v>
      </c>
      <c r="L150" s="43">
        <v>79.202056110000001</v>
      </c>
      <c r="M150" s="43">
        <v>2017.7578516399999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22387.317157220001</v>
      </c>
      <c r="C151" s="43">
        <f t="shared" ref="C151" si="253">G151+K151</f>
        <v>11311.490612359999</v>
      </c>
      <c r="D151" s="43">
        <f t="shared" ref="D151" si="254">H151+L151</f>
        <v>6902.91187722</v>
      </c>
      <c r="E151" s="43">
        <f t="shared" ref="E151" si="255">I151+M151</f>
        <v>4172.9146676399996</v>
      </c>
      <c r="F151" s="43">
        <v>20312.830534640001</v>
      </c>
      <c r="G151" s="43">
        <v>11296.91819061</v>
      </c>
      <c r="H151" s="43">
        <v>6828.7687984900003</v>
      </c>
      <c r="I151" s="43">
        <v>2187.1435455400001</v>
      </c>
      <c r="J151" s="43">
        <v>2074.4866225800001</v>
      </c>
      <c r="K151" s="43">
        <v>14.57242175</v>
      </c>
      <c r="L151" s="43">
        <v>74.143078729999999</v>
      </c>
      <c r="M151" s="43">
        <v>1985.7711221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21893.779137270001</v>
      </c>
      <c r="C152" s="43">
        <f t="shared" ref="C152" si="256">G152+K152</f>
        <v>11100.90544069</v>
      </c>
      <c r="D152" s="43">
        <f t="shared" ref="D152" si="257">H152+L152</f>
        <v>6619.9587523099999</v>
      </c>
      <c r="E152" s="43">
        <f t="shared" ref="E152" si="258">I152+M152</f>
        <v>4172.91494427</v>
      </c>
      <c r="F152" s="43">
        <v>19826.204221330001</v>
      </c>
      <c r="G152" s="43">
        <v>11087.12377459</v>
      </c>
      <c r="H152" s="43">
        <v>6550.78073786</v>
      </c>
      <c r="I152" s="43">
        <v>2188.2997088799998</v>
      </c>
      <c r="J152" s="43">
        <v>2067.5749159400002</v>
      </c>
      <c r="K152" s="43">
        <v>13.781666100000001</v>
      </c>
      <c r="L152" s="43">
        <v>69.178014450000006</v>
      </c>
      <c r="M152" s="43">
        <v>1984.61523539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21666.546561319999</v>
      </c>
      <c r="C153" s="43">
        <f t="shared" ref="C153" si="259">G153+K153</f>
        <v>11178.60592095</v>
      </c>
      <c r="D153" s="43">
        <f t="shared" ref="D153" si="260">H153+L153</f>
        <v>6428.1232619100001</v>
      </c>
      <c r="E153" s="43">
        <f t="shared" ref="E153" si="261">I153+M153</f>
        <v>4059.8173784599999</v>
      </c>
      <c r="F153" s="43">
        <v>19691.522354739998</v>
      </c>
      <c r="G153" s="43">
        <v>11164.718406739999</v>
      </c>
      <c r="H153" s="43">
        <v>6358.4375771200002</v>
      </c>
      <c r="I153" s="43">
        <v>2168.36637088</v>
      </c>
      <c r="J153" s="43">
        <v>1975.0242065800001</v>
      </c>
      <c r="K153" s="43">
        <v>13.887514210000001</v>
      </c>
      <c r="L153" s="43">
        <v>69.685684789999996</v>
      </c>
      <c r="M153" s="43">
        <v>1891.4510075799999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19701.045501029999</v>
      </c>
      <c r="C154" s="43">
        <f t="shared" ref="C154" si="262">G154+K154</f>
        <v>11014.894944469999</v>
      </c>
      <c r="D154" s="43">
        <f t="shared" ref="D154" si="263">H154+L154</f>
        <v>5955.6582495499997</v>
      </c>
      <c r="E154" s="43">
        <f t="shared" ref="E154" si="264">I154+M154</f>
        <v>2730.4923070099999</v>
      </c>
      <c r="F154" s="43">
        <v>19033.605251609999</v>
      </c>
      <c r="G154" s="43">
        <v>11000.69792418</v>
      </c>
      <c r="H154" s="43">
        <v>5935.9952362699996</v>
      </c>
      <c r="I154" s="43">
        <v>2096.9120911599998</v>
      </c>
      <c r="J154" s="43">
        <v>667.44024941999999</v>
      </c>
      <c r="K154" s="43">
        <v>14.197020289999999</v>
      </c>
      <c r="L154" s="43">
        <v>19.663013280000001</v>
      </c>
      <c r="M154" s="43">
        <v>633.58021584999995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19759.960877720001</v>
      </c>
      <c r="C155" s="43">
        <f t="shared" ref="C155" si="265">G155+K155</f>
        <v>11196.16504077</v>
      </c>
      <c r="D155" s="43">
        <f t="shared" ref="D155" si="266">H155+L155</f>
        <v>5818.9840341199997</v>
      </c>
      <c r="E155" s="43">
        <f t="shared" ref="E155" si="267">I155+M155</f>
        <v>2744.81180283</v>
      </c>
      <c r="F155" s="43">
        <v>19066.88668295</v>
      </c>
      <c r="G155" s="43">
        <v>11181.76005904</v>
      </c>
      <c r="H155" s="43">
        <v>5799.3169520199999</v>
      </c>
      <c r="I155" s="43">
        <v>2085.8096718900001</v>
      </c>
      <c r="J155" s="43">
        <v>693.07419476999996</v>
      </c>
      <c r="K155" s="43">
        <v>14.404981729999999</v>
      </c>
      <c r="L155" s="43">
        <v>19.667082099999998</v>
      </c>
      <c r="M155" s="43">
        <v>659.00213094000003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19743.084916880001</v>
      </c>
      <c r="C156" s="43">
        <f t="shared" ref="C156" si="268">G156+K156</f>
        <v>11307.484249409999</v>
      </c>
      <c r="D156" s="43">
        <f t="shared" ref="D156" si="269">H156+L156</f>
        <v>5717.2092824299998</v>
      </c>
      <c r="E156" s="43">
        <f t="shared" ref="E156" si="270">I156+M156</f>
        <v>2718.3913850399999</v>
      </c>
      <c r="F156" s="43">
        <v>19052.905603269999</v>
      </c>
      <c r="G156" s="43">
        <v>11291.568733169999</v>
      </c>
      <c r="H156" s="43">
        <v>5697.6174595299999</v>
      </c>
      <c r="I156" s="43">
        <v>2063.71941057</v>
      </c>
      <c r="J156" s="43">
        <v>690.17931361000001</v>
      </c>
      <c r="K156" s="43">
        <v>15.915516240000001</v>
      </c>
      <c r="L156" s="43">
        <v>19.5918229</v>
      </c>
      <c r="M156" s="43">
        <v>654.67197447000001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19860.328975429999</v>
      </c>
      <c r="C157" s="43">
        <f t="shared" ref="C157" si="271">G157+K157</f>
        <v>11608.011215640001</v>
      </c>
      <c r="D157" s="43">
        <f t="shared" ref="D157" si="272">H157+L157</f>
        <v>5556.1034317799995</v>
      </c>
      <c r="E157" s="43">
        <f t="shared" ref="E157" si="273">I157+M157</f>
        <v>2696.2143280099999</v>
      </c>
      <c r="F157" s="43">
        <v>19166.876814399999</v>
      </c>
      <c r="G157" s="43">
        <v>11591.415842500001</v>
      </c>
      <c r="H157" s="43">
        <v>5536.5008265099996</v>
      </c>
      <c r="I157" s="43">
        <v>2038.96014539</v>
      </c>
      <c r="J157" s="43">
        <v>693.45216102999996</v>
      </c>
      <c r="K157" s="43">
        <v>16.59537314</v>
      </c>
      <c r="L157" s="43">
        <v>19.602605270000002</v>
      </c>
      <c r="M157" s="43">
        <v>657.25418262000005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20021.27005427</v>
      </c>
      <c r="C158" s="43">
        <f t="shared" ref="C158" si="274">G158+K158</f>
        <v>11864.118750809999</v>
      </c>
      <c r="D158" s="43">
        <f t="shared" ref="D158" si="275">H158+L158</f>
        <v>5500.2621532399999</v>
      </c>
      <c r="E158" s="43">
        <f t="shared" ref="E158" si="276">I158+M158</f>
        <v>2656.8891502199999</v>
      </c>
      <c r="F158" s="43">
        <v>19329.310323090001</v>
      </c>
      <c r="G158" s="43">
        <v>11849.153419529999</v>
      </c>
      <c r="H158" s="43">
        <v>5480.6647980400003</v>
      </c>
      <c r="I158" s="43">
        <v>1999.49210552</v>
      </c>
      <c r="J158" s="43">
        <v>691.95973117999995</v>
      </c>
      <c r="K158" s="43">
        <v>14.965331279999999</v>
      </c>
      <c r="L158" s="43">
        <v>19.597355199999999</v>
      </c>
      <c r="M158" s="43">
        <v>657.39704470000004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20430.45274515</v>
      </c>
      <c r="C159" s="43">
        <f t="shared" ref="C159" si="277">G159+K159</f>
        <v>12334.83909453</v>
      </c>
      <c r="D159" s="43">
        <f t="shared" ref="D159" si="278">H159+L159</f>
        <v>5458.7657351400003</v>
      </c>
      <c r="E159" s="43">
        <f t="shared" ref="E159" si="279">I159+M159</f>
        <v>2636.8479154799998</v>
      </c>
      <c r="F159" s="43">
        <v>19742.8949593</v>
      </c>
      <c r="G159" s="43">
        <v>12319.83936312</v>
      </c>
      <c r="H159" s="43">
        <v>5439.2293645899999</v>
      </c>
      <c r="I159" s="43">
        <v>1983.8262315899999</v>
      </c>
      <c r="J159" s="43">
        <v>687.55778584999996</v>
      </c>
      <c r="K159" s="43">
        <v>14.999731410000001</v>
      </c>
      <c r="L159" s="43">
        <v>19.536370550000001</v>
      </c>
      <c r="M159" s="43">
        <v>653.02168388999996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20509.515364769999</v>
      </c>
      <c r="C160" s="43">
        <f t="shared" ref="C160" si="280">G160+K160</f>
        <v>12448.343281609999</v>
      </c>
      <c r="D160" s="43">
        <f t="shared" ref="D160" si="281">H160+L160</f>
        <v>5429.3582726999994</v>
      </c>
      <c r="E160" s="43">
        <f t="shared" ref="E160" si="282">I160+M160</f>
        <v>2631.8138104600002</v>
      </c>
      <c r="F160" s="43">
        <v>19782.396489449999</v>
      </c>
      <c r="G160" s="43">
        <v>12390.06360616</v>
      </c>
      <c r="H160" s="43">
        <v>5409.8257525199997</v>
      </c>
      <c r="I160" s="43">
        <v>1982.50713077</v>
      </c>
      <c r="J160" s="43">
        <v>727.11887532000003</v>
      </c>
      <c r="K160" s="43">
        <v>58.279675449999999</v>
      </c>
      <c r="L160" s="43">
        <v>19.532520179999999</v>
      </c>
      <c r="M160" s="43">
        <v>649.30667969000001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20941.727941140001</v>
      </c>
      <c r="C161" s="43">
        <f t="shared" ref="C161" si="283">G161+K161</f>
        <v>12832.693945380001</v>
      </c>
      <c r="D161" s="43">
        <f t="shared" ref="D161" si="284">H161+L161</f>
        <v>5492.5011310100008</v>
      </c>
      <c r="E161" s="43">
        <f t="shared" ref="E161" si="285">I161+M161</f>
        <v>2616.53286475</v>
      </c>
      <c r="F161" s="43">
        <v>20211.767478630001</v>
      </c>
      <c r="G161" s="43">
        <v>12774.14613073</v>
      </c>
      <c r="H161" s="43">
        <v>5473.5491944100004</v>
      </c>
      <c r="I161" s="43">
        <v>1964.0721534899999</v>
      </c>
      <c r="J161" s="43">
        <v>729.96046250999996</v>
      </c>
      <c r="K161" s="43">
        <v>58.547814649999999</v>
      </c>
      <c r="L161" s="43">
        <v>18.9519366</v>
      </c>
      <c r="M161" s="43">
        <v>652.46071126000004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21430.630762950001</v>
      </c>
      <c r="C162" s="43">
        <f t="shared" ref="C162" si="286">G162+K162</f>
        <v>13372.31723794</v>
      </c>
      <c r="D162" s="43">
        <f t="shared" ref="D162" si="287">H162+L162</f>
        <v>5461.1451023900008</v>
      </c>
      <c r="E162" s="43">
        <f t="shared" ref="E162" si="288">I162+M162</f>
        <v>2597.16842262</v>
      </c>
      <c r="F162" s="43">
        <v>20716.837416909999</v>
      </c>
      <c r="G162" s="43">
        <v>13313.62194302</v>
      </c>
      <c r="H162" s="43">
        <v>5442.2105396200004</v>
      </c>
      <c r="I162" s="43">
        <v>1961.0049342699999</v>
      </c>
      <c r="J162" s="43">
        <v>713.79334603999996</v>
      </c>
      <c r="K162" s="43">
        <v>58.695294920000002</v>
      </c>
      <c r="L162" s="43">
        <v>18.934562769999999</v>
      </c>
      <c r="M162" s="43">
        <v>636.16348834999997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21654.1640978</v>
      </c>
      <c r="C163" s="43">
        <f t="shared" ref="C163" si="289">G163+K163</f>
        <v>13618.10392648</v>
      </c>
      <c r="D163" s="43">
        <f t="shared" ref="D163" si="290">H163+L163</f>
        <v>5233.1038809800002</v>
      </c>
      <c r="E163" s="43">
        <f t="shared" ref="E163" si="291">I163+M163</f>
        <v>2802.9562903400001</v>
      </c>
      <c r="F163" s="43">
        <v>20946.478824760001</v>
      </c>
      <c r="G163" s="43">
        <v>13559.46233855</v>
      </c>
      <c r="H163" s="43">
        <v>5214.2299391500001</v>
      </c>
      <c r="I163" s="43">
        <v>2172.78654706</v>
      </c>
      <c r="J163" s="43">
        <v>707.68527303999997</v>
      </c>
      <c r="K163" s="43">
        <v>58.64158793</v>
      </c>
      <c r="L163" s="43">
        <v>18.87394183</v>
      </c>
      <c r="M163" s="43">
        <v>630.16974328000003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22114.844693800002</v>
      </c>
      <c r="C164" s="43">
        <f t="shared" ref="C164" si="292">G164+K164</f>
        <v>14030.621297260001</v>
      </c>
      <c r="D164" s="43">
        <f t="shared" ref="D164" si="293">H164+L164</f>
        <v>5304.1986660499997</v>
      </c>
      <c r="E164" s="43">
        <f t="shared" ref="E164" si="294">I164+M164</f>
        <v>2780.0247304899999</v>
      </c>
      <c r="F164" s="43">
        <v>21410.562473540002</v>
      </c>
      <c r="G164" s="43">
        <v>13972.06923882</v>
      </c>
      <c r="H164" s="43">
        <v>5285.4118294999998</v>
      </c>
      <c r="I164" s="43">
        <v>2153.0814052199999</v>
      </c>
      <c r="J164" s="43">
        <v>704.28222026000003</v>
      </c>
      <c r="K164" s="43">
        <v>58.552058440000003</v>
      </c>
      <c r="L164" s="43">
        <v>18.78683655</v>
      </c>
      <c r="M164" s="43">
        <v>626.94332526999995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22924.000400739998</v>
      </c>
      <c r="C165" s="43">
        <f t="shared" ref="C165" si="295">G165+K165</f>
        <v>14664.25086002</v>
      </c>
      <c r="D165" s="43">
        <f t="shared" ref="D165" si="296">H165+L165</f>
        <v>5526.5357814700001</v>
      </c>
      <c r="E165" s="43">
        <f t="shared" ref="E165" si="297">I165+M165</f>
        <v>2733.2137592499998</v>
      </c>
      <c r="F165" s="43">
        <v>22259.137641820002</v>
      </c>
      <c r="G165" s="43">
        <v>14605.39701904</v>
      </c>
      <c r="H165" s="43">
        <v>5507.7994249399999</v>
      </c>
      <c r="I165" s="43">
        <v>2145.9411978399999</v>
      </c>
      <c r="J165" s="43">
        <v>664.86275892000003</v>
      </c>
      <c r="K165" s="43">
        <v>58.853840980000001</v>
      </c>
      <c r="L165" s="43">
        <v>18.736356529999998</v>
      </c>
      <c r="M165" s="43">
        <v>587.27256140999998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22662.100299829999</v>
      </c>
      <c r="C166" s="43">
        <f t="shared" ref="C166" si="298">G166+K166</f>
        <v>14394.39749241</v>
      </c>
      <c r="D166" s="43">
        <f t="shared" ref="D166" si="299">H166+L166</f>
        <v>5632.1373686100005</v>
      </c>
      <c r="E166" s="43">
        <f t="shared" ref="E166" si="300">I166+M166</f>
        <v>2635.5654388099997</v>
      </c>
      <c r="F166" s="43">
        <v>22086.55773303</v>
      </c>
      <c r="G166" s="43">
        <v>14377.79945009</v>
      </c>
      <c r="H166" s="43">
        <v>5613.0980420100004</v>
      </c>
      <c r="I166" s="43">
        <v>2095.6602409299999</v>
      </c>
      <c r="J166" s="43">
        <v>575.54256680000003</v>
      </c>
      <c r="K166" s="43">
        <v>16.598042320000001</v>
      </c>
      <c r="L166" s="43">
        <v>19.039326599999999</v>
      </c>
      <c r="M166" s="43">
        <v>539.90519787999995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23060.711607239999</v>
      </c>
      <c r="C167" s="43">
        <f t="shared" ref="C167" si="301">G167+K167</f>
        <v>14897.55574639</v>
      </c>
      <c r="D167" s="43">
        <f t="shared" ref="D167" si="302">H167+L167</f>
        <v>5584.0677348099998</v>
      </c>
      <c r="E167" s="43">
        <f t="shared" ref="E167" si="303">I167+M167</f>
        <v>2579.0881260400001</v>
      </c>
      <c r="F167" s="43">
        <v>22492.665274589999</v>
      </c>
      <c r="G167" s="43">
        <v>14881.044236</v>
      </c>
      <c r="H167" s="43">
        <v>5565.21400421</v>
      </c>
      <c r="I167" s="43">
        <v>2046.4070343799999</v>
      </c>
      <c r="J167" s="43">
        <v>568.04633264999995</v>
      </c>
      <c r="K167" s="43">
        <v>16.511510390000002</v>
      </c>
      <c r="L167" s="43">
        <v>18.853730599999999</v>
      </c>
      <c r="M167" s="43">
        <v>532.68109165999999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23298.405895600001</v>
      </c>
      <c r="C168" s="43">
        <f t="shared" ref="C168" si="304">G168+K168</f>
        <v>14968.25693202</v>
      </c>
      <c r="D168" s="43">
        <f t="shared" ref="D168" si="305">H168+L168</f>
        <v>5731.1076522700005</v>
      </c>
      <c r="E168" s="43">
        <f t="shared" ref="E168" si="306">I168+M168</f>
        <v>2599.0413113099999</v>
      </c>
      <c r="F168" s="43">
        <v>22687.233893280001</v>
      </c>
      <c r="G168" s="43">
        <v>14911.65052739</v>
      </c>
      <c r="H168" s="43">
        <v>5712.1546142500001</v>
      </c>
      <c r="I168" s="43">
        <v>2063.42875164</v>
      </c>
      <c r="J168" s="43">
        <v>611.17200232000005</v>
      </c>
      <c r="K168" s="43">
        <v>56.60640463</v>
      </c>
      <c r="L168" s="43">
        <v>18.953038020000001</v>
      </c>
      <c r="M168" s="43">
        <v>535.61255967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23642.415296809999</v>
      </c>
      <c r="C169" s="43">
        <f t="shared" ref="C169" si="307">G169+K169</f>
        <v>15167.27603065</v>
      </c>
      <c r="D169" s="43">
        <f t="shared" ref="D169" si="308">H169+L169</f>
        <v>5840.5766430900003</v>
      </c>
      <c r="E169" s="43">
        <f t="shared" ref="E169" si="309">I169+M169</f>
        <v>2634.56262307</v>
      </c>
      <c r="F169" s="43">
        <v>23027.58052576</v>
      </c>
      <c r="G169" s="43">
        <v>15108.08605027</v>
      </c>
      <c r="H169" s="43">
        <v>5821.1740377100004</v>
      </c>
      <c r="I169" s="43">
        <v>2098.3204377799998</v>
      </c>
      <c r="J169" s="43">
        <v>614.83477104999997</v>
      </c>
      <c r="K169" s="43">
        <v>59.189980380000002</v>
      </c>
      <c r="L169" s="43">
        <v>19.402605380000001</v>
      </c>
      <c r="M169" s="43">
        <v>536.24218528999995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24130.0910272</v>
      </c>
      <c r="C170" s="43">
        <f t="shared" ref="C170" si="310">G170+K170</f>
        <v>15441.237640519999</v>
      </c>
      <c r="D170" s="43">
        <f t="shared" ref="D170" si="311">H170+L170</f>
        <v>6036.8796390999996</v>
      </c>
      <c r="E170" s="43">
        <f t="shared" ref="E170" si="312">I170+M170</f>
        <v>2651.9737475799998</v>
      </c>
      <c r="F170" s="43">
        <v>23511.778852700001</v>
      </c>
      <c r="G170" s="43">
        <v>15376.567066649999</v>
      </c>
      <c r="H170" s="43">
        <v>6017.2856467299998</v>
      </c>
      <c r="I170" s="43">
        <v>2117.9261393199999</v>
      </c>
      <c r="J170" s="43">
        <v>618.31217449999997</v>
      </c>
      <c r="K170" s="43">
        <v>64.670573869999998</v>
      </c>
      <c r="L170" s="43">
        <v>19.593992369999999</v>
      </c>
      <c r="M170" s="43">
        <v>534.04760825999995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24863.374860020002</v>
      </c>
      <c r="C171" s="43">
        <f t="shared" ref="C171" si="313">G171+K171</f>
        <v>15907.54889839</v>
      </c>
      <c r="D171" s="43">
        <f t="shared" ref="D171" si="314">H171+L171</f>
        <v>6305.7503759400006</v>
      </c>
      <c r="E171" s="43">
        <f t="shared" ref="E171" si="315">I171+M171</f>
        <v>2650.0755856899996</v>
      </c>
      <c r="F171" s="43">
        <v>24279.54585636</v>
      </c>
      <c r="G171" s="43">
        <v>15848.395822639999</v>
      </c>
      <c r="H171" s="43">
        <v>6285.7636228800002</v>
      </c>
      <c r="I171" s="43">
        <v>2145.3864108399998</v>
      </c>
      <c r="J171" s="43">
        <v>583.82900366000001</v>
      </c>
      <c r="K171" s="43">
        <v>59.153075749999999</v>
      </c>
      <c r="L171" s="43">
        <v>19.986753060000002</v>
      </c>
      <c r="M171" s="43">
        <v>504.68917484999997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25843.122613840002</v>
      </c>
      <c r="C172" s="43">
        <f t="shared" ref="C172" si="316">G172+K172</f>
        <v>16577.86213917</v>
      </c>
      <c r="D172" s="43">
        <f t="shared" ref="D172" si="317">H172+L172</f>
        <v>6596.6769003999998</v>
      </c>
      <c r="E172" s="43">
        <f t="shared" ref="E172" si="318">I172+M172</f>
        <v>2668.5835742700001</v>
      </c>
      <c r="F172" s="43">
        <v>25304.441911400001</v>
      </c>
      <c r="G172" s="43">
        <v>16560.18215067</v>
      </c>
      <c r="H172" s="43">
        <v>6576.6786871599998</v>
      </c>
      <c r="I172" s="43">
        <v>2167.5810735700002</v>
      </c>
      <c r="J172" s="43">
        <v>538.68070244</v>
      </c>
      <c r="K172" s="43">
        <v>17.6799885</v>
      </c>
      <c r="L172" s="43">
        <v>19.998213239999998</v>
      </c>
      <c r="M172" s="43">
        <v>501.00250069999998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27019.990729789999</v>
      </c>
      <c r="C173" s="43">
        <f t="shared" ref="C173" si="319">G173+K173</f>
        <v>17545.285210440001</v>
      </c>
      <c r="D173" s="43">
        <f t="shared" ref="D173" si="320">H173+L173</f>
        <v>6788.4366086099999</v>
      </c>
      <c r="E173" s="43">
        <f t="shared" ref="E173" si="321">I173+M173</f>
        <v>2686.2689107400001</v>
      </c>
      <c r="F173" s="43">
        <v>26430.789608790001</v>
      </c>
      <c r="G173" s="43">
        <v>17482.805260990001</v>
      </c>
      <c r="H173" s="43">
        <v>6768.2146441100003</v>
      </c>
      <c r="I173" s="43">
        <v>2179.7697036899999</v>
      </c>
      <c r="J173" s="43">
        <v>589.20112099999994</v>
      </c>
      <c r="K173" s="43">
        <v>62.479949449999999</v>
      </c>
      <c r="L173" s="43">
        <v>20.221964499999999</v>
      </c>
      <c r="M173" s="43">
        <v>506.49920705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28001.053133360001</v>
      </c>
      <c r="C174" s="43">
        <f t="shared" ref="C174" si="322">G174+K174</f>
        <v>18123.129980989997</v>
      </c>
      <c r="D174" s="43">
        <f t="shared" ref="D174" si="323">H174+L174</f>
        <v>7148.9933295999999</v>
      </c>
      <c r="E174" s="43">
        <f t="shared" ref="E174" si="324">I174+M174</f>
        <v>2728.9298227700001</v>
      </c>
      <c r="F174" s="43">
        <v>27420.731214610001</v>
      </c>
      <c r="G174" s="43">
        <v>18061.472153319999</v>
      </c>
      <c r="H174" s="43">
        <v>7128.6640135300004</v>
      </c>
      <c r="I174" s="43">
        <v>2230.5950477599999</v>
      </c>
      <c r="J174" s="43">
        <v>580.32191875000001</v>
      </c>
      <c r="K174" s="43">
        <v>61.657827670000003</v>
      </c>
      <c r="L174" s="43">
        <v>20.329316070000001</v>
      </c>
      <c r="M174" s="43">
        <v>498.33477500999999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28614.077216419999</v>
      </c>
      <c r="C175" s="43">
        <f t="shared" ref="C175" si="325">G175+K175</f>
        <v>18548.595200300002</v>
      </c>
      <c r="D175" s="43">
        <f t="shared" ref="D175" si="326">H175+L175</f>
        <v>7315.6149384700002</v>
      </c>
      <c r="E175" s="43">
        <f t="shared" ref="E175" si="327">I175+M175</f>
        <v>2749.8670776499998</v>
      </c>
      <c r="F175" s="43">
        <v>28038.261579689999</v>
      </c>
      <c r="G175" s="43">
        <v>18485.51125843</v>
      </c>
      <c r="H175" s="43">
        <v>7296.4331151400002</v>
      </c>
      <c r="I175" s="43">
        <v>2256.3172061199998</v>
      </c>
      <c r="J175" s="43">
        <v>575.81563673000005</v>
      </c>
      <c r="K175" s="43">
        <v>63.083941869999997</v>
      </c>
      <c r="L175" s="43">
        <v>19.18182333</v>
      </c>
      <c r="M175" s="43">
        <v>493.54987153000002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29198.406978809999</v>
      </c>
      <c r="C176" s="43">
        <f t="shared" ref="C176" si="328">G176+K176</f>
        <v>19027.186179</v>
      </c>
      <c r="D176" s="43">
        <f t="shared" ref="D176" si="329">H176+L176</f>
        <v>7466.6596155099996</v>
      </c>
      <c r="E176" s="43">
        <f t="shared" ref="E176" si="330">I176+M176</f>
        <v>2704.5611843000001</v>
      </c>
      <c r="F176" s="43">
        <v>28686.83386173</v>
      </c>
      <c r="G176" s="43">
        <v>18964.190281120002</v>
      </c>
      <c r="H176" s="43">
        <v>7447.9197338599997</v>
      </c>
      <c r="I176" s="43">
        <v>2274.7238467500001</v>
      </c>
      <c r="J176" s="43">
        <v>511.57311707999997</v>
      </c>
      <c r="K176" s="43">
        <v>62.995897880000001</v>
      </c>
      <c r="L176" s="43">
        <v>18.739881650000001</v>
      </c>
      <c r="M176" s="43">
        <v>429.83733754999997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29662.639212919999</v>
      </c>
      <c r="C177" s="43">
        <f t="shared" ref="C177" si="331">G177+K177</f>
        <v>19309.20437865</v>
      </c>
      <c r="D177" s="43">
        <f t="shared" ref="D177" si="332">H177+L177</f>
        <v>7650.0909680599998</v>
      </c>
      <c r="E177" s="43">
        <f t="shared" ref="E177" si="333">I177+M177</f>
        <v>2703.3438662100002</v>
      </c>
      <c r="F177" s="43">
        <v>29162.61791918</v>
      </c>
      <c r="G177" s="43">
        <v>19247.919347849998</v>
      </c>
      <c r="H177" s="43">
        <v>7631.2421516799996</v>
      </c>
      <c r="I177" s="43">
        <v>2283.45641965</v>
      </c>
      <c r="J177" s="43">
        <v>500.02129373999998</v>
      </c>
      <c r="K177" s="43">
        <v>61.285030800000001</v>
      </c>
      <c r="L177" s="43">
        <v>18.848816379999999</v>
      </c>
      <c r="M177" s="43">
        <v>419.88744656</v>
      </c>
      <c r="N177" s="43"/>
      <c r="O177" s="43"/>
      <c r="P177" s="43"/>
      <c r="Q177" s="43"/>
    </row>
    <row r="178" spans="1:17" collapsed="1">
      <c r="A178" s="8">
        <v>45627</v>
      </c>
      <c r="B178" s="43">
        <v>29896.009323729999</v>
      </c>
      <c r="C178" s="43">
        <f t="shared" ref="C178" si="334">G178+K178</f>
        <v>19444.966547979999</v>
      </c>
      <c r="D178" s="43">
        <f t="shared" ref="D178" si="335">H178+L178</f>
        <v>7818.5129624699994</v>
      </c>
      <c r="E178" s="43">
        <f t="shared" ref="E178" si="336">I178+M178</f>
        <v>2632.5298132799999</v>
      </c>
      <c r="F178" s="43">
        <v>29460.399445269999</v>
      </c>
      <c r="G178" s="43">
        <v>19434.925012079999</v>
      </c>
      <c r="H178" s="43">
        <v>7799.4818272599996</v>
      </c>
      <c r="I178" s="43">
        <v>2225.9926059300001</v>
      </c>
      <c r="J178" s="43">
        <v>435.60987846</v>
      </c>
      <c r="K178" s="43">
        <v>10.0415359</v>
      </c>
      <c r="L178" s="43">
        <v>19.031135209999999</v>
      </c>
      <c r="M178" s="43">
        <v>406.53720735000002</v>
      </c>
      <c r="N178" s="43"/>
      <c r="O178" s="43"/>
      <c r="P178" s="43"/>
      <c r="Q178" s="43"/>
    </row>
    <row r="179" spans="1:17">
      <c r="A179" s="8">
        <v>45658</v>
      </c>
      <c r="B179" s="43">
        <v>30408.818692100001</v>
      </c>
      <c r="C179" s="43">
        <f t="shared" ref="C179" si="337">G179+K179</f>
        <v>20104.775020950001</v>
      </c>
      <c r="D179" s="43">
        <f t="shared" ref="D179" si="338">H179+L179</f>
        <v>7665.6400798000004</v>
      </c>
      <c r="E179" s="43">
        <f t="shared" ref="E179" si="339">I179+M179</f>
        <v>2638.4035913500002</v>
      </c>
      <c r="F179" s="43">
        <v>29967.04633872</v>
      </c>
      <c r="G179" s="43">
        <v>20082.499158049999</v>
      </c>
      <c r="H179" s="43">
        <v>7646.7136242400002</v>
      </c>
      <c r="I179" s="43">
        <v>2237.83355643</v>
      </c>
      <c r="J179" s="43">
        <v>441.77235338000003</v>
      </c>
      <c r="K179" s="43">
        <v>22.2758629</v>
      </c>
      <c r="L179" s="43">
        <v>18.926455560000001</v>
      </c>
      <c r="M179" s="43">
        <v>400.57003492000001</v>
      </c>
      <c r="N179" s="43"/>
      <c r="O179" s="43"/>
      <c r="P179" s="43"/>
      <c r="Q179" s="43"/>
    </row>
    <row r="180" spans="1:17">
      <c r="A180" s="8">
        <v>45689</v>
      </c>
      <c r="B180" s="43">
        <v>30703.745950879998</v>
      </c>
      <c r="C180" s="43">
        <f t="shared" ref="C180" si="340">G180+K180</f>
        <v>20285.781207280001</v>
      </c>
      <c r="D180" s="43">
        <f t="shared" ref="D180" si="341">H180+L180</f>
        <v>7765.3480256299999</v>
      </c>
      <c r="E180" s="43">
        <f t="shared" ref="E180" si="342">I180+M180</f>
        <v>2652.6167179700001</v>
      </c>
      <c r="F180" s="43">
        <v>30230.057177660001</v>
      </c>
      <c r="G180" s="43">
        <v>20227.911971270001</v>
      </c>
      <c r="H180" s="43">
        <v>7746.5866826800002</v>
      </c>
      <c r="I180" s="43">
        <v>2255.5585237099999</v>
      </c>
      <c r="J180" s="43">
        <v>473.68877321999997</v>
      </c>
      <c r="K180" s="43">
        <v>57.869236010000002</v>
      </c>
      <c r="L180" s="43">
        <v>18.76134295</v>
      </c>
      <c r="M180" s="43">
        <v>397.05819425999999</v>
      </c>
      <c r="N180" s="43"/>
      <c r="O180" s="43"/>
      <c r="P180" s="43"/>
      <c r="Q180" s="43"/>
    </row>
    <row r="181" spans="1:17">
      <c r="A181" s="8">
        <v>45717</v>
      </c>
      <c r="B181" s="43">
        <v>31143.564512050001</v>
      </c>
      <c r="C181" s="43">
        <f t="shared" ref="C181" si="343">G181+K181</f>
        <v>20572.714538420001</v>
      </c>
      <c r="D181" s="43">
        <f t="shared" ref="D181" si="344">H181+L181</f>
        <v>8095.2919015799998</v>
      </c>
      <c r="E181" s="43">
        <f t="shared" ref="E181" si="345">I181+M181</f>
        <v>2475.5580720499997</v>
      </c>
      <c r="F181" s="43">
        <v>30849.47960015</v>
      </c>
      <c r="G181" s="43">
        <v>20514.782873650001</v>
      </c>
      <c r="H181" s="43">
        <v>8076.53573271</v>
      </c>
      <c r="I181" s="43">
        <v>2258.1609937899998</v>
      </c>
      <c r="J181" s="43">
        <v>294.08491190000001</v>
      </c>
      <c r="K181" s="43">
        <v>57.931664769999998</v>
      </c>
      <c r="L181" s="43">
        <v>18.75616887</v>
      </c>
      <c r="M181" s="43">
        <v>217.39707826</v>
      </c>
      <c r="N181" s="43"/>
      <c r="O181" s="43"/>
      <c r="P181" s="43"/>
      <c r="Q181" s="43"/>
    </row>
    <row r="182" spans="1:17">
      <c r="A182" s="8">
        <v>45748</v>
      </c>
      <c r="B182" s="43">
        <v>31502.794605999999</v>
      </c>
      <c r="C182" s="43">
        <f t="shared" ref="C182" si="346">G182+K182</f>
        <v>21479.149457719999</v>
      </c>
      <c r="D182" s="43">
        <f t="shared" ref="D182" si="347">H182+L182</f>
        <v>7516.3025350299995</v>
      </c>
      <c r="E182" s="43">
        <f t="shared" ref="E182" si="348">I182+M182</f>
        <v>2507.3426132499999</v>
      </c>
      <c r="F182" s="43">
        <v>31203.620344930001</v>
      </c>
      <c r="G182" s="43">
        <v>21420.617259430001</v>
      </c>
      <c r="H182" s="43">
        <v>7497.4701563199997</v>
      </c>
      <c r="I182" s="43">
        <v>2285.5329291799999</v>
      </c>
      <c r="J182" s="43">
        <v>299.17426107</v>
      </c>
      <c r="K182" s="43">
        <v>58.532198289999997</v>
      </c>
      <c r="L182" s="43">
        <v>18.83237871</v>
      </c>
      <c r="M182" s="43">
        <v>221.80968407</v>
      </c>
      <c r="N182" s="43"/>
      <c r="O182" s="43"/>
      <c r="P182" s="43"/>
      <c r="Q182" s="43"/>
    </row>
    <row r="183" spans="1:17">
      <c r="A183" s="8">
        <v>45778</v>
      </c>
      <c r="B183" s="43">
        <v>32088.047140350001</v>
      </c>
      <c r="C183" s="43">
        <f t="shared" ref="C183" si="349">G183+K183</f>
        <v>22042.435417069999</v>
      </c>
      <c r="D183" s="43">
        <f t="shared" ref="D183" si="350">H183+L183</f>
        <v>7499.4009880000003</v>
      </c>
      <c r="E183" s="43">
        <f t="shared" ref="E183" si="351">I183+M183</f>
        <v>2546.2107352799999</v>
      </c>
      <c r="F183" s="43">
        <v>31740.79402854</v>
      </c>
      <c r="G183" s="43">
        <v>21934.041318129999</v>
      </c>
      <c r="H183" s="43">
        <v>7480.5814975200001</v>
      </c>
      <c r="I183" s="43">
        <v>2326.1712128899999</v>
      </c>
      <c r="J183" s="43">
        <v>347.25311181000001</v>
      </c>
      <c r="K183" s="43">
        <v>108.39409894000001</v>
      </c>
      <c r="L183" s="43">
        <v>18.819490479999999</v>
      </c>
      <c r="M183" s="43">
        <v>220.03952239</v>
      </c>
      <c r="N183" s="43"/>
      <c r="O183" s="43"/>
      <c r="P183" s="43"/>
      <c r="Q183" s="43"/>
    </row>
    <row r="184" spans="1:17">
      <c r="A184" s="8">
        <v>45809</v>
      </c>
      <c r="B184" s="43">
        <v>32362.741937089999</v>
      </c>
      <c r="C184" s="43">
        <f t="shared" ref="C184" si="352">G184+K184</f>
        <v>22229.383281810002</v>
      </c>
      <c r="D184" s="43">
        <f t="shared" ref="D184" si="353">H184+L184</f>
        <v>7540.4868396100001</v>
      </c>
      <c r="E184" s="43">
        <f t="shared" ref="E184" si="354">I184+M184</f>
        <v>2592.8718156699997</v>
      </c>
      <c r="F184" s="43">
        <v>32013.60147822</v>
      </c>
      <c r="G184" s="43">
        <v>22120.235005260001</v>
      </c>
      <c r="H184" s="43">
        <v>7521.6276190600001</v>
      </c>
      <c r="I184" s="43">
        <v>2371.7388538999999</v>
      </c>
      <c r="J184" s="43">
        <v>349.14045886999997</v>
      </c>
      <c r="K184" s="43">
        <v>109.14827655000001</v>
      </c>
      <c r="L184" s="43">
        <v>18.85922055</v>
      </c>
      <c r="M184" s="43">
        <v>221.13296177000001</v>
      </c>
      <c r="N184" s="43"/>
      <c r="O184" s="43"/>
      <c r="P184" s="43"/>
      <c r="Q184" s="43"/>
    </row>
    <row r="185" spans="1:17">
      <c r="A185" s="8">
        <v>45839</v>
      </c>
      <c r="B185" s="43">
        <v>32867.66465993</v>
      </c>
      <c r="C185" s="43">
        <f t="shared" ref="C185" si="355">G185+K185</f>
        <v>22622.26711402</v>
      </c>
      <c r="D185" s="43">
        <f t="shared" ref="D185" si="356">H185+L185</f>
        <v>7602.0055391599999</v>
      </c>
      <c r="E185" s="43">
        <f t="shared" ref="E185" si="357">I185+M185</f>
        <v>2643.3920067500003</v>
      </c>
      <c r="F185" s="43">
        <v>32550.082376570001</v>
      </c>
      <c r="G185" s="43">
        <v>22544.809333050001</v>
      </c>
      <c r="H185" s="43">
        <v>7583.1113555700003</v>
      </c>
      <c r="I185" s="43">
        <v>2422.1616879500002</v>
      </c>
      <c r="J185" s="43">
        <v>317.58228336000002</v>
      </c>
      <c r="K185" s="43">
        <v>77.457780970000002</v>
      </c>
      <c r="L185" s="43">
        <v>18.894183590000001</v>
      </c>
      <c r="M185" s="43">
        <v>221.23031879999999</v>
      </c>
      <c r="N185" s="43"/>
      <c r="O185" s="43"/>
      <c r="P185" s="43"/>
      <c r="Q185" s="43"/>
    </row>
    <row r="186" spans="1:17">
      <c r="A186" s="8">
        <v>45870</v>
      </c>
      <c r="B186" s="43">
        <v>33520.476362690002</v>
      </c>
      <c r="C186" s="43">
        <f t="shared" ref="C186" si="358">G186+K186</f>
        <v>23128.469417839999</v>
      </c>
      <c r="D186" s="43">
        <f t="shared" ref="D186" si="359">H186+L186</f>
        <v>7725.3120019299995</v>
      </c>
      <c r="E186" s="43">
        <f t="shared" ref="E186" si="360">I186+M186</f>
        <v>2666.6949429199999</v>
      </c>
      <c r="F186" s="43">
        <v>33176.711329439997</v>
      </c>
      <c r="G186" s="43">
        <v>23019.96968898</v>
      </c>
      <c r="H186" s="43">
        <v>7707.4509503299996</v>
      </c>
      <c r="I186" s="43">
        <v>2449.2906901299998</v>
      </c>
      <c r="J186" s="43">
        <v>343.76503324999999</v>
      </c>
      <c r="K186" s="43">
        <v>108.49972886</v>
      </c>
      <c r="L186" s="43">
        <v>17.8610516</v>
      </c>
      <c r="M186" s="43">
        <v>217.40425278999999</v>
      </c>
      <c r="N186" s="43"/>
      <c r="O186" s="43"/>
      <c r="P186" s="43"/>
      <c r="Q186" s="43"/>
    </row>
    <row r="187" spans="1:17">
      <c r="A187" s="8">
        <v>45901</v>
      </c>
      <c r="B187" s="43">
        <v>33495.394425040002</v>
      </c>
      <c r="C187" s="43">
        <f t="shared" ref="C187" si="361">G187+K187</f>
        <v>23104.285959860001</v>
      </c>
      <c r="D187" s="43">
        <f t="shared" ref="D187" si="362">H187+L187</f>
        <v>7713.2411066099994</v>
      </c>
      <c r="E187" s="43">
        <f t="shared" ref="E187" si="363">I187+M187</f>
        <v>2677.8673585699999</v>
      </c>
      <c r="F187" s="43">
        <v>33152.120902709998</v>
      </c>
      <c r="G187" s="43">
        <v>22995.447360310001</v>
      </c>
      <c r="H187" s="43">
        <v>7695.9712370999996</v>
      </c>
      <c r="I187" s="43">
        <v>2460.7023052999998</v>
      </c>
      <c r="J187" s="43">
        <v>343.27352232999999</v>
      </c>
      <c r="K187" s="43">
        <v>108.83859955</v>
      </c>
      <c r="L187" s="43">
        <v>17.269869509999999</v>
      </c>
      <c r="M187" s="43">
        <v>217.16505326999999</v>
      </c>
      <c r="N187" s="43"/>
      <c r="O187" s="43"/>
      <c r="P187" s="43"/>
      <c r="Q187" s="43"/>
    </row>
    <row r="188" spans="1:17">
      <c r="A188" s="8">
        <v>45931</v>
      </c>
      <c r="B188" s="43">
        <v>33683.538032659999</v>
      </c>
      <c r="C188" s="43">
        <f t="shared" ref="C188" si="364">G188+K188</f>
        <v>23184.841746909999</v>
      </c>
      <c r="D188" s="43">
        <f t="shared" ref="D188" si="365">H188+L188</f>
        <v>7798.7420215800003</v>
      </c>
      <c r="E188" s="43">
        <f t="shared" ref="E188" si="366">I188+M188</f>
        <v>2699.95426417</v>
      </c>
      <c r="F188" s="43">
        <v>33349.082846559999</v>
      </c>
      <c r="G188" s="43">
        <v>23094.24262755</v>
      </c>
      <c r="H188" s="43">
        <v>7781.2287218299998</v>
      </c>
      <c r="I188" s="43">
        <v>2473.6114971799998</v>
      </c>
      <c r="J188" s="43">
        <v>334.45518609999999</v>
      </c>
      <c r="K188" s="43">
        <v>90.599119360000003</v>
      </c>
      <c r="L188" s="43">
        <v>17.513299750000002</v>
      </c>
      <c r="M188" s="43">
        <v>226.34276699</v>
      </c>
      <c r="N188" s="43"/>
      <c r="O188" s="43"/>
      <c r="P188" s="43"/>
      <c r="Q188" s="43"/>
    </row>
    <row r="189" spans="1:17">
      <c r="A189" s="8">
        <v>45962</v>
      </c>
      <c r="B189" s="43">
        <v>34309.642197510002</v>
      </c>
      <c r="C189" s="43">
        <f t="shared" ref="C189" si="367">G189+K189</f>
        <v>23610.786455490001</v>
      </c>
      <c r="D189" s="43">
        <f t="shared" ref="D189" si="368">H189+L189</f>
        <v>7964.0334539200003</v>
      </c>
      <c r="E189" s="43">
        <f t="shared" ref="E189" si="369">I189+M189</f>
        <v>2734.8222881000002</v>
      </c>
      <c r="F189" s="43">
        <v>33996.064857409998</v>
      </c>
      <c r="G189" s="43">
        <v>23542.147254930002</v>
      </c>
      <c r="H189" s="43">
        <v>7946.4065553600003</v>
      </c>
      <c r="I189" s="43">
        <v>2507.5110471200001</v>
      </c>
      <c r="J189" s="43">
        <v>313.57734010000001</v>
      </c>
      <c r="K189" s="43">
        <v>68.639200560000006</v>
      </c>
      <c r="L189" s="43">
        <v>17.626898560000001</v>
      </c>
      <c r="M189" s="43">
        <v>227.31124098000001</v>
      </c>
      <c r="N189" s="43"/>
      <c r="O189" s="43"/>
      <c r="P189" s="43"/>
      <c r="Q189" s="43"/>
    </row>
    <row r="190" spans="1:17">
      <c r="A190" s="8">
        <v>45992</v>
      </c>
      <c r="B190" s="43">
        <v>34792.386548089999</v>
      </c>
      <c r="C190" s="43">
        <f t="shared" ref="C190" si="370">G190+K190</f>
        <v>23899.40529173</v>
      </c>
      <c r="D190" s="43">
        <f t="shared" ref="D190" si="371">H190+L190</f>
        <v>8154.8728885599994</v>
      </c>
      <c r="E190" s="43">
        <f t="shared" ref="E190" si="372">I190+M190</f>
        <v>2738.1083678</v>
      </c>
      <c r="F190" s="43">
        <v>34526.238133300001</v>
      </c>
      <c r="G190" s="43">
        <v>23867.9881909</v>
      </c>
      <c r="H190" s="43">
        <v>8137.1546959799998</v>
      </c>
      <c r="I190" s="43">
        <v>2521.09524642</v>
      </c>
      <c r="J190" s="43">
        <v>266.14841479</v>
      </c>
      <c r="K190" s="43">
        <v>31.417100829999999</v>
      </c>
      <c r="L190" s="43">
        <v>17.71819258</v>
      </c>
      <c r="M190" s="43">
        <v>217.01312138</v>
      </c>
      <c r="N190" s="43"/>
      <c r="O190" s="43"/>
      <c r="P190" s="43"/>
      <c r="Q19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12.33203125" style="24" customWidth="1"/>
    <col min="3" max="3" width="12.44140625" style="24" customWidth="1"/>
    <col min="4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2" style="24" customWidth="1"/>
    <col min="13" max="13" width="10.88671875" style="24" customWidth="1"/>
    <col min="14" max="14" width="11.109375" style="24" customWidth="1"/>
    <col min="15" max="15" width="14" style="24" customWidth="1"/>
    <col min="16" max="16" width="9.6640625" style="24" customWidth="1"/>
    <col min="17" max="17" width="10.33203125" style="24" customWidth="1"/>
    <col min="18" max="18" width="10.44140625" style="24" customWidth="1"/>
    <col min="19" max="16384" width="9.109375" style="24"/>
  </cols>
  <sheetData>
    <row r="1" spans="1:702">
      <c r="A1" s="17" t="s">
        <v>157</v>
      </c>
    </row>
    <row r="2" spans="1:702" ht="5.25" customHeight="1"/>
    <row r="3" spans="1:702">
      <c r="A3" s="108" t="s">
        <v>51</v>
      </c>
    </row>
    <row r="4" spans="1:702" ht="12.75" customHeight="1">
      <c r="A4" s="215" t="s">
        <v>130</v>
      </c>
      <c r="B4" s="216"/>
      <c r="C4" s="25"/>
    </row>
    <row r="5" spans="1:702" ht="12.75" customHeight="1">
      <c r="A5" s="26" t="s">
        <v>229</v>
      </c>
    </row>
    <row r="6" spans="1:702" ht="12.75" customHeight="1">
      <c r="A6" s="217" t="s">
        <v>0</v>
      </c>
      <c r="B6" s="220" t="s">
        <v>1</v>
      </c>
      <c r="C6" s="209" t="s">
        <v>50</v>
      </c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1"/>
    </row>
    <row r="7" spans="1:702" s="23" customFormat="1" ht="12.75" customHeight="1">
      <c r="A7" s="218"/>
      <c r="B7" s="221"/>
      <c r="C7" s="212" t="s">
        <v>255</v>
      </c>
      <c r="D7" s="212" t="s">
        <v>256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257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3" customFormat="1" ht="12.75" customHeight="1">
      <c r="A8" s="218"/>
      <c r="B8" s="221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3" customFormat="1" ht="65.25" customHeight="1">
      <c r="A9" s="219"/>
      <c r="B9" s="222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23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702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  <c r="IV11" s="113"/>
      <c r="IW11" s="113"/>
      <c r="IX11" s="113"/>
      <c r="IY11" s="113"/>
      <c r="IZ11" s="113"/>
      <c r="JA11" s="113"/>
      <c r="JB11" s="113"/>
      <c r="JC11" s="113"/>
      <c r="JD11" s="113"/>
      <c r="JE11" s="113"/>
      <c r="JF11" s="113"/>
      <c r="JG11" s="113"/>
      <c r="JH11" s="113"/>
      <c r="JI11" s="113"/>
      <c r="JJ11" s="113"/>
      <c r="JK11" s="113"/>
      <c r="JL11" s="113"/>
      <c r="JM11" s="113"/>
      <c r="JN11" s="113"/>
      <c r="JO11" s="113"/>
      <c r="JP11" s="113"/>
      <c r="JQ11" s="113"/>
      <c r="JR11" s="113"/>
      <c r="JS11" s="113"/>
      <c r="JT11" s="113"/>
      <c r="JU11" s="113"/>
      <c r="JV11" s="113"/>
      <c r="JW11" s="113"/>
      <c r="JX11" s="113"/>
      <c r="JY11" s="113"/>
      <c r="JZ11" s="113"/>
      <c r="KA11" s="113"/>
      <c r="KB11" s="113"/>
      <c r="KC11" s="113"/>
      <c r="KD11" s="113"/>
      <c r="KE11" s="113"/>
      <c r="KF11" s="113"/>
      <c r="KG11" s="113"/>
      <c r="KH11" s="113"/>
      <c r="KI11" s="113"/>
      <c r="KJ11" s="113"/>
      <c r="KK11" s="113"/>
      <c r="KL11" s="113"/>
      <c r="KM11" s="113"/>
      <c r="KN11" s="113"/>
      <c r="KO11" s="113"/>
      <c r="KP11" s="113"/>
      <c r="KQ11" s="113"/>
      <c r="KR11" s="113"/>
      <c r="KS11" s="113"/>
      <c r="KT11" s="113"/>
      <c r="KU11" s="113"/>
      <c r="KV11" s="113"/>
      <c r="KW11" s="113"/>
      <c r="KX11" s="113"/>
      <c r="KY11" s="113"/>
      <c r="KZ11" s="113"/>
      <c r="LA11" s="113"/>
      <c r="LB11" s="113"/>
      <c r="LC11" s="113"/>
      <c r="LD11" s="113"/>
      <c r="LE11" s="113"/>
      <c r="LF11" s="113"/>
      <c r="LG11" s="113"/>
      <c r="LH11" s="113"/>
      <c r="LI11" s="113"/>
      <c r="LJ11" s="113"/>
      <c r="LK11" s="113"/>
      <c r="LL11" s="113"/>
      <c r="LM11" s="113"/>
      <c r="LN11" s="113"/>
      <c r="LO11" s="113"/>
      <c r="LP11" s="113"/>
      <c r="LQ11" s="113"/>
      <c r="LR11" s="113"/>
      <c r="LS11" s="113"/>
      <c r="LT11" s="113"/>
      <c r="LU11" s="113"/>
      <c r="LV11" s="113"/>
      <c r="LW11" s="113"/>
      <c r="LX11" s="113"/>
      <c r="LY11" s="113"/>
      <c r="LZ11" s="113"/>
      <c r="MA11" s="113"/>
      <c r="MB11" s="113"/>
      <c r="MC11" s="113"/>
      <c r="MD11" s="113"/>
      <c r="ME11" s="113"/>
      <c r="MF11" s="113"/>
      <c r="MG11" s="113"/>
      <c r="MH11" s="113"/>
      <c r="MI11" s="113"/>
      <c r="MJ11" s="113"/>
      <c r="MK11" s="113"/>
      <c r="ML11" s="113"/>
      <c r="MM11" s="113"/>
      <c r="MN11" s="113"/>
      <c r="MO11" s="113"/>
      <c r="MP11" s="113"/>
      <c r="MQ11" s="113"/>
      <c r="MR11" s="113"/>
      <c r="MS11" s="113"/>
      <c r="MT11" s="113"/>
      <c r="MU11" s="113"/>
      <c r="MV11" s="113"/>
      <c r="MW11" s="113"/>
      <c r="MX11" s="113"/>
      <c r="MY11" s="113"/>
      <c r="MZ11" s="113"/>
      <c r="NA11" s="113"/>
      <c r="NB11" s="113"/>
      <c r="NC11" s="113"/>
      <c r="ND11" s="113"/>
      <c r="NE11" s="113"/>
      <c r="NF11" s="113"/>
      <c r="NG11" s="113"/>
      <c r="NH11" s="113"/>
      <c r="NI11" s="113"/>
      <c r="NJ11" s="113"/>
      <c r="NK11" s="113"/>
      <c r="NL11" s="113"/>
      <c r="NM11" s="113"/>
      <c r="NN11" s="113"/>
      <c r="NO11" s="113"/>
      <c r="NP11" s="113"/>
      <c r="NQ11" s="113"/>
      <c r="NR11" s="113"/>
      <c r="NS11" s="113"/>
      <c r="NT11" s="113"/>
      <c r="NU11" s="113"/>
      <c r="NV11" s="113"/>
      <c r="NW11" s="113"/>
      <c r="NX11" s="113"/>
      <c r="NY11" s="113"/>
      <c r="NZ11" s="113"/>
      <c r="OA11" s="113"/>
      <c r="OB11" s="113"/>
      <c r="OC11" s="113"/>
      <c r="OD11" s="113"/>
      <c r="OE11" s="113"/>
      <c r="OF11" s="113"/>
      <c r="OG11" s="113"/>
      <c r="OH11" s="113"/>
      <c r="OI11" s="113"/>
      <c r="OJ11" s="113"/>
      <c r="OK11" s="113"/>
      <c r="OL11" s="113"/>
      <c r="OM11" s="113"/>
      <c r="ON11" s="113"/>
      <c r="OO11" s="113"/>
      <c r="OP11" s="113"/>
      <c r="OQ11" s="113"/>
      <c r="OR11" s="113"/>
      <c r="OS11" s="113"/>
      <c r="OT11" s="113"/>
      <c r="OU11" s="113"/>
      <c r="OV11" s="113"/>
      <c r="OW11" s="113"/>
      <c r="OX11" s="113"/>
      <c r="OY11" s="113"/>
      <c r="OZ11" s="113"/>
      <c r="PA11" s="113"/>
      <c r="PB11" s="113"/>
      <c r="PC11" s="113"/>
      <c r="PD11" s="113"/>
      <c r="PE11" s="113"/>
      <c r="PF11" s="113"/>
      <c r="PG11" s="113"/>
      <c r="PH11" s="113"/>
      <c r="PI11" s="113"/>
      <c r="PJ11" s="113"/>
      <c r="PK11" s="113"/>
      <c r="PL11" s="113"/>
      <c r="PM11" s="113"/>
      <c r="PN11" s="113"/>
      <c r="PO11" s="113"/>
      <c r="PP11" s="113"/>
      <c r="PQ11" s="113"/>
      <c r="PR11" s="113"/>
      <c r="PS11" s="113"/>
      <c r="PT11" s="113"/>
      <c r="PU11" s="113"/>
      <c r="PV11" s="113"/>
      <c r="PW11" s="113"/>
      <c r="PX11" s="113"/>
      <c r="PY11" s="113"/>
      <c r="PZ11" s="113"/>
      <c r="QA11" s="113"/>
      <c r="QB11" s="113"/>
      <c r="QC11" s="113"/>
      <c r="QD11" s="113"/>
      <c r="QE11" s="113"/>
      <c r="QF11" s="113"/>
      <c r="QG11" s="113"/>
      <c r="QH11" s="113"/>
      <c r="QI11" s="113"/>
      <c r="QJ11" s="113"/>
      <c r="QK11" s="113"/>
      <c r="QL11" s="113"/>
      <c r="QM11" s="113"/>
      <c r="QN11" s="113"/>
      <c r="QO11" s="113"/>
      <c r="QP11" s="113"/>
      <c r="QQ11" s="113"/>
      <c r="QR11" s="113"/>
      <c r="QS11" s="113"/>
      <c r="QT11" s="113"/>
      <c r="QU11" s="113"/>
      <c r="QV11" s="113"/>
      <c r="QW11" s="113"/>
      <c r="QX11" s="113"/>
      <c r="QY11" s="113"/>
      <c r="QZ11" s="113"/>
      <c r="RA11" s="113"/>
      <c r="RB11" s="113"/>
      <c r="RC11" s="113"/>
      <c r="RD11" s="113"/>
      <c r="RE11" s="113"/>
      <c r="RF11" s="113"/>
      <c r="RG11" s="113"/>
      <c r="RH11" s="113"/>
      <c r="RI11" s="113"/>
      <c r="RJ11" s="113"/>
      <c r="RK11" s="113"/>
      <c r="RL11" s="113"/>
      <c r="RM11" s="113"/>
      <c r="RN11" s="113"/>
      <c r="RO11" s="113"/>
      <c r="RP11" s="113"/>
      <c r="RQ11" s="113"/>
      <c r="RR11" s="113"/>
      <c r="RS11" s="113"/>
      <c r="RT11" s="113"/>
      <c r="RU11" s="113"/>
      <c r="RV11" s="113"/>
      <c r="RW11" s="113"/>
      <c r="RX11" s="113"/>
      <c r="RY11" s="113"/>
      <c r="RZ11" s="113"/>
      <c r="SA11" s="113"/>
      <c r="SB11" s="113"/>
      <c r="SC11" s="113"/>
      <c r="SD11" s="113"/>
      <c r="SE11" s="113"/>
      <c r="SF11" s="113"/>
      <c r="SG11" s="113"/>
      <c r="SH11" s="113"/>
      <c r="SI11" s="113"/>
      <c r="SJ11" s="113"/>
      <c r="SK11" s="113"/>
      <c r="SL11" s="113"/>
      <c r="SM11" s="113"/>
      <c r="SN11" s="113"/>
      <c r="SO11" s="113"/>
      <c r="SP11" s="113"/>
      <c r="SQ11" s="113"/>
      <c r="SR11" s="113"/>
      <c r="SS11" s="113"/>
      <c r="ST11" s="113"/>
      <c r="SU11" s="113"/>
      <c r="SV11" s="113"/>
      <c r="SW11" s="113"/>
      <c r="SX11" s="113"/>
      <c r="SY11" s="113"/>
      <c r="SZ11" s="113"/>
      <c r="TA11" s="113"/>
      <c r="TB11" s="113"/>
      <c r="TC11" s="113"/>
      <c r="TD11" s="113"/>
      <c r="TE11" s="113"/>
      <c r="TF11" s="113"/>
      <c r="TG11" s="113"/>
      <c r="TH11" s="113"/>
      <c r="TI11" s="113"/>
      <c r="TJ11" s="113"/>
      <c r="TK11" s="113"/>
      <c r="TL11" s="113"/>
      <c r="TM11" s="113"/>
      <c r="TN11" s="113"/>
      <c r="TO11" s="113"/>
      <c r="TP11" s="113"/>
      <c r="TQ11" s="113"/>
      <c r="TR11" s="113"/>
      <c r="TS11" s="113"/>
      <c r="TT11" s="113"/>
      <c r="TU11" s="113"/>
      <c r="TV11" s="113"/>
      <c r="TW11" s="113"/>
      <c r="TX11" s="113"/>
      <c r="TY11" s="113"/>
      <c r="TZ11" s="113"/>
      <c r="UA11" s="113"/>
      <c r="UB11" s="113"/>
      <c r="UC11" s="113"/>
      <c r="UD11" s="113"/>
      <c r="UE11" s="113"/>
      <c r="UF11" s="113"/>
      <c r="UG11" s="113"/>
      <c r="UH11" s="113"/>
      <c r="UI11" s="113"/>
      <c r="UJ11" s="113"/>
      <c r="UK11" s="113"/>
      <c r="UL11" s="113"/>
      <c r="UM11" s="113"/>
      <c r="UN11" s="113"/>
      <c r="UO11" s="113"/>
      <c r="UP11" s="113"/>
      <c r="UQ11" s="113"/>
      <c r="UR11" s="113"/>
      <c r="US11" s="113"/>
      <c r="UT11" s="113"/>
      <c r="UU11" s="113"/>
      <c r="UV11" s="113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</row>
    <row r="12" spans="1:702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  <c r="IV12" s="113"/>
      <c r="IW12" s="113"/>
      <c r="IX12" s="113"/>
      <c r="IY12" s="113"/>
      <c r="IZ12" s="113"/>
      <c r="JA12" s="113"/>
      <c r="JB12" s="113"/>
      <c r="JC12" s="113"/>
      <c r="JD12" s="113"/>
      <c r="JE12" s="113"/>
      <c r="JF12" s="113"/>
      <c r="JG12" s="113"/>
      <c r="JH12" s="113"/>
      <c r="JI12" s="113"/>
      <c r="JJ12" s="113"/>
      <c r="JK12" s="113"/>
      <c r="JL12" s="113"/>
      <c r="JM12" s="113"/>
      <c r="JN12" s="113"/>
      <c r="JO12" s="113"/>
      <c r="JP12" s="113"/>
      <c r="JQ12" s="113"/>
      <c r="JR12" s="113"/>
      <c r="JS12" s="113"/>
      <c r="JT12" s="113"/>
      <c r="JU12" s="113"/>
      <c r="JV12" s="113"/>
      <c r="JW12" s="113"/>
      <c r="JX12" s="113"/>
      <c r="JY12" s="113"/>
      <c r="JZ12" s="113"/>
      <c r="KA12" s="113"/>
      <c r="KB12" s="113"/>
      <c r="KC12" s="113"/>
      <c r="KD12" s="113"/>
      <c r="KE12" s="113"/>
      <c r="KF12" s="113"/>
      <c r="KG12" s="113"/>
      <c r="KH12" s="113"/>
      <c r="KI12" s="113"/>
      <c r="KJ12" s="113"/>
      <c r="KK12" s="113"/>
      <c r="KL12" s="113"/>
      <c r="KM12" s="113"/>
      <c r="KN12" s="113"/>
      <c r="KO12" s="113"/>
      <c r="KP12" s="113"/>
      <c r="KQ12" s="113"/>
      <c r="KR12" s="113"/>
      <c r="KS12" s="113"/>
      <c r="KT12" s="113"/>
      <c r="KU12" s="113"/>
      <c r="KV12" s="113"/>
      <c r="KW12" s="113"/>
      <c r="KX12" s="113"/>
      <c r="KY12" s="113"/>
      <c r="KZ12" s="113"/>
      <c r="LA12" s="113"/>
      <c r="LB12" s="113"/>
      <c r="LC12" s="113"/>
      <c r="LD12" s="113"/>
      <c r="LE12" s="113"/>
      <c r="LF12" s="113"/>
      <c r="LG12" s="113"/>
      <c r="LH12" s="113"/>
      <c r="LI12" s="113"/>
      <c r="LJ12" s="113"/>
      <c r="LK12" s="113"/>
      <c r="LL12" s="113"/>
      <c r="LM12" s="113"/>
      <c r="LN12" s="113"/>
      <c r="LO12" s="113"/>
      <c r="LP12" s="113"/>
      <c r="LQ12" s="113"/>
      <c r="LR12" s="113"/>
      <c r="LS12" s="113"/>
      <c r="LT12" s="113"/>
      <c r="LU12" s="113"/>
      <c r="LV12" s="113"/>
      <c r="LW12" s="113"/>
      <c r="LX12" s="113"/>
      <c r="LY12" s="113"/>
      <c r="LZ12" s="113"/>
      <c r="MA12" s="113"/>
      <c r="MB12" s="113"/>
      <c r="MC12" s="113"/>
      <c r="MD12" s="113"/>
      <c r="ME12" s="113"/>
      <c r="MF12" s="113"/>
      <c r="MG12" s="113"/>
      <c r="MH12" s="113"/>
      <c r="MI12" s="113"/>
      <c r="MJ12" s="113"/>
      <c r="MK12" s="113"/>
      <c r="ML12" s="113"/>
      <c r="MM12" s="113"/>
      <c r="MN12" s="113"/>
      <c r="MO12" s="113"/>
      <c r="MP12" s="113"/>
      <c r="MQ12" s="113"/>
      <c r="MR12" s="113"/>
      <c r="MS12" s="113"/>
      <c r="MT12" s="113"/>
      <c r="MU12" s="113"/>
      <c r="MV12" s="113"/>
      <c r="MW12" s="113"/>
      <c r="MX12" s="113"/>
      <c r="MY12" s="113"/>
      <c r="MZ12" s="113"/>
      <c r="NA12" s="113"/>
      <c r="NB12" s="113"/>
      <c r="NC12" s="113"/>
      <c r="ND12" s="113"/>
      <c r="NE12" s="113"/>
      <c r="NF12" s="113"/>
      <c r="NG12" s="113"/>
      <c r="NH12" s="113"/>
      <c r="NI12" s="113"/>
      <c r="NJ12" s="113"/>
      <c r="NK12" s="113"/>
      <c r="NL12" s="113"/>
      <c r="NM12" s="113"/>
      <c r="NN12" s="113"/>
      <c r="NO12" s="113"/>
      <c r="NP12" s="113"/>
      <c r="NQ12" s="113"/>
      <c r="NR12" s="113"/>
      <c r="NS12" s="113"/>
      <c r="NT12" s="113"/>
      <c r="NU12" s="113"/>
      <c r="NV12" s="113"/>
      <c r="NW12" s="113"/>
      <c r="NX12" s="113"/>
      <c r="NY12" s="113"/>
      <c r="NZ12" s="113"/>
      <c r="OA12" s="113"/>
      <c r="OB12" s="113"/>
      <c r="OC12" s="113"/>
      <c r="OD12" s="113"/>
      <c r="OE12" s="113"/>
      <c r="OF12" s="113"/>
      <c r="OG12" s="113"/>
      <c r="OH12" s="113"/>
      <c r="OI12" s="113"/>
      <c r="OJ12" s="113"/>
      <c r="OK12" s="113"/>
      <c r="OL12" s="113"/>
      <c r="OM12" s="113"/>
      <c r="ON12" s="113"/>
      <c r="OO12" s="113"/>
      <c r="OP12" s="113"/>
      <c r="OQ12" s="113"/>
      <c r="OR12" s="113"/>
      <c r="OS12" s="113"/>
      <c r="OT12" s="113"/>
      <c r="OU12" s="113"/>
      <c r="OV12" s="113"/>
      <c r="OW12" s="113"/>
      <c r="OX12" s="113"/>
      <c r="OY12" s="113"/>
      <c r="OZ12" s="113"/>
      <c r="PA12" s="113"/>
      <c r="PB12" s="113"/>
      <c r="PC12" s="113"/>
      <c r="PD12" s="113"/>
      <c r="PE12" s="113"/>
      <c r="PF12" s="113"/>
      <c r="PG12" s="113"/>
      <c r="PH12" s="113"/>
      <c r="PI12" s="113"/>
      <c r="PJ12" s="113"/>
      <c r="PK12" s="113"/>
      <c r="PL12" s="113"/>
      <c r="PM12" s="113"/>
      <c r="PN12" s="113"/>
      <c r="PO12" s="113"/>
      <c r="PP12" s="113"/>
      <c r="PQ12" s="113"/>
      <c r="PR12" s="113"/>
      <c r="PS12" s="113"/>
      <c r="PT12" s="113"/>
      <c r="PU12" s="113"/>
      <c r="PV12" s="113"/>
      <c r="PW12" s="113"/>
      <c r="PX12" s="113"/>
      <c r="PY12" s="113"/>
      <c r="PZ12" s="113"/>
      <c r="QA12" s="113"/>
      <c r="QB12" s="113"/>
      <c r="QC12" s="113"/>
      <c r="QD12" s="113"/>
      <c r="QE12" s="113"/>
      <c r="QF12" s="113"/>
      <c r="QG12" s="113"/>
      <c r="QH12" s="113"/>
      <c r="QI12" s="113"/>
      <c r="QJ12" s="113"/>
      <c r="QK12" s="113"/>
      <c r="QL12" s="113"/>
      <c r="QM12" s="113"/>
      <c r="QN12" s="113"/>
      <c r="QO12" s="113"/>
      <c r="QP12" s="113"/>
      <c r="QQ12" s="113"/>
      <c r="QR12" s="113"/>
      <c r="QS12" s="113"/>
      <c r="QT12" s="113"/>
      <c r="QU12" s="113"/>
      <c r="QV12" s="113"/>
      <c r="QW12" s="113"/>
      <c r="QX12" s="113"/>
      <c r="QY12" s="113"/>
      <c r="QZ12" s="113"/>
      <c r="RA12" s="113"/>
      <c r="RB12" s="113"/>
      <c r="RC12" s="113"/>
      <c r="RD12" s="113"/>
      <c r="RE12" s="113"/>
      <c r="RF12" s="113"/>
      <c r="RG12" s="113"/>
      <c r="RH12" s="113"/>
      <c r="RI12" s="113"/>
      <c r="RJ12" s="113"/>
      <c r="RK12" s="113"/>
      <c r="RL12" s="113"/>
      <c r="RM12" s="113"/>
      <c r="RN12" s="113"/>
      <c r="RO12" s="113"/>
      <c r="RP12" s="113"/>
      <c r="RQ12" s="113"/>
      <c r="RR12" s="113"/>
      <c r="RS12" s="113"/>
      <c r="RT12" s="113"/>
      <c r="RU12" s="113"/>
      <c r="RV12" s="113"/>
      <c r="RW12" s="113"/>
      <c r="RX12" s="113"/>
      <c r="RY12" s="113"/>
      <c r="RZ12" s="113"/>
      <c r="SA12" s="113"/>
      <c r="SB12" s="113"/>
      <c r="SC12" s="113"/>
      <c r="SD12" s="113"/>
      <c r="SE12" s="113"/>
      <c r="SF12" s="113"/>
      <c r="SG12" s="113"/>
      <c r="SH12" s="113"/>
      <c r="SI12" s="113"/>
      <c r="SJ12" s="113"/>
      <c r="SK12" s="113"/>
      <c r="SL12" s="113"/>
      <c r="SM12" s="113"/>
      <c r="SN12" s="113"/>
      <c r="SO12" s="113"/>
      <c r="SP12" s="113"/>
      <c r="SQ12" s="113"/>
      <c r="SR12" s="113"/>
      <c r="SS12" s="113"/>
      <c r="ST12" s="113"/>
      <c r="SU12" s="113"/>
      <c r="SV12" s="113"/>
      <c r="SW12" s="113"/>
      <c r="SX12" s="113"/>
      <c r="SY12" s="113"/>
      <c r="SZ12" s="113"/>
      <c r="TA12" s="113"/>
      <c r="TB12" s="113"/>
      <c r="TC12" s="113"/>
      <c r="TD12" s="113"/>
      <c r="TE12" s="113"/>
      <c r="TF12" s="113"/>
      <c r="TG12" s="113"/>
      <c r="TH12" s="113"/>
      <c r="TI12" s="113"/>
      <c r="TJ12" s="113"/>
      <c r="TK12" s="113"/>
      <c r="TL12" s="113"/>
      <c r="TM12" s="113"/>
      <c r="TN12" s="113"/>
      <c r="TO12" s="113"/>
      <c r="TP12" s="113"/>
      <c r="TQ12" s="113"/>
      <c r="TR12" s="113"/>
      <c r="TS12" s="113"/>
      <c r="TT12" s="113"/>
      <c r="TU12" s="113"/>
      <c r="TV12" s="113"/>
      <c r="TW12" s="113"/>
      <c r="TX12" s="113"/>
      <c r="TY12" s="113"/>
      <c r="TZ12" s="113"/>
      <c r="UA12" s="113"/>
      <c r="UB12" s="113"/>
      <c r="UC12" s="113"/>
      <c r="UD12" s="113"/>
      <c r="UE12" s="113"/>
      <c r="UF12" s="113"/>
      <c r="UG12" s="113"/>
      <c r="UH12" s="113"/>
      <c r="UI12" s="113"/>
      <c r="UJ12" s="113"/>
      <c r="UK12" s="113"/>
      <c r="UL12" s="113"/>
      <c r="UM12" s="113"/>
      <c r="UN12" s="113"/>
      <c r="UO12" s="113"/>
      <c r="UP12" s="113"/>
      <c r="UQ12" s="113"/>
      <c r="UR12" s="113"/>
      <c r="US12" s="113"/>
      <c r="UT12" s="113"/>
      <c r="UU12" s="113"/>
      <c r="UV12" s="113"/>
      <c r="UW12" s="113"/>
      <c r="UX12" s="113"/>
      <c r="UY12" s="113"/>
      <c r="UZ12" s="113"/>
      <c r="VA12" s="113"/>
      <c r="VB12" s="113"/>
      <c r="VC12" s="113"/>
      <c r="VD12" s="113"/>
      <c r="VE12" s="113"/>
      <c r="VF12" s="113"/>
      <c r="VG12" s="113"/>
      <c r="VH12" s="113"/>
      <c r="VI12" s="113"/>
      <c r="VJ12" s="113"/>
      <c r="VK12" s="113"/>
      <c r="VL12" s="113"/>
      <c r="VM12" s="113"/>
      <c r="VN12" s="113"/>
      <c r="VO12" s="113"/>
      <c r="VP12" s="113"/>
      <c r="VQ12" s="113"/>
      <c r="VR12" s="113"/>
      <c r="VS12" s="113"/>
      <c r="VT12" s="113"/>
      <c r="VU12" s="113"/>
      <c r="VV12" s="113"/>
      <c r="VW12" s="113"/>
      <c r="VX12" s="113"/>
      <c r="VY12" s="113"/>
      <c r="VZ12" s="113"/>
      <c r="WA12" s="113"/>
      <c r="WB12" s="113"/>
      <c r="WC12" s="113"/>
      <c r="WD12" s="113"/>
      <c r="WE12" s="113"/>
      <c r="WF12" s="113"/>
      <c r="WG12" s="113"/>
      <c r="WH12" s="113"/>
      <c r="WI12" s="113"/>
      <c r="WJ12" s="113"/>
      <c r="WK12" s="113"/>
      <c r="WL12" s="113"/>
      <c r="WM12" s="113"/>
      <c r="WN12" s="113"/>
      <c r="WO12" s="113"/>
      <c r="WP12" s="113"/>
      <c r="WQ12" s="113"/>
      <c r="WR12" s="113"/>
      <c r="WS12" s="113"/>
      <c r="WT12" s="113"/>
      <c r="WU12" s="113"/>
      <c r="WV12" s="113"/>
      <c r="WW12" s="113"/>
      <c r="WX12" s="113"/>
      <c r="WY12" s="113"/>
      <c r="WZ12" s="113"/>
      <c r="XA12" s="113"/>
      <c r="XB12" s="113"/>
      <c r="XC12" s="113"/>
      <c r="XD12" s="113"/>
      <c r="XE12" s="113"/>
      <c r="XF12" s="113"/>
      <c r="XG12" s="113"/>
      <c r="XH12" s="113"/>
      <c r="XI12" s="113"/>
      <c r="XJ12" s="113"/>
      <c r="XK12" s="113"/>
      <c r="XL12" s="113"/>
      <c r="XM12" s="113"/>
      <c r="XN12" s="113"/>
      <c r="XO12" s="113"/>
      <c r="XP12" s="113"/>
      <c r="XQ12" s="113"/>
      <c r="XR12" s="113"/>
      <c r="XS12" s="113"/>
      <c r="XT12" s="113"/>
      <c r="XU12" s="113"/>
      <c r="XV12" s="113"/>
      <c r="XW12" s="113"/>
      <c r="XX12" s="113"/>
      <c r="XY12" s="113"/>
      <c r="XZ12" s="113"/>
      <c r="YA12" s="113"/>
      <c r="YB12" s="113"/>
      <c r="YC12" s="113"/>
      <c r="YD12" s="113"/>
      <c r="YE12" s="113"/>
      <c r="YF12" s="113"/>
      <c r="YG12" s="113"/>
      <c r="YH12" s="113"/>
      <c r="YI12" s="113"/>
      <c r="YJ12" s="113"/>
      <c r="YK12" s="113"/>
      <c r="YL12" s="113"/>
      <c r="YM12" s="113"/>
      <c r="YN12" s="113"/>
      <c r="YO12" s="113"/>
      <c r="YP12" s="113"/>
      <c r="YQ12" s="113"/>
      <c r="YR12" s="113"/>
      <c r="YS12" s="113"/>
      <c r="YT12" s="113"/>
      <c r="YU12" s="113"/>
      <c r="YV12" s="113"/>
      <c r="YW12" s="113"/>
      <c r="YX12" s="113"/>
      <c r="YY12" s="113"/>
      <c r="YZ12" s="113"/>
      <c r="ZA12" s="113"/>
      <c r="ZB12" s="113"/>
      <c r="ZC12" s="113"/>
      <c r="ZD12" s="113"/>
      <c r="ZE12" s="113"/>
      <c r="ZF12" s="113"/>
      <c r="ZG12" s="113"/>
      <c r="ZH12" s="113"/>
      <c r="ZI12" s="113"/>
      <c r="ZJ12" s="113"/>
      <c r="ZK12" s="113"/>
      <c r="ZL12" s="113"/>
      <c r="ZM12" s="113"/>
      <c r="ZN12" s="113"/>
      <c r="ZO12" s="113"/>
      <c r="ZP12" s="113"/>
      <c r="ZQ12" s="113"/>
      <c r="ZR12" s="113"/>
      <c r="ZS12" s="113"/>
      <c r="ZT12" s="113"/>
      <c r="ZU12" s="113"/>
      <c r="ZV12" s="113"/>
      <c r="ZW12" s="113"/>
      <c r="ZX12" s="113"/>
      <c r="ZY12" s="113"/>
      <c r="ZZ12" s="113"/>
    </row>
    <row r="13" spans="1:702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  <c r="IV13" s="113"/>
      <c r="IW13" s="113"/>
      <c r="IX13" s="113"/>
      <c r="IY13" s="113"/>
      <c r="IZ13" s="113"/>
      <c r="JA13" s="113"/>
      <c r="JB13" s="113"/>
      <c r="JC13" s="113"/>
      <c r="JD13" s="113"/>
      <c r="JE13" s="113"/>
      <c r="JF13" s="113"/>
      <c r="JG13" s="113"/>
      <c r="JH13" s="113"/>
      <c r="JI13" s="113"/>
      <c r="JJ13" s="113"/>
      <c r="JK13" s="113"/>
      <c r="JL13" s="113"/>
      <c r="JM13" s="113"/>
      <c r="JN13" s="113"/>
      <c r="JO13" s="113"/>
      <c r="JP13" s="113"/>
      <c r="JQ13" s="113"/>
      <c r="JR13" s="113"/>
      <c r="JS13" s="113"/>
      <c r="JT13" s="113"/>
      <c r="JU13" s="113"/>
      <c r="JV13" s="113"/>
      <c r="JW13" s="113"/>
      <c r="JX13" s="113"/>
      <c r="JY13" s="113"/>
      <c r="JZ13" s="113"/>
      <c r="KA13" s="113"/>
      <c r="KB13" s="113"/>
      <c r="KC13" s="113"/>
      <c r="KD13" s="113"/>
      <c r="KE13" s="113"/>
      <c r="KF13" s="113"/>
      <c r="KG13" s="113"/>
      <c r="KH13" s="113"/>
      <c r="KI13" s="113"/>
      <c r="KJ13" s="113"/>
      <c r="KK13" s="113"/>
      <c r="KL13" s="113"/>
      <c r="KM13" s="113"/>
      <c r="KN13" s="113"/>
      <c r="KO13" s="113"/>
      <c r="KP13" s="113"/>
      <c r="KQ13" s="113"/>
      <c r="KR13" s="113"/>
      <c r="KS13" s="113"/>
      <c r="KT13" s="113"/>
      <c r="KU13" s="113"/>
      <c r="KV13" s="113"/>
      <c r="KW13" s="113"/>
      <c r="KX13" s="113"/>
      <c r="KY13" s="113"/>
      <c r="KZ13" s="113"/>
      <c r="LA13" s="113"/>
      <c r="LB13" s="113"/>
      <c r="LC13" s="113"/>
      <c r="LD13" s="113"/>
      <c r="LE13" s="113"/>
      <c r="LF13" s="113"/>
      <c r="LG13" s="113"/>
      <c r="LH13" s="113"/>
      <c r="LI13" s="113"/>
      <c r="LJ13" s="113"/>
      <c r="LK13" s="113"/>
      <c r="LL13" s="113"/>
      <c r="LM13" s="113"/>
      <c r="LN13" s="113"/>
      <c r="LO13" s="113"/>
      <c r="LP13" s="113"/>
      <c r="LQ13" s="113"/>
      <c r="LR13" s="113"/>
      <c r="LS13" s="113"/>
      <c r="LT13" s="113"/>
      <c r="LU13" s="113"/>
      <c r="LV13" s="113"/>
      <c r="LW13" s="113"/>
      <c r="LX13" s="113"/>
      <c r="LY13" s="113"/>
      <c r="LZ13" s="113"/>
      <c r="MA13" s="113"/>
      <c r="MB13" s="113"/>
      <c r="MC13" s="113"/>
      <c r="MD13" s="113"/>
      <c r="ME13" s="113"/>
      <c r="MF13" s="113"/>
      <c r="MG13" s="113"/>
      <c r="MH13" s="113"/>
      <c r="MI13" s="113"/>
      <c r="MJ13" s="113"/>
      <c r="MK13" s="113"/>
      <c r="ML13" s="113"/>
      <c r="MM13" s="113"/>
      <c r="MN13" s="113"/>
      <c r="MO13" s="113"/>
      <c r="MP13" s="113"/>
      <c r="MQ13" s="113"/>
      <c r="MR13" s="113"/>
      <c r="MS13" s="113"/>
      <c r="MT13" s="113"/>
      <c r="MU13" s="113"/>
      <c r="MV13" s="113"/>
      <c r="MW13" s="113"/>
      <c r="MX13" s="113"/>
      <c r="MY13" s="113"/>
      <c r="MZ13" s="113"/>
      <c r="NA13" s="113"/>
      <c r="NB13" s="113"/>
      <c r="NC13" s="113"/>
      <c r="ND13" s="113"/>
      <c r="NE13" s="113"/>
      <c r="NF13" s="113"/>
      <c r="NG13" s="113"/>
      <c r="NH13" s="113"/>
      <c r="NI13" s="113"/>
      <c r="NJ13" s="113"/>
      <c r="NK13" s="113"/>
      <c r="NL13" s="113"/>
      <c r="NM13" s="113"/>
      <c r="NN13" s="113"/>
      <c r="NO13" s="113"/>
      <c r="NP13" s="113"/>
      <c r="NQ13" s="113"/>
      <c r="NR13" s="113"/>
      <c r="NS13" s="113"/>
      <c r="NT13" s="113"/>
      <c r="NU13" s="113"/>
      <c r="NV13" s="113"/>
      <c r="NW13" s="113"/>
      <c r="NX13" s="113"/>
      <c r="NY13" s="113"/>
      <c r="NZ13" s="113"/>
      <c r="OA13" s="113"/>
      <c r="OB13" s="113"/>
      <c r="OC13" s="113"/>
      <c r="OD13" s="113"/>
      <c r="OE13" s="113"/>
      <c r="OF13" s="113"/>
      <c r="OG13" s="113"/>
      <c r="OH13" s="113"/>
      <c r="OI13" s="113"/>
      <c r="OJ13" s="113"/>
      <c r="OK13" s="113"/>
      <c r="OL13" s="113"/>
      <c r="OM13" s="113"/>
      <c r="ON13" s="113"/>
      <c r="OO13" s="113"/>
      <c r="OP13" s="113"/>
      <c r="OQ13" s="113"/>
      <c r="OR13" s="113"/>
      <c r="OS13" s="113"/>
      <c r="OT13" s="113"/>
      <c r="OU13" s="113"/>
      <c r="OV13" s="113"/>
      <c r="OW13" s="113"/>
      <c r="OX13" s="113"/>
      <c r="OY13" s="113"/>
      <c r="OZ13" s="113"/>
      <c r="PA13" s="113"/>
      <c r="PB13" s="113"/>
      <c r="PC13" s="113"/>
      <c r="PD13" s="113"/>
      <c r="PE13" s="113"/>
      <c r="PF13" s="113"/>
      <c r="PG13" s="113"/>
      <c r="PH13" s="113"/>
      <c r="PI13" s="113"/>
      <c r="PJ13" s="113"/>
      <c r="PK13" s="113"/>
      <c r="PL13" s="113"/>
      <c r="PM13" s="113"/>
      <c r="PN13" s="113"/>
      <c r="PO13" s="113"/>
      <c r="PP13" s="113"/>
      <c r="PQ13" s="113"/>
      <c r="PR13" s="113"/>
      <c r="PS13" s="113"/>
      <c r="PT13" s="113"/>
      <c r="PU13" s="113"/>
      <c r="PV13" s="113"/>
      <c r="PW13" s="113"/>
      <c r="PX13" s="113"/>
      <c r="PY13" s="113"/>
      <c r="PZ13" s="113"/>
      <c r="QA13" s="113"/>
      <c r="QB13" s="113"/>
      <c r="QC13" s="113"/>
      <c r="QD13" s="113"/>
      <c r="QE13" s="113"/>
      <c r="QF13" s="113"/>
      <c r="QG13" s="113"/>
      <c r="QH13" s="113"/>
      <c r="QI13" s="113"/>
      <c r="QJ13" s="113"/>
      <c r="QK13" s="113"/>
      <c r="QL13" s="113"/>
      <c r="QM13" s="113"/>
      <c r="QN13" s="113"/>
      <c r="QO13" s="113"/>
      <c r="QP13" s="113"/>
      <c r="QQ13" s="113"/>
      <c r="QR13" s="113"/>
      <c r="QS13" s="113"/>
      <c r="QT13" s="113"/>
      <c r="QU13" s="113"/>
      <c r="QV13" s="113"/>
      <c r="QW13" s="113"/>
      <c r="QX13" s="113"/>
      <c r="QY13" s="113"/>
      <c r="QZ13" s="113"/>
      <c r="RA13" s="113"/>
      <c r="RB13" s="113"/>
      <c r="RC13" s="113"/>
      <c r="RD13" s="113"/>
      <c r="RE13" s="113"/>
      <c r="RF13" s="113"/>
      <c r="RG13" s="113"/>
      <c r="RH13" s="113"/>
      <c r="RI13" s="113"/>
      <c r="RJ13" s="113"/>
      <c r="RK13" s="113"/>
      <c r="RL13" s="113"/>
      <c r="RM13" s="113"/>
      <c r="RN13" s="113"/>
      <c r="RO13" s="113"/>
      <c r="RP13" s="113"/>
      <c r="RQ13" s="113"/>
      <c r="RR13" s="113"/>
      <c r="RS13" s="113"/>
      <c r="RT13" s="113"/>
      <c r="RU13" s="113"/>
      <c r="RV13" s="113"/>
      <c r="RW13" s="113"/>
      <c r="RX13" s="113"/>
      <c r="RY13" s="113"/>
      <c r="RZ13" s="113"/>
      <c r="SA13" s="113"/>
      <c r="SB13" s="113"/>
      <c r="SC13" s="113"/>
      <c r="SD13" s="113"/>
      <c r="SE13" s="113"/>
      <c r="SF13" s="113"/>
      <c r="SG13" s="113"/>
      <c r="SH13" s="113"/>
      <c r="SI13" s="113"/>
      <c r="SJ13" s="113"/>
      <c r="SK13" s="113"/>
      <c r="SL13" s="113"/>
      <c r="SM13" s="113"/>
      <c r="SN13" s="113"/>
      <c r="SO13" s="113"/>
      <c r="SP13" s="113"/>
      <c r="SQ13" s="113"/>
      <c r="SR13" s="113"/>
      <c r="SS13" s="113"/>
      <c r="ST13" s="113"/>
      <c r="SU13" s="113"/>
      <c r="SV13" s="113"/>
      <c r="SW13" s="113"/>
      <c r="SX13" s="113"/>
      <c r="SY13" s="113"/>
      <c r="SZ13" s="113"/>
      <c r="TA13" s="113"/>
      <c r="TB13" s="113"/>
      <c r="TC13" s="113"/>
      <c r="TD13" s="113"/>
      <c r="TE13" s="113"/>
      <c r="TF13" s="113"/>
      <c r="TG13" s="113"/>
      <c r="TH13" s="113"/>
      <c r="TI13" s="113"/>
      <c r="TJ13" s="113"/>
      <c r="TK13" s="113"/>
      <c r="TL13" s="113"/>
      <c r="TM13" s="113"/>
      <c r="TN13" s="113"/>
      <c r="TO13" s="113"/>
      <c r="TP13" s="113"/>
      <c r="TQ13" s="113"/>
      <c r="TR13" s="113"/>
      <c r="TS13" s="113"/>
      <c r="TT13" s="113"/>
      <c r="TU13" s="113"/>
      <c r="TV13" s="113"/>
      <c r="TW13" s="113"/>
      <c r="TX13" s="113"/>
      <c r="TY13" s="113"/>
      <c r="TZ13" s="113"/>
      <c r="UA13" s="113"/>
      <c r="UB13" s="113"/>
      <c r="UC13" s="113"/>
      <c r="UD13" s="113"/>
      <c r="UE13" s="113"/>
      <c r="UF13" s="113"/>
      <c r="UG13" s="113"/>
      <c r="UH13" s="113"/>
      <c r="UI13" s="113"/>
      <c r="UJ13" s="113"/>
      <c r="UK13" s="113"/>
      <c r="UL13" s="113"/>
      <c r="UM13" s="113"/>
      <c r="UN13" s="113"/>
      <c r="UO13" s="113"/>
      <c r="UP13" s="113"/>
      <c r="UQ13" s="113"/>
      <c r="UR13" s="113"/>
      <c r="US13" s="113"/>
      <c r="UT13" s="113"/>
      <c r="UU13" s="113"/>
      <c r="UV13" s="113"/>
      <c r="UW13" s="113"/>
      <c r="UX13" s="113"/>
      <c r="UY13" s="113"/>
      <c r="UZ13" s="113"/>
      <c r="VA13" s="113"/>
      <c r="VB13" s="113"/>
      <c r="VC13" s="113"/>
      <c r="VD13" s="113"/>
      <c r="VE13" s="113"/>
      <c r="VF13" s="113"/>
      <c r="VG13" s="113"/>
      <c r="VH13" s="113"/>
      <c r="VI13" s="113"/>
      <c r="VJ13" s="113"/>
      <c r="VK13" s="113"/>
      <c r="VL13" s="113"/>
      <c r="VM13" s="113"/>
      <c r="VN13" s="113"/>
      <c r="VO13" s="113"/>
      <c r="VP13" s="113"/>
      <c r="VQ13" s="113"/>
      <c r="VR13" s="113"/>
      <c r="VS13" s="113"/>
      <c r="VT13" s="113"/>
      <c r="VU13" s="113"/>
      <c r="VV13" s="113"/>
      <c r="VW13" s="113"/>
      <c r="VX13" s="113"/>
      <c r="VY13" s="113"/>
      <c r="VZ13" s="113"/>
      <c r="WA13" s="113"/>
      <c r="WB13" s="113"/>
      <c r="WC13" s="113"/>
      <c r="WD13" s="113"/>
      <c r="WE13" s="113"/>
      <c r="WF13" s="113"/>
      <c r="WG13" s="113"/>
      <c r="WH13" s="113"/>
      <c r="WI13" s="113"/>
      <c r="WJ13" s="113"/>
      <c r="WK13" s="113"/>
      <c r="WL13" s="113"/>
      <c r="WM13" s="113"/>
      <c r="WN13" s="113"/>
      <c r="WO13" s="113"/>
      <c r="WP13" s="113"/>
      <c r="WQ13" s="113"/>
      <c r="WR13" s="113"/>
      <c r="WS13" s="113"/>
      <c r="WT13" s="113"/>
      <c r="WU13" s="113"/>
      <c r="WV13" s="113"/>
      <c r="WW13" s="113"/>
      <c r="WX13" s="113"/>
      <c r="WY13" s="113"/>
      <c r="WZ13" s="113"/>
      <c r="XA13" s="113"/>
      <c r="XB13" s="113"/>
      <c r="XC13" s="113"/>
      <c r="XD13" s="113"/>
      <c r="XE13" s="113"/>
      <c r="XF13" s="113"/>
      <c r="XG13" s="113"/>
      <c r="XH13" s="113"/>
      <c r="XI13" s="113"/>
      <c r="XJ13" s="113"/>
      <c r="XK13" s="113"/>
      <c r="XL13" s="113"/>
      <c r="XM13" s="113"/>
      <c r="XN13" s="113"/>
      <c r="XO13" s="113"/>
      <c r="XP13" s="113"/>
      <c r="XQ13" s="113"/>
      <c r="XR13" s="113"/>
      <c r="XS13" s="113"/>
      <c r="XT13" s="113"/>
      <c r="XU13" s="113"/>
      <c r="XV13" s="113"/>
      <c r="XW13" s="113"/>
      <c r="XX13" s="113"/>
      <c r="XY13" s="113"/>
      <c r="XZ13" s="113"/>
      <c r="YA13" s="113"/>
      <c r="YB13" s="113"/>
      <c r="YC13" s="113"/>
      <c r="YD13" s="113"/>
      <c r="YE13" s="113"/>
      <c r="YF13" s="113"/>
      <c r="YG13" s="113"/>
      <c r="YH13" s="113"/>
      <c r="YI13" s="113"/>
      <c r="YJ13" s="113"/>
      <c r="YK13" s="113"/>
      <c r="YL13" s="113"/>
      <c r="YM13" s="113"/>
      <c r="YN13" s="113"/>
      <c r="YO13" s="113"/>
      <c r="YP13" s="113"/>
      <c r="YQ13" s="113"/>
      <c r="YR13" s="113"/>
      <c r="YS13" s="113"/>
      <c r="YT13" s="113"/>
      <c r="YU13" s="113"/>
      <c r="YV13" s="113"/>
      <c r="YW13" s="113"/>
      <c r="YX13" s="113"/>
      <c r="YY13" s="113"/>
      <c r="YZ13" s="113"/>
      <c r="ZA13" s="113"/>
      <c r="ZB13" s="113"/>
      <c r="ZC13" s="113"/>
      <c r="ZD13" s="113"/>
      <c r="ZE13" s="113"/>
      <c r="ZF13" s="113"/>
      <c r="ZG13" s="113"/>
      <c r="ZH13" s="113"/>
      <c r="ZI13" s="113"/>
      <c r="ZJ13" s="113"/>
      <c r="ZK13" s="113"/>
      <c r="ZL13" s="113"/>
      <c r="ZM13" s="113"/>
      <c r="ZN13" s="113"/>
      <c r="ZO13" s="113"/>
      <c r="ZP13" s="113"/>
      <c r="ZQ13" s="113"/>
      <c r="ZR13" s="113"/>
      <c r="ZS13" s="113"/>
      <c r="ZT13" s="113"/>
      <c r="ZU13" s="113"/>
      <c r="ZV13" s="113"/>
      <c r="ZW13" s="113"/>
      <c r="ZX13" s="113"/>
      <c r="ZY13" s="113"/>
      <c r="ZZ13" s="113"/>
    </row>
    <row r="14" spans="1:702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  <c r="IV14" s="113"/>
      <c r="IW14" s="113"/>
      <c r="IX14" s="113"/>
      <c r="IY14" s="113"/>
      <c r="IZ14" s="113"/>
      <c r="JA14" s="113"/>
      <c r="JB14" s="113"/>
      <c r="JC14" s="113"/>
      <c r="JD14" s="113"/>
      <c r="JE14" s="113"/>
      <c r="JF14" s="113"/>
      <c r="JG14" s="113"/>
      <c r="JH14" s="113"/>
      <c r="JI14" s="113"/>
      <c r="JJ14" s="113"/>
      <c r="JK14" s="113"/>
      <c r="JL14" s="113"/>
      <c r="JM14" s="113"/>
      <c r="JN14" s="113"/>
      <c r="JO14" s="113"/>
      <c r="JP14" s="113"/>
      <c r="JQ14" s="113"/>
      <c r="JR14" s="113"/>
      <c r="JS14" s="113"/>
      <c r="JT14" s="113"/>
      <c r="JU14" s="113"/>
      <c r="JV14" s="113"/>
      <c r="JW14" s="113"/>
      <c r="JX14" s="113"/>
      <c r="JY14" s="113"/>
      <c r="JZ14" s="113"/>
      <c r="KA14" s="113"/>
      <c r="KB14" s="113"/>
      <c r="KC14" s="113"/>
      <c r="KD14" s="113"/>
      <c r="KE14" s="113"/>
      <c r="KF14" s="113"/>
      <c r="KG14" s="113"/>
      <c r="KH14" s="113"/>
      <c r="KI14" s="113"/>
      <c r="KJ14" s="113"/>
      <c r="KK14" s="113"/>
      <c r="KL14" s="113"/>
      <c r="KM14" s="113"/>
      <c r="KN14" s="113"/>
      <c r="KO14" s="113"/>
      <c r="KP14" s="113"/>
      <c r="KQ14" s="113"/>
      <c r="KR14" s="113"/>
      <c r="KS14" s="113"/>
      <c r="KT14" s="113"/>
      <c r="KU14" s="113"/>
      <c r="KV14" s="113"/>
      <c r="KW14" s="113"/>
      <c r="KX14" s="113"/>
      <c r="KY14" s="113"/>
      <c r="KZ14" s="113"/>
      <c r="LA14" s="113"/>
      <c r="LB14" s="113"/>
      <c r="LC14" s="113"/>
      <c r="LD14" s="113"/>
      <c r="LE14" s="113"/>
      <c r="LF14" s="113"/>
      <c r="LG14" s="113"/>
      <c r="LH14" s="113"/>
      <c r="LI14" s="113"/>
      <c r="LJ14" s="113"/>
      <c r="LK14" s="113"/>
      <c r="LL14" s="113"/>
      <c r="LM14" s="113"/>
      <c r="LN14" s="113"/>
      <c r="LO14" s="113"/>
      <c r="LP14" s="113"/>
      <c r="LQ14" s="113"/>
      <c r="LR14" s="113"/>
      <c r="LS14" s="113"/>
      <c r="LT14" s="113"/>
      <c r="LU14" s="113"/>
      <c r="LV14" s="113"/>
      <c r="LW14" s="113"/>
      <c r="LX14" s="113"/>
      <c r="LY14" s="113"/>
      <c r="LZ14" s="113"/>
      <c r="MA14" s="113"/>
      <c r="MB14" s="113"/>
      <c r="MC14" s="113"/>
      <c r="MD14" s="113"/>
      <c r="ME14" s="113"/>
      <c r="MF14" s="113"/>
      <c r="MG14" s="113"/>
      <c r="MH14" s="113"/>
      <c r="MI14" s="113"/>
      <c r="MJ14" s="113"/>
      <c r="MK14" s="113"/>
      <c r="ML14" s="113"/>
      <c r="MM14" s="113"/>
      <c r="MN14" s="113"/>
      <c r="MO14" s="113"/>
      <c r="MP14" s="113"/>
      <c r="MQ14" s="113"/>
      <c r="MR14" s="113"/>
      <c r="MS14" s="113"/>
      <c r="MT14" s="113"/>
      <c r="MU14" s="113"/>
      <c r="MV14" s="113"/>
      <c r="MW14" s="113"/>
      <c r="MX14" s="113"/>
      <c r="MY14" s="113"/>
      <c r="MZ14" s="113"/>
      <c r="NA14" s="113"/>
      <c r="NB14" s="113"/>
      <c r="NC14" s="113"/>
      <c r="ND14" s="113"/>
      <c r="NE14" s="113"/>
      <c r="NF14" s="113"/>
      <c r="NG14" s="113"/>
      <c r="NH14" s="113"/>
      <c r="NI14" s="113"/>
      <c r="NJ14" s="113"/>
      <c r="NK14" s="113"/>
      <c r="NL14" s="113"/>
      <c r="NM14" s="113"/>
      <c r="NN14" s="113"/>
      <c r="NO14" s="113"/>
      <c r="NP14" s="113"/>
      <c r="NQ14" s="113"/>
      <c r="NR14" s="113"/>
      <c r="NS14" s="113"/>
      <c r="NT14" s="113"/>
      <c r="NU14" s="113"/>
      <c r="NV14" s="113"/>
      <c r="NW14" s="113"/>
      <c r="NX14" s="113"/>
      <c r="NY14" s="113"/>
      <c r="NZ14" s="113"/>
      <c r="OA14" s="113"/>
      <c r="OB14" s="113"/>
      <c r="OC14" s="113"/>
      <c r="OD14" s="113"/>
      <c r="OE14" s="113"/>
      <c r="OF14" s="113"/>
      <c r="OG14" s="113"/>
      <c r="OH14" s="113"/>
      <c r="OI14" s="113"/>
      <c r="OJ14" s="113"/>
      <c r="OK14" s="113"/>
      <c r="OL14" s="113"/>
      <c r="OM14" s="113"/>
      <c r="ON14" s="113"/>
      <c r="OO14" s="113"/>
      <c r="OP14" s="113"/>
      <c r="OQ14" s="113"/>
      <c r="OR14" s="113"/>
      <c r="OS14" s="113"/>
      <c r="OT14" s="113"/>
      <c r="OU14" s="113"/>
      <c r="OV14" s="113"/>
      <c r="OW14" s="113"/>
      <c r="OX14" s="113"/>
      <c r="OY14" s="113"/>
      <c r="OZ14" s="113"/>
      <c r="PA14" s="113"/>
      <c r="PB14" s="113"/>
      <c r="PC14" s="113"/>
      <c r="PD14" s="113"/>
      <c r="PE14" s="113"/>
      <c r="PF14" s="113"/>
      <c r="PG14" s="113"/>
      <c r="PH14" s="113"/>
      <c r="PI14" s="113"/>
      <c r="PJ14" s="113"/>
      <c r="PK14" s="113"/>
      <c r="PL14" s="113"/>
      <c r="PM14" s="113"/>
      <c r="PN14" s="113"/>
      <c r="PO14" s="113"/>
      <c r="PP14" s="113"/>
      <c r="PQ14" s="113"/>
      <c r="PR14" s="113"/>
      <c r="PS14" s="113"/>
      <c r="PT14" s="113"/>
      <c r="PU14" s="113"/>
      <c r="PV14" s="113"/>
      <c r="PW14" s="113"/>
      <c r="PX14" s="113"/>
      <c r="PY14" s="113"/>
      <c r="PZ14" s="113"/>
      <c r="QA14" s="113"/>
      <c r="QB14" s="113"/>
      <c r="QC14" s="113"/>
      <c r="QD14" s="113"/>
      <c r="QE14" s="113"/>
      <c r="QF14" s="113"/>
      <c r="QG14" s="113"/>
      <c r="QH14" s="113"/>
      <c r="QI14" s="113"/>
      <c r="QJ14" s="113"/>
      <c r="QK14" s="113"/>
      <c r="QL14" s="113"/>
      <c r="QM14" s="113"/>
      <c r="QN14" s="113"/>
      <c r="QO14" s="113"/>
      <c r="QP14" s="113"/>
      <c r="QQ14" s="113"/>
      <c r="QR14" s="113"/>
      <c r="QS14" s="113"/>
      <c r="QT14" s="113"/>
      <c r="QU14" s="113"/>
      <c r="QV14" s="113"/>
      <c r="QW14" s="113"/>
      <c r="QX14" s="113"/>
      <c r="QY14" s="113"/>
      <c r="QZ14" s="113"/>
      <c r="RA14" s="113"/>
      <c r="RB14" s="113"/>
      <c r="RC14" s="113"/>
      <c r="RD14" s="113"/>
      <c r="RE14" s="113"/>
      <c r="RF14" s="113"/>
      <c r="RG14" s="113"/>
      <c r="RH14" s="113"/>
      <c r="RI14" s="113"/>
      <c r="RJ14" s="113"/>
      <c r="RK14" s="113"/>
      <c r="RL14" s="113"/>
      <c r="RM14" s="113"/>
      <c r="RN14" s="113"/>
      <c r="RO14" s="113"/>
      <c r="RP14" s="113"/>
      <c r="RQ14" s="113"/>
      <c r="RR14" s="113"/>
      <c r="RS14" s="113"/>
      <c r="RT14" s="113"/>
      <c r="RU14" s="113"/>
      <c r="RV14" s="113"/>
      <c r="RW14" s="113"/>
      <c r="RX14" s="113"/>
      <c r="RY14" s="113"/>
      <c r="RZ14" s="113"/>
      <c r="SA14" s="113"/>
      <c r="SB14" s="113"/>
      <c r="SC14" s="113"/>
      <c r="SD14" s="113"/>
      <c r="SE14" s="113"/>
      <c r="SF14" s="113"/>
      <c r="SG14" s="113"/>
      <c r="SH14" s="113"/>
      <c r="SI14" s="113"/>
      <c r="SJ14" s="113"/>
      <c r="SK14" s="113"/>
      <c r="SL14" s="113"/>
      <c r="SM14" s="113"/>
      <c r="SN14" s="113"/>
      <c r="SO14" s="113"/>
      <c r="SP14" s="113"/>
      <c r="SQ14" s="113"/>
      <c r="SR14" s="113"/>
      <c r="SS14" s="113"/>
      <c r="ST14" s="113"/>
      <c r="SU14" s="113"/>
      <c r="SV14" s="113"/>
      <c r="SW14" s="113"/>
      <c r="SX14" s="113"/>
      <c r="SY14" s="113"/>
      <c r="SZ14" s="113"/>
      <c r="TA14" s="113"/>
      <c r="TB14" s="113"/>
      <c r="TC14" s="113"/>
      <c r="TD14" s="113"/>
      <c r="TE14" s="113"/>
      <c r="TF14" s="113"/>
      <c r="TG14" s="113"/>
      <c r="TH14" s="113"/>
      <c r="TI14" s="113"/>
      <c r="TJ14" s="113"/>
      <c r="TK14" s="113"/>
      <c r="TL14" s="113"/>
      <c r="TM14" s="113"/>
      <c r="TN14" s="113"/>
      <c r="TO14" s="113"/>
      <c r="TP14" s="113"/>
      <c r="TQ14" s="113"/>
      <c r="TR14" s="113"/>
      <c r="TS14" s="113"/>
      <c r="TT14" s="113"/>
      <c r="TU14" s="113"/>
      <c r="TV14" s="113"/>
      <c r="TW14" s="113"/>
      <c r="TX14" s="113"/>
      <c r="TY14" s="113"/>
      <c r="TZ14" s="113"/>
      <c r="UA14" s="113"/>
      <c r="UB14" s="113"/>
      <c r="UC14" s="113"/>
      <c r="UD14" s="113"/>
      <c r="UE14" s="113"/>
      <c r="UF14" s="113"/>
      <c r="UG14" s="113"/>
      <c r="UH14" s="113"/>
      <c r="UI14" s="113"/>
      <c r="UJ14" s="113"/>
      <c r="UK14" s="113"/>
      <c r="UL14" s="113"/>
      <c r="UM14" s="113"/>
      <c r="UN14" s="113"/>
      <c r="UO14" s="113"/>
      <c r="UP14" s="113"/>
      <c r="UQ14" s="113"/>
      <c r="UR14" s="113"/>
      <c r="US14" s="113"/>
      <c r="UT14" s="113"/>
      <c r="UU14" s="113"/>
      <c r="UV14" s="113"/>
      <c r="UW14" s="113"/>
      <c r="UX14" s="113"/>
      <c r="UY14" s="113"/>
      <c r="UZ14" s="113"/>
      <c r="VA14" s="113"/>
      <c r="VB14" s="113"/>
      <c r="VC14" s="113"/>
      <c r="VD14" s="113"/>
      <c r="VE14" s="113"/>
      <c r="VF14" s="113"/>
      <c r="VG14" s="113"/>
      <c r="VH14" s="113"/>
      <c r="VI14" s="113"/>
      <c r="VJ14" s="113"/>
      <c r="VK14" s="113"/>
      <c r="VL14" s="113"/>
      <c r="VM14" s="113"/>
      <c r="VN14" s="113"/>
      <c r="VO14" s="113"/>
      <c r="VP14" s="113"/>
      <c r="VQ14" s="113"/>
      <c r="VR14" s="113"/>
      <c r="VS14" s="113"/>
      <c r="VT14" s="113"/>
      <c r="VU14" s="113"/>
      <c r="VV14" s="113"/>
      <c r="VW14" s="113"/>
      <c r="VX14" s="113"/>
      <c r="VY14" s="113"/>
      <c r="VZ14" s="113"/>
      <c r="WA14" s="113"/>
      <c r="WB14" s="113"/>
      <c r="WC14" s="113"/>
      <c r="WD14" s="113"/>
      <c r="WE14" s="113"/>
      <c r="WF14" s="113"/>
      <c r="WG14" s="113"/>
      <c r="WH14" s="113"/>
      <c r="WI14" s="113"/>
      <c r="WJ14" s="113"/>
      <c r="WK14" s="113"/>
      <c r="WL14" s="113"/>
      <c r="WM14" s="113"/>
      <c r="WN14" s="113"/>
      <c r="WO14" s="113"/>
      <c r="WP14" s="113"/>
      <c r="WQ14" s="113"/>
      <c r="WR14" s="113"/>
      <c r="WS14" s="113"/>
      <c r="WT14" s="113"/>
      <c r="WU14" s="113"/>
      <c r="WV14" s="113"/>
      <c r="WW14" s="113"/>
      <c r="WX14" s="113"/>
      <c r="WY14" s="113"/>
      <c r="WZ14" s="113"/>
      <c r="XA14" s="113"/>
      <c r="XB14" s="113"/>
      <c r="XC14" s="113"/>
      <c r="XD14" s="113"/>
      <c r="XE14" s="113"/>
      <c r="XF14" s="113"/>
      <c r="XG14" s="113"/>
      <c r="XH14" s="113"/>
      <c r="XI14" s="113"/>
      <c r="XJ14" s="113"/>
      <c r="XK14" s="113"/>
      <c r="XL14" s="113"/>
      <c r="XM14" s="113"/>
      <c r="XN14" s="113"/>
      <c r="XO14" s="113"/>
      <c r="XP14" s="113"/>
      <c r="XQ14" s="113"/>
      <c r="XR14" s="113"/>
      <c r="XS14" s="113"/>
      <c r="XT14" s="113"/>
      <c r="XU14" s="113"/>
      <c r="XV14" s="113"/>
      <c r="XW14" s="113"/>
      <c r="XX14" s="113"/>
      <c r="XY14" s="113"/>
      <c r="XZ14" s="113"/>
      <c r="YA14" s="113"/>
      <c r="YB14" s="113"/>
      <c r="YC14" s="113"/>
      <c r="YD14" s="113"/>
      <c r="YE14" s="113"/>
      <c r="YF14" s="113"/>
      <c r="YG14" s="113"/>
      <c r="YH14" s="113"/>
      <c r="YI14" s="113"/>
      <c r="YJ14" s="113"/>
      <c r="YK14" s="113"/>
      <c r="YL14" s="113"/>
      <c r="YM14" s="113"/>
      <c r="YN14" s="113"/>
      <c r="YO14" s="113"/>
      <c r="YP14" s="113"/>
      <c r="YQ14" s="113"/>
      <c r="YR14" s="113"/>
      <c r="YS14" s="113"/>
      <c r="YT14" s="113"/>
      <c r="YU14" s="113"/>
      <c r="YV14" s="113"/>
      <c r="YW14" s="113"/>
      <c r="YX14" s="113"/>
      <c r="YY14" s="113"/>
      <c r="YZ14" s="113"/>
      <c r="ZA14" s="113"/>
      <c r="ZB14" s="113"/>
      <c r="ZC14" s="113"/>
      <c r="ZD14" s="113"/>
      <c r="ZE14" s="113"/>
      <c r="ZF14" s="113"/>
      <c r="ZG14" s="113"/>
      <c r="ZH14" s="113"/>
      <c r="ZI14" s="113"/>
      <c r="ZJ14" s="113"/>
      <c r="ZK14" s="113"/>
      <c r="ZL14" s="113"/>
      <c r="ZM14" s="113"/>
      <c r="ZN14" s="113"/>
      <c r="ZO14" s="113"/>
      <c r="ZP14" s="113"/>
      <c r="ZQ14" s="113"/>
      <c r="ZR14" s="113"/>
      <c r="ZS14" s="113"/>
      <c r="ZT14" s="113"/>
      <c r="ZU14" s="113"/>
      <c r="ZV14" s="113"/>
      <c r="ZW14" s="113"/>
      <c r="ZX14" s="113"/>
      <c r="ZY14" s="113"/>
      <c r="ZZ14" s="113"/>
    </row>
    <row r="15" spans="1:702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3"/>
      <c r="IX15" s="113"/>
      <c r="IY15" s="113"/>
      <c r="IZ15" s="113"/>
      <c r="JA15" s="113"/>
      <c r="JB15" s="113"/>
      <c r="JC15" s="113"/>
      <c r="JD15" s="113"/>
      <c r="JE15" s="113"/>
      <c r="JF15" s="113"/>
      <c r="JG15" s="113"/>
      <c r="JH15" s="113"/>
      <c r="JI15" s="113"/>
      <c r="JJ15" s="113"/>
      <c r="JK15" s="113"/>
      <c r="JL15" s="113"/>
      <c r="JM15" s="113"/>
      <c r="JN15" s="113"/>
      <c r="JO15" s="113"/>
      <c r="JP15" s="113"/>
      <c r="JQ15" s="113"/>
      <c r="JR15" s="113"/>
      <c r="JS15" s="113"/>
      <c r="JT15" s="113"/>
      <c r="JU15" s="113"/>
      <c r="JV15" s="113"/>
      <c r="JW15" s="113"/>
      <c r="JX15" s="113"/>
      <c r="JY15" s="113"/>
      <c r="JZ15" s="113"/>
      <c r="KA15" s="113"/>
      <c r="KB15" s="113"/>
      <c r="KC15" s="113"/>
      <c r="KD15" s="113"/>
      <c r="KE15" s="113"/>
      <c r="KF15" s="113"/>
      <c r="KG15" s="113"/>
      <c r="KH15" s="113"/>
      <c r="KI15" s="113"/>
      <c r="KJ15" s="113"/>
      <c r="KK15" s="113"/>
      <c r="KL15" s="113"/>
      <c r="KM15" s="113"/>
      <c r="KN15" s="113"/>
      <c r="KO15" s="113"/>
      <c r="KP15" s="113"/>
      <c r="KQ15" s="113"/>
      <c r="KR15" s="113"/>
      <c r="KS15" s="113"/>
      <c r="KT15" s="113"/>
      <c r="KU15" s="113"/>
      <c r="KV15" s="113"/>
      <c r="KW15" s="113"/>
      <c r="KX15" s="113"/>
      <c r="KY15" s="113"/>
      <c r="KZ15" s="113"/>
      <c r="LA15" s="113"/>
      <c r="LB15" s="113"/>
      <c r="LC15" s="113"/>
      <c r="LD15" s="113"/>
      <c r="LE15" s="113"/>
      <c r="LF15" s="113"/>
      <c r="LG15" s="113"/>
      <c r="LH15" s="113"/>
      <c r="LI15" s="113"/>
      <c r="LJ15" s="113"/>
      <c r="LK15" s="113"/>
      <c r="LL15" s="113"/>
      <c r="LM15" s="113"/>
      <c r="LN15" s="113"/>
      <c r="LO15" s="113"/>
      <c r="LP15" s="113"/>
      <c r="LQ15" s="113"/>
      <c r="LR15" s="113"/>
      <c r="LS15" s="113"/>
      <c r="LT15" s="113"/>
      <c r="LU15" s="113"/>
      <c r="LV15" s="113"/>
      <c r="LW15" s="113"/>
      <c r="LX15" s="113"/>
      <c r="LY15" s="113"/>
      <c r="LZ15" s="113"/>
      <c r="MA15" s="113"/>
      <c r="MB15" s="113"/>
      <c r="MC15" s="113"/>
      <c r="MD15" s="113"/>
      <c r="ME15" s="113"/>
      <c r="MF15" s="113"/>
      <c r="MG15" s="113"/>
      <c r="MH15" s="113"/>
      <c r="MI15" s="113"/>
      <c r="MJ15" s="113"/>
      <c r="MK15" s="113"/>
      <c r="ML15" s="113"/>
      <c r="MM15" s="113"/>
      <c r="MN15" s="113"/>
      <c r="MO15" s="113"/>
      <c r="MP15" s="113"/>
      <c r="MQ15" s="113"/>
      <c r="MR15" s="113"/>
      <c r="MS15" s="113"/>
      <c r="MT15" s="113"/>
      <c r="MU15" s="113"/>
      <c r="MV15" s="113"/>
      <c r="MW15" s="113"/>
      <c r="MX15" s="113"/>
      <c r="MY15" s="113"/>
      <c r="MZ15" s="113"/>
      <c r="NA15" s="113"/>
      <c r="NB15" s="113"/>
      <c r="NC15" s="113"/>
      <c r="ND15" s="113"/>
      <c r="NE15" s="113"/>
      <c r="NF15" s="113"/>
      <c r="NG15" s="113"/>
      <c r="NH15" s="113"/>
      <c r="NI15" s="113"/>
      <c r="NJ15" s="113"/>
      <c r="NK15" s="113"/>
      <c r="NL15" s="113"/>
      <c r="NM15" s="113"/>
      <c r="NN15" s="113"/>
      <c r="NO15" s="113"/>
      <c r="NP15" s="113"/>
      <c r="NQ15" s="113"/>
      <c r="NR15" s="113"/>
      <c r="NS15" s="113"/>
      <c r="NT15" s="113"/>
      <c r="NU15" s="113"/>
      <c r="NV15" s="113"/>
      <c r="NW15" s="113"/>
      <c r="NX15" s="113"/>
      <c r="NY15" s="113"/>
      <c r="NZ15" s="113"/>
      <c r="OA15" s="113"/>
      <c r="OB15" s="113"/>
      <c r="OC15" s="113"/>
      <c r="OD15" s="113"/>
      <c r="OE15" s="113"/>
      <c r="OF15" s="113"/>
      <c r="OG15" s="113"/>
      <c r="OH15" s="113"/>
      <c r="OI15" s="113"/>
      <c r="OJ15" s="113"/>
      <c r="OK15" s="113"/>
      <c r="OL15" s="113"/>
      <c r="OM15" s="113"/>
      <c r="ON15" s="113"/>
      <c r="OO15" s="113"/>
      <c r="OP15" s="113"/>
      <c r="OQ15" s="113"/>
      <c r="OR15" s="113"/>
      <c r="OS15" s="113"/>
      <c r="OT15" s="113"/>
      <c r="OU15" s="113"/>
      <c r="OV15" s="113"/>
      <c r="OW15" s="113"/>
      <c r="OX15" s="113"/>
      <c r="OY15" s="113"/>
      <c r="OZ15" s="113"/>
      <c r="PA15" s="113"/>
      <c r="PB15" s="113"/>
      <c r="PC15" s="113"/>
      <c r="PD15" s="113"/>
      <c r="PE15" s="113"/>
      <c r="PF15" s="113"/>
      <c r="PG15" s="113"/>
      <c r="PH15" s="113"/>
      <c r="PI15" s="113"/>
      <c r="PJ15" s="113"/>
      <c r="PK15" s="113"/>
      <c r="PL15" s="113"/>
      <c r="PM15" s="113"/>
      <c r="PN15" s="113"/>
      <c r="PO15" s="113"/>
      <c r="PP15" s="113"/>
      <c r="PQ15" s="113"/>
      <c r="PR15" s="113"/>
      <c r="PS15" s="113"/>
      <c r="PT15" s="113"/>
      <c r="PU15" s="113"/>
      <c r="PV15" s="113"/>
      <c r="PW15" s="113"/>
      <c r="PX15" s="113"/>
      <c r="PY15" s="113"/>
      <c r="PZ15" s="113"/>
      <c r="QA15" s="113"/>
      <c r="QB15" s="113"/>
      <c r="QC15" s="113"/>
      <c r="QD15" s="113"/>
      <c r="QE15" s="113"/>
      <c r="QF15" s="113"/>
      <c r="QG15" s="113"/>
      <c r="QH15" s="113"/>
      <c r="QI15" s="113"/>
      <c r="QJ15" s="113"/>
      <c r="QK15" s="113"/>
      <c r="QL15" s="113"/>
      <c r="QM15" s="113"/>
      <c r="QN15" s="113"/>
      <c r="QO15" s="113"/>
      <c r="QP15" s="113"/>
      <c r="QQ15" s="113"/>
      <c r="QR15" s="113"/>
      <c r="QS15" s="113"/>
      <c r="QT15" s="113"/>
      <c r="QU15" s="113"/>
      <c r="QV15" s="113"/>
      <c r="QW15" s="113"/>
      <c r="QX15" s="113"/>
      <c r="QY15" s="113"/>
      <c r="QZ15" s="113"/>
      <c r="RA15" s="113"/>
      <c r="RB15" s="113"/>
      <c r="RC15" s="113"/>
      <c r="RD15" s="113"/>
      <c r="RE15" s="113"/>
      <c r="RF15" s="113"/>
      <c r="RG15" s="113"/>
      <c r="RH15" s="113"/>
      <c r="RI15" s="113"/>
      <c r="RJ15" s="113"/>
      <c r="RK15" s="113"/>
      <c r="RL15" s="113"/>
      <c r="RM15" s="113"/>
      <c r="RN15" s="113"/>
      <c r="RO15" s="113"/>
      <c r="RP15" s="113"/>
      <c r="RQ15" s="113"/>
      <c r="RR15" s="113"/>
      <c r="RS15" s="113"/>
      <c r="RT15" s="113"/>
      <c r="RU15" s="113"/>
      <c r="RV15" s="113"/>
      <c r="RW15" s="113"/>
      <c r="RX15" s="113"/>
      <c r="RY15" s="113"/>
      <c r="RZ15" s="113"/>
      <c r="SA15" s="113"/>
      <c r="SB15" s="113"/>
      <c r="SC15" s="113"/>
      <c r="SD15" s="113"/>
      <c r="SE15" s="113"/>
      <c r="SF15" s="113"/>
      <c r="SG15" s="113"/>
      <c r="SH15" s="113"/>
      <c r="SI15" s="113"/>
      <c r="SJ15" s="113"/>
      <c r="SK15" s="113"/>
      <c r="SL15" s="113"/>
      <c r="SM15" s="113"/>
      <c r="SN15" s="113"/>
      <c r="SO15" s="113"/>
      <c r="SP15" s="113"/>
      <c r="SQ15" s="113"/>
      <c r="SR15" s="113"/>
      <c r="SS15" s="113"/>
      <c r="ST15" s="113"/>
      <c r="SU15" s="113"/>
      <c r="SV15" s="113"/>
      <c r="SW15" s="113"/>
      <c r="SX15" s="113"/>
      <c r="SY15" s="113"/>
      <c r="SZ15" s="113"/>
      <c r="TA15" s="113"/>
      <c r="TB15" s="113"/>
      <c r="TC15" s="113"/>
      <c r="TD15" s="113"/>
      <c r="TE15" s="113"/>
      <c r="TF15" s="113"/>
      <c r="TG15" s="113"/>
      <c r="TH15" s="113"/>
      <c r="TI15" s="113"/>
      <c r="TJ15" s="113"/>
      <c r="TK15" s="113"/>
      <c r="TL15" s="113"/>
      <c r="TM15" s="113"/>
      <c r="TN15" s="113"/>
      <c r="TO15" s="113"/>
      <c r="TP15" s="113"/>
      <c r="TQ15" s="113"/>
      <c r="TR15" s="113"/>
      <c r="TS15" s="113"/>
      <c r="TT15" s="113"/>
      <c r="TU15" s="113"/>
      <c r="TV15" s="113"/>
      <c r="TW15" s="113"/>
      <c r="TX15" s="113"/>
      <c r="TY15" s="113"/>
      <c r="TZ15" s="113"/>
      <c r="UA15" s="113"/>
      <c r="UB15" s="113"/>
      <c r="UC15" s="113"/>
      <c r="UD15" s="113"/>
      <c r="UE15" s="113"/>
      <c r="UF15" s="113"/>
      <c r="UG15" s="113"/>
      <c r="UH15" s="113"/>
      <c r="UI15" s="113"/>
      <c r="UJ15" s="113"/>
      <c r="UK15" s="113"/>
      <c r="UL15" s="113"/>
      <c r="UM15" s="113"/>
      <c r="UN15" s="113"/>
      <c r="UO15" s="113"/>
      <c r="UP15" s="113"/>
      <c r="UQ15" s="113"/>
      <c r="UR15" s="113"/>
      <c r="US15" s="113"/>
      <c r="UT15" s="113"/>
      <c r="UU15" s="113"/>
      <c r="UV15" s="113"/>
      <c r="UW15" s="113"/>
      <c r="UX15" s="113"/>
      <c r="UY15" s="113"/>
      <c r="UZ15" s="113"/>
      <c r="VA15" s="113"/>
      <c r="VB15" s="113"/>
      <c r="VC15" s="113"/>
      <c r="VD15" s="113"/>
      <c r="VE15" s="113"/>
      <c r="VF15" s="113"/>
      <c r="VG15" s="113"/>
      <c r="VH15" s="113"/>
      <c r="VI15" s="113"/>
      <c r="VJ15" s="113"/>
      <c r="VK15" s="113"/>
      <c r="VL15" s="113"/>
      <c r="VM15" s="113"/>
      <c r="VN15" s="113"/>
      <c r="VO15" s="113"/>
      <c r="VP15" s="113"/>
      <c r="VQ15" s="113"/>
      <c r="VR15" s="113"/>
      <c r="VS15" s="113"/>
      <c r="VT15" s="113"/>
      <c r="VU15" s="113"/>
      <c r="VV15" s="113"/>
      <c r="VW15" s="113"/>
      <c r="VX15" s="113"/>
      <c r="VY15" s="113"/>
      <c r="VZ15" s="113"/>
      <c r="WA15" s="113"/>
      <c r="WB15" s="113"/>
      <c r="WC15" s="113"/>
      <c r="WD15" s="113"/>
      <c r="WE15" s="113"/>
      <c r="WF15" s="113"/>
      <c r="WG15" s="113"/>
      <c r="WH15" s="113"/>
      <c r="WI15" s="113"/>
      <c r="WJ15" s="113"/>
      <c r="WK15" s="113"/>
      <c r="WL15" s="113"/>
      <c r="WM15" s="113"/>
      <c r="WN15" s="113"/>
      <c r="WO15" s="113"/>
      <c r="WP15" s="113"/>
      <c r="WQ15" s="113"/>
      <c r="WR15" s="113"/>
      <c r="WS15" s="113"/>
      <c r="WT15" s="113"/>
      <c r="WU15" s="113"/>
      <c r="WV15" s="113"/>
      <c r="WW15" s="113"/>
      <c r="WX15" s="113"/>
      <c r="WY15" s="113"/>
      <c r="WZ15" s="113"/>
      <c r="XA15" s="113"/>
      <c r="XB15" s="113"/>
      <c r="XC15" s="113"/>
      <c r="XD15" s="113"/>
      <c r="XE15" s="113"/>
      <c r="XF15" s="113"/>
      <c r="XG15" s="113"/>
      <c r="XH15" s="113"/>
      <c r="XI15" s="113"/>
      <c r="XJ15" s="113"/>
      <c r="XK15" s="113"/>
      <c r="XL15" s="113"/>
      <c r="XM15" s="113"/>
      <c r="XN15" s="113"/>
      <c r="XO15" s="113"/>
      <c r="XP15" s="113"/>
      <c r="XQ15" s="113"/>
      <c r="XR15" s="113"/>
      <c r="XS15" s="113"/>
      <c r="XT15" s="113"/>
      <c r="XU15" s="113"/>
      <c r="XV15" s="113"/>
      <c r="XW15" s="113"/>
      <c r="XX15" s="113"/>
      <c r="XY15" s="113"/>
      <c r="XZ15" s="113"/>
      <c r="YA15" s="113"/>
      <c r="YB15" s="113"/>
      <c r="YC15" s="113"/>
      <c r="YD15" s="113"/>
      <c r="YE15" s="113"/>
      <c r="YF15" s="113"/>
      <c r="YG15" s="113"/>
      <c r="YH15" s="113"/>
      <c r="YI15" s="113"/>
      <c r="YJ15" s="113"/>
      <c r="YK15" s="113"/>
      <c r="YL15" s="113"/>
      <c r="YM15" s="113"/>
      <c r="YN15" s="113"/>
      <c r="YO15" s="113"/>
      <c r="YP15" s="113"/>
      <c r="YQ15" s="113"/>
      <c r="YR15" s="113"/>
      <c r="YS15" s="113"/>
      <c r="YT15" s="113"/>
      <c r="YU15" s="113"/>
      <c r="YV15" s="113"/>
      <c r="YW15" s="113"/>
      <c r="YX15" s="113"/>
      <c r="YY15" s="113"/>
      <c r="YZ15" s="113"/>
      <c r="ZA15" s="113"/>
      <c r="ZB15" s="113"/>
      <c r="ZC15" s="113"/>
      <c r="ZD15" s="113"/>
      <c r="ZE15" s="113"/>
      <c r="ZF15" s="113"/>
      <c r="ZG15" s="113"/>
      <c r="ZH15" s="113"/>
      <c r="ZI15" s="113"/>
      <c r="ZJ15" s="113"/>
      <c r="ZK15" s="113"/>
      <c r="ZL15" s="113"/>
      <c r="ZM15" s="113"/>
      <c r="ZN15" s="113"/>
      <c r="ZO15" s="113"/>
      <c r="ZP15" s="113"/>
      <c r="ZQ15" s="113"/>
      <c r="ZR15" s="113"/>
      <c r="ZS15" s="113"/>
      <c r="ZT15" s="113"/>
      <c r="ZU15" s="113"/>
      <c r="ZV15" s="113"/>
      <c r="ZW15" s="113"/>
      <c r="ZX15" s="113"/>
      <c r="ZY15" s="113"/>
      <c r="ZZ15" s="113"/>
    </row>
    <row r="16" spans="1:702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</row>
    <row r="17" spans="1:70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3"/>
      <c r="JA17" s="113"/>
      <c r="JB17" s="113"/>
      <c r="JC17" s="113"/>
      <c r="JD17" s="113"/>
      <c r="JE17" s="113"/>
      <c r="JF17" s="113"/>
      <c r="JG17" s="113"/>
      <c r="JH17" s="113"/>
      <c r="JI17" s="113"/>
      <c r="JJ17" s="113"/>
      <c r="JK17" s="113"/>
      <c r="JL17" s="113"/>
      <c r="JM17" s="113"/>
      <c r="JN17" s="113"/>
      <c r="JO17" s="113"/>
      <c r="JP17" s="113"/>
      <c r="JQ17" s="113"/>
      <c r="JR17" s="113"/>
      <c r="JS17" s="113"/>
      <c r="JT17" s="113"/>
      <c r="JU17" s="113"/>
      <c r="JV17" s="113"/>
      <c r="JW17" s="113"/>
      <c r="JX17" s="113"/>
      <c r="JY17" s="113"/>
      <c r="JZ17" s="113"/>
      <c r="KA17" s="113"/>
      <c r="KB17" s="113"/>
      <c r="KC17" s="113"/>
      <c r="KD17" s="113"/>
      <c r="KE17" s="113"/>
      <c r="KF17" s="113"/>
      <c r="KG17" s="113"/>
      <c r="KH17" s="113"/>
      <c r="KI17" s="113"/>
      <c r="KJ17" s="113"/>
      <c r="KK17" s="113"/>
      <c r="KL17" s="113"/>
      <c r="KM17" s="113"/>
      <c r="KN17" s="113"/>
      <c r="KO17" s="113"/>
      <c r="KP17" s="113"/>
      <c r="KQ17" s="113"/>
      <c r="KR17" s="113"/>
      <c r="KS17" s="113"/>
      <c r="KT17" s="113"/>
      <c r="KU17" s="113"/>
      <c r="KV17" s="113"/>
      <c r="KW17" s="113"/>
      <c r="KX17" s="113"/>
      <c r="KY17" s="113"/>
      <c r="KZ17" s="113"/>
      <c r="LA17" s="113"/>
      <c r="LB17" s="113"/>
      <c r="LC17" s="113"/>
      <c r="LD17" s="113"/>
      <c r="LE17" s="113"/>
      <c r="LF17" s="113"/>
      <c r="LG17" s="113"/>
      <c r="LH17" s="113"/>
      <c r="LI17" s="113"/>
      <c r="LJ17" s="113"/>
      <c r="LK17" s="113"/>
      <c r="LL17" s="113"/>
      <c r="LM17" s="113"/>
      <c r="LN17" s="113"/>
      <c r="LO17" s="113"/>
      <c r="LP17" s="113"/>
      <c r="LQ17" s="113"/>
      <c r="LR17" s="113"/>
      <c r="LS17" s="113"/>
      <c r="LT17" s="113"/>
      <c r="LU17" s="113"/>
      <c r="LV17" s="113"/>
      <c r="LW17" s="113"/>
      <c r="LX17" s="113"/>
      <c r="LY17" s="113"/>
      <c r="LZ17" s="113"/>
      <c r="MA17" s="113"/>
      <c r="MB17" s="113"/>
      <c r="MC17" s="113"/>
      <c r="MD17" s="113"/>
      <c r="ME17" s="113"/>
      <c r="MF17" s="113"/>
      <c r="MG17" s="113"/>
      <c r="MH17" s="113"/>
      <c r="MI17" s="113"/>
      <c r="MJ17" s="113"/>
      <c r="MK17" s="113"/>
      <c r="ML17" s="113"/>
      <c r="MM17" s="113"/>
      <c r="MN17" s="113"/>
      <c r="MO17" s="113"/>
      <c r="MP17" s="113"/>
      <c r="MQ17" s="113"/>
      <c r="MR17" s="113"/>
      <c r="MS17" s="113"/>
      <c r="MT17" s="113"/>
      <c r="MU17" s="113"/>
      <c r="MV17" s="113"/>
      <c r="MW17" s="113"/>
      <c r="MX17" s="113"/>
      <c r="MY17" s="113"/>
      <c r="MZ17" s="113"/>
      <c r="NA17" s="113"/>
      <c r="NB17" s="113"/>
      <c r="NC17" s="113"/>
      <c r="ND17" s="113"/>
      <c r="NE17" s="113"/>
      <c r="NF17" s="113"/>
      <c r="NG17" s="113"/>
      <c r="NH17" s="113"/>
      <c r="NI17" s="113"/>
      <c r="NJ17" s="113"/>
      <c r="NK17" s="113"/>
      <c r="NL17" s="113"/>
      <c r="NM17" s="113"/>
      <c r="NN17" s="113"/>
      <c r="NO17" s="113"/>
      <c r="NP17" s="113"/>
      <c r="NQ17" s="113"/>
      <c r="NR17" s="113"/>
      <c r="NS17" s="113"/>
      <c r="NT17" s="113"/>
      <c r="NU17" s="113"/>
      <c r="NV17" s="113"/>
      <c r="NW17" s="113"/>
      <c r="NX17" s="113"/>
      <c r="NY17" s="113"/>
      <c r="NZ17" s="113"/>
      <c r="OA17" s="113"/>
      <c r="OB17" s="113"/>
      <c r="OC17" s="113"/>
      <c r="OD17" s="113"/>
      <c r="OE17" s="113"/>
      <c r="OF17" s="113"/>
      <c r="OG17" s="113"/>
      <c r="OH17" s="113"/>
      <c r="OI17" s="113"/>
      <c r="OJ17" s="113"/>
      <c r="OK17" s="113"/>
      <c r="OL17" s="113"/>
      <c r="OM17" s="113"/>
      <c r="ON17" s="113"/>
      <c r="OO17" s="113"/>
      <c r="OP17" s="113"/>
      <c r="OQ17" s="113"/>
      <c r="OR17" s="113"/>
      <c r="OS17" s="113"/>
      <c r="OT17" s="113"/>
      <c r="OU17" s="113"/>
      <c r="OV17" s="113"/>
      <c r="OW17" s="113"/>
      <c r="OX17" s="113"/>
      <c r="OY17" s="113"/>
      <c r="OZ17" s="113"/>
      <c r="PA17" s="113"/>
      <c r="PB17" s="113"/>
      <c r="PC17" s="113"/>
      <c r="PD17" s="113"/>
      <c r="PE17" s="113"/>
      <c r="PF17" s="113"/>
      <c r="PG17" s="113"/>
      <c r="PH17" s="113"/>
      <c r="PI17" s="113"/>
      <c r="PJ17" s="113"/>
      <c r="PK17" s="113"/>
      <c r="PL17" s="113"/>
      <c r="PM17" s="113"/>
      <c r="PN17" s="113"/>
      <c r="PO17" s="113"/>
      <c r="PP17" s="113"/>
      <c r="PQ17" s="113"/>
      <c r="PR17" s="113"/>
      <c r="PS17" s="113"/>
      <c r="PT17" s="113"/>
      <c r="PU17" s="113"/>
      <c r="PV17" s="113"/>
      <c r="PW17" s="113"/>
      <c r="PX17" s="113"/>
      <c r="PY17" s="113"/>
      <c r="PZ17" s="113"/>
      <c r="QA17" s="113"/>
      <c r="QB17" s="113"/>
      <c r="QC17" s="113"/>
      <c r="QD17" s="113"/>
      <c r="QE17" s="113"/>
      <c r="QF17" s="113"/>
      <c r="QG17" s="113"/>
      <c r="QH17" s="113"/>
      <c r="QI17" s="113"/>
      <c r="QJ17" s="113"/>
      <c r="QK17" s="113"/>
      <c r="QL17" s="113"/>
      <c r="QM17" s="113"/>
      <c r="QN17" s="113"/>
      <c r="QO17" s="113"/>
      <c r="QP17" s="113"/>
      <c r="QQ17" s="113"/>
      <c r="QR17" s="113"/>
      <c r="QS17" s="113"/>
      <c r="QT17" s="113"/>
      <c r="QU17" s="113"/>
      <c r="QV17" s="113"/>
      <c r="QW17" s="113"/>
      <c r="QX17" s="113"/>
      <c r="QY17" s="113"/>
      <c r="QZ17" s="113"/>
      <c r="RA17" s="113"/>
      <c r="RB17" s="113"/>
      <c r="RC17" s="113"/>
      <c r="RD17" s="113"/>
      <c r="RE17" s="113"/>
      <c r="RF17" s="113"/>
      <c r="RG17" s="113"/>
      <c r="RH17" s="113"/>
      <c r="RI17" s="113"/>
      <c r="RJ17" s="113"/>
      <c r="RK17" s="113"/>
      <c r="RL17" s="113"/>
      <c r="RM17" s="113"/>
      <c r="RN17" s="113"/>
      <c r="RO17" s="113"/>
      <c r="RP17" s="113"/>
      <c r="RQ17" s="113"/>
      <c r="RR17" s="113"/>
      <c r="RS17" s="113"/>
      <c r="RT17" s="113"/>
      <c r="RU17" s="113"/>
      <c r="RV17" s="113"/>
      <c r="RW17" s="113"/>
      <c r="RX17" s="113"/>
      <c r="RY17" s="113"/>
      <c r="RZ17" s="113"/>
      <c r="SA17" s="113"/>
      <c r="SB17" s="113"/>
      <c r="SC17" s="113"/>
      <c r="SD17" s="113"/>
      <c r="SE17" s="113"/>
      <c r="SF17" s="113"/>
      <c r="SG17" s="113"/>
      <c r="SH17" s="113"/>
      <c r="SI17" s="113"/>
      <c r="SJ17" s="113"/>
      <c r="SK17" s="113"/>
      <c r="SL17" s="113"/>
      <c r="SM17" s="113"/>
      <c r="SN17" s="113"/>
      <c r="SO17" s="113"/>
      <c r="SP17" s="113"/>
      <c r="SQ17" s="113"/>
      <c r="SR17" s="113"/>
      <c r="SS17" s="113"/>
      <c r="ST17" s="113"/>
      <c r="SU17" s="113"/>
      <c r="SV17" s="113"/>
      <c r="SW17" s="113"/>
      <c r="SX17" s="113"/>
      <c r="SY17" s="113"/>
      <c r="SZ17" s="113"/>
      <c r="TA17" s="113"/>
      <c r="TB17" s="113"/>
      <c r="TC17" s="113"/>
      <c r="TD17" s="113"/>
      <c r="TE17" s="113"/>
      <c r="TF17" s="113"/>
      <c r="TG17" s="113"/>
      <c r="TH17" s="113"/>
      <c r="TI17" s="113"/>
      <c r="TJ17" s="113"/>
      <c r="TK17" s="113"/>
      <c r="TL17" s="113"/>
      <c r="TM17" s="113"/>
      <c r="TN17" s="113"/>
      <c r="TO17" s="113"/>
      <c r="TP17" s="113"/>
      <c r="TQ17" s="113"/>
      <c r="TR17" s="113"/>
      <c r="TS17" s="113"/>
      <c r="TT17" s="113"/>
      <c r="TU17" s="113"/>
      <c r="TV17" s="113"/>
      <c r="TW17" s="113"/>
      <c r="TX17" s="113"/>
      <c r="TY17" s="113"/>
      <c r="TZ17" s="113"/>
      <c r="UA17" s="113"/>
      <c r="UB17" s="113"/>
      <c r="UC17" s="113"/>
      <c r="UD17" s="113"/>
      <c r="UE17" s="113"/>
      <c r="UF17" s="113"/>
      <c r="UG17" s="113"/>
      <c r="UH17" s="113"/>
      <c r="UI17" s="113"/>
      <c r="UJ17" s="113"/>
      <c r="UK17" s="113"/>
      <c r="UL17" s="113"/>
      <c r="UM17" s="113"/>
      <c r="UN17" s="113"/>
      <c r="UO17" s="113"/>
      <c r="UP17" s="113"/>
      <c r="UQ17" s="113"/>
      <c r="UR17" s="113"/>
      <c r="US17" s="113"/>
      <c r="UT17" s="113"/>
      <c r="UU17" s="113"/>
      <c r="UV17" s="113"/>
      <c r="UW17" s="113"/>
      <c r="UX17" s="113"/>
      <c r="UY17" s="113"/>
      <c r="UZ17" s="113"/>
      <c r="VA17" s="113"/>
      <c r="VB17" s="113"/>
      <c r="VC17" s="113"/>
      <c r="VD17" s="113"/>
      <c r="VE17" s="113"/>
      <c r="VF17" s="113"/>
      <c r="VG17" s="113"/>
      <c r="VH17" s="113"/>
      <c r="VI17" s="113"/>
      <c r="VJ17" s="113"/>
      <c r="VK17" s="113"/>
      <c r="VL17" s="113"/>
      <c r="VM17" s="113"/>
      <c r="VN17" s="113"/>
      <c r="VO17" s="113"/>
      <c r="VP17" s="113"/>
      <c r="VQ17" s="113"/>
      <c r="VR17" s="113"/>
      <c r="VS17" s="113"/>
      <c r="VT17" s="113"/>
      <c r="VU17" s="113"/>
      <c r="VV17" s="113"/>
      <c r="VW17" s="113"/>
      <c r="VX17" s="113"/>
      <c r="VY17" s="113"/>
      <c r="VZ17" s="113"/>
      <c r="WA17" s="113"/>
      <c r="WB17" s="113"/>
      <c r="WC17" s="113"/>
      <c r="WD17" s="113"/>
      <c r="WE17" s="113"/>
      <c r="WF17" s="113"/>
      <c r="WG17" s="113"/>
      <c r="WH17" s="113"/>
      <c r="WI17" s="113"/>
      <c r="WJ17" s="113"/>
      <c r="WK17" s="113"/>
      <c r="WL17" s="113"/>
      <c r="WM17" s="113"/>
      <c r="WN17" s="113"/>
      <c r="WO17" s="113"/>
      <c r="WP17" s="113"/>
      <c r="WQ17" s="113"/>
      <c r="WR17" s="113"/>
      <c r="WS17" s="113"/>
      <c r="WT17" s="113"/>
      <c r="WU17" s="113"/>
      <c r="WV17" s="113"/>
      <c r="WW17" s="113"/>
      <c r="WX17" s="113"/>
      <c r="WY17" s="113"/>
      <c r="WZ17" s="113"/>
      <c r="XA17" s="113"/>
      <c r="XB17" s="113"/>
      <c r="XC17" s="113"/>
      <c r="XD17" s="113"/>
      <c r="XE17" s="113"/>
      <c r="XF17" s="113"/>
      <c r="XG17" s="113"/>
      <c r="XH17" s="113"/>
      <c r="XI17" s="113"/>
      <c r="XJ17" s="113"/>
      <c r="XK17" s="113"/>
      <c r="XL17" s="113"/>
      <c r="XM17" s="113"/>
      <c r="XN17" s="113"/>
      <c r="XO17" s="113"/>
      <c r="XP17" s="113"/>
      <c r="XQ17" s="113"/>
      <c r="XR17" s="113"/>
      <c r="XS17" s="113"/>
      <c r="XT17" s="113"/>
      <c r="XU17" s="113"/>
      <c r="XV17" s="113"/>
      <c r="XW17" s="113"/>
      <c r="XX17" s="113"/>
      <c r="XY17" s="113"/>
      <c r="XZ17" s="113"/>
      <c r="YA17" s="113"/>
      <c r="YB17" s="113"/>
      <c r="YC17" s="113"/>
      <c r="YD17" s="113"/>
      <c r="YE17" s="113"/>
      <c r="YF17" s="113"/>
      <c r="YG17" s="113"/>
      <c r="YH17" s="113"/>
      <c r="YI17" s="113"/>
      <c r="YJ17" s="113"/>
      <c r="YK17" s="113"/>
      <c r="YL17" s="113"/>
      <c r="YM17" s="113"/>
      <c r="YN17" s="113"/>
      <c r="YO17" s="113"/>
      <c r="YP17" s="113"/>
      <c r="YQ17" s="113"/>
      <c r="YR17" s="113"/>
      <c r="YS17" s="113"/>
      <c r="YT17" s="113"/>
      <c r="YU17" s="113"/>
      <c r="YV17" s="113"/>
      <c r="YW17" s="113"/>
      <c r="YX17" s="113"/>
      <c r="YY17" s="113"/>
      <c r="YZ17" s="113"/>
      <c r="ZA17" s="113"/>
      <c r="ZB17" s="113"/>
      <c r="ZC17" s="113"/>
      <c r="ZD17" s="113"/>
      <c r="ZE17" s="113"/>
      <c r="ZF17" s="113"/>
      <c r="ZG17" s="113"/>
      <c r="ZH17" s="113"/>
      <c r="ZI17" s="113"/>
      <c r="ZJ17" s="113"/>
      <c r="ZK17" s="113"/>
      <c r="ZL17" s="113"/>
      <c r="ZM17" s="113"/>
      <c r="ZN17" s="113"/>
      <c r="ZO17" s="113"/>
      <c r="ZP17" s="113"/>
      <c r="ZQ17" s="113"/>
      <c r="ZR17" s="113"/>
      <c r="ZS17" s="113"/>
      <c r="ZT17" s="113"/>
      <c r="ZU17" s="113"/>
      <c r="ZV17" s="113"/>
      <c r="ZW17" s="113"/>
      <c r="ZX17" s="113"/>
      <c r="ZY17" s="113"/>
      <c r="ZZ17" s="113"/>
    </row>
    <row r="18" spans="1:70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3"/>
      <c r="JA18" s="113"/>
      <c r="JB18" s="113"/>
      <c r="JC18" s="113"/>
      <c r="JD18" s="113"/>
      <c r="JE18" s="113"/>
      <c r="JF18" s="113"/>
      <c r="JG18" s="113"/>
      <c r="JH18" s="113"/>
      <c r="JI18" s="113"/>
      <c r="JJ18" s="113"/>
      <c r="JK18" s="113"/>
      <c r="JL18" s="113"/>
      <c r="JM18" s="113"/>
      <c r="JN18" s="113"/>
      <c r="JO18" s="113"/>
      <c r="JP18" s="113"/>
      <c r="JQ18" s="113"/>
      <c r="JR18" s="113"/>
      <c r="JS18" s="113"/>
      <c r="JT18" s="113"/>
      <c r="JU18" s="113"/>
      <c r="JV18" s="113"/>
      <c r="JW18" s="113"/>
      <c r="JX18" s="113"/>
      <c r="JY18" s="113"/>
      <c r="JZ18" s="113"/>
      <c r="KA18" s="113"/>
      <c r="KB18" s="113"/>
      <c r="KC18" s="113"/>
      <c r="KD18" s="113"/>
      <c r="KE18" s="113"/>
      <c r="KF18" s="113"/>
      <c r="KG18" s="113"/>
      <c r="KH18" s="113"/>
      <c r="KI18" s="113"/>
      <c r="KJ18" s="113"/>
      <c r="KK18" s="113"/>
      <c r="KL18" s="113"/>
      <c r="KM18" s="113"/>
      <c r="KN18" s="113"/>
      <c r="KO18" s="113"/>
      <c r="KP18" s="113"/>
      <c r="KQ18" s="113"/>
      <c r="KR18" s="113"/>
      <c r="KS18" s="113"/>
      <c r="KT18" s="113"/>
      <c r="KU18" s="113"/>
      <c r="KV18" s="113"/>
      <c r="KW18" s="113"/>
      <c r="KX18" s="113"/>
      <c r="KY18" s="113"/>
      <c r="KZ18" s="113"/>
      <c r="LA18" s="113"/>
      <c r="LB18" s="113"/>
      <c r="LC18" s="113"/>
      <c r="LD18" s="113"/>
      <c r="LE18" s="113"/>
      <c r="LF18" s="113"/>
      <c r="LG18" s="113"/>
      <c r="LH18" s="113"/>
      <c r="LI18" s="113"/>
      <c r="LJ18" s="113"/>
      <c r="LK18" s="113"/>
      <c r="LL18" s="113"/>
      <c r="LM18" s="113"/>
      <c r="LN18" s="113"/>
      <c r="LO18" s="113"/>
      <c r="LP18" s="113"/>
      <c r="LQ18" s="113"/>
      <c r="LR18" s="113"/>
      <c r="LS18" s="113"/>
      <c r="LT18" s="113"/>
      <c r="LU18" s="113"/>
      <c r="LV18" s="113"/>
      <c r="LW18" s="113"/>
      <c r="LX18" s="113"/>
      <c r="LY18" s="113"/>
      <c r="LZ18" s="113"/>
      <c r="MA18" s="113"/>
      <c r="MB18" s="113"/>
      <c r="MC18" s="113"/>
      <c r="MD18" s="113"/>
      <c r="ME18" s="113"/>
      <c r="MF18" s="113"/>
      <c r="MG18" s="113"/>
      <c r="MH18" s="113"/>
      <c r="MI18" s="113"/>
      <c r="MJ18" s="113"/>
      <c r="MK18" s="113"/>
      <c r="ML18" s="113"/>
      <c r="MM18" s="113"/>
      <c r="MN18" s="113"/>
      <c r="MO18" s="113"/>
      <c r="MP18" s="113"/>
      <c r="MQ18" s="113"/>
      <c r="MR18" s="113"/>
      <c r="MS18" s="113"/>
      <c r="MT18" s="113"/>
      <c r="MU18" s="113"/>
      <c r="MV18" s="113"/>
      <c r="MW18" s="113"/>
      <c r="MX18" s="113"/>
      <c r="MY18" s="113"/>
      <c r="MZ18" s="113"/>
      <c r="NA18" s="113"/>
      <c r="NB18" s="113"/>
      <c r="NC18" s="113"/>
      <c r="ND18" s="113"/>
      <c r="NE18" s="113"/>
      <c r="NF18" s="113"/>
      <c r="NG18" s="113"/>
      <c r="NH18" s="113"/>
      <c r="NI18" s="113"/>
      <c r="NJ18" s="113"/>
      <c r="NK18" s="113"/>
      <c r="NL18" s="113"/>
      <c r="NM18" s="113"/>
      <c r="NN18" s="113"/>
      <c r="NO18" s="113"/>
      <c r="NP18" s="113"/>
      <c r="NQ18" s="113"/>
      <c r="NR18" s="113"/>
      <c r="NS18" s="113"/>
      <c r="NT18" s="113"/>
      <c r="NU18" s="113"/>
      <c r="NV18" s="113"/>
      <c r="NW18" s="113"/>
      <c r="NX18" s="113"/>
      <c r="NY18" s="113"/>
      <c r="NZ18" s="113"/>
      <c r="OA18" s="113"/>
      <c r="OB18" s="113"/>
      <c r="OC18" s="113"/>
      <c r="OD18" s="113"/>
      <c r="OE18" s="113"/>
      <c r="OF18" s="113"/>
      <c r="OG18" s="113"/>
      <c r="OH18" s="113"/>
      <c r="OI18" s="113"/>
      <c r="OJ18" s="113"/>
      <c r="OK18" s="113"/>
      <c r="OL18" s="113"/>
      <c r="OM18" s="113"/>
      <c r="ON18" s="113"/>
      <c r="OO18" s="113"/>
      <c r="OP18" s="113"/>
      <c r="OQ18" s="113"/>
      <c r="OR18" s="113"/>
      <c r="OS18" s="113"/>
      <c r="OT18" s="113"/>
      <c r="OU18" s="113"/>
      <c r="OV18" s="113"/>
      <c r="OW18" s="113"/>
      <c r="OX18" s="113"/>
      <c r="OY18" s="113"/>
      <c r="OZ18" s="113"/>
      <c r="PA18" s="113"/>
      <c r="PB18" s="113"/>
      <c r="PC18" s="113"/>
      <c r="PD18" s="113"/>
      <c r="PE18" s="113"/>
      <c r="PF18" s="113"/>
      <c r="PG18" s="113"/>
      <c r="PH18" s="113"/>
      <c r="PI18" s="113"/>
      <c r="PJ18" s="113"/>
      <c r="PK18" s="113"/>
      <c r="PL18" s="113"/>
      <c r="PM18" s="113"/>
      <c r="PN18" s="113"/>
      <c r="PO18" s="113"/>
      <c r="PP18" s="113"/>
      <c r="PQ18" s="113"/>
      <c r="PR18" s="113"/>
      <c r="PS18" s="113"/>
      <c r="PT18" s="113"/>
      <c r="PU18" s="113"/>
      <c r="PV18" s="113"/>
      <c r="PW18" s="113"/>
      <c r="PX18" s="113"/>
      <c r="PY18" s="113"/>
      <c r="PZ18" s="113"/>
      <c r="QA18" s="113"/>
      <c r="QB18" s="113"/>
      <c r="QC18" s="113"/>
      <c r="QD18" s="113"/>
      <c r="QE18" s="113"/>
      <c r="QF18" s="113"/>
      <c r="QG18" s="113"/>
      <c r="QH18" s="113"/>
      <c r="QI18" s="113"/>
      <c r="QJ18" s="113"/>
      <c r="QK18" s="113"/>
      <c r="QL18" s="113"/>
      <c r="QM18" s="113"/>
      <c r="QN18" s="113"/>
      <c r="QO18" s="113"/>
      <c r="QP18" s="113"/>
      <c r="QQ18" s="113"/>
      <c r="QR18" s="113"/>
      <c r="QS18" s="113"/>
      <c r="QT18" s="113"/>
      <c r="QU18" s="113"/>
      <c r="QV18" s="113"/>
      <c r="QW18" s="113"/>
      <c r="QX18" s="113"/>
      <c r="QY18" s="113"/>
      <c r="QZ18" s="113"/>
      <c r="RA18" s="113"/>
      <c r="RB18" s="113"/>
      <c r="RC18" s="113"/>
      <c r="RD18" s="113"/>
      <c r="RE18" s="113"/>
      <c r="RF18" s="113"/>
      <c r="RG18" s="113"/>
      <c r="RH18" s="113"/>
      <c r="RI18" s="113"/>
      <c r="RJ18" s="113"/>
      <c r="RK18" s="113"/>
      <c r="RL18" s="113"/>
      <c r="RM18" s="113"/>
      <c r="RN18" s="113"/>
      <c r="RO18" s="113"/>
      <c r="RP18" s="113"/>
      <c r="RQ18" s="113"/>
      <c r="RR18" s="113"/>
      <c r="RS18" s="113"/>
      <c r="RT18" s="113"/>
      <c r="RU18" s="113"/>
      <c r="RV18" s="113"/>
      <c r="RW18" s="113"/>
      <c r="RX18" s="113"/>
      <c r="RY18" s="113"/>
      <c r="RZ18" s="113"/>
      <c r="SA18" s="113"/>
      <c r="SB18" s="113"/>
      <c r="SC18" s="113"/>
      <c r="SD18" s="113"/>
      <c r="SE18" s="113"/>
      <c r="SF18" s="113"/>
      <c r="SG18" s="113"/>
      <c r="SH18" s="113"/>
      <c r="SI18" s="113"/>
      <c r="SJ18" s="113"/>
      <c r="SK18" s="113"/>
      <c r="SL18" s="113"/>
      <c r="SM18" s="113"/>
      <c r="SN18" s="113"/>
      <c r="SO18" s="113"/>
      <c r="SP18" s="113"/>
      <c r="SQ18" s="113"/>
      <c r="SR18" s="113"/>
      <c r="SS18" s="113"/>
      <c r="ST18" s="113"/>
      <c r="SU18" s="113"/>
      <c r="SV18" s="113"/>
      <c r="SW18" s="113"/>
      <c r="SX18" s="113"/>
      <c r="SY18" s="113"/>
      <c r="SZ18" s="113"/>
      <c r="TA18" s="113"/>
      <c r="TB18" s="113"/>
      <c r="TC18" s="113"/>
      <c r="TD18" s="113"/>
      <c r="TE18" s="113"/>
      <c r="TF18" s="113"/>
      <c r="TG18" s="113"/>
      <c r="TH18" s="113"/>
      <c r="TI18" s="113"/>
      <c r="TJ18" s="113"/>
      <c r="TK18" s="113"/>
      <c r="TL18" s="113"/>
      <c r="TM18" s="113"/>
      <c r="TN18" s="113"/>
      <c r="TO18" s="113"/>
      <c r="TP18" s="113"/>
      <c r="TQ18" s="113"/>
      <c r="TR18" s="113"/>
      <c r="TS18" s="113"/>
      <c r="TT18" s="113"/>
      <c r="TU18" s="113"/>
      <c r="TV18" s="113"/>
      <c r="TW18" s="113"/>
      <c r="TX18" s="113"/>
      <c r="TY18" s="113"/>
      <c r="TZ18" s="113"/>
      <c r="UA18" s="113"/>
      <c r="UB18" s="113"/>
      <c r="UC18" s="113"/>
      <c r="UD18" s="113"/>
      <c r="UE18" s="113"/>
      <c r="UF18" s="113"/>
      <c r="UG18" s="113"/>
      <c r="UH18" s="113"/>
      <c r="UI18" s="113"/>
      <c r="UJ18" s="113"/>
      <c r="UK18" s="113"/>
      <c r="UL18" s="113"/>
      <c r="UM18" s="113"/>
      <c r="UN18" s="113"/>
      <c r="UO18" s="113"/>
      <c r="UP18" s="113"/>
      <c r="UQ18" s="113"/>
      <c r="UR18" s="113"/>
      <c r="US18" s="113"/>
      <c r="UT18" s="113"/>
      <c r="UU18" s="113"/>
      <c r="UV18" s="113"/>
      <c r="UW18" s="113"/>
      <c r="UX18" s="113"/>
      <c r="UY18" s="113"/>
      <c r="UZ18" s="113"/>
      <c r="VA18" s="113"/>
      <c r="VB18" s="113"/>
      <c r="VC18" s="113"/>
      <c r="VD18" s="113"/>
      <c r="VE18" s="113"/>
      <c r="VF18" s="113"/>
      <c r="VG18" s="113"/>
      <c r="VH18" s="113"/>
      <c r="VI18" s="113"/>
      <c r="VJ18" s="113"/>
      <c r="VK18" s="113"/>
      <c r="VL18" s="113"/>
      <c r="VM18" s="113"/>
      <c r="VN18" s="113"/>
      <c r="VO18" s="113"/>
      <c r="VP18" s="113"/>
      <c r="VQ18" s="113"/>
      <c r="VR18" s="113"/>
      <c r="VS18" s="113"/>
      <c r="VT18" s="113"/>
      <c r="VU18" s="113"/>
      <c r="VV18" s="113"/>
      <c r="VW18" s="113"/>
      <c r="VX18" s="113"/>
      <c r="VY18" s="113"/>
      <c r="VZ18" s="113"/>
      <c r="WA18" s="113"/>
      <c r="WB18" s="113"/>
      <c r="WC18" s="113"/>
      <c r="WD18" s="113"/>
      <c r="WE18" s="113"/>
      <c r="WF18" s="113"/>
      <c r="WG18" s="113"/>
      <c r="WH18" s="113"/>
      <c r="WI18" s="113"/>
      <c r="WJ18" s="113"/>
      <c r="WK18" s="113"/>
      <c r="WL18" s="113"/>
      <c r="WM18" s="113"/>
      <c r="WN18" s="113"/>
      <c r="WO18" s="113"/>
      <c r="WP18" s="113"/>
      <c r="WQ18" s="113"/>
      <c r="WR18" s="113"/>
      <c r="WS18" s="113"/>
      <c r="WT18" s="113"/>
      <c r="WU18" s="113"/>
      <c r="WV18" s="113"/>
      <c r="WW18" s="113"/>
      <c r="WX18" s="113"/>
      <c r="WY18" s="113"/>
      <c r="WZ18" s="113"/>
      <c r="XA18" s="113"/>
      <c r="XB18" s="113"/>
      <c r="XC18" s="113"/>
      <c r="XD18" s="113"/>
      <c r="XE18" s="113"/>
      <c r="XF18" s="113"/>
      <c r="XG18" s="113"/>
      <c r="XH18" s="113"/>
      <c r="XI18" s="113"/>
      <c r="XJ18" s="113"/>
      <c r="XK18" s="113"/>
      <c r="XL18" s="113"/>
      <c r="XM18" s="113"/>
      <c r="XN18" s="113"/>
      <c r="XO18" s="113"/>
      <c r="XP18" s="113"/>
      <c r="XQ18" s="113"/>
      <c r="XR18" s="113"/>
      <c r="XS18" s="113"/>
      <c r="XT18" s="113"/>
      <c r="XU18" s="113"/>
      <c r="XV18" s="113"/>
      <c r="XW18" s="113"/>
      <c r="XX18" s="113"/>
      <c r="XY18" s="113"/>
      <c r="XZ18" s="113"/>
      <c r="YA18" s="113"/>
      <c r="YB18" s="113"/>
      <c r="YC18" s="113"/>
      <c r="YD18" s="113"/>
      <c r="YE18" s="113"/>
      <c r="YF18" s="113"/>
      <c r="YG18" s="113"/>
      <c r="YH18" s="113"/>
      <c r="YI18" s="113"/>
      <c r="YJ18" s="113"/>
      <c r="YK18" s="113"/>
      <c r="YL18" s="113"/>
      <c r="YM18" s="113"/>
      <c r="YN18" s="113"/>
      <c r="YO18" s="113"/>
      <c r="YP18" s="113"/>
      <c r="YQ18" s="113"/>
      <c r="YR18" s="113"/>
      <c r="YS18" s="113"/>
      <c r="YT18" s="113"/>
      <c r="YU18" s="113"/>
      <c r="YV18" s="113"/>
      <c r="YW18" s="113"/>
      <c r="YX18" s="113"/>
      <c r="YY18" s="113"/>
      <c r="YZ18" s="113"/>
      <c r="ZA18" s="113"/>
      <c r="ZB18" s="113"/>
      <c r="ZC18" s="113"/>
      <c r="ZD18" s="113"/>
      <c r="ZE18" s="113"/>
      <c r="ZF18" s="113"/>
      <c r="ZG18" s="113"/>
      <c r="ZH18" s="113"/>
      <c r="ZI18" s="113"/>
      <c r="ZJ18" s="113"/>
      <c r="ZK18" s="113"/>
      <c r="ZL18" s="113"/>
      <c r="ZM18" s="113"/>
      <c r="ZN18" s="113"/>
      <c r="ZO18" s="113"/>
      <c r="ZP18" s="113"/>
      <c r="ZQ18" s="113"/>
      <c r="ZR18" s="113"/>
      <c r="ZS18" s="113"/>
      <c r="ZT18" s="113"/>
      <c r="ZU18" s="113"/>
      <c r="ZV18" s="113"/>
      <c r="ZW18" s="113"/>
      <c r="ZX18" s="113"/>
      <c r="ZY18" s="113"/>
      <c r="ZZ18" s="113"/>
    </row>
    <row r="19" spans="1:70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</row>
    <row r="20" spans="1:70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  <c r="JD20" s="113"/>
      <c r="JE20" s="113"/>
      <c r="JF20" s="113"/>
      <c r="JG20" s="113"/>
      <c r="JH20" s="113"/>
      <c r="JI20" s="113"/>
      <c r="JJ20" s="113"/>
      <c r="JK20" s="113"/>
      <c r="JL20" s="113"/>
      <c r="JM20" s="113"/>
      <c r="JN20" s="113"/>
      <c r="JO20" s="113"/>
      <c r="JP20" s="113"/>
      <c r="JQ20" s="113"/>
      <c r="JR20" s="113"/>
      <c r="JS20" s="113"/>
      <c r="JT20" s="113"/>
      <c r="JU20" s="113"/>
      <c r="JV20" s="113"/>
      <c r="JW20" s="113"/>
      <c r="JX20" s="113"/>
      <c r="JY20" s="113"/>
      <c r="JZ20" s="113"/>
      <c r="KA20" s="113"/>
      <c r="KB20" s="113"/>
      <c r="KC20" s="113"/>
      <c r="KD20" s="113"/>
      <c r="KE20" s="113"/>
      <c r="KF20" s="113"/>
      <c r="KG20" s="113"/>
      <c r="KH20" s="113"/>
      <c r="KI20" s="113"/>
      <c r="KJ20" s="113"/>
      <c r="KK20" s="113"/>
      <c r="KL20" s="113"/>
      <c r="KM20" s="113"/>
      <c r="KN20" s="113"/>
      <c r="KO20" s="113"/>
      <c r="KP20" s="113"/>
      <c r="KQ20" s="113"/>
      <c r="KR20" s="113"/>
      <c r="KS20" s="113"/>
      <c r="KT20" s="113"/>
      <c r="KU20" s="113"/>
      <c r="KV20" s="113"/>
      <c r="KW20" s="113"/>
      <c r="KX20" s="113"/>
      <c r="KY20" s="113"/>
      <c r="KZ20" s="113"/>
      <c r="LA20" s="113"/>
      <c r="LB20" s="113"/>
      <c r="LC20" s="113"/>
      <c r="LD20" s="113"/>
      <c r="LE20" s="113"/>
      <c r="LF20" s="113"/>
      <c r="LG20" s="113"/>
      <c r="LH20" s="113"/>
      <c r="LI20" s="113"/>
      <c r="LJ20" s="113"/>
      <c r="LK20" s="113"/>
      <c r="LL20" s="113"/>
      <c r="LM20" s="113"/>
      <c r="LN20" s="113"/>
      <c r="LO20" s="113"/>
      <c r="LP20" s="113"/>
      <c r="LQ20" s="113"/>
      <c r="LR20" s="113"/>
      <c r="LS20" s="113"/>
      <c r="LT20" s="113"/>
      <c r="LU20" s="113"/>
      <c r="LV20" s="113"/>
      <c r="LW20" s="113"/>
      <c r="LX20" s="113"/>
      <c r="LY20" s="113"/>
      <c r="LZ20" s="113"/>
      <c r="MA20" s="113"/>
      <c r="MB20" s="113"/>
      <c r="MC20" s="113"/>
      <c r="MD20" s="113"/>
      <c r="ME20" s="113"/>
      <c r="MF20" s="113"/>
      <c r="MG20" s="113"/>
      <c r="MH20" s="113"/>
      <c r="MI20" s="113"/>
      <c r="MJ20" s="113"/>
      <c r="MK20" s="113"/>
      <c r="ML20" s="113"/>
      <c r="MM20" s="113"/>
      <c r="MN20" s="113"/>
      <c r="MO20" s="113"/>
      <c r="MP20" s="113"/>
      <c r="MQ20" s="113"/>
      <c r="MR20" s="113"/>
      <c r="MS20" s="113"/>
      <c r="MT20" s="113"/>
      <c r="MU20" s="113"/>
      <c r="MV20" s="113"/>
      <c r="MW20" s="113"/>
      <c r="MX20" s="113"/>
      <c r="MY20" s="113"/>
      <c r="MZ20" s="113"/>
      <c r="NA20" s="113"/>
      <c r="NB20" s="113"/>
      <c r="NC20" s="113"/>
      <c r="ND20" s="113"/>
      <c r="NE20" s="113"/>
      <c r="NF20" s="113"/>
      <c r="NG20" s="113"/>
      <c r="NH20" s="113"/>
      <c r="NI20" s="113"/>
      <c r="NJ20" s="113"/>
      <c r="NK20" s="113"/>
      <c r="NL20" s="113"/>
      <c r="NM20" s="113"/>
      <c r="NN20" s="113"/>
      <c r="NO20" s="113"/>
      <c r="NP20" s="113"/>
      <c r="NQ20" s="113"/>
      <c r="NR20" s="113"/>
      <c r="NS20" s="113"/>
      <c r="NT20" s="113"/>
      <c r="NU20" s="113"/>
      <c r="NV20" s="113"/>
      <c r="NW20" s="113"/>
      <c r="NX20" s="113"/>
      <c r="NY20" s="113"/>
      <c r="NZ20" s="113"/>
      <c r="OA20" s="113"/>
      <c r="OB20" s="113"/>
      <c r="OC20" s="113"/>
      <c r="OD20" s="113"/>
      <c r="OE20" s="113"/>
      <c r="OF20" s="113"/>
      <c r="OG20" s="113"/>
      <c r="OH20" s="113"/>
      <c r="OI20" s="113"/>
      <c r="OJ20" s="113"/>
      <c r="OK20" s="113"/>
      <c r="OL20" s="113"/>
      <c r="OM20" s="113"/>
      <c r="ON20" s="113"/>
      <c r="OO20" s="113"/>
      <c r="OP20" s="113"/>
      <c r="OQ20" s="113"/>
      <c r="OR20" s="113"/>
      <c r="OS20" s="113"/>
      <c r="OT20" s="113"/>
      <c r="OU20" s="113"/>
      <c r="OV20" s="113"/>
      <c r="OW20" s="113"/>
      <c r="OX20" s="113"/>
      <c r="OY20" s="113"/>
      <c r="OZ20" s="113"/>
      <c r="PA20" s="113"/>
      <c r="PB20" s="113"/>
      <c r="PC20" s="113"/>
      <c r="PD20" s="113"/>
      <c r="PE20" s="113"/>
      <c r="PF20" s="113"/>
      <c r="PG20" s="113"/>
      <c r="PH20" s="113"/>
      <c r="PI20" s="113"/>
      <c r="PJ20" s="113"/>
      <c r="PK20" s="113"/>
      <c r="PL20" s="113"/>
      <c r="PM20" s="113"/>
      <c r="PN20" s="113"/>
      <c r="PO20" s="113"/>
      <c r="PP20" s="113"/>
      <c r="PQ20" s="113"/>
      <c r="PR20" s="113"/>
      <c r="PS20" s="113"/>
      <c r="PT20" s="113"/>
      <c r="PU20" s="113"/>
      <c r="PV20" s="113"/>
      <c r="PW20" s="113"/>
      <c r="PX20" s="113"/>
      <c r="PY20" s="113"/>
      <c r="PZ20" s="113"/>
      <c r="QA20" s="113"/>
      <c r="QB20" s="113"/>
      <c r="QC20" s="113"/>
      <c r="QD20" s="113"/>
      <c r="QE20" s="113"/>
      <c r="QF20" s="113"/>
      <c r="QG20" s="113"/>
      <c r="QH20" s="113"/>
      <c r="QI20" s="113"/>
      <c r="QJ20" s="113"/>
      <c r="QK20" s="113"/>
      <c r="QL20" s="113"/>
      <c r="QM20" s="113"/>
      <c r="QN20" s="113"/>
      <c r="QO20" s="113"/>
      <c r="QP20" s="113"/>
      <c r="QQ20" s="113"/>
      <c r="QR20" s="113"/>
      <c r="QS20" s="113"/>
      <c r="QT20" s="113"/>
      <c r="QU20" s="113"/>
      <c r="QV20" s="113"/>
      <c r="QW20" s="113"/>
      <c r="QX20" s="113"/>
      <c r="QY20" s="113"/>
      <c r="QZ20" s="113"/>
      <c r="RA20" s="113"/>
      <c r="RB20" s="113"/>
      <c r="RC20" s="113"/>
      <c r="RD20" s="113"/>
      <c r="RE20" s="113"/>
      <c r="RF20" s="113"/>
      <c r="RG20" s="113"/>
      <c r="RH20" s="113"/>
      <c r="RI20" s="113"/>
      <c r="RJ20" s="113"/>
      <c r="RK20" s="113"/>
      <c r="RL20" s="113"/>
      <c r="RM20" s="113"/>
      <c r="RN20" s="113"/>
      <c r="RO20" s="113"/>
      <c r="RP20" s="113"/>
      <c r="RQ20" s="113"/>
      <c r="RR20" s="113"/>
      <c r="RS20" s="113"/>
      <c r="RT20" s="113"/>
      <c r="RU20" s="113"/>
      <c r="RV20" s="113"/>
      <c r="RW20" s="113"/>
      <c r="RX20" s="113"/>
      <c r="RY20" s="113"/>
      <c r="RZ20" s="113"/>
      <c r="SA20" s="113"/>
      <c r="SB20" s="113"/>
      <c r="SC20" s="113"/>
      <c r="SD20" s="113"/>
      <c r="SE20" s="113"/>
      <c r="SF20" s="113"/>
      <c r="SG20" s="113"/>
      <c r="SH20" s="113"/>
      <c r="SI20" s="113"/>
      <c r="SJ20" s="113"/>
      <c r="SK20" s="113"/>
      <c r="SL20" s="113"/>
      <c r="SM20" s="113"/>
      <c r="SN20" s="113"/>
      <c r="SO20" s="113"/>
      <c r="SP20" s="113"/>
      <c r="SQ20" s="113"/>
      <c r="SR20" s="113"/>
      <c r="SS20" s="113"/>
      <c r="ST20" s="113"/>
      <c r="SU20" s="113"/>
      <c r="SV20" s="113"/>
      <c r="SW20" s="113"/>
      <c r="SX20" s="113"/>
      <c r="SY20" s="113"/>
      <c r="SZ20" s="113"/>
      <c r="TA20" s="113"/>
      <c r="TB20" s="113"/>
      <c r="TC20" s="113"/>
      <c r="TD20" s="113"/>
      <c r="TE20" s="113"/>
      <c r="TF20" s="113"/>
      <c r="TG20" s="113"/>
      <c r="TH20" s="113"/>
      <c r="TI20" s="113"/>
      <c r="TJ20" s="113"/>
      <c r="TK20" s="113"/>
      <c r="TL20" s="113"/>
      <c r="TM20" s="113"/>
      <c r="TN20" s="113"/>
      <c r="TO20" s="113"/>
      <c r="TP20" s="113"/>
      <c r="TQ20" s="113"/>
      <c r="TR20" s="113"/>
      <c r="TS20" s="113"/>
      <c r="TT20" s="113"/>
      <c r="TU20" s="113"/>
      <c r="TV20" s="113"/>
      <c r="TW20" s="113"/>
      <c r="TX20" s="113"/>
      <c r="TY20" s="113"/>
      <c r="TZ20" s="113"/>
      <c r="UA20" s="113"/>
      <c r="UB20" s="113"/>
      <c r="UC20" s="113"/>
      <c r="UD20" s="113"/>
      <c r="UE20" s="113"/>
      <c r="UF20" s="113"/>
      <c r="UG20" s="113"/>
      <c r="UH20" s="113"/>
      <c r="UI20" s="113"/>
      <c r="UJ20" s="113"/>
      <c r="UK20" s="113"/>
      <c r="UL20" s="113"/>
      <c r="UM20" s="113"/>
      <c r="UN20" s="113"/>
      <c r="UO20" s="113"/>
      <c r="UP20" s="113"/>
      <c r="UQ20" s="113"/>
      <c r="UR20" s="113"/>
      <c r="US20" s="113"/>
      <c r="UT20" s="113"/>
      <c r="UU20" s="113"/>
      <c r="UV20" s="113"/>
      <c r="UW20" s="113"/>
      <c r="UX20" s="113"/>
      <c r="UY20" s="113"/>
      <c r="UZ20" s="113"/>
      <c r="VA20" s="113"/>
      <c r="VB20" s="113"/>
      <c r="VC20" s="113"/>
      <c r="VD20" s="113"/>
      <c r="VE20" s="113"/>
      <c r="VF20" s="113"/>
      <c r="VG20" s="113"/>
      <c r="VH20" s="113"/>
      <c r="VI20" s="113"/>
      <c r="VJ20" s="113"/>
      <c r="VK20" s="113"/>
      <c r="VL20" s="113"/>
      <c r="VM20" s="113"/>
      <c r="VN20" s="113"/>
      <c r="VO20" s="113"/>
      <c r="VP20" s="113"/>
      <c r="VQ20" s="113"/>
      <c r="VR20" s="113"/>
      <c r="VS20" s="113"/>
      <c r="VT20" s="113"/>
      <c r="VU20" s="113"/>
      <c r="VV20" s="113"/>
      <c r="VW20" s="113"/>
      <c r="VX20" s="113"/>
      <c r="VY20" s="113"/>
      <c r="VZ20" s="113"/>
      <c r="WA20" s="113"/>
      <c r="WB20" s="113"/>
      <c r="WC20" s="113"/>
      <c r="WD20" s="113"/>
      <c r="WE20" s="113"/>
      <c r="WF20" s="113"/>
      <c r="WG20" s="113"/>
      <c r="WH20" s="113"/>
      <c r="WI20" s="113"/>
      <c r="WJ20" s="113"/>
      <c r="WK20" s="113"/>
      <c r="WL20" s="113"/>
      <c r="WM20" s="113"/>
      <c r="WN20" s="113"/>
      <c r="WO20" s="113"/>
      <c r="WP20" s="113"/>
      <c r="WQ20" s="113"/>
      <c r="WR20" s="113"/>
      <c r="WS20" s="113"/>
      <c r="WT20" s="113"/>
      <c r="WU20" s="113"/>
      <c r="WV20" s="113"/>
      <c r="WW20" s="113"/>
      <c r="WX20" s="113"/>
      <c r="WY20" s="113"/>
      <c r="WZ20" s="113"/>
      <c r="XA20" s="113"/>
      <c r="XB20" s="113"/>
      <c r="XC20" s="113"/>
      <c r="XD20" s="113"/>
      <c r="XE20" s="113"/>
      <c r="XF20" s="113"/>
      <c r="XG20" s="113"/>
      <c r="XH20" s="113"/>
      <c r="XI20" s="113"/>
      <c r="XJ20" s="113"/>
      <c r="XK20" s="113"/>
      <c r="XL20" s="113"/>
      <c r="XM20" s="113"/>
      <c r="XN20" s="113"/>
      <c r="XO20" s="113"/>
      <c r="XP20" s="113"/>
      <c r="XQ20" s="113"/>
      <c r="XR20" s="113"/>
      <c r="XS20" s="113"/>
      <c r="XT20" s="113"/>
      <c r="XU20" s="113"/>
      <c r="XV20" s="113"/>
      <c r="XW20" s="113"/>
      <c r="XX20" s="113"/>
      <c r="XY20" s="113"/>
      <c r="XZ20" s="113"/>
      <c r="YA20" s="113"/>
      <c r="YB20" s="113"/>
      <c r="YC20" s="113"/>
      <c r="YD20" s="113"/>
      <c r="YE20" s="113"/>
      <c r="YF20" s="113"/>
      <c r="YG20" s="113"/>
      <c r="YH20" s="113"/>
      <c r="YI20" s="113"/>
      <c r="YJ20" s="113"/>
      <c r="YK20" s="113"/>
      <c r="YL20" s="113"/>
      <c r="YM20" s="113"/>
      <c r="YN20" s="113"/>
      <c r="YO20" s="113"/>
      <c r="YP20" s="113"/>
      <c r="YQ20" s="113"/>
      <c r="YR20" s="113"/>
      <c r="YS20" s="113"/>
      <c r="YT20" s="113"/>
      <c r="YU20" s="113"/>
      <c r="YV20" s="113"/>
      <c r="YW20" s="113"/>
      <c r="YX20" s="113"/>
      <c r="YY20" s="113"/>
      <c r="YZ20" s="113"/>
      <c r="ZA20" s="113"/>
      <c r="ZB20" s="113"/>
      <c r="ZC20" s="113"/>
      <c r="ZD20" s="113"/>
      <c r="ZE20" s="113"/>
      <c r="ZF20" s="113"/>
      <c r="ZG20" s="113"/>
      <c r="ZH20" s="113"/>
      <c r="ZI20" s="113"/>
      <c r="ZJ20" s="113"/>
      <c r="ZK20" s="113"/>
      <c r="ZL20" s="113"/>
      <c r="ZM20" s="113"/>
      <c r="ZN20" s="113"/>
      <c r="ZO20" s="113"/>
      <c r="ZP20" s="113"/>
      <c r="ZQ20" s="113"/>
      <c r="ZR20" s="113"/>
      <c r="ZS20" s="113"/>
      <c r="ZT20" s="113"/>
      <c r="ZU20" s="113"/>
      <c r="ZV20" s="113"/>
      <c r="ZW20" s="113"/>
      <c r="ZX20" s="113"/>
      <c r="ZY20" s="113"/>
      <c r="ZZ20" s="113"/>
    </row>
    <row r="21" spans="1:70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3"/>
      <c r="JB21" s="113"/>
      <c r="JC21" s="113"/>
      <c r="JD21" s="113"/>
      <c r="JE21" s="113"/>
      <c r="JF21" s="113"/>
      <c r="JG21" s="113"/>
      <c r="JH21" s="113"/>
      <c r="JI21" s="113"/>
      <c r="JJ21" s="113"/>
      <c r="JK21" s="113"/>
      <c r="JL21" s="113"/>
      <c r="JM21" s="113"/>
      <c r="JN21" s="113"/>
      <c r="JO21" s="113"/>
      <c r="JP21" s="113"/>
      <c r="JQ21" s="113"/>
      <c r="JR21" s="113"/>
      <c r="JS21" s="113"/>
      <c r="JT21" s="113"/>
      <c r="JU21" s="113"/>
      <c r="JV21" s="113"/>
      <c r="JW21" s="113"/>
      <c r="JX21" s="113"/>
      <c r="JY21" s="113"/>
      <c r="JZ21" s="113"/>
      <c r="KA21" s="113"/>
      <c r="KB21" s="113"/>
      <c r="KC21" s="113"/>
      <c r="KD21" s="113"/>
      <c r="KE21" s="113"/>
      <c r="KF21" s="113"/>
      <c r="KG21" s="113"/>
      <c r="KH21" s="113"/>
      <c r="KI21" s="113"/>
      <c r="KJ21" s="113"/>
      <c r="KK21" s="113"/>
      <c r="KL21" s="113"/>
      <c r="KM21" s="113"/>
      <c r="KN21" s="113"/>
      <c r="KO21" s="113"/>
      <c r="KP21" s="113"/>
      <c r="KQ21" s="113"/>
      <c r="KR21" s="113"/>
      <c r="KS21" s="113"/>
      <c r="KT21" s="113"/>
      <c r="KU21" s="113"/>
      <c r="KV21" s="113"/>
      <c r="KW21" s="113"/>
      <c r="KX21" s="113"/>
      <c r="KY21" s="113"/>
      <c r="KZ21" s="113"/>
      <c r="LA21" s="113"/>
      <c r="LB21" s="113"/>
      <c r="LC21" s="113"/>
      <c r="LD21" s="113"/>
      <c r="LE21" s="113"/>
      <c r="LF21" s="113"/>
      <c r="LG21" s="113"/>
      <c r="LH21" s="113"/>
      <c r="LI21" s="113"/>
      <c r="LJ21" s="113"/>
      <c r="LK21" s="113"/>
      <c r="LL21" s="113"/>
      <c r="LM21" s="113"/>
      <c r="LN21" s="113"/>
      <c r="LO21" s="113"/>
      <c r="LP21" s="113"/>
      <c r="LQ21" s="113"/>
      <c r="LR21" s="113"/>
      <c r="LS21" s="113"/>
      <c r="LT21" s="113"/>
      <c r="LU21" s="113"/>
      <c r="LV21" s="113"/>
      <c r="LW21" s="113"/>
      <c r="LX21" s="113"/>
      <c r="LY21" s="113"/>
      <c r="LZ21" s="113"/>
      <c r="MA21" s="113"/>
      <c r="MB21" s="113"/>
      <c r="MC21" s="113"/>
      <c r="MD21" s="113"/>
      <c r="ME21" s="113"/>
      <c r="MF21" s="113"/>
      <c r="MG21" s="113"/>
      <c r="MH21" s="113"/>
      <c r="MI21" s="113"/>
      <c r="MJ21" s="113"/>
      <c r="MK21" s="113"/>
      <c r="ML21" s="113"/>
      <c r="MM21" s="113"/>
      <c r="MN21" s="113"/>
      <c r="MO21" s="113"/>
      <c r="MP21" s="113"/>
      <c r="MQ21" s="113"/>
      <c r="MR21" s="113"/>
      <c r="MS21" s="113"/>
      <c r="MT21" s="113"/>
      <c r="MU21" s="113"/>
      <c r="MV21" s="113"/>
      <c r="MW21" s="113"/>
      <c r="MX21" s="113"/>
      <c r="MY21" s="113"/>
      <c r="MZ21" s="113"/>
      <c r="NA21" s="113"/>
      <c r="NB21" s="113"/>
      <c r="NC21" s="113"/>
      <c r="ND21" s="113"/>
      <c r="NE21" s="113"/>
      <c r="NF21" s="113"/>
      <c r="NG21" s="113"/>
      <c r="NH21" s="113"/>
      <c r="NI21" s="113"/>
      <c r="NJ21" s="113"/>
      <c r="NK21" s="113"/>
      <c r="NL21" s="113"/>
      <c r="NM21" s="113"/>
      <c r="NN21" s="113"/>
      <c r="NO21" s="113"/>
      <c r="NP21" s="113"/>
      <c r="NQ21" s="113"/>
      <c r="NR21" s="113"/>
      <c r="NS21" s="113"/>
      <c r="NT21" s="113"/>
      <c r="NU21" s="113"/>
      <c r="NV21" s="113"/>
      <c r="NW21" s="113"/>
      <c r="NX21" s="113"/>
      <c r="NY21" s="113"/>
      <c r="NZ21" s="113"/>
      <c r="OA21" s="113"/>
      <c r="OB21" s="113"/>
      <c r="OC21" s="113"/>
      <c r="OD21" s="113"/>
      <c r="OE21" s="113"/>
      <c r="OF21" s="113"/>
      <c r="OG21" s="113"/>
      <c r="OH21" s="113"/>
      <c r="OI21" s="113"/>
      <c r="OJ21" s="113"/>
      <c r="OK21" s="113"/>
      <c r="OL21" s="113"/>
      <c r="OM21" s="113"/>
      <c r="ON21" s="113"/>
      <c r="OO21" s="113"/>
      <c r="OP21" s="113"/>
      <c r="OQ21" s="113"/>
      <c r="OR21" s="113"/>
      <c r="OS21" s="113"/>
      <c r="OT21" s="113"/>
      <c r="OU21" s="113"/>
      <c r="OV21" s="113"/>
      <c r="OW21" s="113"/>
      <c r="OX21" s="113"/>
      <c r="OY21" s="113"/>
      <c r="OZ21" s="113"/>
      <c r="PA21" s="113"/>
      <c r="PB21" s="113"/>
      <c r="PC21" s="113"/>
      <c r="PD21" s="113"/>
      <c r="PE21" s="113"/>
      <c r="PF21" s="113"/>
      <c r="PG21" s="113"/>
      <c r="PH21" s="113"/>
      <c r="PI21" s="113"/>
      <c r="PJ21" s="113"/>
      <c r="PK21" s="113"/>
      <c r="PL21" s="113"/>
      <c r="PM21" s="113"/>
      <c r="PN21" s="113"/>
      <c r="PO21" s="113"/>
      <c r="PP21" s="113"/>
      <c r="PQ21" s="113"/>
      <c r="PR21" s="113"/>
      <c r="PS21" s="113"/>
      <c r="PT21" s="113"/>
      <c r="PU21" s="113"/>
      <c r="PV21" s="113"/>
      <c r="PW21" s="113"/>
      <c r="PX21" s="113"/>
      <c r="PY21" s="113"/>
      <c r="PZ21" s="113"/>
      <c r="QA21" s="113"/>
      <c r="QB21" s="113"/>
      <c r="QC21" s="113"/>
      <c r="QD21" s="113"/>
      <c r="QE21" s="113"/>
      <c r="QF21" s="113"/>
      <c r="QG21" s="113"/>
      <c r="QH21" s="113"/>
      <c r="QI21" s="113"/>
      <c r="QJ21" s="113"/>
      <c r="QK21" s="113"/>
      <c r="QL21" s="113"/>
      <c r="QM21" s="113"/>
      <c r="QN21" s="113"/>
      <c r="QO21" s="113"/>
      <c r="QP21" s="113"/>
      <c r="QQ21" s="113"/>
      <c r="QR21" s="113"/>
      <c r="QS21" s="113"/>
      <c r="QT21" s="113"/>
      <c r="QU21" s="113"/>
      <c r="QV21" s="113"/>
      <c r="QW21" s="113"/>
      <c r="QX21" s="113"/>
      <c r="QY21" s="113"/>
      <c r="QZ21" s="113"/>
      <c r="RA21" s="113"/>
      <c r="RB21" s="113"/>
      <c r="RC21" s="113"/>
      <c r="RD21" s="113"/>
      <c r="RE21" s="113"/>
      <c r="RF21" s="113"/>
      <c r="RG21" s="113"/>
      <c r="RH21" s="113"/>
      <c r="RI21" s="113"/>
      <c r="RJ21" s="113"/>
      <c r="RK21" s="113"/>
      <c r="RL21" s="113"/>
      <c r="RM21" s="113"/>
      <c r="RN21" s="113"/>
      <c r="RO21" s="113"/>
      <c r="RP21" s="113"/>
      <c r="RQ21" s="113"/>
      <c r="RR21" s="113"/>
      <c r="RS21" s="113"/>
      <c r="RT21" s="113"/>
      <c r="RU21" s="113"/>
      <c r="RV21" s="113"/>
      <c r="RW21" s="113"/>
      <c r="RX21" s="113"/>
      <c r="RY21" s="113"/>
      <c r="RZ21" s="113"/>
      <c r="SA21" s="113"/>
      <c r="SB21" s="113"/>
      <c r="SC21" s="113"/>
      <c r="SD21" s="113"/>
      <c r="SE21" s="113"/>
      <c r="SF21" s="113"/>
      <c r="SG21" s="113"/>
      <c r="SH21" s="113"/>
      <c r="SI21" s="113"/>
      <c r="SJ21" s="113"/>
      <c r="SK21" s="113"/>
      <c r="SL21" s="113"/>
      <c r="SM21" s="113"/>
      <c r="SN21" s="113"/>
      <c r="SO21" s="113"/>
      <c r="SP21" s="113"/>
      <c r="SQ21" s="113"/>
      <c r="SR21" s="113"/>
      <c r="SS21" s="113"/>
      <c r="ST21" s="113"/>
      <c r="SU21" s="113"/>
      <c r="SV21" s="113"/>
      <c r="SW21" s="113"/>
      <c r="SX21" s="113"/>
      <c r="SY21" s="113"/>
      <c r="SZ21" s="113"/>
      <c r="TA21" s="113"/>
      <c r="TB21" s="113"/>
      <c r="TC21" s="113"/>
      <c r="TD21" s="113"/>
      <c r="TE21" s="113"/>
      <c r="TF21" s="113"/>
      <c r="TG21" s="113"/>
      <c r="TH21" s="113"/>
      <c r="TI21" s="113"/>
      <c r="TJ21" s="113"/>
      <c r="TK21" s="113"/>
      <c r="TL21" s="113"/>
      <c r="TM21" s="113"/>
      <c r="TN21" s="113"/>
      <c r="TO21" s="113"/>
      <c r="TP21" s="113"/>
      <c r="TQ21" s="113"/>
      <c r="TR21" s="113"/>
      <c r="TS21" s="113"/>
      <c r="TT21" s="113"/>
      <c r="TU21" s="113"/>
      <c r="TV21" s="113"/>
      <c r="TW21" s="113"/>
      <c r="TX21" s="113"/>
      <c r="TY21" s="113"/>
      <c r="TZ21" s="113"/>
      <c r="UA21" s="113"/>
      <c r="UB21" s="113"/>
      <c r="UC21" s="113"/>
      <c r="UD21" s="113"/>
      <c r="UE21" s="113"/>
      <c r="UF21" s="113"/>
      <c r="UG21" s="113"/>
      <c r="UH21" s="113"/>
      <c r="UI21" s="113"/>
      <c r="UJ21" s="113"/>
      <c r="UK21" s="113"/>
      <c r="UL21" s="113"/>
      <c r="UM21" s="113"/>
      <c r="UN21" s="113"/>
      <c r="UO21" s="113"/>
      <c r="UP21" s="113"/>
      <c r="UQ21" s="113"/>
      <c r="UR21" s="113"/>
      <c r="US21" s="113"/>
      <c r="UT21" s="113"/>
      <c r="UU21" s="113"/>
      <c r="UV21" s="113"/>
      <c r="UW21" s="113"/>
      <c r="UX21" s="113"/>
      <c r="UY21" s="113"/>
      <c r="UZ21" s="113"/>
      <c r="VA21" s="113"/>
      <c r="VB21" s="113"/>
      <c r="VC21" s="113"/>
      <c r="VD21" s="113"/>
      <c r="VE21" s="113"/>
      <c r="VF21" s="113"/>
      <c r="VG21" s="113"/>
      <c r="VH21" s="113"/>
      <c r="VI21" s="113"/>
      <c r="VJ21" s="113"/>
      <c r="VK21" s="113"/>
      <c r="VL21" s="113"/>
      <c r="VM21" s="113"/>
      <c r="VN21" s="113"/>
      <c r="VO21" s="113"/>
      <c r="VP21" s="113"/>
      <c r="VQ21" s="113"/>
      <c r="VR21" s="113"/>
      <c r="VS21" s="113"/>
      <c r="VT21" s="113"/>
      <c r="VU21" s="113"/>
      <c r="VV21" s="113"/>
      <c r="VW21" s="113"/>
      <c r="VX21" s="113"/>
      <c r="VY21" s="113"/>
      <c r="VZ21" s="113"/>
      <c r="WA21" s="113"/>
      <c r="WB21" s="113"/>
      <c r="WC21" s="113"/>
      <c r="WD21" s="113"/>
      <c r="WE21" s="113"/>
      <c r="WF21" s="113"/>
      <c r="WG21" s="113"/>
      <c r="WH21" s="113"/>
      <c r="WI21" s="113"/>
      <c r="WJ21" s="113"/>
      <c r="WK21" s="113"/>
      <c r="WL21" s="113"/>
      <c r="WM21" s="113"/>
      <c r="WN21" s="113"/>
      <c r="WO21" s="113"/>
      <c r="WP21" s="113"/>
      <c r="WQ21" s="113"/>
      <c r="WR21" s="113"/>
      <c r="WS21" s="113"/>
      <c r="WT21" s="113"/>
      <c r="WU21" s="113"/>
      <c r="WV21" s="113"/>
      <c r="WW21" s="113"/>
      <c r="WX21" s="113"/>
      <c r="WY21" s="113"/>
      <c r="WZ21" s="113"/>
      <c r="XA21" s="113"/>
      <c r="XB21" s="113"/>
      <c r="XC21" s="113"/>
      <c r="XD21" s="113"/>
      <c r="XE21" s="113"/>
      <c r="XF21" s="113"/>
      <c r="XG21" s="113"/>
      <c r="XH21" s="113"/>
      <c r="XI21" s="113"/>
      <c r="XJ21" s="113"/>
      <c r="XK21" s="113"/>
      <c r="XL21" s="113"/>
      <c r="XM21" s="113"/>
      <c r="XN21" s="113"/>
      <c r="XO21" s="113"/>
      <c r="XP21" s="113"/>
      <c r="XQ21" s="113"/>
      <c r="XR21" s="113"/>
      <c r="XS21" s="113"/>
      <c r="XT21" s="113"/>
      <c r="XU21" s="113"/>
      <c r="XV21" s="113"/>
      <c r="XW21" s="113"/>
      <c r="XX21" s="113"/>
      <c r="XY21" s="113"/>
      <c r="XZ21" s="113"/>
      <c r="YA21" s="113"/>
      <c r="YB21" s="113"/>
      <c r="YC21" s="113"/>
      <c r="YD21" s="113"/>
      <c r="YE21" s="113"/>
      <c r="YF21" s="113"/>
      <c r="YG21" s="113"/>
      <c r="YH21" s="113"/>
      <c r="YI21" s="113"/>
      <c r="YJ21" s="113"/>
      <c r="YK21" s="113"/>
      <c r="YL21" s="113"/>
      <c r="YM21" s="113"/>
      <c r="YN21" s="113"/>
      <c r="YO21" s="113"/>
      <c r="YP21" s="113"/>
      <c r="YQ21" s="113"/>
      <c r="YR21" s="113"/>
      <c r="YS21" s="113"/>
      <c r="YT21" s="113"/>
      <c r="YU21" s="113"/>
      <c r="YV21" s="113"/>
      <c r="YW21" s="113"/>
      <c r="YX21" s="113"/>
      <c r="YY21" s="113"/>
      <c r="YZ21" s="113"/>
      <c r="ZA21" s="113"/>
      <c r="ZB21" s="113"/>
      <c r="ZC21" s="113"/>
      <c r="ZD21" s="113"/>
      <c r="ZE21" s="113"/>
      <c r="ZF21" s="113"/>
      <c r="ZG21" s="113"/>
      <c r="ZH21" s="113"/>
      <c r="ZI21" s="113"/>
      <c r="ZJ21" s="113"/>
      <c r="ZK21" s="113"/>
      <c r="ZL21" s="113"/>
      <c r="ZM21" s="113"/>
      <c r="ZN21" s="113"/>
      <c r="ZO21" s="113"/>
      <c r="ZP21" s="113"/>
      <c r="ZQ21" s="113"/>
      <c r="ZR21" s="113"/>
      <c r="ZS21" s="113"/>
      <c r="ZT21" s="113"/>
      <c r="ZU21" s="113"/>
      <c r="ZV21" s="113"/>
      <c r="ZW21" s="113"/>
      <c r="ZX21" s="113"/>
      <c r="ZY21" s="113"/>
      <c r="ZZ21" s="113"/>
    </row>
    <row r="22" spans="1:70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3"/>
      <c r="JB22" s="113"/>
      <c r="JC22" s="113"/>
      <c r="JD22" s="113"/>
      <c r="JE22" s="113"/>
      <c r="JF22" s="113"/>
      <c r="JG22" s="113"/>
      <c r="JH22" s="113"/>
      <c r="JI22" s="113"/>
      <c r="JJ22" s="113"/>
      <c r="JK22" s="113"/>
      <c r="JL22" s="113"/>
      <c r="JM22" s="113"/>
      <c r="JN22" s="113"/>
      <c r="JO22" s="113"/>
      <c r="JP22" s="113"/>
      <c r="JQ22" s="113"/>
      <c r="JR22" s="113"/>
      <c r="JS22" s="113"/>
      <c r="JT22" s="113"/>
      <c r="JU22" s="113"/>
      <c r="JV22" s="113"/>
      <c r="JW22" s="113"/>
      <c r="JX22" s="113"/>
      <c r="JY22" s="113"/>
      <c r="JZ22" s="113"/>
      <c r="KA22" s="113"/>
      <c r="KB22" s="113"/>
      <c r="KC22" s="113"/>
      <c r="KD22" s="113"/>
      <c r="KE22" s="113"/>
      <c r="KF22" s="113"/>
      <c r="KG22" s="113"/>
      <c r="KH22" s="113"/>
      <c r="KI22" s="113"/>
      <c r="KJ22" s="113"/>
      <c r="KK22" s="113"/>
      <c r="KL22" s="113"/>
      <c r="KM22" s="113"/>
      <c r="KN22" s="113"/>
      <c r="KO22" s="113"/>
      <c r="KP22" s="113"/>
      <c r="KQ22" s="113"/>
      <c r="KR22" s="113"/>
      <c r="KS22" s="113"/>
      <c r="KT22" s="113"/>
      <c r="KU22" s="113"/>
      <c r="KV22" s="113"/>
      <c r="KW22" s="113"/>
      <c r="KX22" s="113"/>
      <c r="KY22" s="113"/>
      <c r="KZ22" s="113"/>
      <c r="LA22" s="113"/>
      <c r="LB22" s="113"/>
      <c r="LC22" s="113"/>
      <c r="LD22" s="113"/>
      <c r="LE22" s="113"/>
      <c r="LF22" s="113"/>
      <c r="LG22" s="113"/>
      <c r="LH22" s="113"/>
      <c r="LI22" s="113"/>
      <c r="LJ22" s="113"/>
      <c r="LK22" s="113"/>
      <c r="LL22" s="113"/>
      <c r="LM22" s="113"/>
      <c r="LN22" s="113"/>
      <c r="LO22" s="113"/>
      <c r="LP22" s="113"/>
      <c r="LQ22" s="113"/>
      <c r="LR22" s="113"/>
      <c r="LS22" s="113"/>
      <c r="LT22" s="113"/>
      <c r="LU22" s="113"/>
      <c r="LV22" s="113"/>
      <c r="LW22" s="113"/>
      <c r="LX22" s="113"/>
      <c r="LY22" s="113"/>
      <c r="LZ22" s="113"/>
      <c r="MA22" s="113"/>
      <c r="MB22" s="113"/>
      <c r="MC22" s="113"/>
      <c r="MD22" s="113"/>
      <c r="ME22" s="113"/>
      <c r="MF22" s="113"/>
      <c r="MG22" s="113"/>
      <c r="MH22" s="113"/>
      <c r="MI22" s="113"/>
      <c r="MJ22" s="113"/>
      <c r="MK22" s="113"/>
      <c r="ML22" s="113"/>
      <c r="MM22" s="113"/>
      <c r="MN22" s="113"/>
      <c r="MO22" s="113"/>
      <c r="MP22" s="113"/>
      <c r="MQ22" s="113"/>
      <c r="MR22" s="113"/>
      <c r="MS22" s="113"/>
      <c r="MT22" s="113"/>
      <c r="MU22" s="113"/>
      <c r="MV22" s="113"/>
      <c r="MW22" s="113"/>
      <c r="MX22" s="113"/>
      <c r="MY22" s="113"/>
      <c r="MZ22" s="113"/>
      <c r="NA22" s="113"/>
      <c r="NB22" s="113"/>
      <c r="NC22" s="113"/>
      <c r="ND22" s="113"/>
      <c r="NE22" s="113"/>
      <c r="NF22" s="113"/>
      <c r="NG22" s="113"/>
      <c r="NH22" s="113"/>
      <c r="NI22" s="113"/>
      <c r="NJ22" s="113"/>
      <c r="NK22" s="113"/>
      <c r="NL22" s="113"/>
      <c r="NM22" s="113"/>
      <c r="NN22" s="113"/>
      <c r="NO22" s="113"/>
      <c r="NP22" s="113"/>
      <c r="NQ22" s="113"/>
      <c r="NR22" s="113"/>
      <c r="NS22" s="113"/>
      <c r="NT22" s="113"/>
      <c r="NU22" s="113"/>
      <c r="NV22" s="113"/>
      <c r="NW22" s="113"/>
      <c r="NX22" s="113"/>
      <c r="NY22" s="113"/>
      <c r="NZ22" s="113"/>
      <c r="OA22" s="113"/>
      <c r="OB22" s="113"/>
      <c r="OC22" s="113"/>
      <c r="OD22" s="113"/>
      <c r="OE22" s="113"/>
      <c r="OF22" s="113"/>
      <c r="OG22" s="113"/>
      <c r="OH22" s="113"/>
      <c r="OI22" s="113"/>
      <c r="OJ22" s="113"/>
      <c r="OK22" s="113"/>
      <c r="OL22" s="113"/>
      <c r="OM22" s="113"/>
      <c r="ON22" s="113"/>
      <c r="OO22" s="113"/>
      <c r="OP22" s="113"/>
      <c r="OQ22" s="113"/>
      <c r="OR22" s="113"/>
      <c r="OS22" s="113"/>
      <c r="OT22" s="113"/>
      <c r="OU22" s="113"/>
      <c r="OV22" s="113"/>
      <c r="OW22" s="113"/>
      <c r="OX22" s="113"/>
      <c r="OY22" s="113"/>
      <c r="OZ22" s="113"/>
      <c r="PA22" s="113"/>
      <c r="PB22" s="113"/>
      <c r="PC22" s="113"/>
      <c r="PD22" s="113"/>
      <c r="PE22" s="113"/>
      <c r="PF22" s="113"/>
      <c r="PG22" s="113"/>
      <c r="PH22" s="113"/>
      <c r="PI22" s="113"/>
      <c r="PJ22" s="113"/>
      <c r="PK22" s="113"/>
      <c r="PL22" s="113"/>
      <c r="PM22" s="113"/>
      <c r="PN22" s="113"/>
      <c r="PO22" s="113"/>
      <c r="PP22" s="113"/>
      <c r="PQ22" s="113"/>
      <c r="PR22" s="113"/>
      <c r="PS22" s="113"/>
      <c r="PT22" s="113"/>
      <c r="PU22" s="113"/>
      <c r="PV22" s="113"/>
      <c r="PW22" s="113"/>
      <c r="PX22" s="113"/>
      <c r="PY22" s="113"/>
      <c r="PZ22" s="113"/>
      <c r="QA22" s="113"/>
      <c r="QB22" s="113"/>
      <c r="QC22" s="113"/>
      <c r="QD22" s="113"/>
      <c r="QE22" s="113"/>
      <c r="QF22" s="113"/>
      <c r="QG22" s="113"/>
      <c r="QH22" s="113"/>
      <c r="QI22" s="113"/>
      <c r="QJ22" s="113"/>
      <c r="QK22" s="113"/>
      <c r="QL22" s="113"/>
      <c r="QM22" s="113"/>
      <c r="QN22" s="113"/>
      <c r="QO22" s="113"/>
      <c r="QP22" s="113"/>
      <c r="QQ22" s="113"/>
      <c r="QR22" s="113"/>
      <c r="QS22" s="113"/>
      <c r="QT22" s="113"/>
      <c r="QU22" s="113"/>
      <c r="QV22" s="113"/>
      <c r="QW22" s="113"/>
      <c r="QX22" s="113"/>
      <c r="QY22" s="113"/>
      <c r="QZ22" s="113"/>
      <c r="RA22" s="113"/>
      <c r="RB22" s="113"/>
      <c r="RC22" s="113"/>
      <c r="RD22" s="113"/>
      <c r="RE22" s="113"/>
      <c r="RF22" s="113"/>
      <c r="RG22" s="113"/>
      <c r="RH22" s="113"/>
      <c r="RI22" s="113"/>
      <c r="RJ22" s="113"/>
      <c r="RK22" s="113"/>
      <c r="RL22" s="113"/>
      <c r="RM22" s="113"/>
      <c r="RN22" s="113"/>
      <c r="RO22" s="113"/>
      <c r="RP22" s="113"/>
      <c r="RQ22" s="113"/>
      <c r="RR22" s="113"/>
      <c r="RS22" s="113"/>
      <c r="RT22" s="113"/>
      <c r="RU22" s="113"/>
      <c r="RV22" s="113"/>
      <c r="RW22" s="113"/>
      <c r="RX22" s="113"/>
      <c r="RY22" s="113"/>
      <c r="RZ22" s="113"/>
      <c r="SA22" s="113"/>
      <c r="SB22" s="113"/>
      <c r="SC22" s="113"/>
      <c r="SD22" s="113"/>
      <c r="SE22" s="113"/>
      <c r="SF22" s="113"/>
      <c r="SG22" s="113"/>
      <c r="SH22" s="113"/>
      <c r="SI22" s="113"/>
      <c r="SJ22" s="113"/>
      <c r="SK22" s="113"/>
      <c r="SL22" s="113"/>
      <c r="SM22" s="113"/>
      <c r="SN22" s="113"/>
      <c r="SO22" s="113"/>
      <c r="SP22" s="113"/>
      <c r="SQ22" s="113"/>
      <c r="SR22" s="113"/>
      <c r="SS22" s="113"/>
      <c r="ST22" s="113"/>
      <c r="SU22" s="113"/>
      <c r="SV22" s="113"/>
      <c r="SW22" s="113"/>
      <c r="SX22" s="113"/>
      <c r="SY22" s="113"/>
      <c r="SZ22" s="113"/>
      <c r="TA22" s="113"/>
      <c r="TB22" s="113"/>
      <c r="TC22" s="113"/>
      <c r="TD22" s="113"/>
      <c r="TE22" s="113"/>
      <c r="TF22" s="113"/>
      <c r="TG22" s="113"/>
      <c r="TH22" s="113"/>
      <c r="TI22" s="113"/>
      <c r="TJ22" s="113"/>
      <c r="TK22" s="113"/>
      <c r="TL22" s="113"/>
      <c r="TM22" s="113"/>
      <c r="TN22" s="113"/>
      <c r="TO22" s="113"/>
      <c r="TP22" s="113"/>
      <c r="TQ22" s="113"/>
      <c r="TR22" s="113"/>
      <c r="TS22" s="113"/>
      <c r="TT22" s="113"/>
      <c r="TU22" s="113"/>
      <c r="TV22" s="113"/>
      <c r="TW22" s="113"/>
      <c r="TX22" s="113"/>
      <c r="TY22" s="113"/>
      <c r="TZ22" s="113"/>
      <c r="UA22" s="113"/>
      <c r="UB22" s="113"/>
      <c r="UC22" s="113"/>
      <c r="UD22" s="113"/>
      <c r="UE22" s="113"/>
      <c r="UF22" s="113"/>
      <c r="UG22" s="113"/>
      <c r="UH22" s="113"/>
      <c r="UI22" s="113"/>
      <c r="UJ22" s="113"/>
      <c r="UK22" s="113"/>
      <c r="UL22" s="113"/>
      <c r="UM22" s="113"/>
      <c r="UN22" s="113"/>
      <c r="UO22" s="113"/>
      <c r="UP22" s="113"/>
      <c r="UQ22" s="113"/>
      <c r="UR22" s="113"/>
      <c r="US22" s="113"/>
      <c r="UT22" s="113"/>
      <c r="UU22" s="113"/>
      <c r="UV22" s="113"/>
      <c r="UW22" s="113"/>
      <c r="UX22" s="113"/>
      <c r="UY22" s="113"/>
      <c r="UZ22" s="113"/>
      <c r="VA22" s="113"/>
      <c r="VB22" s="113"/>
      <c r="VC22" s="113"/>
      <c r="VD22" s="113"/>
      <c r="VE22" s="113"/>
      <c r="VF22" s="113"/>
      <c r="VG22" s="113"/>
      <c r="VH22" s="113"/>
      <c r="VI22" s="113"/>
      <c r="VJ22" s="113"/>
      <c r="VK22" s="113"/>
      <c r="VL22" s="113"/>
      <c r="VM22" s="113"/>
      <c r="VN22" s="113"/>
      <c r="VO22" s="113"/>
      <c r="VP22" s="113"/>
      <c r="VQ22" s="113"/>
      <c r="VR22" s="113"/>
      <c r="VS22" s="113"/>
      <c r="VT22" s="113"/>
      <c r="VU22" s="113"/>
      <c r="VV22" s="113"/>
      <c r="VW22" s="113"/>
      <c r="VX22" s="113"/>
      <c r="VY22" s="113"/>
      <c r="VZ22" s="113"/>
      <c r="WA22" s="113"/>
      <c r="WB22" s="113"/>
      <c r="WC22" s="113"/>
      <c r="WD22" s="113"/>
      <c r="WE22" s="113"/>
      <c r="WF22" s="113"/>
      <c r="WG22" s="113"/>
      <c r="WH22" s="113"/>
      <c r="WI22" s="113"/>
      <c r="WJ22" s="113"/>
      <c r="WK22" s="113"/>
      <c r="WL22" s="113"/>
      <c r="WM22" s="113"/>
      <c r="WN22" s="113"/>
      <c r="WO22" s="113"/>
      <c r="WP22" s="113"/>
      <c r="WQ22" s="113"/>
      <c r="WR22" s="113"/>
      <c r="WS22" s="113"/>
      <c r="WT22" s="113"/>
      <c r="WU22" s="113"/>
      <c r="WV22" s="113"/>
      <c r="WW22" s="113"/>
      <c r="WX22" s="113"/>
      <c r="WY22" s="113"/>
      <c r="WZ22" s="113"/>
      <c r="XA22" s="113"/>
      <c r="XB22" s="113"/>
      <c r="XC22" s="113"/>
      <c r="XD22" s="113"/>
      <c r="XE22" s="113"/>
      <c r="XF22" s="113"/>
      <c r="XG22" s="113"/>
      <c r="XH22" s="113"/>
      <c r="XI22" s="113"/>
      <c r="XJ22" s="113"/>
      <c r="XK22" s="113"/>
      <c r="XL22" s="113"/>
      <c r="XM22" s="113"/>
      <c r="XN22" s="113"/>
      <c r="XO22" s="113"/>
      <c r="XP22" s="113"/>
      <c r="XQ22" s="113"/>
      <c r="XR22" s="113"/>
      <c r="XS22" s="113"/>
      <c r="XT22" s="113"/>
      <c r="XU22" s="113"/>
      <c r="XV22" s="113"/>
      <c r="XW22" s="113"/>
      <c r="XX22" s="113"/>
      <c r="XY22" s="113"/>
      <c r="XZ22" s="113"/>
      <c r="YA22" s="113"/>
      <c r="YB22" s="113"/>
      <c r="YC22" s="113"/>
      <c r="YD22" s="113"/>
      <c r="YE22" s="113"/>
      <c r="YF22" s="113"/>
      <c r="YG22" s="113"/>
      <c r="YH22" s="113"/>
      <c r="YI22" s="113"/>
      <c r="YJ22" s="113"/>
      <c r="YK22" s="113"/>
      <c r="YL22" s="113"/>
      <c r="YM22" s="113"/>
      <c r="YN22" s="113"/>
      <c r="YO22" s="113"/>
      <c r="YP22" s="113"/>
      <c r="YQ22" s="113"/>
      <c r="YR22" s="113"/>
      <c r="YS22" s="113"/>
      <c r="YT22" s="113"/>
      <c r="YU22" s="113"/>
      <c r="YV22" s="113"/>
      <c r="YW22" s="113"/>
      <c r="YX22" s="113"/>
      <c r="YY22" s="113"/>
      <c r="YZ22" s="113"/>
      <c r="ZA22" s="113"/>
      <c r="ZB22" s="113"/>
      <c r="ZC22" s="113"/>
      <c r="ZD22" s="113"/>
      <c r="ZE22" s="113"/>
      <c r="ZF22" s="113"/>
      <c r="ZG22" s="113"/>
      <c r="ZH22" s="113"/>
      <c r="ZI22" s="113"/>
      <c r="ZJ22" s="113"/>
      <c r="ZK22" s="113"/>
      <c r="ZL22" s="113"/>
      <c r="ZM22" s="113"/>
      <c r="ZN22" s="113"/>
      <c r="ZO22" s="113"/>
      <c r="ZP22" s="113"/>
      <c r="ZQ22" s="113"/>
      <c r="ZR22" s="113"/>
      <c r="ZS22" s="113"/>
      <c r="ZT22" s="113"/>
      <c r="ZU22" s="113"/>
      <c r="ZV22" s="113"/>
      <c r="ZW22" s="113"/>
      <c r="ZX22" s="113"/>
      <c r="ZY22" s="113"/>
      <c r="ZZ22" s="113"/>
    </row>
    <row r="23" spans="1:70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3"/>
      <c r="IX23" s="113"/>
      <c r="IY23" s="113"/>
      <c r="IZ23" s="113"/>
      <c r="JA23" s="113"/>
      <c r="JB23" s="113"/>
      <c r="JC23" s="113"/>
      <c r="JD23" s="113"/>
      <c r="JE23" s="113"/>
      <c r="JF23" s="113"/>
      <c r="JG23" s="113"/>
      <c r="JH23" s="113"/>
      <c r="JI23" s="113"/>
      <c r="JJ23" s="113"/>
      <c r="JK23" s="113"/>
      <c r="JL23" s="113"/>
      <c r="JM23" s="113"/>
      <c r="JN23" s="113"/>
      <c r="JO23" s="113"/>
      <c r="JP23" s="113"/>
      <c r="JQ23" s="113"/>
      <c r="JR23" s="113"/>
      <c r="JS23" s="113"/>
      <c r="JT23" s="113"/>
      <c r="JU23" s="113"/>
      <c r="JV23" s="113"/>
      <c r="JW23" s="113"/>
      <c r="JX23" s="113"/>
      <c r="JY23" s="113"/>
      <c r="JZ23" s="113"/>
      <c r="KA23" s="113"/>
      <c r="KB23" s="113"/>
      <c r="KC23" s="113"/>
      <c r="KD23" s="113"/>
      <c r="KE23" s="113"/>
      <c r="KF23" s="113"/>
      <c r="KG23" s="113"/>
      <c r="KH23" s="113"/>
      <c r="KI23" s="113"/>
      <c r="KJ23" s="113"/>
      <c r="KK23" s="113"/>
      <c r="KL23" s="113"/>
      <c r="KM23" s="113"/>
      <c r="KN23" s="113"/>
      <c r="KO23" s="113"/>
      <c r="KP23" s="113"/>
      <c r="KQ23" s="113"/>
      <c r="KR23" s="113"/>
      <c r="KS23" s="113"/>
      <c r="KT23" s="113"/>
      <c r="KU23" s="113"/>
      <c r="KV23" s="113"/>
      <c r="KW23" s="113"/>
      <c r="KX23" s="113"/>
      <c r="KY23" s="113"/>
      <c r="KZ23" s="113"/>
      <c r="LA23" s="113"/>
      <c r="LB23" s="113"/>
      <c r="LC23" s="113"/>
      <c r="LD23" s="113"/>
      <c r="LE23" s="113"/>
      <c r="LF23" s="113"/>
      <c r="LG23" s="113"/>
      <c r="LH23" s="113"/>
      <c r="LI23" s="113"/>
      <c r="LJ23" s="113"/>
      <c r="LK23" s="113"/>
      <c r="LL23" s="113"/>
      <c r="LM23" s="113"/>
      <c r="LN23" s="113"/>
      <c r="LO23" s="113"/>
      <c r="LP23" s="113"/>
      <c r="LQ23" s="113"/>
      <c r="LR23" s="113"/>
      <c r="LS23" s="113"/>
      <c r="LT23" s="113"/>
      <c r="LU23" s="113"/>
      <c r="LV23" s="113"/>
      <c r="LW23" s="113"/>
      <c r="LX23" s="113"/>
      <c r="LY23" s="113"/>
      <c r="LZ23" s="113"/>
      <c r="MA23" s="113"/>
      <c r="MB23" s="113"/>
      <c r="MC23" s="113"/>
      <c r="MD23" s="113"/>
      <c r="ME23" s="113"/>
      <c r="MF23" s="113"/>
      <c r="MG23" s="113"/>
      <c r="MH23" s="113"/>
      <c r="MI23" s="113"/>
      <c r="MJ23" s="113"/>
      <c r="MK23" s="113"/>
      <c r="ML23" s="113"/>
      <c r="MM23" s="113"/>
      <c r="MN23" s="113"/>
      <c r="MO23" s="113"/>
      <c r="MP23" s="113"/>
      <c r="MQ23" s="113"/>
      <c r="MR23" s="113"/>
      <c r="MS23" s="113"/>
      <c r="MT23" s="113"/>
      <c r="MU23" s="113"/>
      <c r="MV23" s="113"/>
      <c r="MW23" s="113"/>
      <c r="MX23" s="113"/>
      <c r="MY23" s="113"/>
      <c r="MZ23" s="113"/>
      <c r="NA23" s="113"/>
      <c r="NB23" s="113"/>
      <c r="NC23" s="113"/>
      <c r="ND23" s="113"/>
      <c r="NE23" s="113"/>
      <c r="NF23" s="113"/>
      <c r="NG23" s="113"/>
      <c r="NH23" s="113"/>
      <c r="NI23" s="113"/>
      <c r="NJ23" s="113"/>
      <c r="NK23" s="113"/>
      <c r="NL23" s="113"/>
      <c r="NM23" s="113"/>
      <c r="NN23" s="113"/>
      <c r="NO23" s="113"/>
      <c r="NP23" s="113"/>
      <c r="NQ23" s="113"/>
      <c r="NR23" s="113"/>
      <c r="NS23" s="113"/>
      <c r="NT23" s="113"/>
      <c r="NU23" s="113"/>
      <c r="NV23" s="113"/>
      <c r="NW23" s="113"/>
      <c r="NX23" s="113"/>
      <c r="NY23" s="113"/>
      <c r="NZ23" s="113"/>
      <c r="OA23" s="113"/>
      <c r="OB23" s="113"/>
      <c r="OC23" s="113"/>
      <c r="OD23" s="113"/>
      <c r="OE23" s="113"/>
      <c r="OF23" s="113"/>
      <c r="OG23" s="113"/>
      <c r="OH23" s="113"/>
      <c r="OI23" s="113"/>
      <c r="OJ23" s="113"/>
      <c r="OK23" s="113"/>
      <c r="OL23" s="113"/>
      <c r="OM23" s="113"/>
      <c r="ON23" s="113"/>
      <c r="OO23" s="113"/>
      <c r="OP23" s="113"/>
      <c r="OQ23" s="113"/>
      <c r="OR23" s="113"/>
      <c r="OS23" s="113"/>
      <c r="OT23" s="113"/>
      <c r="OU23" s="113"/>
      <c r="OV23" s="113"/>
      <c r="OW23" s="113"/>
      <c r="OX23" s="113"/>
      <c r="OY23" s="113"/>
      <c r="OZ23" s="113"/>
      <c r="PA23" s="113"/>
      <c r="PB23" s="113"/>
      <c r="PC23" s="113"/>
      <c r="PD23" s="113"/>
      <c r="PE23" s="113"/>
      <c r="PF23" s="113"/>
      <c r="PG23" s="113"/>
      <c r="PH23" s="113"/>
      <c r="PI23" s="113"/>
      <c r="PJ23" s="113"/>
      <c r="PK23" s="113"/>
      <c r="PL23" s="113"/>
      <c r="PM23" s="113"/>
      <c r="PN23" s="113"/>
      <c r="PO23" s="113"/>
      <c r="PP23" s="113"/>
      <c r="PQ23" s="113"/>
      <c r="PR23" s="113"/>
      <c r="PS23" s="113"/>
      <c r="PT23" s="113"/>
      <c r="PU23" s="113"/>
      <c r="PV23" s="113"/>
      <c r="PW23" s="113"/>
      <c r="PX23" s="113"/>
      <c r="PY23" s="113"/>
      <c r="PZ23" s="113"/>
      <c r="QA23" s="113"/>
      <c r="QB23" s="113"/>
      <c r="QC23" s="113"/>
      <c r="QD23" s="113"/>
      <c r="QE23" s="113"/>
      <c r="QF23" s="113"/>
      <c r="QG23" s="113"/>
      <c r="QH23" s="113"/>
      <c r="QI23" s="113"/>
      <c r="QJ23" s="113"/>
      <c r="QK23" s="113"/>
      <c r="QL23" s="113"/>
      <c r="QM23" s="113"/>
      <c r="QN23" s="113"/>
      <c r="QO23" s="113"/>
      <c r="QP23" s="113"/>
      <c r="QQ23" s="113"/>
      <c r="QR23" s="113"/>
      <c r="QS23" s="113"/>
      <c r="QT23" s="113"/>
      <c r="QU23" s="113"/>
      <c r="QV23" s="113"/>
      <c r="QW23" s="113"/>
      <c r="QX23" s="113"/>
      <c r="QY23" s="113"/>
      <c r="QZ23" s="113"/>
      <c r="RA23" s="113"/>
      <c r="RB23" s="113"/>
      <c r="RC23" s="113"/>
      <c r="RD23" s="113"/>
      <c r="RE23" s="113"/>
      <c r="RF23" s="113"/>
      <c r="RG23" s="113"/>
      <c r="RH23" s="113"/>
      <c r="RI23" s="113"/>
      <c r="RJ23" s="113"/>
      <c r="RK23" s="113"/>
      <c r="RL23" s="113"/>
      <c r="RM23" s="113"/>
      <c r="RN23" s="113"/>
      <c r="RO23" s="113"/>
      <c r="RP23" s="113"/>
      <c r="RQ23" s="113"/>
      <c r="RR23" s="113"/>
      <c r="RS23" s="113"/>
      <c r="RT23" s="113"/>
      <c r="RU23" s="113"/>
      <c r="RV23" s="113"/>
      <c r="RW23" s="113"/>
      <c r="RX23" s="113"/>
      <c r="RY23" s="113"/>
      <c r="RZ23" s="113"/>
      <c r="SA23" s="113"/>
      <c r="SB23" s="113"/>
      <c r="SC23" s="113"/>
      <c r="SD23" s="113"/>
      <c r="SE23" s="113"/>
      <c r="SF23" s="113"/>
      <c r="SG23" s="113"/>
      <c r="SH23" s="113"/>
      <c r="SI23" s="113"/>
      <c r="SJ23" s="113"/>
      <c r="SK23" s="113"/>
      <c r="SL23" s="113"/>
      <c r="SM23" s="113"/>
      <c r="SN23" s="113"/>
      <c r="SO23" s="113"/>
      <c r="SP23" s="113"/>
      <c r="SQ23" s="113"/>
      <c r="SR23" s="113"/>
      <c r="SS23" s="113"/>
      <c r="ST23" s="113"/>
      <c r="SU23" s="113"/>
      <c r="SV23" s="113"/>
      <c r="SW23" s="113"/>
      <c r="SX23" s="113"/>
      <c r="SY23" s="113"/>
      <c r="SZ23" s="113"/>
      <c r="TA23" s="113"/>
      <c r="TB23" s="113"/>
      <c r="TC23" s="113"/>
      <c r="TD23" s="113"/>
      <c r="TE23" s="113"/>
      <c r="TF23" s="113"/>
      <c r="TG23" s="113"/>
      <c r="TH23" s="113"/>
      <c r="TI23" s="113"/>
      <c r="TJ23" s="113"/>
      <c r="TK23" s="113"/>
      <c r="TL23" s="113"/>
      <c r="TM23" s="113"/>
      <c r="TN23" s="113"/>
      <c r="TO23" s="113"/>
      <c r="TP23" s="113"/>
      <c r="TQ23" s="113"/>
      <c r="TR23" s="113"/>
      <c r="TS23" s="113"/>
      <c r="TT23" s="113"/>
      <c r="TU23" s="113"/>
      <c r="TV23" s="113"/>
      <c r="TW23" s="113"/>
      <c r="TX23" s="113"/>
      <c r="TY23" s="113"/>
      <c r="TZ23" s="113"/>
      <c r="UA23" s="113"/>
      <c r="UB23" s="113"/>
      <c r="UC23" s="113"/>
      <c r="UD23" s="113"/>
      <c r="UE23" s="113"/>
      <c r="UF23" s="113"/>
      <c r="UG23" s="113"/>
      <c r="UH23" s="113"/>
      <c r="UI23" s="113"/>
      <c r="UJ23" s="113"/>
      <c r="UK23" s="113"/>
      <c r="UL23" s="113"/>
      <c r="UM23" s="113"/>
      <c r="UN23" s="113"/>
      <c r="UO23" s="113"/>
      <c r="UP23" s="113"/>
      <c r="UQ23" s="113"/>
      <c r="UR23" s="113"/>
      <c r="US23" s="113"/>
      <c r="UT23" s="113"/>
      <c r="UU23" s="113"/>
      <c r="UV23" s="113"/>
      <c r="UW23" s="113"/>
      <c r="UX23" s="113"/>
      <c r="UY23" s="113"/>
      <c r="UZ23" s="113"/>
      <c r="VA23" s="113"/>
      <c r="VB23" s="113"/>
      <c r="VC23" s="113"/>
      <c r="VD23" s="113"/>
      <c r="VE23" s="113"/>
      <c r="VF23" s="113"/>
      <c r="VG23" s="113"/>
      <c r="VH23" s="113"/>
      <c r="VI23" s="113"/>
      <c r="VJ23" s="113"/>
      <c r="VK23" s="113"/>
      <c r="VL23" s="113"/>
      <c r="VM23" s="113"/>
      <c r="VN23" s="113"/>
      <c r="VO23" s="113"/>
      <c r="VP23" s="113"/>
      <c r="VQ23" s="113"/>
      <c r="VR23" s="113"/>
      <c r="VS23" s="113"/>
      <c r="VT23" s="113"/>
      <c r="VU23" s="113"/>
      <c r="VV23" s="113"/>
      <c r="VW23" s="113"/>
      <c r="VX23" s="113"/>
      <c r="VY23" s="113"/>
      <c r="VZ23" s="113"/>
      <c r="WA23" s="113"/>
      <c r="WB23" s="113"/>
      <c r="WC23" s="113"/>
      <c r="WD23" s="113"/>
      <c r="WE23" s="113"/>
      <c r="WF23" s="113"/>
      <c r="WG23" s="113"/>
      <c r="WH23" s="113"/>
      <c r="WI23" s="113"/>
      <c r="WJ23" s="113"/>
      <c r="WK23" s="113"/>
      <c r="WL23" s="113"/>
      <c r="WM23" s="113"/>
      <c r="WN23" s="113"/>
      <c r="WO23" s="113"/>
      <c r="WP23" s="113"/>
      <c r="WQ23" s="113"/>
      <c r="WR23" s="113"/>
      <c r="WS23" s="113"/>
      <c r="WT23" s="113"/>
      <c r="WU23" s="113"/>
      <c r="WV23" s="113"/>
      <c r="WW23" s="113"/>
      <c r="WX23" s="113"/>
      <c r="WY23" s="113"/>
      <c r="WZ23" s="113"/>
      <c r="XA23" s="113"/>
      <c r="XB23" s="113"/>
      <c r="XC23" s="113"/>
      <c r="XD23" s="113"/>
      <c r="XE23" s="113"/>
      <c r="XF23" s="113"/>
      <c r="XG23" s="113"/>
      <c r="XH23" s="113"/>
      <c r="XI23" s="113"/>
      <c r="XJ23" s="113"/>
      <c r="XK23" s="113"/>
      <c r="XL23" s="113"/>
      <c r="XM23" s="113"/>
      <c r="XN23" s="113"/>
      <c r="XO23" s="113"/>
      <c r="XP23" s="113"/>
      <c r="XQ23" s="113"/>
      <c r="XR23" s="113"/>
      <c r="XS23" s="113"/>
      <c r="XT23" s="113"/>
      <c r="XU23" s="113"/>
      <c r="XV23" s="113"/>
      <c r="XW23" s="113"/>
      <c r="XX23" s="113"/>
      <c r="XY23" s="113"/>
      <c r="XZ23" s="113"/>
      <c r="YA23" s="113"/>
      <c r="YB23" s="113"/>
      <c r="YC23" s="113"/>
      <c r="YD23" s="113"/>
      <c r="YE23" s="113"/>
      <c r="YF23" s="113"/>
      <c r="YG23" s="113"/>
      <c r="YH23" s="113"/>
      <c r="YI23" s="113"/>
      <c r="YJ23" s="113"/>
      <c r="YK23" s="113"/>
      <c r="YL23" s="113"/>
      <c r="YM23" s="113"/>
      <c r="YN23" s="113"/>
      <c r="YO23" s="113"/>
      <c r="YP23" s="113"/>
      <c r="YQ23" s="113"/>
      <c r="YR23" s="113"/>
      <c r="YS23" s="113"/>
      <c r="YT23" s="113"/>
      <c r="YU23" s="113"/>
      <c r="YV23" s="113"/>
      <c r="YW23" s="113"/>
      <c r="YX23" s="113"/>
      <c r="YY23" s="113"/>
      <c r="YZ23" s="113"/>
      <c r="ZA23" s="113"/>
      <c r="ZB23" s="113"/>
      <c r="ZC23" s="113"/>
      <c r="ZD23" s="113"/>
      <c r="ZE23" s="113"/>
      <c r="ZF23" s="113"/>
      <c r="ZG23" s="113"/>
      <c r="ZH23" s="113"/>
      <c r="ZI23" s="113"/>
      <c r="ZJ23" s="113"/>
      <c r="ZK23" s="113"/>
      <c r="ZL23" s="113"/>
      <c r="ZM23" s="113"/>
      <c r="ZN23" s="113"/>
      <c r="ZO23" s="113"/>
      <c r="ZP23" s="113"/>
      <c r="ZQ23" s="113"/>
      <c r="ZR23" s="113"/>
      <c r="ZS23" s="113"/>
      <c r="ZT23" s="113"/>
      <c r="ZU23" s="113"/>
      <c r="ZV23" s="113"/>
      <c r="ZW23" s="113"/>
      <c r="ZX23" s="113"/>
      <c r="ZY23" s="113"/>
      <c r="ZZ23" s="113"/>
    </row>
    <row r="24" spans="1:70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3"/>
      <c r="JB24" s="113"/>
      <c r="JC24" s="113"/>
      <c r="JD24" s="113"/>
      <c r="JE24" s="113"/>
      <c r="JF24" s="113"/>
      <c r="JG24" s="113"/>
      <c r="JH24" s="113"/>
      <c r="JI24" s="113"/>
      <c r="JJ24" s="113"/>
      <c r="JK24" s="113"/>
      <c r="JL24" s="113"/>
      <c r="JM24" s="113"/>
      <c r="JN24" s="113"/>
      <c r="JO24" s="113"/>
      <c r="JP24" s="113"/>
      <c r="JQ24" s="113"/>
      <c r="JR24" s="113"/>
      <c r="JS24" s="113"/>
      <c r="JT24" s="113"/>
      <c r="JU24" s="113"/>
      <c r="JV24" s="113"/>
      <c r="JW24" s="113"/>
      <c r="JX24" s="113"/>
      <c r="JY24" s="113"/>
      <c r="JZ24" s="113"/>
      <c r="KA24" s="113"/>
      <c r="KB24" s="113"/>
      <c r="KC24" s="113"/>
      <c r="KD24" s="113"/>
      <c r="KE24" s="113"/>
      <c r="KF24" s="113"/>
      <c r="KG24" s="113"/>
      <c r="KH24" s="113"/>
      <c r="KI24" s="113"/>
      <c r="KJ24" s="113"/>
      <c r="KK24" s="113"/>
      <c r="KL24" s="113"/>
      <c r="KM24" s="113"/>
      <c r="KN24" s="113"/>
      <c r="KO24" s="113"/>
      <c r="KP24" s="113"/>
      <c r="KQ24" s="113"/>
      <c r="KR24" s="113"/>
      <c r="KS24" s="113"/>
      <c r="KT24" s="113"/>
      <c r="KU24" s="113"/>
      <c r="KV24" s="113"/>
      <c r="KW24" s="113"/>
      <c r="KX24" s="113"/>
      <c r="KY24" s="113"/>
      <c r="KZ24" s="113"/>
      <c r="LA24" s="113"/>
      <c r="LB24" s="113"/>
      <c r="LC24" s="113"/>
      <c r="LD24" s="113"/>
      <c r="LE24" s="113"/>
      <c r="LF24" s="113"/>
      <c r="LG24" s="113"/>
      <c r="LH24" s="113"/>
      <c r="LI24" s="113"/>
      <c r="LJ24" s="113"/>
      <c r="LK24" s="113"/>
      <c r="LL24" s="113"/>
      <c r="LM24" s="113"/>
      <c r="LN24" s="113"/>
      <c r="LO24" s="113"/>
      <c r="LP24" s="113"/>
      <c r="LQ24" s="113"/>
      <c r="LR24" s="113"/>
      <c r="LS24" s="113"/>
      <c r="LT24" s="113"/>
      <c r="LU24" s="113"/>
      <c r="LV24" s="113"/>
      <c r="LW24" s="113"/>
      <c r="LX24" s="113"/>
      <c r="LY24" s="113"/>
      <c r="LZ24" s="113"/>
      <c r="MA24" s="113"/>
      <c r="MB24" s="113"/>
      <c r="MC24" s="113"/>
      <c r="MD24" s="113"/>
      <c r="ME24" s="113"/>
      <c r="MF24" s="113"/>
      <c r="MG24" s="113"/>
      <c r="MH24" s="113"/>
      <c r="MI24" s="113"/>
      <c r="MJ24" s="113"/>
      <c r="MK24" s="113"/>
      <c r="ML24" s="113"/>
      <c r="MM24" s="113"/>
      <c r="MN24" s="113"/>
      <c r="MO24" s="113"/>
      <c r="MP24" s="113"/>
      <c r="MQ24" s="113"/>
      <c r="MR24" s="113"/>
      <c r="MS24" s="113"/>
      <c r="MT24" s="113"/>
      <c r="MU24" s="113"/>
      <c r="MV24" s="113"/>
      <c r="MW24" s="113"/>
      <c r="MX24" s="113"/>
      <c r="MY24" s="113"/>
      <c r="MZ24" s="113"/>
      <c r="NA24" s="113"/>
      <c r="NB24" s="113"/>
      <c r="NC24" s="113"/>
      <c r="ND24" s="113"/>
      <c r="NE24" s="113"/>
      <c r="NF24" s="113"/>
      <c r="NG24" s="113"/>
      <c r="NH24" s="113"/>
      <c r="NI24" s="113"/>
      <c r="NJ24" s="113"/>
      <c r="NK24" s="113"/>
      <c r="NL24" s="113"/>
      <c r="NM24" s="113"/>
      <c r="NN24" s="113"/>
      <c r="NO24" s="113"/>
      <c r="NP24" s="113"/>
      <c r="NQ24" s="113"/>
      <c r="NR24" s="113"/>
      <c r="NS24" s="113"/>
      <c r="NT24" s="113"/>
      <c r="NU24" s="113"/>
      <c r="NV24" s="113"/>
      <c r="NW24" s="113"/>
      <c r="NX24" s="113"/>
      <c r="NY24" s="113"/>
      <c r="NZ24" s="113"/>
      <c r="OA24" s="113"/>
      <c r="OB24" s="113"/>
      <c r="OC24" s="113"/>
      <c r="OD24" s="113"/>
      <c r="OE24" s="113"/>
      <c r="OF24" s="113"/>
      <c r="OG24" s="113"/>
      <c r="OH24" s="113"/>
      <c r="OI24" s="113"/>
      <c r="OJ24" s="113"/>
      <c r="OK24" s="113"/>
      <c r="OL24" s="113"/>
      <c r="OM24" s="113"/>
      <c r="ON24" s="113"/>
      <c r="OO24" s="113"/>
      <c r="OP24" s="113"/>
      <c r="OQ24" s="113"/>
      <c r="OR24" s="113"/>
      <c r="OS24" s="113"/>
      <c r="OT24" s="113"/>
      <c r="OU24" s="113"/>
      <c r="OV24" s="113"/>
      <c r="OW24" s="113"/>
      <c r="OX24" s="113"/>
      <c r="OY24" s="113"/>
      <c r="OZ24" s="113"/>
      <c r="PA24" s="113"/>
      <c r="PB24" s="113"/>
      <c r="PC24" s="113"/>
      <c r="PD24" s="113"/>
      <c r="PE24" s="113"/>
      <c r="PF24" s="113"/>
      <c r="PG24" s="113"/>
      <c r="PH24" s="113"/>
      <c r="PI24" s="113"/>
      <c r="PJ24" s="113"/>
      <c r="PK24" s="113"/>
      <c r="PL24" s="113"/>
      <c r="PM24" s="113"/>
      <c r="PN24" s="113"/>
      <c r="PO24" s="113"/>
      <c r="PP24" s="113"/>
      <c r="PQ24" s="113"/>
      <c r="PR24" s="113"/>
      <c r="PS24" s="113"/>
      <c r="PT24" s="113"/>
      <c r="PU24" s="113"/>
      <c r="PV24" s="113"/>
      <c r="PW24" s="113"/>
      <c r="PX24" s="113"/>
      <c r="PY24" s="113"/>
      <c r="PZ24" s="113"/>
      <c r="QA24" s="113"/>
      <c r="QB24" s="113"/>
      <c r="QC24" s="113"/>
      <c r="QD24" s="113"/>
      <c r="QE24" s="113"/>
      <c r="QF24" s="113"/>
      <c r="QG24" s="113"/>
      <c r="QH24" s="113"/>
      <c r="QI24" s="113"/>
      <c r="QJ24" s="113"/>
      <c r="QK24" s="113"/>
      <c r="QL24" s="113"/>
      <c r="QM24" s="113"/>
      <c r="QN24" s="113"/>
      <c r="QO24" s="113"/>
      <c r="QP24" s="113"/>
      <c r="QQ24" s="113"/>
      <c r="QR24" s="113"/>
      <c r="QS24" s="113"/>
      <c r="QT24" s="113"/>
      <c r="QU24" s="113"/>
      <c r="QV24" s="113"/>
      <c r="QW24" s="113"/>
      <c r="QX24" s="113"/>
      <c r="QY24" s="113"/>
      <c r="QZ24" s="113"/>
      <c r="RA24" s="113"/>
      <c r="RB24" s="113"/>
      <c r="RC24" s="113"/>
      <c r="RD24" s="113"/>
      <c r="RE24" s="113"/>
      <c r="RF24" s="113"/>
      <c r="RG24" s="113"/>
      <c r="RH24" s="113"/>
      <c r="RI24" s="113"/>
      <c r="RJ24" s="113"/>
      <c r="RK24" s="113"/>
      <c r="RL24" s="113"/>
      <c r="RM24" s="113"/>
      <c r="RN24" s="113"/>
      <c r="RO24" s="113"/>
      <c r="RP24" s="113"/>
      <c r="RQ24" s="113"/>
      <c r="RR24" s="113"/>
      <c r="RS24" s="113"/>
      <c r="RT24" s="113"/>
      <c r="RU24" s="113"/>
      <c r="RV24" s="113"/>
      <c r="RW24" s="113"/>
      <c r="RX24" s="113"/>
      <c r="RY24" s="113"/>
      <c r="RZ24" s="113"/>
      <c r="SA24" s="113"/>
      <c r="SB24" s="113"/>
      <c r="SC24" s="113"/>
      <c r="SD24" s="113"/>
      <c r="SE24" s="113"/>
      <c r="SF24" s="113"/>
      <c r="SG24" s="113"/>
      <c r="SH24" s="113"/>
      <c r="SI24" s="113"/>
      <c r="SJ24" s="113"/>
      <c r="SK24" s="113"/>
      <c r="SL24" s="113"/>
      <c r="SM24" s="113"/>
      <c r="SN24" s="113"/>
      <c r="SO24" s="113"/>
      <c r="SP24" s="113"/>
      <c r="SQ24" s="113"/>
      <c r="SR24" s="113"/>
      <c r="SS24" s="113"/>
      <c r="ST24" s="113"/>
      <c r="SU24" s="113"/>
      <c r="SV24" s="113"/>
      <c r="SW24" s="113"/>
      <c r="SX24" s="113"/>
      <c r="SY24" s="113"/>
      <c r="SZ24" s="113"/>
      <c r="TA24" s="113"/>
      <c r="TB24" s="113"/>
      <c r="TC24" s="113"/>
      <c r="TD24" s="113"/>
      <c r="TE24" s="113"/>
      <c r="TF24" s="113"/>
      <c r="TG24" s="113"/>
      <c r="TH24" s="113"/>
      <c r="TI24" s="113"/>
      <c r="TJ24" s="113"/>
      <c r="TK24" s="113"/>
      <c r="TL24" s="113"/>
      <c r="TM24" s="113"/>
      <c r="TN24" s="113"/>
      <c r="TO24" s="113"/>
      <c r="TP24" s="113"/>
      <c r="TQ24" s="113"/>
      <c r="TR24" s="113"/>
      <c r="TS24" s="113"/>
      <c r="TT24" s="113"/>
      <c r="TU24" s="113"/>
      <c r="TV24" s="113"/>
      <c r="TW24" s="113"/>
      <c r="TX24" s="113"/>
      <c r="TY24" s="113"/>
      <c r="TZ24" s="113"/>
      <c r="UA24" s="113"/>
      <c r="UB24" s="113"/>
      <c r="UC24" s="113"/>
      <c r="UD24" s="113"/>
      <c r="UE24" s="113"/>
      <c r="UF24" s="113"/>
      <c r="UG24" s="113"/>
      <c r="UH24" s="113"/>
      <c r="UI24" s="113"/>
      <c r="UJ24" s="113"/>
      <c r="UK24" s="113"/>
      <c r="UL24" s="113"/>
      <c r="UM24" s="113"/>
      <c r="UN24" s="113"/>
      <c r="UO24" s="113"/>
      <c r="UP24" s="113"/>
      <c r="UQ24" s="113"/>
      <c r="UR24" s="113"/>
      <c r="US24" s="113"/>
      <c r="UT24" s="113"/>
      <c r="UU24" s="113"/>
      <c r="UV24" s="113"/>
      <c r="UW24" s="113"/>
      <c r="UX24" s="113"/>
      <c r="UY24" s="113"/>
      <c r="UZ24" s="113"/>
      <c r="VA24" s="113"/>
      <c r="VB24" s="113"/>
      <c r="VC24" s="113"/>
      <c r="VD24" s="113"/>
      <c r="VE24" s="113"/>
      <c r="VF24" s="113"/>
      <c r="VG24" s="113"/>
      <c r="VH24" s="113"/>
      <c r="VI24" s="113"/>
      <c r="VJ24" s="113"/>
      <c r="VK24" s="113"/>
      <c r="VL24" s="113"/>
      <c r="VM24" s="113"/>
      <c r="VN24" s="113"/>
      <c r="VO24" s="113"/>
      <c r="VP24" s="113"/>
      <c r="VQ24" s="113"/>
      <c r="VR24" s="113"/>
      <c r="VS24" s="113"/>
      <c r="VT24" s="113"/>
      <c r="VU24" s="113"/>
      <c r="VV24" s="113"/>
      <c r="VW24" s="113"/>
      <c r="VX24" s="113"/>
      <c r="VY24" s="113"/>
      <c r="VZ24" s="113"/>
      <c r="WA24" s="113"/>
      <c r="WB24" s="113"/>
      <c r="WC24" s="113"/>
      <c r="WD24" s="113"/>
      <c r="WE24" s="113"/>
      <c r="WF24" s="113"/>
      <c r="WG24" s="113"/>
      <c r="WH24" s="113"/>
      <c r="WI24" s="113"/>
      <c r="WJ24" s="113"/>
      <c r="WK24" s="113"/>
      <c r="WL24" s="113"/>
      <c r="WM24" s="113"/>
      <c r="WN24" s="113"/>
      <c r="WO24" s="113"/>
      <c r="WP24" s="113"/>
      <c r="WQ24" s="113"/>
      <c r="WR24" s="113"/>
      <c r="WS24" s="113"/>
      <c r="WT24" s="113"/>
      <c r="WU24" s="113"/>
      <c r="WV24" s="113"/>
      <c r="WW24" s="113"/>
      <c r="WX24" s="113"/>
      <c r="WY24" s="113"/>
      <c r="WZ24" s="113"/>
      <c r="XA24" s="113"/>
      <c r="XB24" s="113"/>
      <c r="XC24" s="113"/>
      <c r="XD24" s="113"/>
      <c r="XE24" s="113"/>
      <c r="XF24" s="113"/>
      <c r="XG24" s="113"/>
      <c r="XH24" s="113"/>
      <c r="XI24" s="113"/>
      <c r="XJ24" s="113"/>
      <c r="XK24" s="113"/>
      <c r="XL24" s="113"/>
      <c r="XM24" s="113"/>
      <c r="XN24" s="113"/>
      <c r="XO24" s="113"/>
      <c r="XP24" s="113"/>
      <c r="XQ24" s="113"/>
      <c r="XR24" s="113"/>
      <c r="XS24" s="113"/>
      <c r="XT24" s="113"/>
      <c r="XU24" s="113"/>
      <c r="XV24" s="113"/>
      <c r="XW24" s="113"/>
      <c r="XX24" s="113"/>
      <c r="XY24" s="113"/>
      <c r="XZ24" s="113"/>
      <c r="YA24" s="113"/>
      <c r="YB24" s="113"/>
      <c r="YC24" s="113"/>
      <c r="YD24" s="113"/>
      <c r="YE24" s="113"/>
      <c r="YF24" s="113"/>
      <c r="YG24" s="113"/>
      <c r="YH24" s="113"/>
      <c r="YI24" s="113"/>
      <c r="YJ24" s="113"/>
      <c r="YK24" s="113"/>
      <c r="YL24" s="113"/>
      <c r="YM24" s="113"/>
      <c r="YN24" s="113"/>
      <c r="YO24" s="113"/>
      <c r="YP24" s="113"/>
      <c r="YQ24" s="113"/>
      <c r="YR24" s="113"/>
      <c r="YS24" s="113"/>
      <c r="YT24" s="113"/>
      <c r="YU24" s="113"/>
      <c r="YV24" s="113"/>
      <c r="YW24" s="113"/>
      <c r="YX24" s="113"/>
      <c r="YY24" s="113"/>
      <c r="YZ24" s="113"/>
      <c r="ZA24" s="113"/>
      <c r="ZB24" s="113"/>
      <c r="ZC24" s="113"/>
      <c r="ZD24" s="113"/>
      <c r="ZE24" s="113"/>
      <c r="ZF24" s="113"/>
      <c r="ZG24" s="113"/>
      <c r="ZH24" s="113"/>
      <c r="ZI24" s="113"/>
      <c r="ZJ24" s="113"/>
      <c r="ZK24" s="113"/>
      <c r="ZL24" s="113"/>
      <c r="ZM24" s="113"/>
      <c r="ZN24" s="113"/>
      <c r="ZO24" s="113"/>
      <c r="ZP24" s="113"/>
      <c r="ZQ24" s="113"/>
      <c r="ZR24" s="113"/>
      <c r="ZS24" s="113"/>
      <c r="ZT24" s="113"/>
      <c r="ZU24" s="113"/>
      <c r="ZV24" s="113"/>
      <c r="ZW24" s="113"/>
      <c r="ZX24" s="113"/>
      <c r="ZY24" s="113"/>
      <c r="ZZ24" s="113"/>
    </row>
    <row r="25" spans="1:70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3"/>
      <c r="JB25" s="113"/>
      <c r="JC25" s="113"/>
      <c r="JD25" s="113"/>
      <c r="JE25" s="113"/>
      <c r="JF25" s="113"/>
      <c r="JG25" s="113"/>
      <c r="JH25" s="113"/>
      <c r="JI25" s="113"/>
      <c r="JJ25" s="113"/>
      <c r="JK25" s="113"/>
      <c r="JL25" s="113"/>
      <c r="JM25" s="113"/>
      <c r="JN25" s="113"/>
      <c r="JO25" s="113"/>
      <c r="JP25" s="113"/>
      <c r="JQ25" s="113"/>
      <c r="JR25" s="113"/>
      <c r="JS25" s="113"/>
      <c r="JT25" s="113"/>
      <c r="JU25" s="113"/>
      <c r="JV25" s="113"/>
      <c r="JW25" s="113"/>
      <c r="JX25" s="113"/>
      <c r="JY25" s="113"/>
      <c r="JZ25" s="113"/>
      <c r="KA25" s="113"/>
      <c r="KB25" s="113"/>
      <c r="KC25" s="113"/>
      <c r="KD25" s="113"/>
      <c r="KE25" s="113"/>
      <c r="KF25" s="113"/>
      <c r="KG25" s="113"/>
      <c r="KH25" s="113"/>
      <c r="KI25" s="113"/>
      <c r="KJ25" s="113"/>
      <c r="KK25" s="113"/>
      <c r="KL25" s="113"/>
      <c r="KM25" s="113"/>
      <c r="KN25" s="113"/>
      <c r="KO25" s="113"/>
      <c r="KP25" s="113"/>
      <c r="KQ25" s="113"/>
      <c r="KR25" s="113"/>
      <c r="KS25" s="113"/>
      <c r="KT25" s="113"/>
      <c r="KU25" s="113"/>
      <c r="KV25" s="113"/>
      <c r="KW25" s="113"/>
      <c r="KX25" s="113"/>
      <c r="KY25" s="113"/>
      <c r="KZ25" s="113"/>
      <c r="LA25" s="113"/>
      <c r="LB25" s="113"/>
      <c r="LC25" s="113"/>
      <c r="LD25" s="113"/>
      <c r="LE25" s="113"/>
      <c r="LF25" s="113"/>
      <c r="LG25" s="113"/>
      <c r="LH25" s="113"/>
      <c r="LI25" s="113"/>
      <c r="LJ25" s="113"/>
      <c r="LK25" s="113"/>
      <c r="LL25" s="113"/>
      <c r="LM25" s="113"/>
      <c r="LN25" s="113"/>
      <c r="LO25" s="113"/>
      <c r="LP25" s="113"/>
      <c r="LQ25" s="113"/>
      <c r="LR25" s="113"/>
      <c r="LS25" s="113"/>
      <c r="LT25" s="113"/>
      <c r="LU25" s="113"/>
      <c r="LV25" s="113"/>
      <c r="LW25" s="113"/>
      <c r="LX25" s="113"/>
      <c r="LY25" s="113"/>
      <c r="LZ25" s="113"/>
      <c r="MA25" s="113"/>
      <c r="MB25" s="113"/>
      <c r="MC25" s="113"/>
      <c r="MD25" s="113"/>
      <c r="ME25" s="113"/>
      <c r="MF25" s="113"/>
      <c r="MG25" s="113"/>
      <c r="MH25" s="113"/>
      <c r="MI25" s="113"/>
      <c r="MJ25" s="113"/>
      <c r="MK25" s="113"/>
      <c r="ML25" s="113"/>
      <c r="MM25" s="113"/>
      <c r="MN25" s="113"/>
      <c r="MO25" s="113"/>
      <c r="MP25" s="113"/>
      <c r="MQ25" s="113"/>
      <c r="MR25" s="113"/>
      <c r="MS25" s="113"/>
      <c r="MT25" s="113"/>
      <c r="MU25" s="113"/>
      <c r="MV25" s="113"/>
      <c r="MW25" s="113"/>
      <c r="MX25" s="113"/>
      <c r="MY25" s="113"/>
      <c r="MZ25" s="113"/>
      <c r="NA25" s="113"/>
      <c r="NB25" s="113"/>
      <c r="NC25" s="113"/>
      <c r="ND25" s="113"/>
      <c r="NE25" s="113"/>
      <c r="NF25" s="113"/>
      <c r="NG25" s="113"/>
      <c r="NH25" s="113"/>
      <c r="NI25" s="113"/>
      <c r="NJ25" s="113"/>
      <c r="NK25" s="113"/>
      <c r="NL25" s="113"/>
      <c r="NM25" s="113"/>
      <c r="NN25" s="113"/>
      <c r="NO25" s="113"/>
      <c r="NP25" s="113"/>
      <c r="NQ25" s="113"/>
      <c r="NR25" s="113"/>
      <c r="NS25" s="113"/>
      <c r="NT25" s="113"/>
      <c r="NU25" s="113"/>
      <c r="NV25" s="113"/>
      <c r="NW25" s="113"/>
      <c r="NX25" s="113"/>
      <c r="NY25" s="113"/>
      <c r="NZ25" s="113"/>
      <c r="OA25" s="113"/>
      <c r="OB25" s="113"/>
      <c r="OC25" s="113"/>
      <c r="OD25" s="113"/>
      <c r="OE25" s="113"/>
      <c r="OF25" s="113"/>
      <c r="OG25" s="113"/>
      <c r="OH25" s="113"/>
      <c r="OI25" s="113"/>
      <c r="OJ25" s="113"/>
      <c r="OK25" s="113"/>
      <c r="OL25" s="113"/>
      <c r="OM25" s="113"/>
      <c r="ON25" s="113"/>
      <c r="OO25" s="113"/>
      <c r="OP25" s="113"/>
      <c r="OQ25" s="113"/>
      <c r="OR25" s="113"/>
      <c r="OS25" s="113"/>
      <c r="OT25" s="113"/>
      <c r="OU25" s="113"/>
      <c r="OV25" s="113"/>
      <c r="OW25" s="113"/>
      <c r="OX25" s="113"/>
      <c r="OY25" s="113"/>
      <c r="OZ25" s="113"/>
      <c r="PA25" s="113"/>
      <c r="PB25" s="113"/>
      <c r="PC25" s="113"/>
      <c r="PD25" s="113"/>
      <c r="PE25" s="113"/>
      <c r="PF25" s="113"/>
      <c r="PG25" s="113"/>
      <c r="PH25" s="113"/>
      <c r="PI25" s="113"/>
      <c r="PJ25" s="113"/>
      <c r="PK25" s="113"/>
      <c r="PL25" s="113"/>
      <c r="PM25" s="113"/>
      <c r="PN25" s="113"/>
      <c r="PO25" s="113"/>
      <c r="PP25" s="113"/>
      <c r="PQ25" s="113"/>
      <c r="PR25" s="113"/>
      <c r="PS25" s="113"/>
      <c r="PT25" s="113"/>
      <c r="PU25" s="113"/>
      <c r="PV25" s="113"/>
      <c r="PW25" s="113"/>
      <c r="PX25" s="113"/>
      <c r="PY25" s="113"/>
      <c r="PZ25" s="113"/>
      <c r="QA25" s="113"/>
      <c r="QB25" s="113"/>
      <c r="QC25" s="113"/>
      <c r="QD25" s="113"/>
      <c r="QE25" s="113"/>
      <c r="QF25" s="113"/>
      <c r="QG25" s="113"/>
      <c r="QH25" s="113"/>
      <c r="QI25" s="113"/>
      <c r="QJ25" s="113"/>
      <c r="QK25" s="113"/>
      <c r="QL25" s="113"/>
      <c r="QM25" s="113"/>
      <c r="QN25" s="113"/>
      <c r="QO25" s="113"/>
      <c r="QP25" s="113"/>
      <c r="QQ25" s="113"/>
      <c r="QR25" s="113"/>
      <c r="QS25" s="113"/>
      <c r="QT25" s="113"/>
      <c r="QU25" s="113"/>
      <c r="QV25" s="113"/>
      <c r="QW25" s="113"/>
      <c r="QX25" s="113"/>
      <c r="QY25" s="113"/>
      <c r="QZ25" s="113"/>
      <c r="RA25" s="113"/>
      <c r="RB25" s="113"/>
      <c r="RC25" s="113"/>
      <c r="RD25" s="113"/>
      <c r="RE25" s="113"/>
      <c r="RF25" s="113"/>
      <c r="RG25" s="113"/>
      <c r="RH25" s="113"/>
      <c r="RI25" s="113"/>
      <c r="RJ25" s="113"/>
      <c r="RK25" s="113"/>
      <c r="RL25" s="113"/>
      <c r="RM25" s="113"/>
      <c r="RN25" s="113"/>
      <c r="RO25" s="113"/>
      <c r="RP25" s="113"/>
      <c r="RQ25" s="113"/>
      <c r="RR25" s="113"/>
      <c r="RS25" s="113"/>
      <c r="RT25" s="113"/>
      <c r="RU25" s="113"/>
      <c r="RV25" s="113"/>
      <c r="RW25" s="113"/>
      <c r="RX25" s="113"/>
      <c r="RY25" s="113"/>
      <c r="RZ25" s="113"/>
      <c r="SA25" s="113"/>
      <c r="SB25" s="113"/>
      <c r="SC25" s="113"/>
      <c r="SD25" s="113"/>
      <c r="SE25" s="113"/>
      <c r="SF25" s="113"/>
      <c r="SG25" s="113"/>
      <c r="SH25" s="113"/>
      <c r="SI25" s="113"/>
      <c r="SJ25" s="113"/>
      <c r="SK25" s="113"/>
      <c r="SL25" s="113"/>
      <c r="SM25" s="113"/>
      <c r="SN25" s="113"/>
      <c r="SO25" s="113"/>
      <c r="SP25" s="113"/>
      <c r="SQ25" s="113"/>
      <c r="SR25" s="113"/>
      <c r="SS25" s="113"/>
      <c r="ST25" s="113"/>
      <c r="SU25" s="113"/>
      <c r="SV25" s="113"/>
      <c r="SW25" s="113"/>
      <c r="SX25" s="113"/>
      <c r="SY25" s="113"/>
      <c r="SZ25" s="113"/>
      <c r="TA25" s="113"/>
      <c r="TB25" s="113"/>
      <c r="TC25" s="113"/>
      <c r="TD25" s="113"/>
      <c r="TE25" s="113"/>
      <c r="TF25" s="113"/>
      <c r="TG25" s="113"/>
      <c r="TH25" s="113"/>
      <c r="TI25" s="113"/>
      <c r="TJ25" s="113"/>
      <c r="TK25" s="113"/>
      <c r="TL25" s="113"/>
      <c r="TM25" s="113"/>
      <c r="TN25" s="113"/>
      <c r="TO25" s="113"/>
      <c r="TP25" s="113"/>
      <c r="TQ25" s="113"/>
      <c r="TR25" s="113"/>
      <c r="TS25" s="113"/>
      <c r="TT25" s="113"/>
      <c r="TU25" s="113"/>
      <c r="TV25" s="113"/>
      <c r="TW25" s="113"/>
      <c r="TX25" s="113"/>
      <c r="TY25" s="113"/>
      <c r="TZ25" s="113"/>
      <c r="UA25" s="113"/>
      <c r="UB25" s="113"/>
      <c r="UC25" s="113"/>
      <c r="UD25" s="113"/>
      <c r="UE25" s="113"/>
      <c r="UF25" s="113"/>
      <c r="UG25" s="113"/>
      <c r="UH25" s="113"/>
      <c r="UI25" s="113"/>
      <c r="UJ25" s="113"/>
      <c r="UK25" s="113"/>
      <c r="UL25" s="113"/>
      <c r="UM25" s="113"/>
      <c r="UN25" s="113"/>
      <c r="UO25" s="113"/>
      <c r="UP25" s="113"/>
      <c r="UQ25" s="113"/>
      <c r="UR25" s="113"/>
      <c r="US25" s="113"/>
      <c r="UT25" s="113"/>
      <c r="UU25" s="113"/>
      <c r="UV25" s="113"/>
      <c r="UW25" s="113"/>
      <c r="UX25" s="113"/>
      <c r="UY25" s="113"/>
      <c r="UZ25" s="113"/>
      <c r="VA25" s="113"/>
      <c r="VB25" s="113"/>
      <c r="VC25" s="113"/>
      <c r="VD25" s="113"/>
      <c r="VE25" s="113"/>
      <c r="VF25" s="113"/>
      <c r="VG25" s="113"/>
      <c r="VH25" s="113"/>
      <c r="VI25" s="113"/>
      <c r="VJ25" s="113"/>
      <c r="VK25" s="113"/>
      <c r="VL25" s="113"/>
      <c r="VM25" s="113"/>
      <c r="VN25" s="113"/>
      <c r="VO25" s="113"/>
      <c r="VP25" s="113"/>
      <c r="VQ25" s="113"/>
      <c r="VR25" s="113"/>
      <c r="VS25" s="113"/>
      <c r="VT25" s="113"/>
      <c r="VU25" s="113"/>
      <c r="VV25" s="113"/>
      <c r="VW25" s="113"/>
      <c r="VX25" s="113"/>
      <c r="VY25" s="113"/>
      <c r="VZ25" s="113"/>
      <c r="WA25" s="113"/>
      <c r="WB25" s="113"/>
      <c r="WC25" s="113"/>
      <c r="WD25" s="113"/>
      <c r="WE25" s="113"/>
      <c r="WF25" s="113"/>
      <c r="WG25" s="113"/>
      <c r="WH25" s="113"/>
      <c r="WI25" s="113"/>
      <c r="WJ25" s="113"/>
      <c r="WK25" s="113"/>
      <c r="WL25" s="113"/>
      <c r="WM25" s="113"/>
      <c r="WN25" s="113"/>
      <c r="WO25" s="113"/>
      <c r="WP25" s="113"/>
      <c r="WQ25" s="113"/>
      <c r="WR25" s="113"/>
      <c r="WS25" s="113"/>
      <c r="WT25" s="113"/>
      <c r="WU25" s="113"/>
      <c r="WV25" s="113"/>
      <c r="WW25" s="113"/>
      <c r="WX25" s="113"/>
      <c r="WY25" s="113"/>
      <c r="WZ25" s="113"/>
      <c r="XA25" s="113"/>
      <c r="XB25" s="113"/>
      <c r="XC25" s="113"/>
      <c r="XD25" s="113"/>
      <c r="XE25" s="113"/>
      <c r="XF25" s="113"/>
      <c r="XG25" s="113"/>
      <c r="XH25" s="113"/>
      <c r="XI25" s="113"/>
      <c r="XJ25" s="113"/>
      <c r="XK25" s="113"/>
      <c r="XL25" s="113"/>
      <c r="XM25" s="113"/>
      <c r="XN25" s="113"/>
      <c r="XO25" s="113"/>
      <c r="XP25" s="113"/>
      <c r="XQ25" s="113"/>
      <c r="XR25" s="113"/>
      <c r="XS25" s="113"/>
      <c r="XT25" s="113"/>
      <c r="XU25" s="113"/>
      <c r="XV25" s="113"/>
      <c r="XW25" s="113"/>
      <c r="XX25" s="113"/>
      <c r="XY25" s="113"/>
      <c r="XZ25" s="113"/>
      <c r="YA25" s="113"/>
      <c r="YB25" s="113"/>
      <c r="YC25" s="113"/>
      <c r="YD25" s="113"/>
      <c r="YE25" s="113"/>
      <c r="YF25" s="113"/>
      <c r="YG25" s="113"/>
      <c r="YH25" s="113"/>
      <c r="YI25" s="113"/>
      <c r="YJ25" s="113"/>
      <c r="YK25" s="113"/>
      <c r="YL25" s="113"/>
      <c r="YM25" s="113"/>
      <c r="YN25" s="113"/>
      <c r="YO25" s="113"/>
      <c r="YP25" s="113"/>
      <c r="YQ25" s="113"/>
      <c r="YR25" s="113"/>
      <c r="YS25" s="113"/>
      <c r="YT25" s="113"/>
      <c r="YU25" s="113"/>
      <c r="YV25" s="113"/>
      <c r="YW25" s="113"/>
      <c r="YX25" s="113"/>
      <c r="YY25" s="113"/>
      <c r="YZ25" s="113"/>
      <c r="ZA25" s="113"/>
      <c r="ZB25" s="113"/>
      <c r="ZC25" s="113"/>
      <c r="ZD25" s="113"/>
      <c r="ZE25" s="113"/>
      <c r="ZF25" s="113"/>
      <c r="ZG25" s="113"/>
      <c r="ZH25" s="113"/>
      <c r="ZI25" s="113"/>
      <c r="ZJ25" s="113"/>
      <c r="ZK25" s="113"/>
      <c r="ZL25" s="113"/>
      <c r="ZM25" s="113"/>
      <c r="ZN25" s="113"/>
      <c r="ZO25" s="113"/>
      <c r="ZP25" s="113"/>
      <c r="ZQ25" s="113"/>
      <c r="ZR25" s="113"/>
      <c r="ZS25" s="113"/>
      <c r="ZT25" s="113"/>
      <c r="ZU25" s="113"/>
      <c r="ZV25" s="113"/>
      <c r="ZW25" s="113"/>
      <c r="ZX25" s="113"/>
      <c r="ZY25" s="113"/>
      <c r="ZZ25" s="113"/>
    </row>
    <row r="26" spans="1:70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3"/>
      <c r="JB26" s="113"/>
      <c r="JC26" s="113"/>
      <c r="JD26" s="113"/>
      <c r="JE26" s="113"/>
      <c r="JF26" s="113"/>
      <c r="JG26" s="113"/>
      <c r="JH26" s="113"/>
      <c r="JI26" s="113"/>
      <c r="JJ26" s="113"/>
      <c r="JK26" s="113"/>
      <c r="JL26" s="113"/>
      <c r="JM26" s="113"/>
      <c r="JN26" s="113"/>
      <c r="JO26" s="113"/>
      <c r="JP26" s="113"/>
      <c r="JQ26" s="113"/>
      <c r="JR26" s="113"/>
      <c r="JS26" s="113"/>
      <c r="JT26" s="113"/>
      <c r="JU26" s="113"/>
      <c r="JV26" s="113"/>
      <c r="JW26" s="113"/>
      <c r="JX26" s="113"/>
      <c r="JY26" s="113"/>
      <c r="JZ26" s="113"/>
      <c r="KA26" s="113"/>
      <c r="KB26" s="113"/>
      <c r="KC26" s="113"/>
      <c r="KD26" s="113"/>
      <c r="KE26" s="113"/>
      <c r="KF26" s="113"/>
      <c r="KG26" s="113"/>
      <c r="KH26" s="113"/>
      <c r="KI26" s="113"/>
      <c r="KJ26" s="113"/>
      <c r="KK26" s="113"/>
      <c r="KL26" s="113"/>
      <c r="KM26" s="113"/>
      <c r="KN26" s="113"/>
      <c r="KO26" s="113"/>
      <c r="KP26" s="113"/>
      <c r="KQ26" s="113"/>
      <c r="KR26" s="113"/>
      <c r="KS26" s="113"/>
      <c r="KT26" s="113"/>
      <c r="KU26" s="113"/>
      <c r="KV26" s="113"/>
      <c r="KW26" s="113"/>
      <c r="KX26" s="113"/>
      <c r="KY26" s="113"/>
      <c r="KZ26" s="113"/>
      <c r="LA26" s="113"/>
      <c r="LB26" s="113"/>
      <c r="LC26" s="113"/>
      <c r="LD26" s="113"/>
      <c r="LE26" s="113"/>
      <c r="LF26" s="113"/>
      <c r="LG26" s="113"/>
      <c r="LH26" s="113"/>
      <c r="LI26" s="113"/>
      <c r="LJ26" s="113"/>
      <c r="LK26" s="113"/>
      <c r="LL26" s="113"/>
      <c r="LM26" s="113"/>
      <c r="LN26" s="113"/>
      <c r="LO26" s="113"/>
      <c r="LP26" s="113"/>
      <c r="LQ26" s="113"/>
      <c r="LR26" s="113"/>
      <c r="LS26" s="113"/>
      <c r="LT26" s="113"/>
      <c r="LU26" s="113"/>
      <c r="LV26" s="113"/>
      <c r="LW26" s="113"/>
      <c r="LX26" s="113"/>
      <c r="LY26" s="113"/>
      <c r="LZ26" s="113"/>
      <c r="MA26" s="113"/>
      <c r="MB26" s="113"/>
      <c r="MC26" s="113"/>
      <c r="MD26" s="113"/>
      <c r="ME26" s="113"/>
      <c r="MF26" s="113"/>
      <c r="MG26" s="113"/>
      <c r="MH26" s="113"/>
      <c r="MI26" s="113"/>
      <c r="MJ26" s="113"/>
      <c r="MK26" s="113"/>
      <c r="ML26" s="113"/>
      <c r="MM26" s="113"/>
      <c r="MN26" s="113"/>
      <c r="MO26" s="113"/>
      <c r="MP26" s="113"/>
      <c r="MQ26" s="113"/>
      <c r="MR26" s="113"/>
      <c r="MS26" s="113"/>
      <c r="MT26" s="113"/>
      <c r="MU26" s="113"/>
      <c r="MV26" s="113"/>
      <c r="MW26" s="113"/>
      <c r="MX26" s="113"/>
      <c r="MY26" s="113"/>
      <c r="MZ26" s="113"/>
      <c r="NA26" s="113"/>
      <c r="NB26" s="113"/>
      <c r="NC26" s="113"/>
      <c r="ND26" s="113"/>
      <c r="NE26" s="113"/>
      <c r="NF26" s="113"/>
      <c r="NG26" s="113"/>
      <c r="NH26" s="113"/>
      <c r="NI26" s="113"/>
      <c r="NJ26" s="113"/>
      <c r="NK26" s="113"/>
      <c r="NL26" s="113"/>
      <c r="NM26" s="113"/>
      <c r="NN26" s="113"/>
      <c r="NO26" s="113"/>
      <c r="NP26" s="113"/>
      <c r="NQ26" s="113"/>
      <c r="NR26" s="113"/>
      <c r="NS26" s="113"/>
      <c r="NT26" s="113"/>
      <c r="NU26" s="113"/>
      <c r="NV26" s="113"/>
      <c r="NW26" s="113"/>
      <c r="NX26" s="113"/>
      <c r="NY26" s="113"/>
      <c r="NZ26" s="113"/>
      <c r="OA26" s="113"/>
      <c r="OB26" s="113"/>
      <c r="OC26" s="113"/>
      <c r="OD26" s="113"/>
      <c r="OE26" s="113"/>
      <c r="OF26" s="113"/>
      <c r="OG26" s="113"/>
      <c r="OH26" s="113"/>
      <c r="OI26" s="113"/>
      <c r="OJ26" s="113"/>
      <c r="OK26" s="113"/>
      <c r="OL26" s="113"/>
      <c r="OM26" s="113"/>
      <c r="ON26" s="113"/>
      <c r="OO26" s="113"/>
      <c r="OP26" s="113"/>
      <c r="OQ26" s="113"/>
      <c r="OR26" s="113"/>
      <c r="OS26" s="113"/>
      <c r="OT26" s="113"/>
      <c r="OU26" s="113"/>
      <c r="OV26" s="113"/>
      <c r="OW26" s="113"/>
      <c r="OX26" s="113"/>
      <c r="OY26" s="113"/>
      <c r="OZ26" s="113"/>
      <c r="PA26" s="113"/>
      <c r="PB26" s="113"/>
      <c r="PC26" s="113"/>
      <c r="PD26" s="113"/>
      <c r="PE26" s="113"/>
      <c r="PF26" s="113"/>
      <c r="PG26" s="113"/>
      <c r="PH26" s="113"/>
      <c r="PI26" s="113"/>
      <c r="PJ26" s="113"/>
      <c r="PK26" s="113"/>
      <c r="PL26" s="113"/>
      <c r="PM26" s="113"/>
      <c r="PN26" s="113"/>
      <c r="PO26" s="113"/>
      <c r="PP26" s="113"/>
      <c r="PQ26" s="113"/>
      <c r="PR26" s="113"/>
      <c r="PS26" s="113"/>
      <c r="PT26" s="113"/>
      <c r="PU26" s="113"/>
      <c r="PV26" s="113"/>
      <c r="PW26" s="113"/>
      <c r="PX26" s="113"/>
      <c r="PY26" s="113"/>
      <c r="PZ26" s="113"/>
      <c r="QA26" s="113"/>
      <c r="QB26" s="113"/>
      <c r="QC26" s="113"/>
      <c r="QD26" s="113"/>
      <c r="QE26" s="113"/>
      <c r="QF26" s="113"/>
      <c r="QG26" s="113"/>
      <c r="QH26" s="113"/>
      <c r="QI26" s="113"/>
      <c r="QJ26" s="113"/>
      <c r="QK26" s="113"/>
      <c r="QL26" s="113"/>
      <c r="QM26" s="113"/>
      <c r="QN26" s="113"/>
      <c r="QO26" s="113"/>
      <c r="QP26" s="113"/>
      <c r="QQ26" s="113"/>
      <c r="QR26" s="113"/>
      <c r="QS26" s="113"/>
      <c r="QT26" s="113"/>
      <c r="QU26" s="113"/>
      <c r="QV26" s="113"/>
      <c r="QW26" s="113"/>
      <c r="QX26" s="113"/>
      <c r="QY26" s="113"/>
      <c r="QZ26" s="113"/>
      <c r="RA26" s="113"/>
      <c r="RB26" s="113"/>
      <c r="RC26" s="113"/>
      <c r="RD26" s="113"/>
      <c r="RE26" s="113"/>
      <c r="RF26" s="113"/>
      <c r="RG26" s="113"/>
      <c r="RH26" s="113"/>
      <c r="RI26" s="113"/>
      <c r="RJ26" s="113"/>
      <c r="RK26" s="113"/>
      <c r="RL26" s="113"/>
      <c r="RM26" s="113"/>
      <c r="RN26" s="113"/>
      <c r="RO26" s="113"/>
      <c r="RP26" s="113"/>
      <c r="RQ26" s="113"/>
      <c r="RR26" s="113"/>
      <c r="RS26" s="113"/>
      <c r="RT26" s="113"/>
      <c r="RU26" s="113"/>
      <c r="RV26" s="113"/>
      <c r="RW26" s="113"/>
      <c r="RX26" s="113"/>
      <c r="RY26" s="113"/>
      <c r="RZ26" s="113"/>
      <c r="SA26" s="113"/>
      <c r="SB26" s="113"/>
      <c r="SC26" s="113"/>
      <c r="SD26" s="113"/>
      <c r="SE26" s="113"/>
      <c r="SF26" s="113"/>
      <c r="SG26" s="113"/>
      <c r="SH26" s="113"/>
      <c r="SI26" s="113"/>
      <c r="SJ26" s="113"/>
      <c r="SK26" s="113"/>
      <c r="SL26" s="113"/>
      <c r="SM26" s="113"/>
      <c r="SN26" s="113"/>
      <c r="SO26" s="113"/>
      <c r="SP26" s="113"/>
      <c r="SQ26" s="113"/>
      <c r="SR26" s="113"/>
      <c r="SS26" s="113"/>
      <c r="ST26" s="113"/>
      <c r="SU26" s="113"/>
      <c r="SV26" s="113"/>
      <c r="SW26" s="113"/>
      <c r="SX26" s="113"/>
      <c r="SY26" s="113"/>
      <c r="SZ26" s="113"/>
      <c r="TA26" s="113"/>
      <c r="TB26" s="113"/>
      <c r="TC26" s="113"/>
      <c r="TD26" s="113"/>
      <c r="TE26" s="113"/>
      <c r="TF26" s="113"/>
      <c r="TG26" s="113"/>
      <c r="TH26" s="113"/>
      <c r="TI26" s="113"/>
      <c r="TJ26" s="113"/>
      <c r="TK26" s="113"/>
      <c r="TL26" s="113"/>
      <c r="TM26" s="113"/>
      <c r="TN26" s="113"/>
      <c r="TO26" s="113"/>
      <c r="TP26" s="113"/>
      <c r="TQ26" s="113"/>
      <c r="TR26" s="113"/>
      <c r="TS26" s="113"/>
      <c r="TT26" s="113"/>
      <c r="TU26" s="113"/>
      <c r="TV26" s="113"/>
      <c r="TW26" s="113"/>
      <c r="TX26" s="113"/>
      <c r="TY26" s="113"/>
      <c r="TZ26" s="113"/>
      <c r="UA26" s="113"/>
      <c r="UB26" s="113"/>
      <c r="UC26" s="113"/>
      <c r="UD26" s="113"/>
      <c r="UE26" s="113"/>
      <c r="UF26" s="113"/>
      <c r="UG26" s="113"/>
      <c r="UH26" s="113"/>
      <c r="UI26" s="113"/>
      <c r="UJ26" s="113"/>
      <c r="UK26" s="113"/>
      <c r="UL26" s="113"/>
      <c r="UM26" s="113"/>
      <c r="UN26" s="113"/>
      <c r="UO26" s="113"/>
      <c r="UP26" s="113"/>
      <c r="UQ26" s="113"/>
      <c r="UR26" s="113"/>
      <c r="US26" s="113"/>
      <c r="UT26" s="113"/>
      <c r="UU26" s="113"/>
      <c r="UV26" s="113"/>
      <c r="UW26" s="113"/>
      <c r="UX26" s="113"/>
      <c r="UY26" s="113"/>
      <c r="UZ26" s="113"/>
      <c r="VA26" s="113"/>
      <c r="VB26" s="113"/>
      <c r="VC26" s="113"/>
      <c r="VD26" s="113"/>
      <c r="VE26" s="113"/>
      <c r="VF26" s="113"/>
      <c r="VG26" s="113"/>
      <c r="VH26" s="113"/>
      <c r="VI26" s="113"/>
      <c r="VJ26" s="113"/>
      <c r="VK26" s="113"/>
      <c r="VL26" s="113"/>
      <c r="VM26" s="113"/>
      <c r="VN26" s="113"/>
      <c r="VO26" s="113"/>
      <c r="VP26" s="113"/>
      <c r="VQ26" s="113"/>
      <c r="VR26" s="113"/>
      <c r="VS26" s="113"/>
      <c r="VT26" s="113"/>
      <c r="VU26" s="113"/>
      <c r="VV26" s="113"/>
      <c r="VW26" s="113"/>
      <c r="VX26" s="113"/>
      <c r="VY26" s="113"/>
      <c r="VZ26" s="113"/>
      <c r="WA26" s="113"/>
      <c r="WB26" s="113"/>
      <c r="WC26" s="113"/>
      <c r="WD26" s="113"/>
      <c r="WE26" s="113"/>
      <c r="WF26" s="113"/>
      <c r="WG26" s="113"/>
      <c r="WH26" s="113"/>
      <c r="WI26" s="113"/>
      <c r="WJ26" s="113"/>
      <c r="WK26" s="113"/>
      <c r="WL26" s="113"/>
      <c r="WM26" s="113"/>
      <c r="WN26" s="113"/>
      <c r="WO26" s="113"/>
      <c r="WP26" s="113"/>
      <c r="WQ26" s="113"/>
      <c r="WR26" s="113"/>
      <c r="WS26" s="113"/>
      <c r="WT26" s="113"/>
      <c r="WU26" s="113"/>
      <c r="WV26" s="113"/>
      <c r="WW26" s="113"/>
      <c r="WX26" s="113"/>
      <c r="WY26" s="113"/>
      <c r="WZ26" s="113"/>
      <c r="XA26" s="113"/>
      <c r="XB26" s="113"/>
      <c r="XC26" s="113"/>
      <c r="XD26" s="113"/>
      <c r="XE26" s="113"/>
      <c r="XF26" s="113"/>
      <c r="XG26" s="113"/>
      <c r="XH26" s="113"/>
      <c r="XI26" s="113"/>
      <c r="XJ26" s="113"/>
      <c r="XK26" s="113"/>
      <c r="XL26" s="113"/>
      <c r="XM26" s="113"/>
      <c r="XN26" s="113"/>
      <c r="XO26" s="113"/>
      <c r="XP26" s="113"/>
      <c r="XQ26" s="113"/>
      <c r="XR26" s="113"/>
      <c r="XS26" s="113"/>
      <c r="XT26" s="113"/>
      <c r="XU26" s="113"/>
      <c r="XV26" s="113"/>
      <c r="XW26" s="113"/>
      <c r="XX26" s="113"/>
      <c r="XY26" s="113"/>
      <c r="XZ26" s="113"/>
      <c r="YA26" s="113"/>
      <c r="YB26" s="113"/>
      <c r="YC26" s="113"/>
      <c r="YD26" s="113"/>
      <c r="YE26" s="113"/>
      <c r="YF26" s="113"/>
      <c r="YG26" s="113"/>
      <c r="YH26" s="113"/>
      <c r="YI26" s="113"/>
      <c r="YJ26" s="113"/>
      <c r="YK26" s="113"/>
      <c r="YL26" s="113"/>
      <c r="YM26" s="113"/>
      <c r="YN26" s="113"/>
      <c r="YO26" s="113"/>
      <c r="YP26" s="113"/>
      <c r="YQ26" s="113"/>
      <c r="YR26" s="113"/>
      <c r="YS26" s="113"/>
      <c r="YT26" s="113"/>
      <c r="YU26" s="113"/>
      <c r="YV26" s="113"/>
      <c r="YW26" s="113"/>
      <c r="YX26" s="113"/>
      <c r="YY26" s="113"/>
      <c r="YZ26" s="113"/>
      <c r="ZA26" s="113"/>
      <c r="ZB26" s="113"/>
      <c r="ZC26" s="113"/>
      <c r="ZD26" s="113"/>
      <c r="ZE26" s="113"/>
      <c r="ZF26" s="113"/>
      <c r="ZG26" s="113"/>
      <c r="ZH26" s="113"/>
      <c r="ZI26" s="113"/>
      <c r="ZJ26" s="113"/>
      <c r="ZK26" s="113"/>
      <c r="ZL26" s="113"/>
      <c r="ZM26" s="113"/>
      <c r="ZN26" s="113"/>
      <c r="ZO26" s="113"/>
      <c r="ZP26" s="113"/>
      <c r="ZQ26" s="113"/>
      <c r="ZR26" s="113"/>
      <c r="ZS26" s="113"/>
      <c r="ZT26" s="113"/>
      <c r="ZU26" s="113"/>
      <c r="ZV26" s="113"/>
      <c r="ZW26" s="113"/>
      <c r="ZX26" s="113"/>
      <c r="ZY26" s="113"/>
      <c r="ZZ26" s="113"/>
    </row>
    <row r="27" spans="1:70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3"/>
      <c r="JB27" s="113"/>
      <c r="JC27" s="113"/>
      <c r="JD27" s="113"/>
      <c r="JE27" s="113"/>
      <c r="JF27" s="113"/>
      <c r="JG27" s="113"/>
      <c r="JH27" s="113"/>
      <c r="JI27" s="113"/>
      <c r="JJ27" s="113"/>
      <c r="JK27" s="113"/>
      <c r="JL27" s="113"/>
      <c r="JM27" s="113"/>
      <c r="JN27" s="113"/>
      <c r="JO27" s="113"/>
      <c r="JP27" s="113"/>
      <c r="JQ27" s="113"/>
      <c r="JR27" s="113"/>
      <c r="JS27" s="113"/>
      <c r="JT27" s="113"/>
      <c r="JU27" s="113"/>
      <c r="JV27" s="113"/>
      <c r="JW27" s="113"/>
      <c r="JX27" s="113"/>
      <c r="JY27" s="113"/>
      <c r="JZ27" s="113"/>
      <c r="KA27" s="113"/>
      <c r="KB27" s="113"/>
      <c r="KC27" s="113"/>
      <c r="KD27" s="113"/>
      <c r="KE27" s="113"/>
      <c r="KF27" s="113"/>
      <c r="KG27" s="113"/>
      <c r="KH27" s="113"/>
      <c r="KI27" s="113"/>
      <c r="KJ27" s="113"/>
      <c r="KK27" s="113"/>
      <c r="KL27" s="113"/>
      <c r="KM27" s="113"/>
      <c r="KN27" s="113"/>
      <c r="KO27" s="113"/>
      <c r="KP27" s="113"/>
      <c r="KQ27" s="113"/>
      <c r="KR27" s="113"/>
      <c r="KS27" s="113"/>
      <c r="KT27" s="113"/>
      <c r="KU27" s="113"/>
      <c r="KV27" s="113"/>
      <c r="KW27" s="113"/>
      <c r="KX27" s="113"/>
      <c r="KY27" s="113"/>
      <c r="KZ27" s="113"/>
      <c r="LA27" s="113"/>
      <c r="LB27" s="113"/>
      <c r="LC27" s="113"/>
      <c r="LD27" s="113"/>
      <c r="LE27" s="113"/>
      <c r="LF27" s="113"/>
      <c r="LG27" s="113"/>
      <c r="LH27" s="113"/>
      <c r="LI27" s="113"/>
      <c r="LJ27" s="113"/>
      <c r="LK27" s="113"/>
      <c r="LL27" s="113"/>
      <c r="LM27" s="113"/>
      <c r="LN27" s="113"/>
      <c r="LO27" s="113"/>
      <c r="LP27" s="113"/>
      <c r="LQ27" s="113"/>
      <c r="LR27" s="113"/>
      <c r="LS27" s="113"/>
      <c r="LT27" s="113"/>
      <c r="LU27" s="113"/>
      <c r="LV27" s="113"/>
      <c r="LW27" s="113"/>
      <c r="LX27" s="113"/>
      <c r="LY27" s="113"/>
      <c r="LZ27" s="113"/>
      <c r="MA27" s="113"/>
      <c r="MB27" s="113"/>
      <c r="MC27" s="113"/>
      <c r="MD27" s="113"/>
      <c r="ME27" s="113"/>
      <c r="MF27" s="113"/>
      <c r="MG27" s="113"/>
      <c r="MH27" s="113"/>
      <c r="MI27" s="113"/>
      <c r="MJ27" s="113"/>
      <c r="MK27" s="113"/>
      <c r="ML27" s="113"/>
      <c r="MM27" s="113"/>
      <c r="MN27" s="113"/>
      <c r="MO27" s="113"/>
      <c r="MP27" s="113"/>
      <c r="MQ27" s="113"/>
      <c r="MR27" s="113"/>
      <c r="MS27" s="113"/>
      <c r="MT27" s="113"/>
      <c r="MU27" s="113"/>
      <c r="MV27" s="113"/>
      <c r="MW27" s="113"/>
      <c r="MX27" s="113"/>
      <c r="MY27" s="113"/>
      <c r="MZ27" s="113"/>
      <c r="NA27" s="113"/>
      <c r="NB27" s="113"/>
      <c r="NC27" s="113"/>
      <c r="ND27" s="113"/>
      <c r="NE27" s="113"/>
      <c r="NF27" s="113"/>
      <c r="NG27" s="113"/>
      <c r="NH27" s="113"/>
      <c r="NI27" s="113"/>
      <c r="NJ27" s="113"/>
      <c r="NK27" s="113"/>
      <c r="NL27" s="113"/>
      <c r="NM27" s="113"/>
      <c r="NN27" s="113"/>
      <c r="NO27" s="113"/>
      <c r="NP27" s="113"/>
      <c r="NQ27" s="113"/>
      <c r="NR27" s="113"/>
      <c r="NS27" s="113"/>
      <c r="NT27" s="113"/>
      <c r="NU27" s="113"/>
      <c r="NV27" s="113"/>
      <c r="NW27" s="113"/>
      <c r="NX27" s="113"/>
      <c r="NY27" s="113"/>
      <c r="NZ27" s="113"/>
      <c r="OA27" s="113"/>
      <c r="OB27" s="113"/>
      <c r="OC27" s="113"/>
      <c r="OD27" s="113"/>
      <c r="OE27" s="113"/>
      <c r="OF27" s="113"/>
      <c r="OG27" s="113"/>
      <c r="OH27" s="113"/>
      <c r="OI27" s="113"/>
      <c r="OJ27" s="113"/>
      <c r="OK27" s="113"/>
      <c r="OL27" s="113"/>
      <c r="OM27" s="113"/>
      <c r="ON27" s="113"/>
      <c r="OO27" s="113"/>
      <c r="OP27" s="113"/>
      <c r="OQ27" s="113"/>
      <c r="OR27" s="113"/>
      <c r="OS27" s="113"/>
      <c r="OT27" s="113"/>
      <c r="OU27" s="113"/>
      <c r="OV27" s="113"/>
      <c r="OW27" s="113"/>
      <c r="OX27" s="113"/>
      <c r="OY27" s="113"/>
      <c r="OZ27" s="113"/>
      <c r="PA27" s="113"/>
      <c r="PB27" s="113"/>
      <c r="PC27" s="113"/>
      <c r="PD27" s="113"/>
      <c r="PE27" s="113"/>
      <c r="PF27" s="113"/>
      <c r="PG27" s="113"/>
      <c r="PH27" s="113"/>
      <c r="PI27" s="113"/>
      <c r="PJ27" s="113"/>
      <c r="PK27" s="113"/>
      <c r="PL27" s="113"/>
      <c r="PM27" s="113"/>
      <c r="PN27" s="113"/>
      <c r="PO27" s="113"/>
      <c r="PP27" s="113"/>
      <c r="PQ27" s="113"/>
      <c r="PR27" s="113"/>
      <c r="PS27" s="113"/>
      <c r="PT27" s="113"/>
      <c r="PU27" s="113"/>
      <c r="PV27" s="113"/>
      <c r="PW27" s="113"/>
      <c r="PX27" s="113"/>
      <c r="PY27" s="113"/>
      <c r="PZ27" s="113"/>
      <c r="QA27" s="113"/>
      <c r="QB27" s="113"/>
      <c r="QC27" s="113"/>
      <c r="QD27" s="113"/>
      <c r="QE27" s="113"/>
      <c r="QF27" s="113"/>
      <c r="QG27" s="113"/>
      <c r="QH27" s="113"/>
      <c r="QI27" s="113"/>
      <c r="QJ27" s="113"/>
      <c r="QK27" s="113"/>
      <c r="QL27" s="113"/>
      <c r="QM27" s="113"/>
      <c r="QN27" s="113"/>
      <c r="QO27" s="113"/>
      <c r="QP27" s="113"/>
      <c r="QQ27" s="113"/>
      <c r="QR27" s="113"/>
      <c r="QS27" s="113"/>
      <c r="QT27" s="113"/>
      <c r="QU27" s="113"/>
      <c r="QV27" s="113"/>
      <c r="QW27" s="113"/>
      <c r="QX27" s="113"/>
      <c r="QY27" s="113"/>
      <c r="QZ27" s="113"/>
      <c r="RA27" s="113"/>
      <c r="RB27" s="113"/>
      <c r="RC27" s="113"/>
      <c r="RD27" s="113"/>
      <c r="RE27" s="113"/>
      <c r="RF27" s="113"/>
      <c r="RG27" s="113"/>
      <c r="RH27" s="113"/>
      <c r="RI27" s="113"/>
      <c r="RJ27" s="113"/>
      <c r="RK27" s="113"/>
      <c r="RL27" s="113"/>
      <c r="RM27" s="113"/>
      <c r="RN27" s="113"/>
      <c r="RO27" s="113"/>
      <c r="RP27" s="113"/>
      <c r="RQ27" s="113"/>
      <c r="RR27" s="113"/>
      <c r="RS27" s="113"/>
      <c r="RT27" s="113"/>
      <c r="RU27" s="113"/>
      <c r="RV27" s="113"/>
      <c r="RW27" s="113"/>
      <c r="RX27" s="113"/>
      <c r="RY27" s="113"/>
      <c r="RZ27" s="113"/>
      <c r="SA27" s="113"/>
      <c r="SB27" s="113"/>
      <c r="SC27" s="113"/>
      <c r="SD27" s="113"/>
      <c r="SE27" s="113"/>
      <c r="SF27" s="113"/>
      <c r="SG27" s="113"/>
      <c r="SH27" s="113"/>
      <c r="SI27" s="113"/>
      <c r="SJ27" s="113"/>
      <c r="SK27" s="113"/>
      <c r="SL27" s="113"/>
      <c r="SM27" s="113"/>
      <c r="SN27" s="113"/>
      <c r="SO27" s="113"/>
      <c r="SP27" s="113"/>
      <c r="SQ27" s="113"/>
      <c r="SR27" s="113"/>
      <c r="SS27" s="113"/>
      <c r="ST27" s="113"/>
      <c r="SU27" s="113"/>
      <c r="SV27" s="113"/>
      <c r="SW27" s="113"/>
      <c r="SX27" s="113"/>
      <c r="SY27" s="113"/>
      <c r="SZ27" s="113"/>
      <c r="TA27" s="113"/>
      <c r="TB27" s="113"/>
      <c r="TC27" s="113"/>
      <c r="TD27" s="113"/>
      <c r="TE27" s="113"/>
      <c r="TF27" s="113"/>
      <c r="TG27" s="113"/>
      <c r="TH27" s="113"/>
      <c r="TI27" s="113"/>
      <c r="TJ27" s="113"/>
      <c r="TK27" s="113"/>
      <c r="TL27" s="113"/>
      <c r="TM27" s="113"/>
      <c r="TN27" s="113"/>
      <c r="TO27" s="113"/>
      <c r="TP27" s="113"/>
      <c r="TQ27" s="113"/>
      <c r="TR27" s="113"/>
      <c r="TS27" s="113"/>
      <c r="TT27" s="113"/>
      <c r="TU27" s="113"/>
      <c r="TV27" s="113"/>
      <c r="TW27" s="113"/>
      <c r="TX27" s="113"/>
      <c r="TY27" s="113"/>
      <c r="TZ27" s="113"/>
      <c r="UA27" s="113"/>
      <c r="UB27" s="113"/>
      <c r="UC27" s="113"/>
      <c r="UD27" s="113"/>
      <c r="UE27" s="113"/>
      <c r="UF27" s="113"/>
      <c r="UG27" s="113"/>
      <c r="UH27" s="113"/>
      <c r="UI27" s="113"/>
      <c r="UJ27" s="113"/>
      <c r="UK27" s="113"/>
      <c r="UL27" s="113"/>
      <c r="UM27" s="113"/>
      <c r="UN27" s="113"/>
      <c r="UO27" s="113"/>
      <c r="UP27" s="113"/>
      <c r="UQ27" s="113"/>
      <c r="UR27" s="113"/>
      <c r="US27" s="113"/>
      <c r="UT27" s="113"/>
      <c r="UU27" s="113"/>
      <c r="UV27" s="113"/>
      <c r="UW27" s="113"/>
      <c r="UX27" s="113"/>
      <c r="UY27" s="113"/>
      <c r="UZ27" s="113"/>
      <c r="VA27" s="113"/>
      <c r="VB27" s="113"/>
      <c r="VC27" s="113"/>
      <c r="VD27" s="113"/>
      <c r="VE27" s="113"/>
      <c r="VF27" s="113"/>
      <c r="VG27" s="113"/>
      <c r="VH27" s="113"/>
      <c r="VI27" s="113"/>
      <c r="VJ27" s="113"/>
      <c r="VK27" s="113"/>
      <c r="VL27" s="113"/>
      <c r="VM27" s="113"/>
      <c r="VN27" s="113"/>
      <c r="VO27" s="113"/>
      <c r="VP27" s="113"/>
      <c r="VQ27" s="113"/>
      <c r="VR27" s="113"/>
      <c r="VS27" s="113"/>
      <c r="VT27" s="113"/>
      <c r="VU27" s="113"/>
      <c r="VV27" s="113"/>
      <c r="VW27" s="113"/>
      <c r="VX27" s="113"/>
      <c r="VY27" s="113"/>
      <c r="VZ27" s="113"/>
      <c r="WA27" s="113"/>
      <c r="WB27" s="113"/>
      <c r="WC27" s="113"/>
      <c r="WD27" s="113"/>
      <c r="WE27" s="113"/>
      <c r="WF27" s="113"/>
      <c r="WG27" s="113"/>
      <c r="WH27" s="113"/>
      <c r="WI27" s="113"/>
      <c r="WJ27" s="113"/>
      <c r="WK27" s="113"/>
      <c r="WL27" s="113"/>
      <c r="WM27" s="113"/>
      <c r="WN27" s="113"/>
      <c r="WO27" s="113"/>
      <c r="WP27" s="113"/>
      <c r="WQ27" s="113"/>
      <c r="WR27" s="113"/>
      <c r="WS27" s="113"/>
      <c r="WT27" s="113"/>
      <c r="WU27" s="113"/>
      <c r="WV27" s="113"/>
      <c r="WW27" s="113"/>
      <c r="WX27" s="113"/>
      <c r="WY27" s="113"/>
      <c r="WZ27" s="113"/>
      <c r="XA27" s="113"/>
      <c r="XB27" s="113"/>
      <c r="XC27" s="113"/>
      <c r="XD27" s="113"/>
      <c r="XE27" s="113"/>
      <c r="XF27" s="113"/>
      <c r="XG27" s="113"/>
      <c r="XH27" s="113"/>
      <c r="XI27" s="113"/>
      <c r="XJ27" s="113"/>
      <c r="XK27" s="113"/>
      <c r="XL27" s="113"/>
      <c r="XM27" s="113"/>
      <c r="XN27" s="113"/>
      <c r="XO27" s="113"/>
      <c r="XP27" s="113"/>
      <c r="XQ27" s="113"/>
      <c r="XR27" s="113"/>
      <c r="XS27" s="113"/>
      <c r="XT27" s="113"/>
      <c r="XU27" s="113"/>
      <c r="XV27" s="113"/>
      <c r="XW27" s="113"/>
      <c r="XX27" s="113"/>
      <c r="XY27" s="113"/>
      <c r="XZ27" s="113"/>
      <c r="YA27" s="113"/>
      <c r="YB27" s="113"/>
      <c r="YC27" s="113"/>
      <c r="YD27" s="113"/>
      <c r="YE27" s="113"/>
      <c r="YF27" s="113"/>
      <c r="YG27" s="113"/>
      <c r="YH27" s="113"/>
      <c r="YI27" s="113"/>
      <c r="YJ27" s="113"/>
      <c r="YK27" s="113"/>
      <c r="YL27" s="113"/>
      <c r="YM27" s="113"/>
      <c r="YN27" s="113"/>
      <c r="YO27" s="113"/>
      <c r="YP27" s="113"/>
      <c r="YQ27" s="113"/>
      <c r="YR27" s="113"/>
      <c r="YS27" s="113"/>
      <c r="YT27" s="113"/>
      <c r="YU27" s="113"/>
      <c r="YV27" s="113"/>
      <c r="YW27" s="113"/>
      <c r="YX27" s="113"/>
      <c r="YY27" s="113"/>
      <c r="YZ27" s="113"/>
      <c r="ZA27" s="113"/>
      <c r="ZB27" s="113"/>
      <c r="ZC27" s="113"/>
      <c r="ZD27" s="113"/>
      <c r="ZE27" s="113"/>
      <c r="ZF27" s="113"/>
      <c r="ZG27" s="113"/>
      <c r="ZH27" s="113"/>
      <c r="ZI27" s="113"/>
      <c r="ZJ27" s="113"/>
      <c r="ZK27" s="113"/>
      <c r="ZL27" s="113"/>
      <c r="ZM27" s="113"/>
      <c r="ZN27" s="113"/>
      <c r="ZO27" s="113"/>
      <c r="ZP27" s="113"/>
      <c r="ZQ27" s="113"/>
      <c r="ZR27" s="113"/>
      <c r="ZS27" s="113"/>
      <c r="ZT27" s="113"/>
      <c r="ZU27" s="113"/>
      <c r="ZV27" s="113"/>
      <c r="ZW27" s="113"/>
      <c r="ZX27" s="113"/>
      <c r="ZY27" s="113"/>
      <c r="ZZ27" s="113"/>
    </row>
    <row r="28" spans="1:70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3"/>
      <c r="JB28" s="113"/>
      <c r="JC28" s="113"/>
      <c r="JD28" s="113"/>
      <c r="JE28" s="113"/>
      <c r="JF28" s="113"/>
      <c r="JG28" s="113"/>
      <c r="JH28" s="113"/>
      <c r="JI28" s="113"/>
      <c r="JJ28" s="113"/>
      <c r="JK28" s="113"/>
      <c r="JL28" s="113"/>
      <c r="JM28" s="113"/>
      <c r="JN28" s="113"/>
      <c r="JO28" s="113"/>
      <c r="JP28" s="113"/>
      <c r="JQ28" s="113"/>
      <c r="JR28" s="113"/>
      <c r="JS28" s="113"/>
      <c r="JT28" s="113"/>
      <c r="JU28" s="113"/>
      <c r="JV28" s="113"/>
      <c r="JW28" s="113"/>
      <c r="JX28" s="113"/>
      <c r="JY28" s="113"/>
      <c r="JZ28" s="113"/>
      <c r="KA28" s="113"/>
      <c r="KB28" s="113"/>
      <c r="KC28" s="113"/>
      <c r="KD28" s="113"/>
      <c r="KE28" s="113"/>
      <c r="KF28" s="113"/>
      <c r="KG28" s="113"/>
      <c r="KH28" s="113"/>
      <c r="KI28" s="113"/>
      <c r="KJ28" s="113"/>
      <c r="KK28" s="113"/>
      <c r="KL28" s="113"/>
      <c r="KM28" s="113"/>
      <c r="KN28" s="113"/>
      <c r="KO28" s="113"/>
      <c r="KP28" s="113"/>
      <c r="KQ28" s="113"/>
      <c r="KR28" s="113"/>
      <c r="KS28" s="113"/>
      <c r="KT28" s="113"/>
      <c r="KU28" s="113"/>
      <c r="KV28" s="113"/>
      <c r="KW28" s="113"/>
      <c r="KX28" s="113"/>
      <c r="KY28" s="113"/>
      <c r="KZ28" s="113"/>
      <c r="LA28" s="113"/>
      <c r="LB28" s="113"/>
      <c r="LC28" s="113"/>
      <c r="LD28" s="113"/>
      <c r="LE28" s="113"/>
      <c r="LF28" s="113"/>
      <c r="LG28" s="113"/>
      <c r="LH28" s="113"/>
      <c r="LI28" s="113"/>
      <c r="LJ28" s="113"/>
      <c r="LK28" s="113"/>
      <c r="LL28" s="113"/>
      <c r="LM28" s="113"/>
      <c r="LN28" s="113"/>
      <c r="LO28" s="113"/>
      <c r="LP28" s="113"/>
      <c r="LQ28" s="113"/>
      <c r="LR28" s="113"/>
      <c r="LS28" s="113"/>
      <c r="LT28" s="113"/>
      <c r="LU28" s="113"/>
      <c r="LV28" s="113"/>
      <c r="LW28" s="113"/>
      <c r="LX28" s="113"/>
      <c r="LY28" s="113"/>
      <c r="LZ28" s="113"/>
      <c r="MA28" s="113"/>
      <c r="MB28" s="113"/>
      <c r="MC28" s="113"/>
      <c r="MD28" s="113"/>
      <c r="ME28" s="113"/>
      <c r="MF28" s="113"/>
      <c r="MG28" s="113"/>
      <c r="MH28" s="113"/>
      <c r="MI28" s="113"/>
      <c r="MJ28" s="113"/>
      <c r="MK28" s="113"/>
      <c r="ML28" s="113"/>
      <c r="MM28" s="113"/>
      <c r="MN28" s="113"/>
      <c r="MO28" s="113"/>
      <c r="MP28" s="113"/>
      <c r="MQ28" s="113"/>
      <c r="MR28" s="113"/>
      <c r="MS28" s="113"/>
      <c r="MT28" s="113"/>
      <c r="MU28" s="113"/>
      <c r="MV28" s="113"/>
      <c r="MW28" s="113"/>
      <c r="MX28" s="113"/>
      <c r="MY28" s="113"/>
      <c r="MZ28" s="113"/>
      <c r="NA28" s="113"/>
      <c r="NB28" s="113"/>
      <c r="NC28" s="113"/>
      <c r="ND28" s="113"/>
      <c r="NE28" s="113"/>
      <c r="NF28" s="113"/>
      <c r="NG28" s="113"/>
      <c r="NH28" s="113"/>
      <c r="NI28" s="113"/>
      <c r="NJ28" s="113"/>
      <c r="NK28" s="113"/>
      <c r="NL28" s="113"/>
      <c r="NM28" s="113"/>
      <c r="NN28" s="113"/>
      <c r="NO28" s="113"/>
      <c r="NP28" s="113"/>
      <c r="NQ28" s="113"/>
      <c r="NR28" s="113"/>
      <c r="NS28" s="113"/>
      <c r="NT28" s="113"/>
      <c r="NU28" s="113"/>
      <c r="NV28" s="113"/>
      <c r="NW28" s="113"/>
      <c r="NX28" s="113"/>
      <c r="NY28" s="113"/>
      <c r="NZ28" s="113"/>
      <c r="OA28" s="113"/>
      <c r="OB28" s="113"/>
      <c r="OC28" s="113"/>
      <c r="OD28" s="113"/>
      <c r="OE28" s="113"/>
      <c r="OF28" s="113"/>
      <c r="OG28" s="113"/>
      <c r="OH28" s="113"/>
      <c r="OI28" s="113"/>
      <c r="OJ28" s="113"/>
      <c r="OK28" s="113"/>
      <c r="OL28" s="113"/>
      <c r="OM28" s="113"/>
      <c r="ON28" s="113"/>
      <c r="OO28" s="113"/>
      <c r="OP28" s="113"/>
      <c r="OQ28" s="113"/>
      <c r="OR28" s="113"/>
      <c r="OS28" s="113"/>
      <c r="OT28" s="113"/>
      <c r="OU28" s="113"/>
      <c r="OV28" s="113"/>
      <c r="OW28" s="113"/>
      <c r="OX28" s="113"/>
      <c r="OY28" s="113"/>
      <c r="OZ28" s="113"/>
      <c r="PA28" s="113"/>
      <c r="PB28" s="113"/>
      <c r="PC28" s="113"/>
      <c r="PD28" s="113"/>
      <c r="PE28" s="113"/>
      <c r="PF28" s="113"/>
      <c r="PG28" s="113"/>
      <c r="PH28" s="113"/>
      <c r="PI28" s="113"/>
      <c r="PJ28" s="113"/>
      <c r="PK28" s="113"/>
      <c r="PL28" s="113"/>
      <c r="PM28" s="113"/>
      <c r="PN28" s="113"/>
      <c r="PO28" s="113"/>
      <c r="PP28" s="113"/>
      <c r="PQ28" s="113"/>
      <c r="PR28" s="113"/>
      <c r="PS28" s="113"/>
      <c r="PT28" s="113"/>
      <c r="PU28" s="113"/>
      <c r="PV28" s="113"/>
      <c r="PW28" s="113"/>
      <c r="PX28" s="113"/>
      <c r="PY28" s="113"/>
      <c r="PZ28" s="113"/>
      <c r="QA28" s="113"/>
      <c r="QB28" s="113"/>
      <c r="QC28" s="113"/>
      <c r="QD28" s="113"/>
      <c r="QE28" s="113"/>
      <c r="QF28" s="113"/>
      <c r="QG28" s="113"/>
      <c r="QH28" s="113"/>
      <c r="QI28" s="113"/>
      <c r="QJ28" s="113"/>
      <c r="QK28" s="113"/>
      <c r="QL28" s="113"/>
      <c r="QM28" s="113"/>
      <c r="QN28" s="113"/>
      <c r="QO28" s="113"/>
      <c r="QP28" s="113"/>
      <c r="QQ28" s="113"/>
      <c r="QR28" s="113"/>
      <c r="QS28" s="113"/>
      <c r="QT28" s="113"/>
      <c r="QU28" s="113"/>
      <c r="QV28" s="113"/>
      <c r="QW28" s="113"/>
      <c r="QX28" s="113"/>
      <c r="QY28" s="113"/>
      <c r="QZ28" s="113"/>
      <c r="RA28" s="113"/>
      <c r="RB28" s="113"/>
      <c r="RC28" s="113"/>
      <c r="RD28" s="113"/>
      <c r="RE28" s="113"/>
      <c r="RF28" s="113"/>
      <c r="RG28" s="113"/>
      <c r="RH28" s="113"/>
      <c r="RI28" s="113"/>
      <c r="RJ28" s="113"/>
      <c r="RK28" s="113"/>
      <c r="RL28" s="113"/>
      <c r="RM28" s="113"/>
      <c r="RN28" s="113"/>
      <c r="RO28" s="113"/>
      <c r="RP28" s="113"/>
      <c r="RQ28" s="113"/>
      <c r="RR28" s="113"/>
      <c r="RS28" s="113"/>
      <c r="RT28" s="113"/>
      <c r="RU28" s="113"/>
      <c r="RV28" s="113"/>
      <c r="RW28" s="113"/>
      <c r="RX28" s="113"/>
      <c r="RY28" s="113"/>
      <c r="RZ28" s="113"/>
      <c r="SA28" s="113"/>
      <c r="SB28" s="113"/>
      <c r="SC28" s="113"/>
      <c r="SD28" s="113"/>
      <c r="SE28" s="113"/>
      <c r="SF28" s="113"/>
      <c r="SG28" s="113"/>
      <c r="SH28" s="113"/>
      <c r="SI28" s="113"/>
      <c r="SJ28" s="113"/>
      <c r="SK28" s="113"/>
      <c r="SL28" s="113"/>
      <c r="SM28" s="113"/>
      <c r="SN28" s="113"/>
      <c r="SO28" s="113"/>
      <c r="SP28" s="113"/>
      <c r="SQ28" s="113"/>
      <c r="SR28" s="113"/>
      <c r="SS28" s="113"/>
      <c r="ST28" s="113"/>
      <c r="SU28" s="113"/>
      <c r="SV28" s="113"/>
      <c r="SW28" s="113"/>
      <c r="SX28" s="113"/>
      <c r="SY28" s="113"/>
      <c r="SZ28" s="113"/>
      <c r="TA28" s="113"/>
      <c r="TB28" s="113"/>
      <c r="TC28" s="113"/>
      <c r="TD28" s="113"/>
      <c r="TE28" s="113"/>
      <c r="TF28" s="113"/>
      <c r="TG28" s="113"/>
      <c r="TH28" s="113"/>
      <c r="TI28" s="113"/>
      <c r="TJ28" s="113"/>
      <c r="TK28" s="113"/>
      <c r="TL28" s="113"/>
      <c r="TM28" s="113"/>
      <c r="TN28" s="113"/>
      <c r="TO28" s="113"/>
      <c r="TP28" s="113"/>
      <c r="TQ28" s="113"/>
      <c r="TR28" s="113"/>
      <c r="TS28" s="113"/>
      <c r="TT28" s="113"/>
      <c r="TU28" s="113"/>
      <c r="TV28" s="113"/>
      <c r="TW28" s="113"/>
      <c r="TX28" s="113"/>
      <c r="TY28" s="113"/>
      <c r="TZ28" s="113"/>
      <c r="UA28" s="113"/>
      <c r="UB28" s="113"/>
      <c r="UC28" s="113"/>
      <c r="UD28" s="113"/>
      <c r="UE28" s="113"/>
      <c r="UF28" s="113"/>
      <c r="UG28" s="113"/>
      <c r="UH28" s="113"/>
      <c r="UI28" s="113"/>
      <c r="UJ28" s="113"/>
      <c r="UK28" s="113"/>
      <c r="UL28" s="113"/>
      <c r="UM28" s="113"/>
      <c r="UN28" s="113"/>
      <c r="UO28" s="113"/>
      <c r="UP28" s="113"/>
      <c r="UQ28" s="113"/>
      <c r="UR28" s="113"/>
      <c r="US28" s="113"/>
      <c r="UT28" s="113"/>
      <c r="UU28" s="113"/>
      <c r="UV28" s="113"/>
      <c r="UW28" s="113"/>
      <c r="UX28" s="113"/>
      <c r="UY28" s="113"/>
      <c r="UZ28" s="113"/>
      <c r="VA28" s="113"/>
      <c r="VB28" s="113"/>
      <c r="VC28" s="113"/>
      <c r="VD28" s="113"/>
      <c r="VE28" s="113"/>
      <c r="VF28" s="113"/>
      <c r="VG28" s="113"/>
      <c r="VH28" s="113"/>
      <c r="VI28" s="113"/>
      <c r="VJ28" s="113"/>
      <c r="VK28" s="113"/>
      <c r="VL28" s="113"/>
      <c r="VM28" s="113"/>
      <c r="VN28" s="113"/>
      <c r="VO28" s="113"/>
      <c r="VP28" s="113"/>
      <c r="VQ28" s="113"/>
      <c r="VR28" s="113"/>
      <c r="VS28" s="113"/>
      <c r="VT28" s="113"/>
      <c r="VU28" s="113"/>
      <c r="VV28" s="113"/>
      <c r="VW28" s="113"/>
      <c r="VX28" s="113"/>
      <c r="VY28" s="113"/>
      <c r="VZ28" s="113"/>
      <c r="WA28" s="113"/>
      <c r="WB28" s="113"/>
      <c r="WC28" s="113"/>
      <c r="WD28" s="113"/>
      <c r="WE28" s="113"/>
      <c r="WF28" s="113"/>
      <c r="WG28" s="113"/>
      <c r="WH28" s="113"/>
      <c r="WI28" s="113"/>
      <c r="WJ28" s="113"/>
      <c r="WK28" s="113"/>
      <c r="WL28" s="113"/>
      <c r="WM28" s="113"/>
      <c r="WN28" s="113"/>
      <c r="WO28" s="113"/>
      <c r="WP28" s="113"/>
      <c r="WQ28" s="113"/>
      <c r="WR28" s="113"/>
      <c r="WS28" s="113"/>
      <c r="WT28" s="113"/>
      <c r="WU28" s="113"/>
      <c r="WV28" s="113"/>
      <c r="WW28" s="113"/>
      <c r="WX28" s="113"/>
      <c r="WY28" s="113"/>
      <c r="WZ28" s="113"/>
      <c r="XA28" s="113"/>
      <c r="XB28" s="113"/>
      <c r="XC28" s="113"/>
      <c r="XD28" s="113"/>
      <c r="XE28" s="113"/>
      <c r="XF28" s="113"/>
      <c r="XG28" s="113"/>
      <c r="XH28" s="113"/>
      <c r="XI28" s="113"/>
      <c r="XJ28" s="113"/>
      <c r="XK28" s="113"/>
      <c r="XL28" s="113"/>
      <c r="XM28" s="113"/>
      <c r="XN28" s="113"/>
      <c r="XO28" s="113"/>
      <c r="XP28" s="113"/>
      <c r="XQ28" s="113"/>
      <c r="XR28" s="113"/>
      <c r="XS28" s="113"/>
      <c r="XT28" s="113"/>
      <c r="XU28" s="113"/>
      <c r="XV28" s="113"/>
      <c r="XW28" s="113"/>
      <c r="XX28" s="113"/>
      <c r="XY28" s="113"/>
      <c r="XZ28" s="113"/>
      <c r="YA28" s="113"/>
      <c r="YB28" s="113"/>
      <c r="YC28" s="113"/>
      <c r="YD28" s="113"/>
      <c r="YE28" s="113"/>
      <c r="YF28" s="113"/>
      <c r="YG28" s="113"/>
      <c r="YH28" s="113"/>
      <c r="YI28" s="113"/>
      <c r="YJ28" s="113"/>
      <c r="YK28" s="113"/>
      <c r="YL28" s="113"/>
      <c r="YM28" s="113"/>
      <c r="YN28" s="113"/>
      <c r="YO28" s="113"/>
      <c r="YP28" s="113"/>
      <c r="YQ28" s="113"/>
      <c r="YR28" s="113"/>
      <c r="YS28" s="113"/>
      <c r="YT28" s="113"/>
      <c r="YU28" s="113"/>
      <c r="YV28" s="113"/>
      <c r="YW28" s="113"/>
      <c r="YX28" s="113"/>
      <c r="YY28" s="113"/>
      <c r="YZ28" s="113"/>
      <c r="ZA28" s="113"/>
      <c r="ZB28" s="113"/>
      <c r="ZC28" s="113"/>
      <c r="ZD28" s="113"/>
      <c r="ZE28" s="113"/>
      <c r="ZF28" s="113"/>
      <c r="ZG28" s="113"/>
      <c r="ZH28" s="113"/>
      <c r="ZI28" s="113"/>
      <c r="ZJ28" s="113"/>
      <c r="ZK28" s="113"/>
      <c r="ZL28" s="113"/>
      <c r="ZM28" s="113"/>
      <c r="ZN28" s="113"/>
      <c r="ZO28" s="113"/>
      <c r="ZP28" s="113"/>
      <c r="ZQ28" s="113"/>
      <c r="ZR28" s="113"/>
      <c r="ZS28" s="113"/>
      <c r="ZT28" s="113"/>
      <c r="ZU28" s="113"/>
      <c r="ZV28" s="113"/>
      <c r="ZW28" s="113"/>
      <c r="ZX28" s="113"/>
      <c r="ZY28" s="113"/>
      <c r="ZZ28" s="113"/>
    </row>
    <row r="29" spans="1:70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</row>
    <row r="30" spans="1:70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3"/>
      <c r="JB30" s="113"/>
      <c r="JC30" s="113"/>
      <c r="JD30" s="113"/>
      <c r="JE30" s="113"/>
      <c r="JF30" s="113"/>
      <c r="JG30" s="113"/>
      <c r="JH30" s="113"/>
      <c r="JI30" s="113"/>
      <c r="JJ30" s="113"/>
      <c r="JK30" s="113"/>
      <c r="JL30" s="113"/>
      <c r="JM30" s="113"/>
      <c r="JN30" s="113"/>
      <c r="JO30" s="113"/>
      <c r="JP30" s="113"/>
      <c r="JQ30" s="113"/>
      <c r="JR30" s="113"/>
      <c r="JS30" s="113"/>
      <c r="JT30" s="113"/>
      <c r="JU30" s="113"/>
      <c r="JV30" s="113"/>
      <c r="JW30" s="113"/>
      <c r="JX30" s="113"/>
      <c r="JY30" s="113"/>
      <c r="JZ30" s="113"/>
      <c r="KA30" s="113"/>
      <c r="KB30" s="113"/>
      <c r="KC30" s="113"/>
      <c r="KD30" s="113"/>
      <c r="KE30" s="113"/>
      <c r="KF30" s="113"/>
      <c r="KG30" s="113"/>
      <c r="KH30" s="113"/>
      <c r="KI30" s="113"/>
      <c r="KJ30" s="113"/>
      <c r="KK30" s="113"/>
      <c r="KL30" s="113"/>
      <c r="KM30" s="113"/>
      <c r="KN30" s="113"/>
      <c r="KO30" s="113"/>
      <c r="KP30" s="113"/>
      <c r="KQ30" s="113"/>
      <c r="KR30" s="113"/>
      <c r="KS30" s="113"/>
      <c r="KT30" s="113"/>
      <c r="KU30" s="113"/>
      <c r="KV30" s="113"/>
      <c r="KW30" s="113"/>
      <c r="KX30" s="113"/>
      <c r="KY30" s="113"/>
      <c r="KZ30" s="113"/>
      <c r="LA30" s="113"/>
      <c r="LB30" s="113"/>
      <c r="LC30" s="113"/>
      <c r="LD30" s="113"/>
      <c r="LE30" s="113"/>
      <c r="LF30" s="113"/>
      <c r="LG30" s="113"/>
      <c r="LH30" s="113"/>
      <c r="LI30" s="113"/>
      <c r="LJ30" s="113"/>
      <c r="LK30" s="113"/>
      <c r="LL30" s="113"/>
      <c r="LM30" s="113"/>
      <c r="LN30" s="113"/>
      <c r="LO30" s="113"/>
      <c r="LP30" s="113"/>
      <c r="LQ30" s="113"/>
      <c r="LR30" s="113"/>
      <c r="LS30" s="113"/>
      <c r="LT30" s="113"/>
      <c r="LU30" s="113"/>
      <c r="LV30" s="113"/>
      <c r="LW30" s="113"/>
      <c r="LX30" s="113"/>
      <c r="LY30" s="113"/>
      <c r="LZ30" s="113"/>
      <c r="MA30" s="113"/>
      <c r="MB30" s="113"/>
      <c r="MC30" s="113"/>
      <c r="MD30" s="113"/>
      <c r="ME30" s="113"/>
      <c r="MF30" s="113"/>
      <c r="MG30" s="113"/>
      <c r="MH30" s="113"/>
      <c r="MI30" s="113"/>
      <c r="MJ30" s="113"/>
      <c r="MK30" s="113"/>
      <c r="ML30" s="113"/>
      <c r="MM30" s="113"/>
      <c r="MN30" s="113"/>
      <c r="MO30" s="113"/>
      <c r="MP30" s="113"/>
      <c r="MQ30" s="113"/>
      <c r="MR30" s="113"/>
      <c r="MS30" s="113"/>
      <c r="MT30" s="113"/>
      <c r="MU30" s="113"/>
      <c r="MV30" s="113"/>
      <c r="MW30" s="113"/>
      <c r="MX30" s="113"/>
      <c r="MY30" s="113"/>
      <c r="MZ30" s="113"/>
      <c r="NA30" s="113"/>
      <c r="NB30" s="113"/>
      <c r="NC30" s="113"/>
      <c r="ND30" s="113"/>
      <c r="NE30" s="113"/>
      <c r="NF30" s="113"/>
      <c r="NG30" s="113"/>
      <c r="NH30" s="113"/>
      <c r="NI30" s="113"/>
      <c r="NJ30" s="113"/>
      <c r="NK30" s="113"/>
      <c r="NL30" s="113"/>
      <c r="NM30" s="113"/>
      <c r="NN30" s="113"/>
      <c r="NO30" s="113"/>
      <c r="NP30" s="113"/>
      <c r="NQ30" s="113"/>
      <c r="NR30" s="113"/>
      <c r="NS30" s="113"/>
      <c r="NT30" s="113"/>
      <c r="NU30" s="113"/>
      <c r="NV30" s="113"/>
      <c r="NW30" s="113"/>
      <c r="NX30" s="113"/>
      <c r="NY30" s="113"/>
      <c r="NZ30" s="113"/>
      <c r="OA30" s="113"/>
      <c r="OB30" s="113"/>
      <c r="OC30" s="113"/>
      <c r="OD30" s="113"/>
      <c r="OE30" s="113"/>
      <c r="OF30" s="113"/>
      <c r="OG30" s="113"/>
      <c r="OH30" s="113"/>
      <c r="OI30" s="113"/>
      <c r="OJ30" s="113"/>
      <c r="OK30" s="113"/>
      <c r="OL30" s="113"/>
      <c r="OM30" s="113"/>
      <c r="ON30" s="113"/>
      <c r="OO30" s="113"/>
      <c r="OP30" s="113"/>
      <c r="OQ30" s="113"/>
      <c r="OR30" s="113"/>
      <c r="OS30" s="113"/>
      <c r="OT30" s="113"/>
      <c r="OU30" s="113"/>
      <c r="OV30" s="113"/>
      <c r="OW30" s="113"/>
      <c r="OX30" s="113"/>
      <c r="OY30" s="113"/>
      <c r="OZ30" s="113"/>
      <c r="PA30" s="113"/>
      <c r="PB30" s="113"/>
      <c r="PC30" s="113"/>
      <c r="PD30" s="113"/>
      <c r="PE30" s="113"/>
      <c r="PF30" s="113"/>
      <c r="PG30" s="113"/>
      <c r="PH30" s="113"/>
      <c r="PI30" s="113"/>
      <c r="PJ30" s="113"/>
      <c r="PK30" s="113"/>
      <c r="PL30" s="113"/>
      <c r="PM30" s="113"/>
      <c r="PN30" s="113"/>
      <c r="PO30" s="113"/>
      <c r="PP30" s="113"/>
      <c r="PQ30" s="113"/>
      <c r="PR30" s="113"/>
      <c r="PS30" s="113"/>
      <c r="PT30" s="113"/>
      <c r="PU30" s="113"/>
      <c r="PV30" s="113"/>
      <c r="PW30" s="113"/>
      <c r="PX30" s="113"/>
      <c r="PY30" s="113"/>
      <c r="PZ30" s="113"/>
      <c r="QA30" s="113"/>
      <c r="QB30" s="113"/>
      <c r="QC30" s="113"/>
      <c r="QD30" s="113"/>
      <c r="QE30" s="113"/>
      <c r="QF30" s="113"/>
      <c r="QG30" s="113"/>
      <c r="QH30" s="113"/>
      <c r="QI30" s="113"/>
      <c r="QJ30" s="113"/>
      <c r="QK30" s="113"/>
      <c r="QL30" s="113"/>
      <c r="QM30" s="113"/>
      <c r="QN30" s="113"/>
      <c r="QO30" s="113"/>
      <c r="QP30" s="113"/>
      <c r="QQ30" s="113"/>
      <c r="QR30" s="113"/>
      <c r="QS30" s="113"/>
      <c r="QT30" s="113"/>
      <c r="QU30" s="113"/>
      <c r="QV30" s="113"/>
      <c r="QW30" s="113"/>
      <c r="QX30" s="113"/>
      <c r="QY30" s="113"/>
      <c r="QZ30" s="113"/>
      <c r="RA30" s="113"/>
      <c r="RB30" s="113"/>
      <c r="RC30" s="113"/>
      <c r="RD30" s="113"/>
      <c r="RE30" s="113"/>
      <c r="RF30" s="113"/>
      <c r="RG30" s="113"/>
      <c r="RH30" s="113"/>
      <c r="RI30" s="113"/>
      <c r="RJ30" s="113"/>
      <c r="RK30" s="113"/>
      <c r="RL30" s="113"/>
      <c r="RM30" s="113"/>
      <c r="RN30" s="113"/>
      <c r="RO30" s="113"/>
      <c r="RP30" s="113"/>
      <c r="RQ30" s="113"/>
      <c r="RR30" s="113"/>
      <c r="RS30" s="113"/>
      <c r="RT30" s="113"/>
      <c r="RU30" s="113"/>
      <c r="RV30" s="113"/>
      <c r="RW30" s="113"/>
      <c r="RX30" s="113"/>
      <c r="RY30" s="113"/>
      <c r="RZ30" s="113"/>
      <c r="SA30" s="113"/>
      <c r="SB30" s="113"/>
      <c r="SC30" s="113"/>
      <c r="SD30" s="113"/>
      <c r="SE30" s="113"/>
      <c r="SF30" s="113"/>
      <c r="SG30" s="113"/>
      <c r="SH30" s="113"/>
      <c r="SI30" s="113"/>
      <c r="SJ30" s="113"/>
      <c r="SK30" s="113"/>
      <c r="SL30" s="113"/>
      <c r="SM30" s="113"/>
      <c r="SN30" s="113"/>
      <c r="SO30" s="113"/>
      <c r="SP30" s="113"/>
      <c r="SQ30" s="113"/>
      <c r="SR30" s="113"/>
      <c r="SS30" s="113"/>
      <c r="ST30" s="113"/>
      <c r="SU30" s="113"/>
      <c r="SV30" s="113"/>
      <c r="SW30" s="113"/>
      <c r="SX30" s="113"/>
      <c r="SY30" s="113"/>
      <c r="SZ30" s="113"/>
      <c r="TA30" s="113"/>
      <c r="TB30" s="113"/>
      <c r="TC30" s="113"/>
      <c r="TD30" s="113"/>
      <c r="TE30" s="113"/>
      <c r="TF30" s="113"/>
      <c r="TG30" s="113"/>
      <c r="TH30" s="113"/>
      <c r="TI30" s="113"/>
      <c r="TJ30" s="113"/>
      <c r="TK30" s="113"/>
      <c r="TL30" s="113"/>
      <c r="TM30" s="113"/>
      <c r="TN30" s="113"/>
      <c r="TO30" s="113"/>
      <c r="TP30" s="113"/>
      <c r="TQ30" s="113"/>
      <c r="TR30" s="113"/>
      <c r="TS30" s="113"/>
      <c r="TT30" s="113"/>
      <c r="TU30" s="113"/>
      <c r="TV30" s="113"/>
      <c r="TW30" s="113"/>
      <c r="TX30" s="113"/>
      <c r="TY30" s="113"/>
      <c r="TZ30" s="113"/>
      <c r="UA30" s="113"/>
      <c r="UB30" s="113"/>
      <c r="UC30" s="113"/>
      <c r="UD30" s="113"/>
      <c r="UE30" s="113"/>
      <c r="UF30" s="113"/>
      <c r="UG30" s="113"/>
      <c r="UH30" s="113"/>
      <c r="UI30" s="113"/>
      <c r="UJ30" s="113"/>
      <c r="UK30" s="113"/>
      <c r="UL30" s="113"/>
      <c r="UM30" s="113"/>
      <c r="UN30" s="113"/>
      <c r="UO30" s="113"/>
      <c r="UP30" s="113"/>
      <c r="UQ30" s="113"/>
      <c r="UR30" s="113"/>
      <c r="US30" s="113"/>
      <c r="UT30" s="113"/>
      <c r="UU30" s="113"/>
      <c r="UV30" s="113"/>
      <c r="UW30" s="113"/>
      <c r="UX30" s="113"/>
      <c r="UY30" s="113"/>
      <c r="UZ30" s="113"/>
      <c r="VA30" s="113"/>
      <c r="VB30" s="113"/>
      <c r="VC30" s="113"/>
      <c r="VD30" s="113"/>
      <c r="VE30" s="113"/>
      <c r="VF30" s="113"/>
      <c r="VG30" s="113"/>
      <c r="VH30" s="113"/>
      <c r="VI30" s="113"/>
      <c r="VJ30" s="113"/>
      <c r="VK30" s="113"/>
      <c r="VL30" s="113"/>
      <c r="VM30" s="113"/>
      <c r="VN30" s="113"/>
      <c r="VO30" s="113"/>
      <c r="VP30" s="113"/>
      <c r="VQ30" s="113"/>
      <c r="VR30" s="113"/>
      <c r="VS30" s="113"/>
      <c r="VT30" s="113"/>
      <c r="VU30" s="113"/>
      <c r="VV30" s="113"/>
      <c r="VW30" s="113"/>
      <c r="VX30" s="113"/>
      <c r="VY30" s="113"/>
      <c r="VZ30" s="113"/>
      <c r="WA30" s="113"/>
      <c r="WB30" s="113"/>
      <c r="WC30" s="113"/>
      <c r="WD30" s="113"/>
      <c r="WE30" s="113"/>
      <c r="WF30" s="113"/>
      <c r="WG30" s="113"/>
      <c r="WH30" s="113"/>
      <c r="WI30" s="113"/>
      <c r="WJ30" s="113"/>
      <c r="WK30" s="113"/>
      <c r="WL30" s="113"/>
      <c r="WM30" s="113"/>
      <c r="WN30" s="113"/>
      <c r="WO30" s="113"/>
      <c r="WP30" s="113"/>
      <c r="WQ30" s="113"/>
      <c r="WR30" s="113"/>
      <c r="WS30" s="113"/>
      <c r="WT30" s="113"/>
      <c r="WU30" s="113"/>
      <c r="WV30" s="113"/>
      <c r="WW30" s="113"/>
      <c r="WX30" s="113"/>
      <c r="WY30" s="113"/>
      <c r="WZ30" s="113"/>
      <c r="XA30" s="113"/>
      <c r="XB30" s="113"/>
      <c r="XC30" s="113"/>
      <c r="XD30" s="113"/>
      <c r="XE30" s="113"/>
      <c r="XF30" s="113"/>
      <c r="XG30" s="113"/>
      <c r="XH30" s="113"/>
      <c r="XI30" s="113"/>
      <c r="XJ30" s="113"/>
      <c r="XK30" s="113"/>
      <c r="XL30" s="113"/>
      <c r="XM30" s="113"/>
      <c r="XN30" s="113"/>
      <c r="XO30" s="113"/>
      <c r="XP30" s="113"/>
      <c r="XQ30" s="113"/>
      <c r="XR30" s="113"/>
      <c r="XS30" s="113"/>
      <c r="XT30" s="113"/>
      <c r="XU30" s="113"/>
      <c r="XV30" s="113"/>
      <c r="XW30" s="113"/>
      <c r="XX30" s="113"/>
      <c r="XY30" s="113"/>
      <c r="XZ30" s="113"/>
      <c r="YA30" s="113"/>
      <c r="YB30" s="113"/>
      <c r="YC30" s="113"/>
      <c r="YD30" s="113"/>
      <c r="YE30" s="113"/>
      <c r="YF30" s="113"/>
      <c r="YG30" s="113"/>
      <c r="YH30" s="113"/>
      <c r="YI30" s="113"/>
      <c r="YJ30" s="113"/>
      <c r="YK30" s="113"/>
      <c r="YL30" s="113"/>
      <c r="YM30" s="113"/>
      <c r="YN30" s="113"/>
      <c r="YO30" s="113"/>
      <c r="YP30" s="113"/>
      <c r="YQ30" s="113"/>
      <c r="YR30" s="113"/>
      <c r="YS30" s="113"/>
      <c r="YT30" s="113"/>
      <c r="YU30" s="113"/>
      <c r="YV30" s="113"/>
      <c r="YW30" s="113"/>
      <c r="YX30" s="113"/>
      <c r="YY30" s="113"/>
      <c r="YZ30" s="113"/>
      <c r="ZA30" s="113"/>
      <c r="ZB30" s="113"/>
      <c r="ZC30" s="113"/>
      <c r="ZD30" s="113"/>
      <c r="ZE30" s="113"/>
      <c r="ZF30" s="113"/>
      <c r="ZG30" s="113"/>
      <c r="ZH30" s="113"/>
      <c r="ZI30" s="113"/>
      <c r="ZJ30" s="113"/>
      <c r="ZK30" s="113"/>
      <c r="ZL30" s="113"/>
      <c r="ZM30" s="113"/>
      <c r="ZN30" s="113"/>
      <c r="ZO30" s="113"/>
      <c r="ZP30" s="113"/>
      <c r="ZQ30" s="113"/>
      <c r="ZR30" s="113"/>
      <c r="ZS30" s="113"/>
      <c r="ZT30" s="113"/>
      <c r="ZU30" s="113"/>
      <c r="ZV30" s="113"/>
      <c r="ZW30" s="113"/>
      <c r="ZX30" s="113"/>
      <c r="ZY30" s="113"/>
      <c r="ZZ30" s="113"/>
    </row>
    <row r="31" spans="1:70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113"/>
      <c r="JK31" s="113"/>
      <c r="JL31" s="113"/>
      <c r="JM31" s="113"/>
      <c r="JN31" s="113"/>
      <c r="JO31" s="113"/>
      <c r="JP31" s="113"/>
      <c r="JQ31" s="113"/>
      <c r="JR31" s="113"/>
      <c r="JS31" s="113"/>
      <c r="JT31" s="113"/>
      <c r="JU31" s="113"/>
      <c r="JV31" s="113"/>
      <c r="JW31" s="113"/>
      <c r="JX31" s="113"/>
      <c r="JY31" s="113"/>
      <c r="JZ31" s="113"/>
      <c r="KA31" s="113"/>
      <c r="KB31" s="113"/>
      <c r="KC31" s="113"/>
      <c r="KD31" s="113"/>
      <c r="KE31" s="113"/>
      <c r="KF31" s="113"/>
      <c r="KG31" s="113"/>
      <c r="KH31" s="113"/>
      <c r="KI31" s="113"/>
      <c r="KJ31" s="113"/>
      <c r="KK31" s="113"/>
      <c r="KL31" s="113"/>
      <c r="KM31" s="113"/>
      <c r="KN31" s="113"/>
      <c r="KO31" s="113"/>
      <c r="KP31" s="113"/>
      <c r="KQ31" s="113"/>
      <c r="KR31" s="113"/>
      <c r="KS31" s="113"/>
      <c r="KT31" s="113"/>
      <c r="KU31" s="113"/>
      <c r="KV31" s="113"/>
      <c r="KW31" s="113"/>
      <c r="KX31" s="113"/>
      <c r="KY31" s="113"/>
      <c r="KZ31" s="113"/>
      <c r="LA31" s="113"/>
      <c r="LB31" s="113"/>
      <c r="LC31" s="113"/>
      <c r="LD31" s="113"/>
      <c r="LE31" s="113"/>
      <c r="LF31" s="113"/>
      <c r="LG31" s="113"/>
      <c r="LH31" s="113"/>
      <c r="LI31" s="113"/>
      <c r="LJ31" s="113"/>
      <c r="LK31" s="113"/>
      <c r="LL31" s="113"/>
      <c r="LM31" s="113"/>
      <c r="LN31" s="113"/>
      <c r="LO31" s="113"/>
      <c r="LP31" s="113"/>
      <c r="LQ31" s="113"/>
      <c r="LR31" s="113"/>
      <c r="LS31" s="113"/>
      <c r="LT31" s="113"/>
      <c r="LU31" s="113"/>
      <c r="LV31" s="113"/>
      <c r="LW31" s="113"/>
      <c r="LX31" s="113"/>
      <c r="LY31" s="113"/>
      <c r="LZ31" s="113"/>
      <c r="MA31" s="113"/>
      <c r="MB31" s="113"/>
      <c r="MC31" s="113"/>
      <c r="MD31" s="113"/>
      <c r="ME31" s="113"/>
      <c r="MF31" s="113"/>
      <c r="MG31" s="113"/>
      <c r="MH31" s="113"/>
      <c r="MI31" s="113"/>
      <c r="MJ31" s="113"/>
      <c r="MK31" s="113"/>
      <c r="ML31" s="113"/>
      <c r="MM31" s="113"/>
      <c r="MN31" s="113"/>
      <c r="MO31" s="113"/>
      <c r="MP31" s="113"/>
      <c r="MQ31" s="113"/>
      <c r="MR31" s="113"/>
      <c r="MS31" s="113"/>
      <c r="MT31" s="113"/>
      <c r="MU31" s="113"/>
      <c r="MV31" s="113"/>
      <c r="MW31" s="113"/>
      <c r="MX31" s="113"/>
      <c r="MY31" s="113"/>
      <c r="MZ31" s="113"/>
      <c r="NA31" s="113"/>
      <c r="NB31" s="113"/>
      <c r="NC31" s="113"/>
      <c r="ND31" s="113"/>
      <c r="NE31" s="113"/>
      <c r="NF31" s="113"/>
      <c r="NG31" s="113"/>
      <c r="NH31" s="113"/>
      <c r="NI31" s="113"/>
      <c r="NJ31" s="113"/>
      <c r="NK31" s="113"/>
      <c r="NL31" s="113"/>
      <c r="NM31" s="113"/>
      <c r="NN31" s="113"/>
      <c r="NO31" s="113"/>
      <c r="NP31" s="113"/>
      <c r="NQ31" s="113"/>
      <c r="NR31" s="113"/>
      <c r="NS31" s="113"/>
      <c r="NT31" s="113"/>
      <c r="NU31" s="113"/>
      <c r="NV31" s="113"/>
      <c r="NW31" s="113"/>
      <c r="NX31" s="113"/>
      <c r="NY31" s="113"/>
      <c r="NZ31" s="113"/>
      <c r="OA31" s="113"/>
      <c r="OB31" s="113"/>
      <c r="OC31" s="113"/>
      <c r="OD31" s="113"/>
      <c r="OE31" s="113"/>
      <c r="OF31" s="113"/>
      <c r="OG31" s="113"/>
      <c r="OH31" s="113"/>
      <c r="OI31" s="113"/>
      <c r="OJ31" s="113"/>
      <c r="OK31" s="113"/>
      <c r="OL31" s="113"/>
      <c r="OM31" s="113"/>
      <c r="ON31" s="113"/>
      <c r="OO31" s="113"/>
      <c r="OP31" s="113"/>
      <c r="OQ31" s="113"/>
      <c r="OR31" s="113"/>
      <c r="OS31" s="113"/>
      <c r="OT31" s="113"/>
      <c r="OU31" s="113"/>
      <c r="OV31" s="113"/>
      <c r="OW31" s="113"/>
      <c r="OX31" s="113"/>
      <c r="OY31" s="113"/>
      <c r="OZ31" s="113"/>
      <c r="PA31" s="113"/>
      <c r="PB31" s="113"/>
      <c r="PC31" s="113"/>
      <c r="PD31" s="113"/>
      <c r="PE31" s="113"/>
      <c r="PF31" s="113"/>
      <c r="PG31" s="113"/>
      <c r="PH31" s="113"/>
      <c r="PI31" s="113"/>
      <c r="PJ31" s="113"/>
      <c r="PK31" s="113"/>
      <c r="PL31" s="113"/>
      <c r="PM31" s="113"/>
      <c r="PN31" s="113"/>
      <c r="PO31" s="113"/>
      <c r="PP31" s="113"/>
      <c r="PQ31" s="113"/>
      <c r="PR31" s="113"/>
      <c r="PS31" s="113"/>
      <c r="PT31" s="113"/>
      <c r="PU31" s="113"/>
      <c r="PV31" s="113"/>
      <c r="PW31" s="113"/>
      <c r="PX31" s="113"/>
      <c r="PY31" s="113"/>
      <c r="PZ31" s="113"/>
      <c r="QA31" s="113"/>
      <c r="QB31" s="113"/>
      <c r="QC31" s="113"/>
      <c r="QD31" s="113"/>
      <c r="QE31" s="113"/>
      <c r="QF31" s="113"/>
      <c r="QG31" s="113"/>
      <c r="QH31" s="113"/>
      <c r="QI31" s="113"/>
      <c r="QJ31" s="113"/>
      <c r="QK31" s="113"/>
      <c r="QL31" s="113"/>
      <c r="QM31" s="113"/>
      <c r="QN31" s="113"/>
      <c r="QO31" s="113"/>
      <c r="QP31" s="113"/>
      <c r="QQ31" s="113"/>
      <c r="QR31" s="113"/>
      <c r="QS31" s="113"/>
      <c r="QT31" s="113"/>
      <c r="QU31" s="113"/>
      <c r="QV31" s="113"/>
      <c r="QW31" s="113"/>
      <c r="QX31" s="113"/>
      <c r="QY31" s="113"/>
      <c r="QZ31" s="113"/>
      <c r="RA31" s="113"/>
      <c r="RB31" s="113"/>
      <c r="RC31" s="113"/>
      <c r="RD31" s="113"/>
      <c r="RE31" s="113"/>
      <c r="RF31" s="113"/>
      <c r="RG31" s="113"/>
      <c r="RH31" s="113"/>
      <c r="RI31" s="113"/>
      <c r="RJ31" s="113"/>
      <c r="RK31" s="113"/>
      <c r="RL31" s="113"/>
      <c r="RM31" s="113"/>
      <c r="RN31" s="113"/>
      <c r="RO31" s="113"/>
      <c r="RP31" s="113"/>
      <c r="RQ31" s="113"/>
      <c r="RR31" s="113"/>
      <c r="RS31" s="113"/>
      <c r="RT31" s="113"/>
      <c r="RU31" s="113"/>
      <c r="RV31" s="113"/>
      <c r="RW31" s="113"/>
      <c r="RX31" s="113"/>
      <c r="RY31" s="113"/>
      <c r="RZ31" s="113"/>
      <c r="SA31" s="113"/>
      <c r="SB31" s="113"/>
      <c r="SC31" s="113"/>
      <c r="SD31" s="113"/>
      <c r="SE31" s="113"/>
      <c r="SF31" s="113"/>
      <c r="SG31" s="113"/>
      <c r="SH31" s="113"/>
      <c r="SI31" s="113"/>
      <c r="SJ31" s="113"/>
      <c r="SK31" s="113"/>
      <c r="SL31" s="113"/>
      <c r="SM31" s="113"/>
      <c r="SN31" s="113"/>
      <c r="SO31" s="113"/>
      <c r="SP31" s="113"/>
      <c r="SQ31" s="113"/>
      <c r="SR31" s="113"/>
      <c r="SS31" s="113"/>
      <c r="ST31" s="113"/>
      <c r="SU31" s="113"/>
      <c r="SV31" s="113"/>
      <c r="SW31" s="113"/>
      <c r="SX31" s="113"/>
      <c r="SY31" s="113"/>
      <c r="SZ31" s="113"/>
      <c r="TA31" s="113"/>
      <c r="TB31" s="113"/>
      <c r="TC31" s="113"/>
      <c r="TD31" s="113"/>
      <c r="TE31" s="113"/>
      <c r="TF31" s="113"/>
      <c r="TG31" s="113"/>
      <c r="TH31" s="113"/>
      <c r="TI31" s="113"/>
      <c r="TJ31" s="113"/>
      <c r="TK31" s="113"/>
      <c r="TL31" s="113"/>
      <c r="TM31" s="113"/>
      <c r="TN31" s="113"/>
      <c r="TO31" s="113"/>
      <c r="TP31" s="113"/>
      <c r="TQ31" s="113"/>
      <c r="TR31" s="113"/>
      <c r="TS31" s="113"/>
      <c r="TT31" s="113"/>
      <c r="TU31" s="113"/>
      <c r="TV31" s="113"/>
      <c r="TW31" s="113"/>
      <c r="TX31" s="113"/>
      <c r="TY31" s="113"/>
      <c r="TZ31" s="113"/>
      <c r="UA31" s="113"/>
      <c r="UB31" s="113"/>
      <c r="UC31" s="113"/>
      <c r="UD31" s="113"/>
      <c r="UE31" s="113"/>
      <c r="UF31" s="113"/>
      <c r="UG31" s="113"/>
      <c r="UH31" s="113"/>
      <c r="UI31" s="113"/>
      <c r="UJ31" s="113"/>
      <c r="UK31" s="113"/>
      <c r="UL31" s="113"/>
      <c r="UM31" s="113"/>
      <c r="UN31" s="113"/>
      <c r="UO31" s="113"/>
      <c r="UP31" s="113"/>
      <c r="UQ31" s="113"/>
      <c r="UR31" s="113"/>
      <c r="US31" s="113"/>
      <c r="UT31" s="113"/>
      <c r="UU31" s="113"/>
      <c r="UV31" s="113"/>
      <c r="UW31" s="113"/>
      <c r="UX31" s="113"/>
      <c r="UY31" s="113"/>
      <c r="UZ31" s="113"/>
      <c r="VA31" s="113"/>
      <c r="VB31" s="113"/>
      <c r="VC31" s="113"/>
      <c r="VD31" s="113"/>
      <c r="VE31" s="113"/>
      <c r="VF31" s="113"/>
      <c r="VG31" s="113"/>
      <c r="VH31" s="113"/>
      <c r="VI31" s="113"/>
      <c r="VJ31" s="113"/>
      <c r="VK31" s="113"/>
      <c r="VL31" s="113"/>
      <c r="VM31" s="113"/>
      <c r="VN31" s="113"/>
      <c r="VO31" s="113"/>
      <c r="VP31" s="113"/>
      <c r="VQ31" s="113"/>
      <c r="VR31" s="113"/>
      <c r="VS31" s="113"/>
      <c r="VT31" s="113"/>
      <c r="VU31" s="113"/>
      <c r="VV31" s="113"/>
      <c r="VW31" s="113"/>
      <c r="VX31" s="113"/>
      <c r="VY31" s="113"/>
      <c r="VZ31" s="113"/>
      <c r="WA31" s="113"/>
      <c r="WB31" s="113"/>
      <c r="WC31" s="113"/>
      <c r="WD31" s="113"/>
      <c r="WE31" s="113"/>
      <c r="WF31" s="113"/>
      <c r="WG31" s="113"/>
      <c r="WH31" s="113"/>
      <c r="WI31" s="113"/>
      <c r="WJ31" s="113"/>
      <c r="WK31" s="113"/>
      <c r="WL31" s="113"/>
      <c r="WM31" s="113"/>
      <c r="WN31" s="113"/>
      <c r="WO31" s="113"/>
      <c r="WP31" s="113"/>
      <c r="WQ31" s="113"/>
      <c r="WR31" s="113"/>
      <c r="WS31" s="113"/>
      <c r="WT31" s="113"/>
      <c r="WU31" s="113"/>
      <c r="WV31" s="113"/>
      <c r="WW31" s="113"/>
      <c r="WX31" s="113"/>
      <c r="WY31" s="113"/>
      <c r="WZ31" s="113"/>
      <c r="XA31" s="113"/>
      <c r="XB31" s="113"/>
      <c r="XC31" s="113"/>
      <c r="XD31" s="113"/>
      <c r="XE31" s="113"/>
      <c r="XF31" s="113"/>
      <c r="XG31" s="113"/>
      <c r="XH31" s="113"/>
      <c r="XI31" s="113"/>
      <c r="XJ31" s="113"/>
      <c r="XK31" s="113"/>
      <c r="XL31" s="113"/>
      <c r="XM31" s="113"/>
      <c r="XN31" s="113"/>
      <c r="XO31" s="113"/>
      <c r="XP31" s="113"/>
      <c r="XQ31" s="113"/>
      <c r="XR31" s="113"/>
      <c r="XS31" s="113"/>
      <c r="XT31" s="113"/>
      <c r="XU31" s="113"/>
      <c r="XV31" s="113"/>
      <c r="XW31" s="113"/>
      <c r="XX31" s="113"/>
      <c r="XY31" s="113"/>
      <c r="XZ31" s="113"/>
      <c r="YA31" s="113"/>
      <c r="YB31" s="113"/>
      <c r="YC31" s="113"/>
      <c r="YD31" s="113"/>
      <c r="YE31" s="113"/>
      <c r="YF31" s="113"/>
      <c r="YG31" s="113"/>
      <c r="YH31" s="113"/>
      <c r="YI31" s="113"/>
      <c r="YJ31" s="113"/>
      <c r="YK31" s="113"/>
      <c r="YL31" s="113"/>
      <c r="YM31" s="113"/>
      <c r="YN31" s="113"/>
      <c r="YO31" s="113"/>
      <c r="YP31" s="113"/>
      <c r="YQ31" s="113"/>
      <c r="YR31" s="113"/>
      <c r="YS31" s="113"/>
      <c r="YT31" s="113"/>
      <c r="YU31" s="113"/>
      <c r="YV31" s="113"/>
      <c r="YW31" s="113"/>
      <c r="YX31" s="113"/>
      <c r="YY31" s="113"/>
      <c r="YZ31" s="113"/>
      <c r="ZA31" s="113"/>
      <c r="ZB31" s="113"/>
      <c r="ZC31" s="113"/>
      <c r="ZD31" s="113"/>
      <c r="ZE31" s="113"/>
      <c r="ZF31" s="113"/>
      <c r="ZG31" s="113"/>
      <c r="ZH31" s="113"/>
      <c r="ZI31" s="113"/>
      <c r="ZJ31" s="113"/>
      <c r="ZK31" s="113"/>
      <c r="ZL31" s="113"/>
      <c r="ZM31" s="113"/>
      <c r="ZN31" s="113"/>
      <c r="ZO31" s="113"/>
      <c r="ZP31" s="113"/>
      <c r="ZQ31" s="113"/>
      <c r="ZR31" s="113"/>
      <c r="ZS31" s="113"/>
      <c r="ZT31" s="113"/>
      <c r="ZU31" s="113"/>
      <c r="ZV31" s="113"/>
      <c r="ZW31" s="113"/>
      <c r="ZX31" s="113"/>
      <c r="ZY31" s="113"/>
      <c r="ZZ31" s="113"/>
    </row>
    <row r="32" spans="1:70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  <c r="JD32" s="113"/>
      <c r="JE32" s="113"/>
      <c r="JF32" s="113"/>
      <c r="JG32" s="113"/>
      <c r="JH32" s="113"/>
      <c r="JI32" s="113"/>
      <c r="JJ32" s="113"/>
      <c r="JK32" s="113"/>
      <c r="JL32" s="113"/>
      <c r="JM32" s="113"/>
      <c r="JN32" s="113"/>
      <c r="JO32" s="113"/>
      <c r="JP32" s="113"/>
      <c r="JQ32" s="113"/>
      <c r="JR32" s="113"/>
      <c r="JS32" s="113"/>
      <c r="JT32" s="113"/>
      <c r="JU32" s="113"/>
      <c r="JV32" s="113"/>
      <c r="JW32" s="113"/>
      <c r="JX32" s="113"/>
      <c r="JY32" s="113"/>
      <c r="JZ32" s="113"/>
      <c r="KA32" s="113"/>
      <c r="KB32" s="113"/>
      <c r="KC32" s="113"/>
      <c r="KD32" s="113"/>
      <c r="KE32" s="113"/>
      <c r="KF32" s="113"/>
      <c r="KG32" s="113"/>
      <c r="KH32" s="113"/>
      <c r="KI32" s="113"/>
      <c r="KJ32" s="113"/>
      <c r="KK32" s="113"/>
      <c r="KL32" s="113"/>
      <c r="KM32" s="113"/>
      <c r="KN32" s="113"/>
      <c r="KO32" s="113"/>
      <c r="KP32" s="113"/>
      <c r="KQ32" s="113"/>
      <c r="KR32" s="113"/>
      <c r="KS32" s="113"/>
      <c r="KT32" s="113"/>
      <c r="KU32" s="113"/>
      <c r="KV32" s="113"/>
      <c r="KW32" s="113"/>
      <c r="KX32" s="113"/>
      <c r="KY32" s="113"/>
      <c r="KZ32" s="113"/>
      <c r="LA32" s="113"/>
      <c r="LB32" s="113"/>
      <c r="LC32" s="113"/>
      <c r="LD32" s="113"/>
      <c r="LE32" s="113"/>
      <c r="LF32" s="113"/>
      <c r="LG32" s="113"/>
      <c r="LH32" s="113"/>
      <c r="LI32" s="113"/>
      <c r="LJ32" s="113"/>
      <c r="LK32" s="113"/>
      <c r="LL32" s="113"/>
      <c r="LM32" s="113"/>
      <c r="LN32" s="113"/>
      <c r="LO32" s="113"/>
      <c r="LP32" s="113"/>
      <c r="LQ32" s="113"/>
      <c r="LR32" s="113"/>
      <c r="LS32" s="113"/>
      <c r="LT32" s="113"/>
      <c r="LU32" s="113"/>
      <c r="LV32" s="113"/>
      <c r="LW32" s="113"/>
      <c r="LX32" s="113"/>
      <c r="LY32" s="113"/>
      <c r="LZ32" s="113"/>
      <c r="MA32" s="113"/>
      <c r="MB32" s="113"/>
      <c r="MC32" s="113"/>
      <c r="MD32" s="113"/>
      <c r="ME32" s="113"/>
      <c r="MF32" s="113"/>
      <c r="MG32" s="113"/>
      <c r="MH32" s="113"/>
      <c r="MI32" s="113"/>
      <c r="MJ32" s="113"/>
      <c r="MK32" s="113"/>
      <c r="ML32" s="113"/>
      <c r="MM32" s="113"/>
      <c r="MN32" s="113"/>
      <c r="MO32" s="113"/>
      <c r="MP32" s="113"/>
      <c r="MQ32" s="113"/>
      <c r="MR32" s="113"/>
      <c r="MS32" s="113"/>
      <c r="MT32" s="113"/>
      <c r="MU32" s="113"/>
      <c r="MV32" s="113"/>
      <c r="MW32" s="113"/>
      <c r="MX32" s="113"/>
      <c r="MY32" s="113"/>
      <c r="MZ32" s="113"/>
      <c r="NA32" s="113"/>
      <c r="NB32" s="113"/>
      <c r="NC32" s="113"/>
      <c r="ND32" s="113"/>
      <c r="NE32" s="113"/>
      <c r="NF32" s="113"/>
      <c r="NG32" s="113"/>
      <c r="NH32" s="113"/>
      <c r="NI32" s="113"/>
      <c r="NJ32" s="113"/>
      <c r="NK32" s="113"/>
      <c r="NL32" s="113"/>
      <c r="NM32" s="113"/>
      <c r="NN32" s="113"/>
      <c r="NO32" s="113"/>
      <c r="NP32" s="113"/>
      <c r="NQ32" s="113"/>
      <c r="NR32" s="113"/>
      <c r="NS32" s="113"/>
      <c r="NT32" s="113"/>
      <c r="NU32" s="113"/>
      <c r="NV32" s="113"/>
      <c r="NW32" s="113"/>
      <c r="NX32" s="113"/>
      <c r="NY32" s="113"/>
      <c r="NZ32" s="113"/>
      <c r="OA32" s="113"/>
      <c r="OB32" s="113"/>
      <c r="OC32" s="113"/>
      <c r="OD32" s="113"/>
      <c r="OE32" s="113"/>
      <c r="OF32" s="113"/>
      <c r="OG32" s="113"/>
      <c r="OH32" s="113"/>
      <c r="OI32" s="113"/>
      <c r="OJ32" s="113"/>
      <c r="OK32" s="113"/>
      <c r="OL32" s="113"/>
      <c r="OM32" s="113"/>
      <c r="ON32" s="113"/>
      <c r="OO32" s="113"/>
      <c r="OP32" s="113"/>
      <c r="OQ32" s="113"/>
      <c r="OR32" s="113"/>
      <c r="OS32" s="113"/>
      <c r="OT32" s="113"/>
      <c r="OU32" s="113"/>
      <c r="OV32" s="113"/>
      <c r="OW32" s="113"/>
      <c r="OX32" s="113"/>
      <c r="OY32" s="113"/>
      <c r="OZ32" s="113"/>
      <c r="PA32" s="113"/>
      <c r="PB32" s="113"/>
      <c r="PC32" s="113"/>
      <c r="PD32" s="113"/>
      <c r="PE32" s="113"/>
      <c r="PF32" s="113"/>
      <c r="PG32" s="113"/>
      <c r="PH32" s="113"/>
      <c r="PI32" s="113"/>
      <c r="PJ32" s="113"/>
      <c r="PK32" s="113"/>
      <c r="PL32" s="113"/>
      <c r="PM32" s="113"/>
      <c r="PN32" s="113"/>
      <c r="PO32" s="113"/>
      <c r="PP32" s="113"/>
      <c r="PQ32" s="113"/>
      <c r="PR32" s="113"/>
      <c r="PS32" s="113"/>
      <c r="PT32" s="113"/>
      <c r="PU32" s="113"/>
      <c r="PV32" s="113"/>
      <c r="PW32" s="113"/>
      <c r="PX32" s="113"/>
      <c r="PY32" s="113"/>
      <c r="PZ32" s="113"/>
      <c r="QA32" s="113"/>
      <c r="QB32" s="113"/>
      <c r="QC32" s="113"/>
      <c r="QD32" s="113"/>
      <c r="QE32" s="113"/>
      <c r="QF32" s="113"/>
      <c r="QG32" s="113"/>
      <c r="QH32" s="113"/>
      <c r="QI32" s="113"/>
      <c r="QJ32" s="113"/>
      <c r="QK32" s="113"/>
      <c r="QL32" s="113"/>
      <c r="QM32" s="113"/>
      <c r="QN32" s="113"/>
      <c r="QO32" s="113"/>
      <c r="QP32" s="113"/>
      <c r="QQ32" s="113"/>
      <c r="QR32" s="113"/>
      <c r="QS32" s="113"/>
      <c r="QT32" s="113"/>
      <c r="QU32" s="113"/>
      <c r="QV32" s="113"/>
      <c r="QW32" s="113"/>
      <c r="QX32" s="113"/>
      <c r="QY32" s="113"/>
      <c r="QZ32" s="113"/>
      <c r="RA32" s="113"/>
      <c r="RB32" s="113"/>
      <c r="RC32" s="113"/>
      <c r="RD32" s="113"/>
      <c r="RE32" s="113"/>
      <c r="RF32" s="113"/>
      <c r="RG32" s="113"/>
      <c r="RH32" s="113"/>
      <c r="RI32" s="113"/>
      <c r="RJ32" s="113"/>
      <c r="RK32" s="113"/>
      <c r="RL32" s="113"/>
      <c r="RM32" s="113"/>
      <c r="RN32" s="113"/>
      <c r="RO32" s="113"/>
      <c r="RP32" s="113"/>
      <c r="RQ32" s="113"/>
      <c r="RR32" s="113"/>
      <c r="RS32" s="113"/>
      <c r="RT32" s="113"/>
      <c r="RU32" s="113"/>
      <c r="RV32" s="113"/>
      <c r="RW32" s="113"/>
      <c r="RX32" s="113"/>
      <c r="RY32" s="113"/>
      <c r="RZ32" s="113"/>
      <c r="SA32" s="113"/>
      <c r="SB32" s="113"/>
      <c r="SC32" s="113"/>
      <c r="SD32" s="113"/>
      <c r="SE32" s="113"/>
      <c r="SF32" s="113"/>
      <c r="SG32" s="113"/>
      <c r="SH32" s="113"/>
      <c r="SI32" s="113"/>
      <c r="SJ32" s="113"/>
      <c r="SK32" s="113"/>
      <c r="SL32" s="113"/>
      <c r="SM32" s="113"/>
      <c r="SN32" s="113"/>
      <c r="SO32" s="113"/>
      <c r="SP32" s="113"/>
      <c r="SQ32" s="113"/>
      <c r="SR32" s="113"/>
      <c r="SS32" s="113"/>
      <c r="ST32" s="113"/>
      <c r="SU32" s="113"/>
      <c r="SV32" s="113"/>
      <c r="SW32" s="113"/>
      <c r="SX32" s="113"/>
      <c r="SY32" s="113"/>
      <c r="SZ32" s="113"/>
      <c r="TA32" s="113"/>
      <c r="TB32" s="113"/>
      <c r="TC32" s="113"/>
      <c r="TD32" s="113"/>
      <c r="TE32" s="113"/>
      <c r="TF32" s="113"/>
      <c r="TG32" s="113"/>
      <c r="TH32" s="113"/>
      <c r="TI32" s="113"/>
      <c r="TJ32" s="113"/>
      <c r="TK32" s="113"/>
      <c r="TL32" s="113"/>
      <c r="TM32" s="113"/>
      <c r="TN32" s="113"/>
      <c r="TO32" s="113"/>
      <c r="TP32" s="113"/>
      <c r="TQ32" s="113"/>
      <c r="TR32" s="113"/>
      <c r="TS32" s="113"/>
      <c r="TT32" s="113"/>
      <c r="TU32" s="113"/>
      <c r="TV32" s="113"/>
      <c r="TW32" s="113"/>
      <c r="TX32" s="113"/>
      <c r="TY32" s="113"/>
      <c r="TZ32" s="113"/>
      <c r="UA32" s="113"/>
      <c r="UB32" s="113"/>
      <c r="UC32" s="113"/>
      <c r="UD32" s="113"/>
      <c r="UE32" s="113"/>
      <c r="UF32" s="113"/>
      <c r="UG32" s="113"/>
      <c r="UH32" s="113"/>
      <c r="UI32" s="113"/>
      <c r="UJ32" s="113"/>
      <c r="UK32" s="113"/>
      <c r="UL32" s="113"/>
      <c r="UM32" s="113"/>
      <c r="UN32" s="113"/>
      <c r="UO32" s="113"/>
      <c r="UP32" s="113"/>
      <c r="UQ32" s="113"/>
      <c r="UR32" s="113"/>
      <c r="US32" s="113"/>
      <c r="UT32" s="113"/>
      <c r="UU32" s="113"/>
      <c r="UV32" s="113"/>
      <c r="UW32" s="113"/>
      <c r="UX32" s="113"/>
      <c r="UY32" s="113"/>
      <c r="UZ32" s="113"/>
      <c r="VA32" s="113"/>
      <c r="VB32" s="113"/>
      <c r="VC32" s="113"/>
      <c r="VD32" s="113"/>
      <c r="VE32" s="113"/>
      <c r="VF32" s="113"/>
      <c r="VG32" s="113"/>
      <c r="VH32" s="113"/>
      <c r="VI32" s="113"/>
      <c r="VJ32" s="113"/>
      <c r="VK32" s="113"/>
      <c r="VL32" s="113"/>
      <c r="VM32" s="113"/>
      <c r="VN32" s="113"/>
      <c r="VO32" s="113"/>
      <c r="VP32" s="113"/>
      <c r="VQ32" s="113"/>
      <c r="VR32" s="113"/>
      <c r="VS32" s="113"/>
      <c r="VT32" s="113"/>
      <c r="VU32" s="113"/>
      <c r="VV32" s="113"/>
      <c r="VW32" s="113"/>
      <c r="VX32" s="113"/>
      <c r="VY32" s="113"/>
      <c r="VZ32" s="113"/>
      <c r="WA32" s="113"/>
      <c r="WB32" s="113"/>
      <c r="WC32" s="113"/>
      <c r="WD32" s="113"/>
      <c r="WE32" s="113"/>
      <c r="WF32" s="113"/>
      <c r="WG32" s="113"/>
      <c r="WH32" s="113"/>
      <c r="WI32" s="113"/>
      <c r="WJ32" s="113"/>
      <c r="WK32" s="113"/>
      <c r="WL32" s="113"/>
      <c r="WM32" s="113"/>
      <c r="WN32" s="113"/>
      <c r="WO32" s="113"/>
      <c r="WP32" s="113"/>
      <c r="WQ32" s="113"/>
      <c r="WR32" s="113"/>
      <c r="WS32" s="113"/>
      <c r="WT32" s="113"/>
      <c r="WU32" s="113"/>
      <c r="WV32" s="113"/>
      <c r="WW32" s="113"/>
      <c r="WX32" s="113"/>
      <c r="WY32" s="113"/>
      <c r="WZ32" s="113"/>
      <c r="XA32" s="113"/>
      <c r="XB32" s="113"/>
      <c r="XC32" s="113"/>
      <c r="XD32" s="113"/>
      <c r="XE32" s="113"/>
      <c r="XF32" s="113"/>
      <c r="XG32" s="113"/>
      <c r="XH32" s="113"/>
      <c r="XI32" s="113"/>
      <c r="XJ32" s="113"/>
      <c r="XK32" s="113"/>
      <c r="XL32" s="113"/>
      <c r="XM32" s="113"/>
      <c r="XN32" s="113"/>
      <c r="XO32" s="113"/>
      <c r="XP32" s="113"/>
      <c r="XQ32" s="113"/>
      <c r="XR32" s="113"/>
      <c r="XS32" s="113"/>
      <c r="XT32" s="113"/>
      <c r="XU32" s="113"/>
      <c r="XV32" s="113"/>
      <c r="XW32" s="113"/>
      <c r="XX32" s="113"/>
      <c r="XY32" s="113"/>
      <c r="XZ32" s="113"/>
      <c r="YA32" s="113"/>
      <c r="YB32" s="113"/>
      <c r="YC32" s="113"/>
      <c r="YD32" s="113"/>
      <c r="YE32" s="113"/>
      <c r="YF32" s="113"/>
      <c r="YG32" s="113"/>
      <c r="YH32" s="113"/>
      <c r="YI32" s="113"/>
      <c r="YJ32" s="113"/>
      <c r="YK32" s="113"/>
      <c r="YL32" s="113"/>
      <c r="YM32" s="113"/>
      <c r="YN32" s="113"/>
      <c r="YO32" s="113"/>
      <c r="YP32" s="113"/>
      <c r="YQ32" s="113"/>
      <c r="YR32" s="113"/>
      <c r="YS32" s="113"/>
      <c r="YT32" s="113"/>
      <c r="YU32" s="113"/>
      <c r="YV32" s="113"/>
      <c r="YW32" s="113"/>
      <c r="YX32" s="113"/>
      <c r="YY32" s="113"/>
      <c r="YZ32" s="113"/>
      <c r="ZA32" s="113"/>
      <c r="ZB32" s="113"/>
      <c r="ZC32" s="113"/>
      <c r="ZD32" s="113"/>
      <c r="ZE32" s="113"/>
      <c r="ZF32" s="113"/>
      <c r="ZG32" s="113"/>
      <c r="ZH32" s="113"/>
      <c r="ZI32" s="113"/>
      <c r="ZJ32" s="113"/>
      <c r="ZK32" s="113"/>
      <c r="ZL32" s="113"/>
      <c r="ZM32" s="113"/>
      <c r="ZN32" s="113"/>
      <c r="ZO32" s="113"/>
      <c r="ZP32" s="113"/>
      <c r="ZQ32" s="113"/>
      <c r="ZR32" s="113"/>
      <c r="ZS32" s="113"/>
      <c r="ZT32" s="113"/>
      <c r="ZU32" s="113"/>
      <c r="ZV32" s="113"/>
      <c r="ZW32" s="113"/>
      <c r="ZX32" s="113"/>
      <c r="ZY32" s="113"/>
      <c r="ZZ32" s="113"/>
    </row>
    <row r="33" spans="1:70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113"/>
      <c r="JK33" s="113"/>
      <c r="JL33" s="113"/>
      <c r="JM33" s="113"/>
      <c r="JN33" s="113"/>
      <c r="JO33" s="113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113"/>
      <c r="KB33" s="113"/>
      <c r="KC33" s="113"/>
      <c r="KD33" s="113"/>
      <c r="KE33" s="113"/>
      <c r="KF33" s="113"/>
      <c r="KG33" s="113"/>
      <c r="KH33" s="113"/>
      <c r="KI33" s="113"/>
      <c r="KJ33" s="113"/>
      <c r="KK33" s="113"/>
      <c r="KL33" s="113"/>
      <c r="KM33" s="113"/>
      <c r="KN33" s="113"/>
      <c r="KO33" s="113"/>
      <c r="KP33" s="113"/>
      <c r="KQ33" s="113"/>
      <c r="KR33" s="113"/>
      <c r="KS33" s="113"/>
      <c r="KT33" s="113"/>
      <c r="KU33" s="113"/>
      <c r="KV33" s="113"/>
      <c r="KW33" s="113"/>
      <c r="KX33" s="113"/>
      <c r="KY33" s="113"/>
      <c r="KZ33" s="113"/>
      <c r="LA33" s="113"/>
      <c r="LB33" s="113"/>
      <c r="LC33" s="113"/>
      <c r="LD33" s="113"/>
      <c r="LE33" s="113"/>
      <c r="LF33" s="113"/>
      <c r="LG33" s="113"/>
      <c r="LH33" s="113"/>
      <c r="LI33" s="113"/>
      <c r="LJ33" s="113"/>
      <c r="LK33" s="113"/>
      <c r="LL33" s="113"/>
      <c r="LM33" s="113"/>
      <c r="LN33" s="113"/>
      <c r="LO33" s="113"/>
      <c r="LP33" s="113"/>
      <c r="LQ33" s="113"/>
      <c r="LR33" s="113"/>
      <c r="LS33" s="113"/>
      <c r="LT33" s="113"/>
      <c r="LU33" s="113"/>
      <c r="LV33" s="113"/>
      <c r="LW33" s="113"/>
      <c r="LX33" s="113"/>
      <c r="LY33" s="113"/>
      <c r="LZ33" s="113"/>
      <c r="MA33" s="113"/>
      <c r="MB33" s="113"/>
      <c r="MC33" s="113"/>
      <c r="MD33" s="113"/>
      <c r="ME33" s="113"/>
      <c r="MF33" s="113"/>
      <c r="MG33" s="113"/>
      <c r="MH33" s="113"/>
      <c r="MI33" s="113"/>
      <c r="MJ33" s="113"/>
      <c r="MK33" s="113"/>
      <c r="ML33" s="113"/>
      <c r="MM33" s="113"/>
      <c r="MN33" s="113"/>
      <c r="MO33" s="113"/>
      <c r="MP33" s="113"/>
      <c r="MQ33" s="113"/>
      <c r="MR33" s="113"/>
      <c r="MS33" s="113"/>
      <c r="MT33" s="113"/>
      <c r="MU33" s="113"/>
      <c r="MV33" s="113"/>
      <c r="MW33" s="113"/>
      <c r="MX33" s="113"/>
      <c r="MY33" s="113"/>
      <c r="MZ33" s="113"/>
      <c r="NA33" s="113"/>
      <c r="NB33" s="113"/>
      <c r="NC33" s="113"/>
      <c r="ND33" s="113"/>
      <c r="NE33" s="113"/>
      <c r="NF33" s="113"/>
      <c r="NG33" s="113"/>
      <c r="NH33" s="113"/>
      <c r="NI33" s="113"/>
      <c r="NJ33" s="113"/>
      <c r="NK33" s="113"/>
      <c r="NL33" s="113"/>
      <c r="NM33" s="113"/>
      <c r="NN33" s="113"/>
      <c r="NO33" s="113"/>
      <c r="NP33" s="113"/>
      <c r="NQ33" s="113"/>
      <c r="NR33" s="113"/>
      <c r="NS33" s="113"/>
      <c r="NT33" s="113"/>
      <c r="NU33" s="113"/>
      <c r="NV33" s="113"/>
      <c r="NW33" s="113"/>
      <c r="NX33" s="113"/>
      <c r="NY33" s="113"/>
      <c r="NZ33" s="113"/>
      <c r="OA33" s="113"/>
      <c r="OB33" s="113"/>
      <c r="OC33" s="113"/>
      <c r="OD33" s="113"/>
      <c r="OE33" s="113"/>
      <c r="OF33" s="113"/>
      <c r="OG33" s="113"/>
      <c r="OH33" s="113"/>
      <c r="OI33" s="113"/>
      <c r="OJ33" s="113"/>
      <c r="OK33" s="113"/>
      <c r="OL33" s="113"/>
      <c r="OM33" s="113"/>
      <c r="ON33" s="113"/>
      <c r="OO33" s="113"/>
      <c r="OP33" s="113"/>
      <c r="OQ33" s="113"/>
      <c r="OR33" s="113"/>
      <c r="OS33" s="113"/>
      <c r="OT33" s="113"/>
      <c r="OU33" s="113"/>
      <c r="OV33" s="113"/>
      <c r="OW33" s="113"/>
      <c r="OX33" s="113"/>
      <c r="OY33" s="113"/>
      <c r="OZ33" s="113"/>
      <c r="PA33" s="113"/>
      <c r="PB33" s="113"/>
      <c r="PC33" s="113"/>
      <c r="PD33" s="113"/>
      <c r="PE33" s="113"/>
      <c r="PF33" s="113"/>
      <c r="PG33" s="113"/>
      <c r="PH33" s="113"/>
      <c r="PI33" s="113"/>
      <c r="PJ33" s="113"/>
      <c r="PK33" s="113"/>
      <c r="PL33" s="113"/>
      <c r="PM33" s="113"/>
      <c r="PN33" s="113"/>
      <c r="PO33" s="113"/>
      <c r="PP33" s="113"/>
      <c r="PQ33" s="113"/>
      <c r="PR33" s="113"/>
      <c r="PS33" s="113"/>
      <c r="PT33" s="113"/>
      <c r="PU33" s="113"/>
      <c r="PV33" s="113"/>
      <c r="PW33" s="113"/>
      <c r="PX33" s="113"/>
      <c r="PY33" s="113"/>
      <c r="PZ33" s="113"/>
      <c r="QA33" s="113"/>
      <c r="QB33" s="113"/>
      <c r="QC33" s="113"/>
      <c r="QD33" s="113"/>
      <c r="QE33" s="113"/>
      <c r="QF33" s="113"/>
      <c r="QG33" s="113"/>
      <c r="QH33" s="113"/>
      <c r="QI33" s="113"/>
      <c r="QJ33" s="113"/>
      <c r="QK33" s="113"/>
      <c r="QL33" s="113"/>
      <c r="QM33" s="113"/>
      <c r="QN33" s="113"/>
      <c r="QO33" s="113"/>
      <c r="QP33" s="113"/>
      <c r="QQ33" s="113"/>
      <c r="QR33" s="113"/>
      <c r="QS33" s="113"/>
      <c r="QT33" s="113"/>
      <c r="QU33" s="113"/>
      <c r="QV33" s="113"/>
      <c r="QW33" s="113"/>
      <c r="QX33" s="113"/>
      <c r="QY33" s="113"/>
      <c r="QZ33" s="113"/>
      <c r="RA33" s="113"/>
      <c r="RB33" s="113"/>
      <c r="RC33" s="113"/>
      <c r="RD33" s="113"/>
      <c r="RE33" s="113"/>
      <c r="RF33" s="113"/>
      <c r="RG33" s="113"/>
      <c r="RH33" s="113"/>
      <c r="RI33" s="113"/>
      <c r="RJ33" s="113"/>
      <c r="RK33" s="113"/>
      <c r="RL33" s="113"/>
      <c r="RM33" s="113"/>
      <c r="RN33" s="113"/>
      <c r="RO33" s="113"/>
      <c r="RP33" s="113"/>
      <c r="RQ33" s="113"/>
      <c r="RR33" s="113"/>
      <c r="RS33" s="113"/>
      <c r="RT33" s="113"/>
      <c r="RU33" s="113"/>
      <c r="RV33" s="113"/>
      <c r="RW33" s="113"/>
      <c r="RX33" s="113"/>
      <c r="RY33" s="113"/>
      <c r="RZ33" s="113"/>
      <c r="SA33" s="113"/>
      <c r="SB33" s="113"/>
      <c r="SC33" s="113"/>
      <c r="SD33" s="113"/>
      <c r="SE33" s="113"/>
      <c r="SF33" s="113"/>
      <c r="SG33" s="113"/>
      <c r="SH33" s="113"/>
      <c r="SI33" s="113"/>
      <c r="SJ33" s="113"/>
      <c r="SK33" s="113"/>
      <c r="SL33" s="113"/>
      <c r="SM33" s="113"/>
      <c r="SN33" s="113"/>
      <c r="SO33" s="113"/>
      <c r="SP33" s="113"/>
      <c r="SQ33" s="113"/>
      <c r="SR33" s="113"/>
      <c r="SS33" s="113"/>
      <c r="ST33" s="113"/>
      <c r="SU33" s="113"/>
      <c r="SV33" s="113"/>
      <c r="SW33" s="113"/>
      <c r="SX33" s="113"/>
      <c r="SY33" s="113"/>
      <c r="SZ33" s="113"/>
      <c r="TA33" s="113"/>
      <c r="TB33" s="113"/>
      <c r="TC33" s="113"/>
      <c r="TD33" s="113"/>
      <c r="TE33" s="113"/>
      <c r="TF33" s="113"/>
      <c r="TG33" s="113"/>
      <c r="TH33" s="113"/>
      <c r="TI33" s="113"/>
      <c r="TJ33" s="113"/>
      <c r="TK33" s="113"/>
      <c r="TL33" s="113"/>
      <c r="TM33" s="113"/>
      <c r="TN33" s="113"/>
      <c r="TO33" s="113"/>
      <c r="TP33" s="113"/>
      <c r="TQ33" s="113"/>
      <c r="TR33" s="113"/>
      <c r="TS33" s="113"/>
      <c r="TT33" s="113"/>
      <c r="TU33" s="113"/>
      <c r="TV33" s="113"/>
      <c r="TW33" s="113"/>
      <c r="TX33" s="113"/>
      <c r="TY33" s="113"/>
      <c r="TZ33" s="113"/>
      <c r="UA33" s="113"/>
      <c r="UB33" s="113"/>
      <c r="UC33" s="113"/>
      <c r="UD33" s="113"/>
      <c r="UE33" s="113"/>
      <c r="UF33" s="113"/>
      <c r="UG33" s="113"/>
      <c r="UH33" s="113"/>
      <c r="UI33" s="113"/>
      <c r="UJ33" s="113"/>
      <c r="UK33" s="113"/>
      <c r="UL33" s="113"/>
      <c r="UM33" s="113"/>
      <c r="UN33" s="113"/>
      <c r="UO33" s="113"/>
      <c r="UP33" s="113"/>
      <c r="UQ33" s="113"/>
      <c r="UR33" s="113"/>
      <c r="US33" s="113"/>
      <c r="UT33" s="113"/>
      <c r="UU33" s="113"/>
      <c r="UV33" s="113"/>
      <c r="UW33" s="113"/>
      <c r="UX33" s="113"/>
      <c r="UY33" s="113"/>
      <c r="UZ33" s="113"/>
      <c r="VA33" s="113"/>
      <c r="VB33" s="113"/>
      <c r="VC33" s="113"/>
      <c r="VD33" s="113"/>
      <c r="VE33" s="113"/>
      <c r="VF33" s="113"/>
      <c r="VG33" s="113"/>
      <c r="VH33" s="113"/>
      <c r="VI33" s="113"/>
      <c r="VJ33" s="113"/>
      <c r="VK33" s="113"/>
      <c r="VL33" s="113"/>
      <c r="VM33" s="113"/>
      <c r="VN33" s="113"/>
      <c r="VO33" s="113"/>
      <c r="VP33" s="113"/>
      <c r="VQ33" s="113"/>
      <c r="VR33" s="113"/>
      <c r="VS33" s="113"/>
      <c r="VT33" s="113"/>
      <c r="VU33" s="113"/>
      <c r="VV33" s="113"/>
      <c r="VW33" s="113"/>
      <c r="VX33" s="113"/>
      <c r="VY33" s="113"/>
      <c r="VZ33" s="113"/>
      <c r="WA33" s="113"/>
      <c r="WB33" s="113"/>
      <c r="WC33" s="113"/>
      <c r="WD33" s="113"/>
      <c r="WE33" s="113"/>
      <c r="WF33" s="113"/>
      <c r="WG33" s="113"/>
      <c r="WH33" s="113"/>
      <c r="WI33" s="113"/>
      <c r="WJ33" s="113"/>
      <c r="WK33" s="113"/>
      <c r="WL33" s="113"/>
      <c r="WM33" s="113"/>
      <c r="WN33" s="113"/>
      <c r="WO33" s="113"/>
      <c r="WP33" s="113"/>
      <c r="WQ33" s="113"/>
      <c r="WR33" s="113"/>
      <c r="WS33" s="113"/>
      <c r="WT33" s="113"/>
      <c r="WU33" s="113"/>
      <c r="WV33" s="113"/>
      <c r="WW33" s="113"/>
      <c r="WX33" s="113"/>
      <c r="WY33" s="113"/>
      <c r="WZ33" s="113"/>
      <c r="XA33" s="113"/>
      <c r="XB33" s="113"/>
      <c r="XC33" s="113"/>
      <c r="XD33" s="113"/>
      <c r="XE33" s="113"/>
      <c r="XF33" s="113"/>
      <c r="XG33" s="113"/>
      <c r="XH33" s="113"/>
      <c r="XI33" s="113"/>
      <c r="XJ33" s="113"/>
      <c r="XK33" s="113"/>
      <c r="XL33" s="113"/>
      <c r="XM33" s="113"/>
      <c r="XN33" s="113"/>
      <c r="XO33" s="113"/>
      <c r="XP33" s="113"/>
      <c r="XQ33" s="113"/>
      <c r="XR33" s="113"/>
      <c r="XS33" s="113"/>
      <c r="XT33" s="113"/>
      <c r="XU33" s="113"/>
      <c r="XV33" s="113"/>
      <c r="XW33" s="113"/>
      <c r="XX33" s="113"/>
      <c r="XY33" s="113"/>
      <c r="XZ33" s="113"/>
      <c r="YA33" s="113"/>
      <c r="YB33" s="113"/>
      <c r="YC33" s="113"/>
      <c r="YD33" s="113"/>
      <c r="YE33" s="113"/>
      <c r="YF33" s="113"/>
      <c r="YG33" s="113"/>
      <c r="YH33" s="113"/>
      <c r="YI33" s="113"/>
      <c r="YJ33" s="113"/>
      <c r="YK33" s="113"/>
      <c r="YL33" s="113"/>
      <c r="YM33" s="113"/>
      <c r="YN33" s="113"/>
      <c r="YO33" s="113"/>
      <c r="YP33" s="113"/>
      <c r="YQ33" s="113"/>
      <c r="YR33" s="113"/>
      <c r="YS33" s="113"/>
      <c r="YT33" s="113"/>
      <c r="YU33" s="113"/>
      <c r="YV33" s="113"/>
      <c r="YW33" s="113"/>
      <c r="YX33" s="113"/>
      <c r="YY33" s="113"/>
      <c r="YZ33" s="113"/>
      <c r="ZA33" s="113"/>
      <c r="ZB33" s="113"/>
      <c r="ZC33" s="113"/>
      <c r="ZD33" s="113"/>
      <c r="ZE33" s="113"/>
      <c r="ZF33" s="113"/>
      <c r="ZG33" s="113"/>
      <c r="ZH33" s="113"/>
      <c r="ZI33" s="113"/>
      <c r="ZJ33" s="113"/>
      <c r="ZK33" s="113"/>
      <c r="ZL33" s="113"/>
      <c r="ZM33" s="113"/>
      <c r="ZN33" s="113"/>
      <c r="ZO33" s="113"/>
      <c r="ZP33" s="113"/>
      <c r="ZQ33" s="113"/>
      <c r="ZR33" s="113"/>
      <c r="ZS33" s="113"/>
      <c r="ZT33" s="113"/>
      <c r="ZU33" s="113"/>
      <c r="ZV33" s="113"/>
      <c r="ZW33" s="113"/>
      <c r="ZX33" s="113"/>
      <c r="ZY33" s="113"/>
      <c r="ZZ33" s="113"/>
    </row>
    <row r="34" spans="1:70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  <c r="JD34" s="113"/>
      <c r="JE34" s="113"/>
      <c r="JF34" s="113"/>
      <c r="JG34" s="113"/>
      <c r="JH34" s="113"/>
      <c r="JI34" s="113"/>
      <c r="JJ34" s="113"/>
      <c r="JK34" s="113"/>
      <c r="JL34" s="113"/>
      <c r="JM34" s="113"/>
      <c r="JN34" s="113"/>
      <c r="JO34" s="113"/>
      <c r="JP34" s="113"/>
      <c r="JQ34" s="113"/>
      <c r="JR34" s="113"/>
      <c r="JS34" s="113"/>
      <c r="JT34" s="113"/>
      <c r="JU34" s="113"/>
      <c r="JV34" s="113"/>
      <c r="JW34" s="113"/>
      <c r="JX34" s="113"/>
      <c r="JY34" s="113"/>
      <c r="JZ34" s="113"/>
      <c r="KA34" s="113"/>
      <c r="KB34" s="113"/>
      <c r="KC34" s="113"/>
      <c r="KD34" s="113"/>
      <c r="KE34" s="113"/>
      <c r="KF34" s="113"/>
      <c r="KG34" s="113"/>
      <c r="KH34" s="113"/>
      <c r="KI34" s="113"/>
      <c r="KJ34" s="113"/>
      <c r="KK34" s="113"/>
      <c r="KL34" s="113"/>
      <c r="KM34" s="113"/>
      <c r="KN34" s="113"/>
      <c r="KO34" s="113"/>
      <c r="KP34" s="113"/>
      <c r="KQ34" s="113"/>
      <c r="KR34" s="113"/>
      <c r="KS34" s="113"/>
      <c r="KT34" s="113"/>
      <c r="KU34" s="113"/>
      <c r="KV34" s="113"/>
      <c r="KW34" s="113"/>
      <c r="KX34" s="113"/>
      <c r="KY34" s="113"/>
      <c r="KZ34" s="113"/>
      <c r="LA34" s="113"/>
      <c r="LB34" s="113"/>
      <c r="LC34" s="113"/>
      <c r="LD34" s="113"/>
      <c r="LE34" s="113"/>
      <c r="LF34" s="113"/>
      <c r="LG34" s="113"/>
      <c r="LH34" s="113"/>
      <c r="LI34" s="113"/>
      <c r="LJ34" s="113"/>
      <c r="LK34" s="113"/>
      <c r="LL34" s="113"/>
      <c r="LM34" s="113"/>
      <c r="LN34" s="113"/>
      <c r="LO34" s="113"/>
      <c r="LP34" s="113"/>
      <c r="LQ34" s="113"/>
      <c r="LR34" s="113"/>
      <c r="LS34" s="113"/>
      <c r="LT34" s="113"/>
      <c r="LU34" s="113"/>
      <c r="LV34" s="113"/>
      <c r="LW34" s="113"/>
      <c r="LX34" s="113"/>
      <c r="LY34" s="113"/>
      <c r="LZ34" s="113"/>
      <c r="MA34" s="113"/>
      <c r="MB34" s="113"/>
      <c r="MC34" s="113"/>
      <c r="MD34" s="113"/>
      <c r="ME34" s="113"/>
      <c r="MF34" s="113"/>
      <c r="MG34" s="113"/>
      <c r="MH34" s="113"/>
      <c r="MI34" s="113"/>
      <c r="MJ34" s="113"/>
      <c r="MK34" s="113"/>
      <c r="ML34" s="113"/>
      <c r="MM34" s="113"/>
      <c r="MN34" s="113"/>
      <c r="MO34" s="113"/>
      <c r="MP34" s="113"/>
      <c r="MQ34" s="113"/>
      <c r="MR34" s="113"/>
      <c r="MS34" s="113"/>
      <c r="MT34" s="113"/>
      <c r="MU34" s="113"/>
      <c r="MV34" s="113"/>
      <c r="MW34" s="113"/>
      <c r="MX34" s="113"/>
      <c r="MY34" s="113"/>
      <c r="MZ34" s="113"/>
      <c r="NA34" s="113"/>
      <c r="NB34" s="113"/>
      <c r="NC34" s="113"/>
      <c r="ND34" s="113"/>
      <c r="NE34" s="113"/>
      <c r="NF34" s="113"/>
      <c r="NG34" s="113"/>
      <c r="NH34" s="113"/>
      <c r="NI34" s="113"/>
      <c r="NJ34" s="113"/>
      <c r="NK34" s="113"/>
      <c r="NL34" s="113"/>
      <c r="NM34" s="113"/>
      <c r="NN34" s="113"/>
      <c r="NO34" s="113"/>
      <c r="NP34" s="113"/>
      <c r="NQ34" s="113"/>
      <c r="NR34" s="113"/>
      <c r="NS34" s="113"/>
      <c r="NT34" s="113"/>
      <c r="NU34" s="113"/>
      <c r="NV34" s="113"/>
      <c r="NW34" s="113"/>
      <c r="NX34" s="113"/>
      <c r="NY34" s="113"/>
      <c r="NZ34" s="113"/>
      <c r="OA34" s="113"/>
      <c r="OB34" s="113"/>
      <c r="OC34" s="113"/>
      <c r="OD34" s="113"/>
      <c r="OE34" s="113"/>
      <c r="OF34" s="113"/>
      <c r="OG34" s="113"/>
      <c r="OH34" s="113"/>
      <c r="OI34" s="113"/>
      <c r="OJ34" s="113"/>
      <c r="OK34" s="113"/>
      <c r="OL34" s="113"/>
      <c r="OM34" s="113"/>
      <c r="ON34" s="113"/>
      <c r="OO34" s="113"/>
      <c r="OP34" s="113"/>
      <c r="OQ34" s="113"/>
      <c r="OR34" s="113"/>
      <c r="OS34" s="113"/>
      <c r="OT34" s="113"/>
      <c r="OU34" s="113"/>
      <c r="OV34" s="113"/>
      <c r="OW34" s="113"/>
      <c r="OX34" s="113"/>
      <c r="OY34" s="113"/>
      <c r="OZ34" s="113"/>
      <c r="PA34" s="113"/>
      <c r="PB34" s="113"/>
      <c r="PC34" s="113"/>
      <c r="PD34" s="113"/>
      <c r="PE34" s="113"/>
      <c r="PF34" s="113"/>
      <c r="PG34" s="113"/>
      <c r="PH34" s="113"/>
      <c r="PI34" s="113"/>
      <c r="PJ34" s="113"/>
      <c r="PK34" s="113"/>
      <c r="PL34" s="113"/>
      <c r="PM34" s="113"/>
      <c r="PN34" s="113"/>
      <c r="PO34" s="113"/>
      <c r="PP34" s="113"/>
      <c r="PQ34" s="113"/>
      <c r="PR34" s="113"/>
      <c r="PS34" s="113"/>
      <c r="PT34" s="113"/>
      <c r="PU34" s="113"/>
      <c r="PV34" s="113"/>
      <c r="PW34" s="113"/>
      <c r="PX34" s="113"/>
      <c r="PY34" s="113"/>
      <c r="PZ34" s="113"/>
      <c r="QA34" s="113"/>
      <c r="QB34" s="113"/>
      <c r="QC34" s="113"/>
      <c r="QD34" s="113"/>
      <c r="QE34" s="113"/>
      <c r="QF34" s="113"/>
      <c r="QG34" s="113"/>
      <c r="QH34" s="113"/>
      <c r="QI34" s="113"/>
      <c r="QJ34" s="113"/>
      <c r="QK34" s="113"/>
      <c r="QL34" s="113"/>
      <c r="QM34" s="113"/>
      <c r="QN34" s="113"/>
      <c r="QO34" s="113"/>
      <c r="QP34" s="113"/>
      <c r="QQ34" s="113"/>
      <c r="QR34" s="113"/>
      <c r="QS34" s="113"/>
      <c r="QT34" s="113"/>
      <c r="QU34" s="113"/>
      <c r="QV34" s="113"/>
      <c r="QW34" s="113"/>
      <c r="QX34" s="113"/>
      <c r="QY34" s="113"/>
      <c r="QZ34" s="113"/>
      <c r="RA34" s="113"/>
      <c r="RB34" s="113"/>
      <c r="RC34" s="113"/>
      <c r="RD34" s="113"/>
      <c r="RE34" s="113"/>
      <c r="RF34" s="113"/>
      <c r="RG34" s="113"/>
      <c r="RH34" s="113"/>
      <c r="RI34" s="113"/>
      <c r="RJ34" s="113"/>
      <c r="RK34" s="113"/>
      <c r="RL34" s="113"/>
      <c r="RM34" s="113"/>
      <c r="RN34" s="113"/>
      <c r="RO34" s="113"/>
      <c r="RP34" s="113"/>
      <c r="RQ34" s="113"/>
      <c r="RR34" s="113"/>
      <c r="RS34" s="113"/>
      <c r="RT34" s="113"/>
      <c r="RU34" s="113"/>
      <c r="RV34" s="113"/>
      <c r="RW34" s="113"/>
      <c r="RX34" s="113"/>
      <c r="RY34" s="113"/>
      <c r="RZ34" s="113"/>
      <c r="SA34" s="113"/>
      <c r="SB34" s="113"/>
      <c r="SC34" s="113"/>
      <c r="SD34" s="113"/>
      <c r="SE34" s="113"/>
      <c r="SF34" s="113"/>
      <c r="SG34" s="113"/>
      <c r="SH34" s="113"/>
      <c r="SI34" s="113"/>
      <c r="SJ34" s="113"/>
      <c r="SK34" s="113"/>
      <c r="SL34" s="113"/>
      <c r="SM34" s="113"/>
      <c r="SN34" s="113"/>
      <c r="SO34" s="113"/>
      <c r="SP34" s="113"/>
      <c r="SQ34" s="113"/>
      <c r="SR34" s="113"/>
      <c r="SS34" s="113"/>
      <c r="ST34" s="113"/>
      <c r="SU34" s="113"/>
      <c r="SV34" s="113"/>
      <c r="SW34" s="113"/>
      <c r="SX34" s="113"/>
      <c r="SY34" s="113"/>
      <c r="SZ34" s="113"/>
      <c r="TA34" s="113"/>
      <c r="TB34" s="113"/>
      <c r="TC34" s="113"/>
      <c r="TD34" s="113"/>
      <c r="TE34" s="113"/>
      <c r="TF34" s="113"/>
      <c r="TG34" s="113"/>
      <c r="TH34" s="113"/>
      <c r="TI34" s="113"/>
      <c r="TJ34" s="113"/>
      <c r="TK34" s="113"/>
      <c r="TL34" s="113"/>
      <c r="TM34" s="113"/>
      <c r="TN34" s="113"/>
      <c r="TO34" s="113"/>
      <c r="TP34" s="113"/>
      <c r="TQ34" s="113"/>
      <c r="TR34" s="113"/>
      <c r="TS34" s="113"/>
      <c r="TT34" s="113"/>
      <c r="TU34" s="113"/>
      <c r="TV34" s="113"/>
      <c r="TW34" s="113"/>
      <c r="TX34" s="113"/>
      <c r="TY34" s="113"/>
      <c r="TZ34" s="113"/>
      <c r="UA34" s="113"/>
      <c r="UB34" s="113"/>
      <c r="UC34" s="113"/>
      <c r="UD34" s="113"/>
      <c r="UE34" s="113"/>
      <c r="UF34" s="113"/>
      <c r="UG34" s="113"/>
      <c r="UH34" s="113"/>
      <c r="UI34" s="113"/>
      <c r="UJ34" s="113"/>
      <c r="UK34" s="113"/>
      <c r="UL34" s="113"/>
      <c r="UM34" s="113"/>
      <c r="UN34" s="113"/>
      <c r="UO34" s="113"/>
      <c r="UP34" s="113"/>
      <c r="UQ34" s="113"/>
      <c r="UR34" s="113"/>
      <c r="US34" s="113"/>
      <c r="UT34" s="113"/>
      <c r="UU34" s="113"/>
      <c r="UV34" s="113"/>
      <c r="UW34" s="113"/>
      <c r="UX34" s="113"/>
      <c r="UY34" s="113"/>
      <c r="UZ34" s="113"/>
      <c r="VA34" s="113"/>
      <c r="VB34" s="113"/>
      <c r="VC34" s="113"/>
      <c r="VD34" s="113"/>
      <c r="VE34" s="113"/>
      <c r="VF34" s="113"/>
      <c r="VG34" s="113"/>
      <c r="VH34" s="113"/>
      <c r="VI34" s="113"/>
      <c r="VJ34" s="113"/>
      <c r="VK34" s="113"/>
      <c r="VL34" s="113"/>
      <c r="VM34" s="113"/>
      <c r="VN34" s="113"/>
      <c r="VO34" s="113"/>
      <c r="VP34" s="113"/>
      <c r="VQ34" s="113"/>
      <c r="VR34" s="113"/>
      <c r="VS34" s="113"/>
      <c r="VT34" s="113"/>
      <c r="VU34" s="113"/>
      <c r="VV34" s="113"/>
      <c r="VW34" s="113"/>
      <c r="VX34" s="113"/>
      <c r="VY34" s="113"/>
      <c r="VZ34" s="113"/>
      <c r="WA34" s="113"/>
      <c r="WB34" s="113"/>
      <c r="WC34" s="113"/>
      <c r="WD34" s="113"/>
      <c r="WE34" s="113"/>
      <c r="WF34" s="113"/>
      <c r="WG34" s="113"/>
      <c r="WH34" s="113"/>
      <c r="WI34" s="113"/>
      <c r="WJ34" s="113"/>
      <c r="WK34" s="113"/>
      <c r="WL34" s="113"/>
      <c r="WM34" s="113"/>
      <c r="WN34" s="113"/>
      <c r="WO34" s="113"/>
      <c r="WP34" s="113"/>
      <c r="WQ34" s="113"/>
      <c r="WR34" s="113"/>
      <c r="WS34" s="113"/>
      <c r="WT34" s="113"/>
      <c r="WU34" s="113"/>
      <c r="WV34" s="113"/>
      <c r="WW34" s="113"/>
      <c r="WX34" s="113"/>
      <c r="WY34" s="113"/>
      <c r="WZ34" s="113"/>
      <c r="XA34" s="113"/>
      <c r="XB34" s="113"/>
      <c r="XC34" s="113"/>
      <c r="XD34" s="113"/>
      <c r="XE34" s="113"/>
      <c r="XF34" s="113"/>
      <c r="XG34" s="113"/>
      <c r="XH34" s="113"/>
      <c r="XI34" s="113"/>
      <c r="XJ34" s="113"/>
      <c r="XK34" s="113"/>
      <c r="XL34" s="113"/>
      <c r="XM34" s="113"/>
      <c r="XN34" s="113"/>
      <c r="XO34" s="113"/>
      <c r="XP34" s="113"/>
      <c r="XQ34" s="113"/>
      <c r="XR34" s="113"/>
      <c r="XS34" s="113"/>
      <c r="XT34" s="113"/>
      <c r="XU34" s="113"/>
      <c r="XV34" s="113"/>
      <c r="XW34" s="113"/>
      <c r="XX34" s="113"/>
      <c r="XY34" s="113"/>
      <c r="XZ34" s="113"/>
      <c r="YA34" s="113"/>
      <c r="YB34" s="113"/>
      <c r="YC34" s="113"/>
      <c r="YD34" s="113"/>
      <c r="YE34" s="113"/>
      <c r="YF34" s="113"/>
      <c r="YG34" s="113"/>
      <c r="YH34" s="113"/>
      <c r="YI34" s="113"/>
      <c r="YJ34" s="113"/>
      <c r="YK34" s="113"/>
      <c r="YL34" s="113"/>
      <c r="YM34" s="113"/>
      <c r="YN34" s="113"/>
      <c r="YO34" s="113"/>
      <c r="YP34" s="113"/>
      <c r="YQ34" s="113"/>
      <c r="YR34" s="113"/>
      <c r="YS34" s="113"/>
      <c r="YT34" s="113"/>
      <c r="YU34" s="113"/>
      <c r="YV34" s="113"/>
      <c r="YW34" s="113"/>
      <c r="YX34" s="113"/>
      <c r="YY34" s="113"/>
      <c r="YZ34" s="113"/>
      <c r="ZA34" s="113"/>
      <c r="ZB34" s="113"/>
      <c r="ZC34" s="113"/>
      <c r="ZD34" s="113"/>
      <c r="ZE34" s="113"/>
      <c r="ZF34" s="113"/>
      <c r="ZG34" s="113"/>
      <c r="ZH34" s="113"/>
      <c r="ZI34" s="113"/>
      <c r="ZJ34" s="113"/>
      <c r="ZK34" s="113"/>
      <c r="ZL34" s="113"/>
      <c r="ZM34" s="113"/>
      <c r="ZN34" s="113"/>
      <c r="ZO34" s="113"/>
      <c r="ZP34" s="113"/>
      <c r="ZQ34" s="113"/>
      <c r="ZR34" s="113"/>
      <c r="ZS34" s="113"/>
      <c r="ZT34" s="113"/>
      <c r="ZU34" s="113"/>
      <c r="ZV34" s="113"/>
      <c r="ZW34" s="113"/>
      <c r="ZX34" s="113"/>
      <c r="ZY34" s="113"/>
      <c r="ZZ34" s="113"/>
    </row>
    <row r="35" spans="1:702" hidden="1" outlineLevel="1">
      <c r="A35" s="8">
        <v>41275</v>
      </c>
      <c r="B35" s="113">
        <v>122063.82833767</v>
      </c>
      <c r="C35" s="113">
        <v>3522.4130320200002</v>
      </c>
      <c r="D35" s="113">
        <v>1322.94443686</v>
      </c>
      <c r="E35" s="113">
        <v>13149.25130256</v>
      </c>
      <c r="F35" s="113">
        <v>164.83466988000001</v>
      </c>
      <c r="G35" s="113">
        <v>243.00033637999999</v>
      </c>
      <c r="H35" s="113">
        <v>3710.5670016099998</v>
      </c>
      <c r="I35" s="113">
        <v>85283.030407879996</v>
      </c>
      <c r="J35" s="113">
        <v>4897.93884875</v>
      </c>
      <c r="K35" s="113">
        <v>201.46752752</v>
      </c>
      <c r="L35" s="113">
        <v>511.17156</v>
      </c>
      <c r="M35" s="169" t="s">
        <v>189</v>
      </c>
      <c r="N35" s="113">
        <v>3517.69569968</v>
      </c>
      <c r="O35" s="113">
        <v>677.36205941000003</v>
      </c>
      <c r="P35" s="113">
        <v>1510.89428017</v>
      </c>
      <c r="Q35" s="113">
        <v>25.900667810000002</v>
      </c>
      <c r="R35" s="113">
        <v>185.96586538</v>
      </c>
      <c r="S35" s="113">
        <v>3051.6637915800002</v>
      </c>
      <c r="T35" s="113">
        <v>87.72685018</v>
      </c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113"/>
      <c r="JK35" s="113"/>
      <c r="JL35" s="113"/>
      <c r="JM35" s="113"/>
      <c r="JN35" s="113"/>
      <c r="JO35" s="113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113"/>
      <c r="KB35" s="113"/>
      <c r="KC35" s="113"/>
      <c r="KD35" s="113"/>
      <c r="KE35" s="113"/>
      <c r="KF35" s="113"/>
      <c r="KG35" s="113"/>
      <c r="KH35" s="113"/>
      <c r="KI35" s="113"/>
      <c r="KJ35" s="113"/>
      <c r="KK35" s="113"/>
      <c r="KL35" s="113"/>
      <c r="KM35" s="113"/>
      <c r="KN35" s="113"/>
      <c r="KO35" s="113"/>
      <c r="KP35" s="113"/>
      <c r="KQ35" s="113"/>
      <c r="KR35" s="113"/>
      <c r="KS35" s="113"/>
      <c r="KT35" s="113"/>
      <c r="KU35" s="113"/>
      <c r="KV35" s="113"/>
      <c r="KW35" s="113"/>
      <c r="KX35" s="113"/>
      <c r="KY35" s="113"/>
      <c r="KZ35" s="113"/>
      <c r="LA35" s="113"/>
      <c r="LB35" s="113"/>
      <c r="LC35" s="113"/>
      <c r="LD35" s="113"/>
      <c r="LE35" s="113"/>
      <c r="LF35" s="113"/>
      <c r="LG35" s="113"/>
      <c r="LH35" s="113"/>
      <c r="LI35" s="113"/>
      <c r="LJ35" s="113"/>
      <c r="LK35" s="113"/>
      <c r="LL35" s="113"/>
      <c r="LM35" s="113"/>
      <c r="LN35" s="113"/>
      <c r="LO35" s="113"/>
      <c r="LP35" s="113"/>
      <c r="LQ35" s="113"/>
      <c r="LR35" s="113"/>
      <c r="LS35" s="113"/>
      <c r="LT35" s="113"/>
      <c r="LU35" s="113"/>
      <c r="LV35" s="113"/>
      <c r="LW35" s="113"/>
      <c r="LX35" s="113"/>
      <c r="LY35" s="113"/>
      <c r="LZ35" s="113"/>
      <c r="MA35" s="113"/>
      <c r="MB35" s="113"/>
      <c r="MC35" s="113"/>
      <c r="MD35" s="113"/>
      <c r="ME35" s="113"/>
      <c r="MF35" s="113"/>
      <c r="MG35" s="113"/>
      <c r="MH35" s="113"/>
      <c r="MI35" s="113"/>
      <c r="MJ35" s="113"/>
      <c r="MK35" s="113"/>
      <c r="ML35" s="113"/>
      <c r="MM35" s="113"/>
      <c r="MN35" s="113"/>
      <c r="MO35" s="113"/>
      <c r="MP35" s="113"/>
      <c r="MQ35" s="113"/>
      <c r="MR35" s="113"/>
      <c r="MS35" s="113"/>
      <c r="MT35" s="113"/>
      <c r="MU35" s="113"/>
      <c r="MV35" s="113"/>
      <c r="MW35" s="113"/>
      <c r="MX35" s="113"/>
      <c r="MY35" s="113"/>
      <c r="MZ35" s="113"/>
      <c r="NA35" s="113"/>
      <c r="NB35" s="113"/>
      <c r="NC35" s="113"/>
      <c r="ND35" s="113"/>
      <c r="NE35" s="113"/>
      <c r="NF35" s="113"/>
      <c r="NG35" s="113"/>
      <c r="NH35" s="113"/>
      <c r="NI35" s="113"/>
      <c r="NJ35" s="113"/>
      <c r="NK35" s="113"/>
      <c r="NL35" s="113"/>
      <c r="NM35" s="113"/>
      <c r="NN35" s="113"/>
      <c r="NO35" s="113"/>
      <c r="NP35" s="113"/>
      <c r="NQ35" s="113"/>
      <c r="NR35" s="113"/>
      <c r="NS35" s="113"/>
      <c r="NT35" s="113"/>
      <c r="NU35" s="113"/>
      <c r="NV35" s="113"/>
      <c r="NW35" s="113"/>
      <c r="NX35" s="113"/>
      <c r="NY35" s="113"/>
      <c r="NZ35" s="113"/>
      <c r="OA35" s="113"/>
      <c r="OB35" s="113"/>
      <c r="OC35" s="113"/>
      <c r="OD35" s="113"/>
      <c r="OE35" s="113"/>
      <c r="OF35" s="113"/>
      <c r="OG35" s="113"/>
      <c r="OH35" s="113"/>
      <c r="OI35" s="113"/>
      <c r="OJ35" s="113"/>
      <c r="OK35" s="113"/>
      <c r="OL35" s="113"/>
      <c r="OM35" s="113"/>
      <c r="ON35" s="113"/>
      <c r="OO35" s="113"/>
      <c r="OP35" s="113"/>
      <c r="OQ35" s="113"/>
      <c r="OR35" s="113"/>
      <c r="OS35" s="113"/>
      <c r="OT35" s="113"/>
      <c r="OU35" s="113"/>
      <c r="OV35" s="113"/>
      <c r="OW35" s="113"/>
      <c r="OX35" s="113"/>
      <c r="OY35" s="113"/>
      <c r="OZ35" s="113"/>
      <c r="PA35" s="113"/>
      <c r="PB35" s="113"/>
      <c r="PC35" s="113"/>
      <c r="PD35" s="113"/>
      <c r="PE35" s="113"/>
      <c r="PF35" s="113"/>
      <c r="PG35" s="113"/>
      <c r="PH35" s="113"/>
      <c r="PI35" s="113"/>
      <c r="PJ35" s="113"/>
      <c r="PK35" s="113"/>
      <c r="PL35" s="113"/>
      <c r="PM35" s="113"/>
      <c r="PN35" s="113"/>
      <c r="PO35" s="113"/>
      <c r="PP35" s="113"/>
      <c r="PQ35" s="113"/>
      <c r="PR35" s="113"/>
      <c r="PS35" s="113"/>
      <c r="PT35" s="113"/>
      <c r="PU35" s="113"/>
      <c r="PV35" s="113"/>
      <c r="PW35" s="113"/>
      <c r="PX35" s="113"/>
      <c r="PY35" s="113"/>
      <c r="PZ35" s="113"/>
      <c r="QA35" s="113"/>
      <c r="QB35" s="113"/>
      <c r="QC35" s="113"/>
      <c r="QD35" s="113"/>
      <c r="QE35" s="113"/>
      <c r="QF35" s="113"/>
      <c r="QG35" s="113"/>
      <c r="QH35" s="113"/>
      <c r="QI35" s="113"/>
      <c r="QJ35" s="113"/>
      <c r="QK35" s="113"/>
      <c r="QL35" s="113"/>
      <c r="QM35" s="113"/>
      <c r="QN35" s="113"/>
      <c r="QO35" s="113"/>
      <c r="QP35" s="113"/>
      <c r="QQ35" s="113"/>
      <c r="QR35" s="113"/>
      <c r="QS35" s="113"/>
      <c r="QT35" s="113"/>
      <c r="QU35" s="113"/>
      <c r="QV35" s="113"/>
      <c r="QW35" s="113"/>
      <c r="QX35" s="113"/>
      <c r="QY35" s="113"/>
      <c r="QZ35" s="113"/>
      <c r="RA35" s="113"/>
      <c r="RB35" s="113"/>
      <c r="RC35" s="113"/>
      <c r="RD35" s="113"/>
      <c r="RE35" s="113"/>
      <c r="RF35" s="113"/>
      <c r="RG35" s="113"/>
      <c r="RH35" s="113"/>
      <c r="RI35" s="113"/>
      <c r="RJ35" s="113"/>
      <c r="RK35" s="113"/>
      <c r="RL35" s="113"/>
      <c r="RM35" s="113"/>
      <c r="RN35" s="113"/>
      <c r="RO35" s="113"/>
      <c r="RP35" s="113"/>
      <c r="RQ35" s="113"/>
      <c r="RR35" s="113"/>
      <c r="RS35" s="113"/>
      <c r="RT35" s="113"/>
      <c r="RU35" s="113"/>
      <c r="RV35" s="113"/>
      <c r="RW35" s="113"/>
      <c r="RX35" s="113"/>
      <c r="RY35" s="113"/>
      <c r="RZ35" s="113"/>
      <c r="SA35" s="113"/>
      <c r="SB35" s="113"/>
      <c r="SC35" s="113"/>
      <c r="SD35" s="113"/>
      <c r="SE35" s="113"/>
      <c r="SF35" s="113"/>
      <c r="SG35" s="113"/>
      <c r="SH35" s="113"/>
      <c r="SI35" s="113"/>
      <c r="SJ35" s="113"/>
      <c r="SK35" s="113"/>
      <c r="SL35" s="113"/>
      <c r="SM35" s="113"/>
      <c r="SN35" s="113"/>
      <c r="SO35" s="113"/>
      <c r="SP35" s="113"/>
      <c r="SQ35" s="113"/>
      <c r="SR35" s="113"/>
      <c r="SS35" s="113"/>
      <c r="ST35" s="113"/>
      <c r="SU35" s="113"/>
      <c r="SV35" s="113"/>
      <c r="SW35" s="113"/>
      <c r="SX35" s="113"/>
      <c r="SY35" s="113"/>
      <c r="SZ35" s="113"/>
      <c r="TA35" s="113"/>
      <c r="TB35" s="113"/>
      <c r="TC35" s="113"/>
      <c r="TD35" s="113"/>
      <c r="TE35" s="113"/>
      <c r="TF35" s="113"/>
      <c r="TG35" s="113"/>
      <c r="TH35" s="113"/>
      <c r="TI35" s="113"/>
      <c r="TJ35" s="113"/>
      <c r="TK35" s="113"/>
      <c r="TL35" s="113"/>
      <c r="TM35" s="113"/>
      <c r="TN35" s="113"/>
      <c r="TO35" s="113"/>
      <c r="TP35" s="113"/>
      <c r="TQ35" s="113"/>
      <c r="TR35" s="113"/>
      <c r="TS35" s="113"/>
      <c r="TT35" s="113"/>
      <c r="TU35" s="113"/>
      <c r="TV35" s="113"/>
      <c r="TW35" s="113"/>
      <c r="TX35" s="113"/>
      <c r="TY35" s="113"/>
      <c r="TZ35" s="113"/>
      <c r="UA35" s="113"/>
      <c r="UB35" s="113"/>
      <c r="UC35" s="113"/>
      <c r="UD35" s="113"/>
      <c r="UE35" s="113"/>
      <c r="UF35" s="113"/>
      <c r="UG35" s="113"/>
      <c r="UH35" s="113"/>
      <c r="UI35" s="113"/>
      <c r="UJ35" s="113"/>
      <c r="UK35" s="113"/>
      <c r="UL35" s="113"/>
      <c r="UM35" s="113"/>
      <c r="UN35" s="113"/>
      <c r="UO35" s="113"/>
      <c r="UP35" s="113"/>
      <c r="UQ35" s="113"/>
      <c r="UR35" s="113"/>
      <c r="US35" s="113"/>
      <c r="UT35" s="113"/>
      <c r="UU35" s="113"/>
      <c r="UV35" s="113"/>
      <c r="UW35" s="113"/>
      <c r="UX35" s="113"/>
      <c r="UY35" s="113"/>
      <c r="UZ35" s="113"/>
      <c r="VA35" s="113"/>
      <c r="VB35" s="113"/>
      <c r="VC35" s="113"/>
      <c r="VD35" s="113"/>
      <c r="VE35" s="113"/>
      <c r="VF35" s="113"/>
      <c r="VG35" s="113"/>
      <c r="VH35" s="113"/>
      <c r="VI35" s="113"/>
      <c r="VJ35" s="113"/>
      <c r="VK35" s="113"/>
      <c r="VL35" s="113"/>
      <c r="VM35" s="113"/>
      <c r="VN35" s="113"/>
      <c r="VO35" s="113"/>
      <c r="VP35" s="113"/>
      <c r="VQ35" s="113"/>
      <c r="VR35" s="113"/>
      <c r="VS35" s="113"/>
      <c r="VT35" s="113"/>
      <c r="VU35" s="113"/>
      <c r="VV35" s="113"/>
      <c r="VW35" s="113"/>
      <c r="VX35" s="113"/>
      <c r="VY35" s="113"/>
      <c r="VZ35" s="113"/>
      <c r="WA35" s="113"/>
      <c r="WB35" s="113"/>
      <c r="WC35" s="113"/>
      <c r="WD35" s="113"/>
      <c r="WE35" s="113"/>
      <c r="WF35" s="113"/>
      <c r="WG35" s="113"/>
      <c r="WH35" s="113"/>
      <c r="WI35" s="113"/>
      <c r="WJ35" s="113"/>
      <c r="WK35" s="113"/>
      <c r="WL35" s="113"/>
      <c r="WM35" s="113"/>
      <c r="WN35" s="113"/>
      <c r="WO35" s="113"/>
      <c r="WP35" s="113"/>
      <c r="WQ35" s="113"/>
      <c r="WR35" s="113"/>
      <c r="WS35" s="113"/>
      <c r="WT35" s="113"/>
      <c r="WU35" s="113"/>
      <c r="WV35" s="113"/>
      <c r="WW35" s="113"/>
      <c r="WX35" s="113"/>
      <c r="WY35" s="113"/>
      <c r="WZ35" s="113"/>
      <c r="XA35" s="113"/>
      <c r="XB35" s="113"/>
      <c r="XC35" s="113"/>
      <c r="XD35" s="113"/>
      <c r="XE35" s="113"/>
      <c r="XF35" s="113"/>
      <c r="XG35" s="113"/>
      <c r="XH35" s="113"/>
      <c r="XI35" s="113"/>
      <c r="XJ35" s="113"/>
      <c r="XK35" s="113"/>
      <c r="XL35" s="113"/>
      <c r="XM35" s="113"/>
      <c r="XN35" s="113"/>
      <c r="XO35" s="113"/>
      <c r="XP35" s="113"/>
      <c r="XQ35" s="113"/>
      <c r="XR35" s="113"/>
      <c r="XS35" s="113"/>
      <c r="XT35" s="113"/>
      <c r="XU35" s="113"/>
      <c r="XV35" s="113"/>
      <c r="XW35" s="113"/>
      <c r="XX35" s="113"/>
      <c r="XY35" s="113"/>
      <c r="XZ35" s="113"/>
      <c r="YA35" s="113"/>
      <c r="YB35" s="113"/>
      <c r="YC35" s="113"/>
      <c r="YD35" s="113"/>
      <c r="YE35" s="113"/>
      <c r="YF35" s="113"/>
      <c r="YG35" s="113"/>
      <c r="YH35" s="113"/>
      <c r="YI35" s="113"/>
      <c r="YJ35" s="113"/>
      <c r="YK35" s="113"/>
      <c r="YL35" s="113"/>
      <c r="YM35" s="113"/>
      <c r="YN35" s="113"/>
      <c r="YO35" s="113"/>
      <c r="YP35" s="113"/>
      <c r="YQ35" s="113"/>
      <c r="YR35" s="113"/>
      <c r="YS35" s="113"/>
      <c r="YT35" s="113"/>
      <c r="YU35" s="113"/>
      <c r="YV35" s="113"/>
      <c r="YW35" s="113"/>
      <c r="YX35" s="113"/>
      <c r="YY35" s="113"/>
      <c r="YZ35" s="113"/>
      <c r="ZA35" s="113"/>
      <c r="ZB35" s="113"/>
      <c r="ZC35" s="113"/>
      <c r="ZD35" s="113"/>
      <c r="ZE35" s="113"/>
      <c r="ZF35" s="113"/>
      <c r="ZG35" s="113"/>
      <c r="ZH35" s="113"/>
      <c r="ZI35" s="113"/>
      <c r="ZJ35" s="113"/>
      <c r="ZK35" s="113"/>
      <c r="ZL35" s="113"/>
      <c r="ZM35" s="113"/>
      <c r="ZN35" s="113"/>
      <c r="ZO35" s="113"/>
      <c r="ZP35" s="113"/>
      <c r="ZQ35" s="113"/>
      <c r="ZR35" s="113"/>
      <c r="ZS35" s="113"/>
      <c r="ZT35" s="113"/>
      <c r="ZU35" s="113"/>
      <c r="ZV35" s="113"/>
      <c r="ZW35" s="113"/>
      <c r="ZX35" s="113"/>
      <c r="ZY35" s="113"/>
      <c r="ZZ35" s="113"/>
    </row>
    <row r="36" spans="1:702" hidden="1" outlineLevel="1">
      <c r="A36" s="8">
        <v>41306</v>
      </c>
      <c r="B36" s="113">
        <v>124501.02323952</v>
      </c>
      <c r="C36" s="113">
        <v>3582.6089280199999</v>
      </c>
      <c r="D36" s="113">
        <v>1486.7993654100001</v>
      </c>
      <c r="E36" s="113">
        <v>13380.989434339999</v>
      </c>
      <c r="F36" s="113">
        <v>80.124832799999993</v>
      </c>
      <c r="G36" s="113">
        <v>240.20718767</v>
      </c>
      <c r="H36" s="113">
        <v>3862.3152344800001</v>
      </c>
      <c r="I36" s="113">
        <v>88029.63131733</v>
      </c>
      <c r="J36" s="113">
        <v>3918.5371218400001</v>
      </c>
      <c r="K36" s="113">
        <v>202.53403388999999</v>
      </c>
      <c r="L36" s="113">
        <v>511.54498954000002</v>
      </c>
      <c r="M36" s="169" t="s">
        <v>189</v>
      </c>
      <c r="N36" s="113">
        <v>3633.8689759600002</v>
      </c>
      <c r="O36" s="113">
        <v>705.05453222999995</v>
      </c>
      <c r="P36" s="113">
        <v>1490.0845103700001</v>
      </c>
      <c r="Q36" s="113">
        <v>28.599304270000001</v>
      </c>
      <c r="R36" s="113">
        <v>188.55254432999999</v>
      </c>
      <c r="S36" s="113">
        <v>3070.2692019400001</v>
      </c>
      <c r="T36" s="113">
        <v>89.301725099999999</v>
      </c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  <c r="JD36" s="113"/>
      <c r="JE36" s="113"/>
      <c r="JF36" s="113"/>
      <c r="JG36" s="113"/>
      <c r="JH36" s="113"/>
      <c r="JI36" s="113"/>
      <c r="JJ36" s="113"/>
      <c r="JK36" s="113"/>
      <c r="JL36" s="113"/>
      <c r="JM36" s="113"/>
      <c r="JN36" s="113"/>
      <c r="JO36" s="113"/>
      <c r="JP36" s="113"/>
      <c r="JQ36" s="113"/>
      <c r="JR36" s="113"/>
      <c r="JS36" s="113"/>
      <c r="JT36" s="113"/>
      <c r="JU36" s="113"/>
      <c r="JV36" s="113"/>
      <c r="JW36" s="113"/>
      <c r="JX36" s="113"/>
      <c r="JY36" s="113"/>
      <c r="JZ36" s="113"/>
      <c r="KA36" s="113"/>
      <c r="KB36" s="113"/>
      <c r="KC36" s="113"/>
      <c r="KD36" s="113"/>
      <c r="KE36" s="113"/>
      <c r="KF36" s="113"/>
      <c r="KG36" s="113"/>
      <c r="KH36" s="113"/>
      <c r="KI36" s="113"/>
      <c r="KJ36" s="113"/>
      <c r="KK36" s="113"/>
      <c r="KL36" s="113"/>
      <c r="KM36" s="113"/>
      <c r="KN36" s="113"/>
      <c r="KO36" s="113"/>
      <c r="KP36" s="113"/>
      <c r="KQ36" s="113"/>
      <c r="KR36" s="113"/>
      <c r="KS36" s="113"/>
      <c r="KT36" s="113"/>
      <c r="KU36" s="113"/>
      <c r="KV36" s="113"/>
      <c r="KW36" s="113"/>
      <c r="KX36" s="113"/>
      <c r="KY36" s="113"/>
      <c r="KZ36" s="113"/>
      <c r="LA36" s="113"/>
      <c r="LB36" s="113"/>
      <c r="LC36" s="113"/>
      <c r="LD36" s="113"/>
      <c r="LE36" s="113"/>
      <c r="LF36" s="113"/>
      <c r="LG36" s="113"/>
      <c r="LH36" s="113"/>
      <c r="LI36" s="113"/>
      <c r="LJ36" s="113"/>
      <c r="LK36" s="113"/>
      <c r="LL36" s="113"/>
      <c r="LM36" s="113"/>
      <c r="LN36" s="113"/>
      <c r="LO36" s="113"/>
      <c r="LP36" s="113"/>
      <c r="LQ36" s="113"/>
      <c r="LR36" s="113"/>
      <c r="LS36" s="113"/>
      <c r="LT36" s="113"/>
      <c r="LU36" s="113"/>
      <c r="LV36" s="113"/>
      <c r="LW36" s="113"/>
      <c r="LX36" s="113"/>
      <c r="LY36" s="113"/>
      <c r="LZ36" s="113"/>
      <c r="MA36" s="113"/>
      <c r="MB36" s="113"/>
      <c r="MC36" s="113"/>
      <c r="MD36" s="113"/>
      <c r="ME36" s="113"/>
      <c r="MF36" s="113"/>
      <c r="MG36" s="113"/>
      <c r="MH36" s="113"/>
      <c r="MI36" s="113"/>
      <c r="MJ36" s="113"/>
      <c r="MK36" s="113"/>
      <c r="ML36" s="113"/>
      <c r="MM36" s="113"/>
      <c r="MN36" s="113"/>
      <c r="MO36" s="113"/>
      <c r="MP36" s="113"/>
      <c r="MQ36" s="113"/>
      <c r="MR36" s="113"/>
      <c r="MS36" s="113"/>
      <c r="MT36" s="113"/>
      <c r="MU36" s="113"/>
      <c r="MV36" s="113"/>
      <c r="MW36" s="113"/>
      <c r="MX36" s="113"/>
      <c r="MY36" s="113"/>
      <c r="MZ36" s="113"/>
      <c r="NA36" s="113"/>
      <c r="NB36" s="113"/>
      <c r="NC36" s="113"/>
      <c r="ND36" s="113"/>
      <c r="NE36" s="113"/>
      <c r="NF36" s="113"/>
      <c r="NG36" s="113"/>
      <c r="NH36" s="113"/>
      <c r="NI36" s="113"/>
      <c r="NJ36" s="113"/>
      <c r="NK36" s="113"/>
      <c r="NL36" s="113"/>
      <c r="NM36" s="113"/>
      <c r="NN36" s="113"/>
      <c r="NO36" s="113"/>
      <c r="NP36" s="113"/>
      <c r="NQ36" s="113"/>
      <c r="NR36" s="113"/>
      <c r="NS36" s="113"/>
      <c r="NT36" s="113"/>
      <c r="NU36" s="113"/>
      <c r="NV36" s="113"/>
      <c r="NW36" s="113"/>
      <c r="NX36" s="113"/>
      <c r="NY36" s="113"/>
      <c r="NZ36" s="113"/>
      <c r="OA36" s="113"/>
      <c r="OB36" s="113"/>
      <c r="OC36" s="113"/>
      <c r="OD36" s="113"/>
      <c r="OE36" s="113"/>
      <c r="OF36" s="113"/>
      <c r="OG36" s="113"/>
      <c r="OH36" s="113"/>
      <c r="OI36" s="113"/>
      <c r="OJ36" s="113"/>
      <c r="OK36" s="113"/>
      <c r="OL36" s="113"/>
      <c r="OM36" s="113"/>
      <c r="ON36" s="113"/>
      <c r="OO36" s="113"/>
      <c r="OP36" s="113"/>
      <c r="OQ36" s="113"/>
      <c r="OR36" s="113"/>
      <c r="OS36" s="113"/>
      <c r="OT36" s="113"/>
      <c r="OU36" s="113"/>
      <c r="OV36" s="113"/>
      <c r="OW36" s="113"/>
      <c r="OX36" s="113"/>
      <c r="OY36" s="113"/>
      <c r="OZ36" s="113"/>
      <c r="PA36" s="113"/>
      <c r="PB36" s="113"/>
      <c r="PC36" s="113"/>
      <c r="PD36" s="113"/>
      <c r="PE36" s="113"/>
      <c r="PF36" s="113"/>
      <c r="PG36" s="113"/>
      <c r="PH36" s="113"/>
      <c r="PI36" s="113"/>
      <c r="PJ36" s="113"/>
      <c r="PK36" s="113"/>
      <c r="PL36" s="113"/>
      <c r="PM36" s="113"/>
      <c r="PN36" s="113"/>
      <c r="PO36" s="113"/>
      <c r="PP36" s="113"/>
      <c r="PQ36" s="113"/>
      <c r="PR36" s="113"/>
      <c r="PS36" s="113"/>
      <c r="PT36" s="113"/>
      <c r="PU36" s="113"/>
      <c r="PV36" s="113"/>
      <c r="PW36" s="113"/>
      <c r="PX36" s="113"/>
      <c r="PY36" s="113"/>
      <c r="PZ36" s="113"/>
      <c r="QA36" s="113"/>
      <c r="QB36" s="113"/>
      <c r="QC36" s="113"/>
      <c r="QD36" s="113"/>
      <c r="QE36" s="113"/>
      <c r="QF36" s="113"/>
      <c r="QG36" s="113"/>
      <c r="QH36" s="113"/>
      <c r="QI36" s="113"/>
      <c r="QJ36" s="113"/>
      <c r="QK36" s="113"/>
      <c r="QL36" s="113"/>
      <c r="QM36" s="113"/>
      <c r="QN36" s="113"/>
      <c r="QO36" s="113"/>
      <c r="QP36" s="113"/>
      <c r="QQ36" s="113"/>
      <c r="QR36" s="113"/>
      <c r="QS36" s="113"/>
      <c r="QT36" s="113"/>
      <c r="QU36" s="113"/>
      <c r="QV36" s="113"/>
      <c r="QW36" s="113"/>
      <c r="QX36" s="113"/>
      <c r="QY36" s="113"/>
      <c r="QZ36" s="113"/>
      <c r="RA36" s="113"/>
      <c r="RB36" s="113"/>
      <c r="RC36" s="113"/>
      <c r="RD36" s="113"/>
      <c r="RE36" s="113"/>
      <c r="RF36" s="113"/>
      <c r="RG36" s="113"/>
      <c r="RH36" s="113"/>
      <c r="RI36" s="113"/>
      <c r="RJ36" s="113"/>
      <c r="RK36" s="113"/>
      <c r="RL36" s="113"/>
      <c r="RM36" s="113"/>
      <c r="RN36" s="113"/>
      <c r="RO36" s="113"/>
      <c r="RP36" s="113"/>
      <c r="RQ36" s="113"/>
      <c r="RR36" s="113"/>
      <c r="RS36" s="113"/>
      <c r="RT36" s="113"/>
      <c r="RU36" s="113"/>
      <c r="RV36" s="113"/>
      <c r="RW36" s="113"/>
      <c r="RX36" s="113"/>
      <c r="RY36" s="113"/>
      <c r="RZ36" s="113"/>
      <c r="SA36" s="113"/>
      <c r="SB36" s="113"/>
      <c r="SC36" s="113"/>
      <c r="SD36" s="113"/>
      <c r="SE36" s="113"/>
      <c r="SF36" s="113"/>
      <c r="SG36" s="113"/>
      <c r="SH36" s="113"/>
      <c r="SI36" s="113"/>
      <c r="SJ36" s="113"/>
      <c r="SK36" s="113"/>
      <c r="SL36" s="113"/>
      <c r="SM36" s="113"/>
      <c r="SN36" s="113"/>
      <c r="SO36" s="113"/>
      <c r="SP36" s="113"/>
      <c r="SQ36" s="113"/>
      <c r="SR36" s="113"/>
      <c r="SS36" s="113"/>
      <c r="ST36" s="113"/>
      <c r="SU36" s="113"/>
      <c r="SV36" s="113"/>
      <c r="SW36" s="113"/>
      <c r="SX36" s="113"/>
      <c r="SY36" s="113"/>
      <c r="SZ36" s="113"/>
      <c r="TA36" s="113"/>
      <c r="TB36" s="113"/>
      <c r="TC36" s="113"/>
      <c r="TD36" s="113"/>
      <c r="TE36" s="113"/>
      <c r="TF36" s="113"/>
      <c r="TG36" s="113"/>
      <c r="TH36" s="113"/>
      <c r="TI36" s="113"/>
      <c r="TJ36" s="113"/>
      <c r="TK36" s="113"/>
      <c r="TL36" s="113"/>
      <c r="TM36" s="113"/>
      <c r="TN36" s="113"/>
      <c r="TO36" s="113"/>
      <c r="TP36" s="113"/>
      <c r="TQ36" s="113"/>
      <c r="TR36" s="113"/>
      <c r="TS36" s="113"/>
      <c r="TT36" s="113"/>
      <c r="TU36" s="113"/>
      <c r="TV36" s="113"/>
      <c r="TW36" s="113"/>
      <c r="TX36" s="113"/>
      <c r="TY36" s="113"/>
      <c r="TZ36" s="113"/>
      <c r="UA36" s="113"/>
      <c r="UB36" s="113"/>
      <c r="UC36" s="113"/>
      <c r="UD36" s="113"/>
      <c r="UE36" s="113"/>
      <c r="UF36" s="113"/>
      <c r="UG36" s="113"/>
      <c r="UH36" s="113"/>
      <c r="UI36" s="113"/>
      <c r="UJ36" s="113"/>
      <c r="UK36" s="113"/>
      <c r="UL36" s="113"/>
      <c r="UM36" s="113"/>
      <c r="UN36" s="113"/>
      <c r="UO36" s="113"/>
      <c r="UP36" s="113"/>
      <c r="UQ36" s="113"/>
      <c r="UR36" s="113"/>
      <c r="US36" s="113"/>
      <c r="UT36" s="113"/>
      <c r="UU36" s="113"/>
      <c r="UV36" s="113"/>
      <c r="UW36" s="113"/>
      <c r="UX36" s="113"/>
      <c r="UY36" s="113"/>
      <c r="UZ36" s="113"/>
      <c r="VA36" s="113"/>
      <c r="VB36" s="113"/>
      <c r="VC36" s="113"/>
      <c r="VD36" s="113"/>
      <c r="VE36" s="113"/>
      <c r="VF36" s="113"/>
      <c r="VG36" s="113"/>
      <c r="VH36" s="113"/>
      <c r="VI36" s="113"/>
      <c r="VJ36" s="113"/>
      <c r="VK36" s="113"/>
      <c r="VL36" s="113"/>
      <c r="VM36" s="113"/>
      <c r="VN36" s="113"/>
      <c r="VO36" s="113"/>
      <c r="VP36" s="113"/>
      <c r="VQ36" s="113"/>
      <c r="VR36" s="113"/>
      <c r="VS36" s="113"/>
      <c r="VT36" s="113"/>
      <c r="VU36" s="113"/>
      <c r="VV36" s="113"/>
      <c r="VW36" s="113"/>
      <c r="VX36" s="113"/>
      <c r="VY36" s="113"/>
      <c r="VZ36" s="113"/>
      <c r="WA36" s="113"/>
      <c r="WB36" s="113"/>
      <c r="WC36" s="113"/>
      <c r="WD36" s="113"/>
      <c r="WE36" s="113"/>
      <c r="WF36" s="113"/>
      <c r="WG36" s="113"/>
      <c r="WH36" s="113"/>
      <c r="WI36" s="113"/>
      <c r="WJ36" s="113"/>
      <c r="WK36" s="113"/>
      <c r="WL36" s="113"/>
      <c r="WM36" s="113"/>
      <c r="WN36" s="113"/>
      <c r="WO36" s="113"/>
      <c r="WP36" s="113"/>
      <c r="WQ36" s="113"/>
      <c r="WR36" s="113"/>
      <c r="WS36" s="113"/>
      <c r="WT36" s="113"/>
      <c r="WU36" s="113"/>
      <c r="WV36" s="113"/>
      <c r="WW36" s="113"/>
      <c r="WX36" s="113"/>
      <c r="WY36" s="113"/>
      <c r="WZ36" s="113"/>
      <c r="XA36" s="113"/>
      <c r="XB36" s="113"/>
      <c r="XC36" s="113"/>
      <c r="XD36" s="113"/>
      <c r="XE36" s="113"/>
      <c r="XF36" s="113"/>
      <c r="XG36" s="113"/>
      <c r="XH36" s="113"/>
      <c r="XI36" s="113"/>
      <c r="XJ36" s="113"/>
      <c r="XK36" s="113"/>
      <c r="XL36" s="113"/>
      <c r="XM36" s="113"/>
      <c r="XN36" s="113"/>
      <c r="XO36" s="113"/>
      <c r="XP36" s="113"/>
      <c r="XQ36" s="113"/>
      <c r="XR36" s="113"/>
      <c r="XS36" s="113"/>
      <c r="XT36" s="113"/>
      <c r="XU36" s="113"/>
      <c r="XV36" s="113"/>
      <c r="XW36" s="113"/>
      <c r="XX36" s="113"/>
      <c r="XY36" s="113"/>
      <c r="XZ36" s="113"/>
      <c r="YA36" s="113"/>
      <c r="YB36" s="113"/>
      <c r="YC36" s="113"/>
      <c r="YD36" s="113"/>
      <c r="YE36" s="113"/>
      <c r="YF36" s="113"/>
      <c r="YG36" s="113"/>
      <c r="YH36" s="113"/>
      <c r="YI36" s="113"/>
      <c r="YJ36" s="113"/>
      <c r="YK36" s="113"/>
      <c r="YL36" s="113"/>
      <c r="YM36" s="113"/>
      <c r="YN36" s="113"/>
      <c r="YO36" s="113"/>
      <c r="YP36" s="113"/>
      <c r="YQ36" s="113"/>
      <c r="YR36" s="113"/>
      <c r="YS36" s="113"/>
      <c r="YT36" s="113"/>
      <c r="YU36" s="113"/>
      <c r="YV36" s="113"/>
      <c r="YW36" s="113"/>
      <c r="YX36" s="113"/>
      <c r="YY36" s="113"/>
      <c r="YZ36" s="113"/>
      <c r="ZA36" s="113"/>
      <c r="ZB36" s="113"/>
      <c r="ZC36" s="113"/>
      <c r="ZD36" s="113"/>
      <c r="ZE36" s="113"/>
      <c r="ZF36" s="113"/>
      <c r="ZG36" s="113"/>
      <c r="ZH36" s="113"/>
      <c r="ZI36" s="113"/>
      <c r="ZJ36" s="113"/>
      <c r="ZK36" s="113"/>
      <c r="ZL36" s="113"/>
      <c r="ZM36" s="113"/>
      <c r="ZN36" s="113"/>
      <c r="ZO36" s="113"/>
      <c r="ZP36" s="113"/>
      <c r="ZQ36" s="113"/>
      <c r="ZR36" s="113"/>
      <c r="ZS36" s="113"/>
      <c r="ZT36" s="113"/>
      <c r="ZU36" s="113"/>
      <c r="ZV36" s="113"/>
      <c r="ZW36" s="113"/>
      <c r="ZX36" s="113"/>
      <c r="ZY36" s="113"/>
      <c r="ZZ36" s="113"/>
    </row>
    <row r="37" spans="1:702" hidden="1" outlineLevel="1">
      <c r="A37" s="8">
        <v>41334</v>
      </c>
      <c r="B37" s="113">
        <v>124408.47076623001</v>
      </c>
      <c r="C37" s="113">
        <v>3685.9729736200002</v>
      </c>
      <c r="D37" s="113">
        <v>1646.0698298699999</v>
      </c>
      <c r="E37" s="113">
        <v>13530.262550670001</v>
      </c>
      <c r="F37" s="113">
        <v>81.748090759999997</v>
      </c>
      <c r="G37" s="113">
        <v>340.43296429999998</v>
      </c>
      <c r="H37" s="113">
        <v>3789.4368425900002</v>
      </c>
      <c r="I37" s="113">
        <v>87560.139459400001</v>
      </c>
      <c r="J37" s="113">
        <v>3953.99206456</v>
      </c>
      <c r="K37" s="113">
        <v>202.60529341</v>
      </c>
      <c r="L37" s="113">
        <v>497.96664164999999</v>
      </c>
      <c r="M37" s="169" t="s">
        <v>189</v>
      </c>
      <c r="N37" s="113">
        <v>3491.77808688</v>
      </c>
      <c r="O37" s="113">
        <v>719.83095807999996</v>
      </c>
      <c r="P37" s="113">
        <v>1504.39700079</v>
      </c>
      <c r="Q37" s="113">
        <v>31.72466081</v>
      </c>
      <c r="R37" s="113">
        <v>191.84644746000001</v>
      </c>
      <c r="S37" s="113">
        <v>3091.2676607200001</v>
      </c>
      <c r="T37" s="113">
        <v>88.999240659999998</v>
      </c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3"/>
      <c r="JB37" s="113"/>
      <c r="JC37" s="113"/>
      <c r="JD37" s="113"/>
      <c r="JE37" s="113"/>
      <c r="JF37" s="113"/>
      <c r="JG37" s="113"/>
      <c r="JH37" s="113"/>
      <c r="JI37" s="113"/>
      <c r="JJ37" s="113"/>
      <c r="JK37" s="113"/>
      <c r="JL37" s="113"/>
      <c r="JM37" s="113"/>
      <c r="JN37" s="113"/>
      <c r="JO37" s="113"/>
      <c r="JP37" s="113"/>
      <c r="JQ37" s="113"/>
      <c r="JR37" s="113"/>
      <c r="JS37" s="113"/>
      <c r="JT37" s="113"/>
      <c r="JU37" s="113"/>
      <c r="JV37" s="113"/>
      <c r="JW37" s="113"/>
      <c r="JX37" s="113"/>
      <c r="JY37" s="113"/>
      <c r="JZ37" s="113"/>
      <c r="KA37" s="113"/>
      <c r="KB37" s="113"/>
      <c r="KC37" s="113"/>
      <c r="KD37" s="113"/>
      <c r="KE37" s="113"/>
      <c r="KF37" s="113"/>
      <c r="KG37" s="113"/>
      <c r="KH37" s="113"/>
      <c r="KI37" s="113"/>
      <c r="KJ37" s="113"/>
      <c r="KK37" s="113"/>
      <c r="KL37" s="113"/>
      <c r="KM37" s="113"/>
      <c r="KN37" s="113"/>
      <c r="KO37" s="113"/>
      <c r="KP37" s="113"/>
      <c r="KQ37" s="113"/>
      <c r="KR37" s="113"/>
      <c r="KS37" s="113"/>
      <c r="KT37" s="113"/>
      <c r="KU37" s="113"/>
      <c r="KV37" s="113"/>
      <c r="KW37" s="113"/>
      <c r="KX37" s="113"/>
      <c r="KY37" s="113"/>
      <c r="KZ37" s="113"/>
      <c r="LA37" s="113"/>
      <c r="LB37" s="113"/>
      <c r="LC37" s="113"/>
      <c r="LD37" s="113"/>
      <c r="LE37" s="113"/>
      <c r="LF37" s="113"/>
      <c r="LG37" s="113"/>
      <c r="LH37" s="113"/>
      <c r="LI37" s="113"/>
      <c r="LJ37" s="113"/>
      <c r="LK37" s="113"/>
      <c r="LL37" s="113"/>
      <c r="LM37" s="113"/>
      <c r="LN37" s="113"/>
      <c r="LO37" s="113"/>
      <c r="LP37" s="113"/>
      <c r="LQ37" s="113"/>
      <c r="LR37" s="113"/>
      <c r="LS37" s="113"/>
      <c r="LT37" s="113"/>
      <c r="LU37" s="113"/>
      <c r="LV37" s="113"/>
      <c r="LW37" s="113"/>
      <c r="LX37" s="113"/>
      <c r="LY37" s="113"/>
      <c r="LZ37" s="113"/>
      <c r="MA37" s="113"/>
      <c r="MB37" s="113"/>
      <c r="MC37" s="113"/>
      <c r="MD37" s="113"/>
      <c r="ME37" s="113"/>
      <c r="MF37" s="113"/>
      <c r="MG37" s="113"/>
      <c r="MH37" s="113"/>
      <c r="MI37" s="113"/>
      <c r="MJ37" s="113"/>
      <c r="MK37" s="113"/>
      <c r="ML37" s="113"/>
      <c r="MM37" s="113"/>
      <c r="MN37" s="113"/>
      <c r="MO37" s="113"/>
      <c r="MP37" s="113"/>
      <c r="MQ37" s="113"/>
      <c r="MR37" s="113"/>
      <c r="MS37" s="113"/>
      <c r="MT37" s="113"/>
      <c r="MU37" s="113"/>
      <c r="MV37" s="113"/>
      <c r="MW37" s="113"/>
      <c r="MX37" s="113"/>
      <c r="MY37" s="113"/>
      <c r="MZ37" s="113"/>
      <c r="NA37" s="113"/>
      <c r="NB37" s="113"/>
      <c r="NC37" s="113"/>
      <c r="ND37" s="113"/>
      <c r="NE37" s="113"/>
      <c r="NF37" s="113"/>
      <c r="NG37" s="113"/>
      <c r="NH37" s="113"/>
      <c r="NI37" s="113"/>
      <c r="NJ37" s="113"/>
      <c r="NK37" s="113"/>
      <c r="NL37" s="113"/>
      <c r="NM37" s="113"/>
      <c r="NN37" s="113"/>
      <c r="NO37" s="113"/>
      <c r="NP37" s="113"/>
      <c r="NQ37" s="113"/>
      <c r="NR37" s="113"/>
      <c r="NS37" s="113"/>
      <c r="NT37" s="113"/>
      <c r="NU37" s="113"/>
      <c r="NV37" s="113"/>
      <c r="NW37" s="113"/>
      <c r="NX37" s="113"/>
      <c r="NY37" s="113"/>
      <c r="NZ37" s="113"/>
      <c r="OA37" s="113"/>
      <c r="OB37" s="113"/>
      <c r="OC37" s="113"/>
      <c r="OD37" s="113"/>
      <c r="OE37" s="113"/>
      <c r="OF37" s="113"/>
      <c r="OG37" s="113"/>
      <c r="OH37" s="113"/>
      <c r="OI37" s="113"/>
      <c r="OJ37" s="113"/>
      <c r="OK37" s="113"/>
      <c r="OL37" s="113"/>
      <c r="OM37" s="113"/>
      <c r="ON37" s="113"/>
      <c r="OO37" s="113"/>
      <c r="OP37" s="113"/>
      <c r="OQ37" s="113"/>
      <c r="OR37" s="113"/>
      <c r="OS37" s="113"/>
      <c r="OT37" s="113"/>
      <c r="OU37" s="113"/>
      <c r="OV37" s="113"/>
      <c r="OW37" s="113"/>
      <c r="OX37" s="113"/>
      <c r="OY37" s="113"/>
      <c r="OZ37" s="113"/>
      <c r="PA37" s="113"/>
      <c r="PB37" s="113"/>
      <c r="PC37" s="113"/>
      <c r="PD37" s="113"/>
      <c r="PE37" s="113"/>
      <c r="PF37" s="113"/>
      <c r="PG37" s="113"/>
      <c r="PH37" s="113"/>
      <c r="PI37" s="113"/>
      <c r="PJ37" s="113"/>
      <c r="PK37" s="113"/>
      <c r="PL37" s="113"/>
      <c r="PM37" s="113"/>
      <c r="PN37" s="113"/>
      <c r="PO37" s="113"/>
      <c r="PP37" s="113"/>
      <c r="PQ37" s="113"/>
      <c r="PR37" s="113"/>
      <c r="PS37" s="113"/>
      <c r="PT37" s="113"/>
      <c r="PU37" s="113"/>
      <c r="PV37" s="113"/>
      <c r="PW37" s="113"/>
      <c r="PX37" s="113"/>
      <c r="PY37" s="113"/>
      <c r="PZ37" s="113"/>
      <c r="QA37" s="113"/>
      <c r="QB37" s="113"/>
      <c r="QC37" s="113"/>
      <c r="QD37" s="113"/>
      <c r="QE37" s="113"/>
      <c r="QF37" s="113"/>
      <c r="QG37" s="113"/>
      <c r="QH37" s="113"/>
      <c r="QI37" s="113"/>
      <c r="QJ37" s="113"/>
      <c r="QK37" s="113"/>
      <c r="QL37" s="113"/>
      <c r="QM37" s="113"/>
      <c r="QN37" s="113"/>
      <c r="QO37" s="113"/>
      <c r="QP37" s="113"/>
      <c r="QQ37" s="113"/>
      <c r="QR37" s="113"/>
      <c r="QS37" s="113"/>
      <c r="QT37" s="113"/>
      <c r="QU37" s="113"/>
      <c r="QV37" s="113"/>
      <c r="QW37" s="113"/>
      <c r="QX37" s="113"/>
      <c r="QY37" s="113"/>
      <c r="QZ37" s="113"/>
      <c r="RA37" s="113"/>
      <c r="RB37" s="113"/>
      <c r="RC37" s="113"/>
      <c r="RD37" s="113"/>
      <c r="RE37" s="113"/>
      <c r="RF37" s="113"/>
      <c r="RG37" s="113"/>
      <c r="RH37" s="113"/>
      <c r="RI37" s="113"/>
      <c r="RJ37" s="113"/>
      <c r="RK37" s="113"/>
      <c r="RL37" s="113"/>
      <c r="RM37" s="113"/>
      <c r="RN37" s="113"/>
      <c r="RO37" s="113"/>
      <c r="RP37" s="113"/>
      <c r="RQ37" s="113"/>
      <c r="RR37" s="113"/>
      <c r="RS37" s="113"/>
      <c r="RT37" s="113"/>
      <c r="RU37" s="113"/>
      <c r="RV37" s="113"/>
      <c r="RW37" s="113"/>
      <c r="RX37" s="113"/>
      <c r="RY37" s="113"/>
      <c r="RZ37" s="113"/>
      <c r="SA37" s="113"/>
      <c r="SB37" s="113"/>
      <c r="SC37" s="113"/>
      <c r="SD37" s="113"/>
      <c r="SE37" s="113"/>
      <c r="SF37" s="113"/>
      <c r="SG37" s="113"/>
      <c r="SH37" s="113"/>
      <c r="SI37" s="113"/>
      <c r="SJ37" s="113"/>
      <c r="SK37" s="113"/>
      <c r="SL37" s="113"/>
      <c r="SM37" s="113"/>
      <c r="SN37" s="113"/>
      <c r="SO37" s="113"/>
      <c r="SP37" s="113"/>
      <c r="SQ37" s="113"/>
      <c r="SR37" s="113"/>
      <c r="SS37" s="113"/>
      <c r="ST37" s="113"/>
      <c r="SU37" s="113"/>
      <c r="SV37" s="113"/>
      <c r="SW37" s="113"/>
      <c r="SX37" s="113"/>
      <c r="SY37" s="113"/>
      <c r="SZ37" s="113"/>
      <c r="TA37" s="113"/>
      <c r="TB37" s="113"/>
      <c r="TC37" s="113"/>
      <c r="TD37" s="113"/>
      <c r="TE37" s="113"/>
      <c r="TF37" s="113"/>
      <c r="TG37" s="113"/>
      <c r="TH37" s="113"/>
      <c r="TI37" s="113"/>
      <c r="TJ37" s="113"/>
      <c r="TK37" s="113"/>
      <c r="TL37" s="113"/>
      <c r="TM37" s="113"/>
      <c r="TN37" s="113"/>
      <c r="TO37" s="113"/>
      <c r="TP37" s="113"/>
      <c r="TQ37" s="113"/>
      <c r="TR37" s="113"/>
      <c r="TS37" s="113"/>
      <c r="TT37" s="113"/>
      <c r="TU37" s="113"/>
      <c r="TV37" s="113"/>
      <c r="TW37" s="113"/>
      <c r="TX37" s="113"/>
      <c r="TY37" s="113"/>
      <c r="TZ37" s="113"/>
      <c r="UA37" s="113"/>
      <c r="UB37" s="113"/>
      <c r="UC37" s="113"/>
      <c r="UD37" s="113"/>
      <c r="UE37" s="113"/>
      <c r="UF37" s="113"/>
      <c r="UG37" s="113"/>
      <c r="UH37" s="113"/>
      <c r="UI37" s="113"/>
      <c r="UJ37" s="113"/>
      <c r="UK37" s="113"/>
      <c r="UL37" s="113"/>
      <c r="UM37" s="113"/>
      <c r="UN37" s="113"/>
      <c r="UO37" s="113"/>
      <c r="UP37" s="113"/>
      <c r="UQ37" s="113"/>
      <c r="UR37" s="113"/>
      <c r="US37" s="113"/>
      <c r="UT37" s="113"/>
      <c r="UU37" s="113"/>
      <c r="UV37" s="113"/>
      <c r="UW37" s="113"/>
      <c r="UX37" s="113"/>
      <c r="UY37" s="113"/>
      <c r="UZ37" s="113"/>
      <c r="VA37" s="113"/>
      <c r="VB37" s="113"/>
      <c r="VC37" s="113"/>
      <c r="VD37" s="113"/>
      <c r="VE37" s="113"/>
      <c r="VF37" s="113"/>
      <c r="VG37" s="113"/>
      <c r="VH37" s="113"/>
      <c r="VI37" s="113"/>
      <c r="VJ37" s="113"/>
      <c r="VK37" s="113"/>
      <c r="VL37" s="113"/>
      <c r="VM37" s="113"/>
      <c r="VN37" s="113"/>
      <c r="VO37" s="113"/>
      <c r="VP37" s="113"/>
      <c r="VQ37" s="113"/>
      <c r="VR37" s="113"/>
      <c r="VS37" s="113"/>
      <c r="VT37" s="113"/>
      <c r="VU37" s="113"/>
      <c r="VV37" s="113"/>
      <c r="VW37" s="113"/>
      <c r="VX37" s="113"/>
      <c r="VY37" s="113"/>
      <c r="VZ37" s="113"/>
      <c r="WA37" s="113"/>
      <c r="WB37" s="113"/>
      <c r="WC37" s="113"/>
      <c r="WD37" s="113"/>
      <c r="WE37" s="113"/>
      <c r="WF37" s="113"/>
      <c r="WG37" s="113"/>
      <c r="WH37" s="113"/>
      <c r="WI37" s="113"/>
      <c r="WJ37" s="113"/>
      <c r="WK37" s="113"/>
      <c r="WL37" s="113"/>
      <c r="WM37" s="113"/>
      <c r="WN37" s="113"/>
      <c r="WO37" s="113"/>
      <c r="WP37" s="113"/>
      <c r="WQ37" s="113"/>
      <c r="WR37" s="113"/>
      <c r="WS37" s="113"/>
      <c r="WT37" s="113"/>
      <c r="WU37" s="113"/>
      <c r="WV37" s="113"/>
      <c r="WW37" s="113"/>
      <c r="WX37" s="113"/>
      <c r="WY37" s="113"/>
      <c r="WZ37" s="113"/>
      <c r="XA37" s="113"/>
      <c r="XB37" s="113"/>
      <c r="XC37" s="113"/>
      <c r="XD37" s="113"/>
      <c r="XE37" s="113"/>
      <c r="XF37" s="113"/>
      <c r="XG37" s="113"/>
      <c r="XH37" s="113"/>
      <c r="XI37" s="113"/>
      <c r="XJ37" s="113"/>
      <c r="XK37" s="113"/>
      <c r="XL37" s="113"/>
      <c r="XM37" s="113"/>
      <c r="XN37" s="113"/>
      <c r="XO37" s="113"/>
      <c r="XP37" s="113"/>
      <c r="XQ37" s="113"/>
      <c r="XR37" s="113"/>
      <c r="XS37" s="113"/>
      <c r="XT37" s="113"/>
      <c r="XU37" s="113"/>
      <c r="XV37" s="113"/>
      <c r="XW37" s="113"/>
      <c r="XX37" s="113"/>
      <c r="XY37" s="113"/>
      <c r="XZ37" s="113"/>
      <c r="YA37" s="113"/>
      <c r="YB37" s="113"/>
      <c r="YC37" s="113"/>
      <c r="YD37" s="113"/>
      <c r="YE37" s="113"/>
      <c r="YF37" s="113"/>
      <c r="YG37" s="113"/>
      <c r="YH37" s="113"/>
      <c r="YI37" s="113"/>
      <c r="YJ37" s="113"/>
      <c r="YK37" s="113"/>
      <c r="YL37" s="113"/>
      <c r="YM37" s="113"/>
      <c r="YN37" s="113"/>
      <c r="YO37" s="113"/>
      <c r="YP37" s="113"/>
      <c r="YQ37" s="113"/>
      <c r="YR37" s="113"/>
      <c r="YS37" s="113"/>
      <c r="YT37" s="113"/>
      <c r="YU37" s="113"/>
      <c r="YV37" s="113"/>
      <c r="YW37" s="113"/>
      <c r="YX37" s="113"/>
      <c r="YY37" s="113"/>
      <c r="YZ37" s="113"/>
      <c r="ZA37" s="113"/>
      <c r="ZB37" s="113"/>
      <c r="ZC37" s="113"/>
      <c r="ZD37" s="113"/>
      <c r="ZE37" s="113"/>
      <c r="ZF37" s="113"/>
      <c r="ZG37" s="113"/>
      <c r="ZH37" s="113"/>
      <c r="ZI37" s="113"/>
      <c r="ZJ37" s="113"/>
      <c r="ZK37" s="113"/>
      <c r="ZL37" s="113"/>
      <c r="ZM37" s="113"/>
      <c r="ZN37" s="113"/>
      <c r="ZO37" s="113"/>
      <c r="ZP37" s="113"/>
      <c r="ZQ37" s="113"/>
      <c r="ZR37" s="113"/>
      <c r="ZS37" s="113"/>
      <c r="ZT37" s="113"/>
      <c r="ZU37" s="113"/>
      <c r="ZV37" s="113"/>
      <c r="ZW37" s="113"/>
      <c r="ZX37" s="113"/>
      <c r="ZY37" s="113"/>
      <c r="ZZ37" s="113"/>
    </row>
    <row r="38" spans="1:702" hidden="1" outlineLevel="1">
      <c r="A38" s="8">
        <v>41365</v>
      </c>
      <c r="B38" s="113">
        <v>124080.89395380999</v>
      </c>
      <c r="C38" s="113">
        <v>3844.2474751599998</v>
      </c>
      <c r="D38" s="113">
        <v>1587.07819559</v>
      </c>
      <c r="E38" s="113">
        <v>13116.361026099999</v>
      </c>
      <c r="F38" s="113">
        <v>26.893319000000002</v>
      </c>
      <c r="G38" s="113">
        <v>275.17102463999998</v>
      </c>
      <c r="H38" s="113">
        <v>3980.4701931300001</v>
      </c>
      <c r="I38" s="113">
        <v>87350.023277920001</v>
      </c>
      <c r="J38" s="113">
        <v>4102.8562144400003</v>
      </c>
      <c r="K38" s="113">
        <v>200.22416964000001</v>
      </c>
      <c r="L38" s="113">
        <v>570.94973146999996</v>
      </c>
      <c r="M38" s="169" t="s">
        <v>189</v>
      </c>
      <c r="N38" s="113">
        <v>3460.9804449799999</v>
      </c>
      <c r="O38" s="113">
        <v>555.47601874999998</v>
      </c>
      <c r="P38" s="113">
        <v>1643.88431479</v>
      </c>
      <c r="Q38" s="113">
        <v>37.979862930000003</v>
      </c>
      <c r="R38" s="113">
        <v>194.42175993000001</v>
      </c>
      <c r="S38" s="113">
        <v>3041.7380037500002</v>
      </c>
      <c r="T38" s="113">
        <v>92.138921589999995</v>
      </c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3"/>
      <c r="JB38" s="113"/>
      <c r="JC38" s="113"/>
      <c r="JD38" s="113"/>
      <c r="JE38" s="113"/>
      <c r="JF38" s="113"/>
      <c r="JG38" s="113"/>
      <c r="JH38" s="113"/>
      <c r="JI38" s="113"/>
      <c r="JJ38" s="113"/>
      <c r="JK38" s="113"/>
      <c r="JL38" s="113"/>
      <c r="JM38" s="113"/>
      <c r="JN38" s="113"/>
      <c r="JO38" s="113"/>
      <c r="JP38" s="113"/>
      <c r="JQ38" s="113"/>
      <c r="JR38" s="113"/>
      <c r="JS38" s="113"/>
      <c r="JT38" s="113"/>
      <c r="JU38" s="113"/>
      <c r="JV38" s="113"/>
      <c r="JW38" s="113"/>
      <c r="JX38" s="113"/>
      <c r="JY38" s="113"/>
      <c r="JZ38" s="113"/>
      <c r="KA38" s="113"/>
      <c r="KB38" s="113"/>
      <c r="KC38" s="113"/>
      <c r="KD38" s="113"/>
      <c r="KE38" s="113"/>
      <c r="KF38" s="113"/>
      <c r="KG38" s="113"/>
      <c r="KH38" s="113"/>
      <c r="KI38" s="113"/>
      <c r="KJ38" s="113"/>
      <c r="KK38" s="113"/>
      <c r="KL38" s="113"/>
      <c r="KM38" s="113"/>
      <c r="KN38" s="113"/>
      <c r="KO38" s="113"/>
      <c r="KP38" s="113"/>
      <c r="KQ38" s="113"/>
      <c r="KR38" s="113"/>
      <c r="KS38" s="113"/>
      <c r="KT38" s="113"/>
      <c r="KU38" s="113"/>
      <c r="KV38" s="113"/>
      <c r="KW38" s="113"/>
      <c r="KX38" s="113"/>
      <c r="KY38" s="113"/>
      <c r="KZ38" s="113"/>
      <c r="LA38" s="113"/>
      <c r="LB38" s="113"/>
      <c r="LC38" s="113"/>
      <c r="LD38" s="113"/>
      <c r="LE38" s="113"/>
      <c r="LF38" s="113"/>
      <c r="LG38" s="113"/>
      <c r="LH38" s="113"/>
      <c r="LI38" s="113"/>
      <c r="LJ38" s="113"/>
      <c r="LK38" s="113"/>
      <c r="LL38" s="113"/>
      <c r="LM38" s="113"/>
      <c r="LN38" s="113"/>
      <c r="LO38" s="113"/>
      <c r="LP38" s="113"/>
      <c r="LQ38" s="113"/>
      <c r="LR38" s="113"/>
      <c r="LS38" s="113"/>
      <c r="LT38" s="113"/>
      <c r="LU38" s="113"/>
      <c r="LV38" s="113"/>
      <c r="LW38" s="113"/>
      <c r="LX38" s="113"/>
      <c r="LY38" s="113"/>
      <c r="LZ38" s="113"/>
      <c r="MA38" s="113"/>
      <c r="MB38" s="113"/>
      <c r="MC38" s="113"/>
      <c r="MD38" s="113"/>
      <c r="ME38" s="113"/>
      <c r="MF38" s="113"/>
      <c r="MG38" s="113"/>
      <c r="MH38" s="113"/>
      <c r="MI38" s="113"/>
      <c r="MJ38" s="113"/>
      <c r="MK38" s="113"/>
      <c r="ML38" s="113"/>
      <c r="MM38" s="113"/>
      <c r="MN38" s="113"/>
      <c r="MO38" s="113"/>
      <c r="MP38" s="113"/>
      <c r="MQ38" s="113"/>
      <c r="MR38" s="113"/>
      <c r="MS38" s="113"/>
      <c r="MT38" s="113"/>
      <c r="MU38" s="113"/>
      <c r="MV38" s="113"/>
      <c r="MW38" s="113"/>
      <c r="MX38" s="113"/>
      <c r="MY38" s="113"/>
      <c r="MZ38" s="113"/>
      <c r="NA38" s="113"/>
      <c r="NB38" s="113"/>
      <c r="NC38" s="113"/>
      <c r="ND38" s="113"/>
      <c r="NE38" s="113"/>
      <c r="NF38" s="113"/>
      <c r="NG38" s="113"/>
      <c r="NH38" s="113"/>
      <c r="NI38" s="113"/>
      <c r="NJ38" s="113"/>
      <c r="NK38" s="113"/>
      <c r="NL38" s="113"/>
      <c r="NM38" s="113"/>
      <c r="NN38" s="113"/>
      <c r="NO38" s="113"/>
      <c r="NP38" s="113"/>
      <c r="NQ38" s="113"/>
      <c r="NR38" s="113"/>
      <c r="NS38" s="113"/>
      <c r="NT38" s="113"/>
      <c r="NU38" s="113"/>
      <c r="NV38" s="113"/>
      <c r="NW38" s="113"/>
      <c r="NX38" s="113"/>
      <c r="NY38" s="113"/>
      <c r="NZ38" s="113"/>
      <c r="OA38" s="113"/>
      <c r="OB38" s="113"/>
      <c r="OC38" s="113"/>
      <c r="OD38" s="113"/>
      <c r="OE38" s="113"/>
      <c r="OF38" s="113"/>
      <c r="OG38" s="113"/>
      <c r="OH38" s="113"/>
      <c r="OI38" s="113"/>
      <c r="OJ38" s="113"/>
      <c r="OK38" s="113"/>
      <c r="OL38" s="113"/>
      <c r="OM38" s="113"/>
      <c r="ON38" s="113"/>
      <c r="OO38" s="113"/>
      <c r="OP38" s="113"/>
      <c r="OQ38" s="113"/>
      <c r="OR38" s="113"/>
      <c r="OS38" s="113"/>
      <c r="OT38" s="113"/>
      <c r="OU38" s="113"/>
      <c r="OV38" s="113"/>
      <c r="OW38" s="113"/>
      <c r="OX38" s="113"/>
      <c r="OY38" s="113"/>
      <c r="OZ38" s="113"/>
      <c r="PA38" s="113"/>
      <c r="PB38" s="113"/>
      <c r="PC38" s="113"/>
      <c r="PD38" s="113"/>
      <c r="PE38" s="113"/>
      <c r="PF38" s="113"/>
      <c r="PG38" s="113"/>
      <c r="PH38" s="113"/>
      <c r="PI38" s="113"/>
      <c r="PJ38" s="113"/>
      <c r="PK38" s="113"/>
      <c r="PL38" s="113"/>
      <c r="PM38" s="113"/>
      <c r="PN38" s="113"/>
      <c r="PO38" s="113"/>
      <c r="PP38" s="113"/>
      <c r="PQ38" s="113"/>
      <c r="PR38" s="113"/>
      <c r="PS38" s="113"/>
      <c r="PT38" s="113"/>
      <c r="PU38" s="113"/>
      <c r="PV38" s="113"/>
      <c r="PW38" s="113"/>
      <c r="PX38" s="113"/>
      <c r="PY38" s="113"/>
      <c r="PZ38" s="113"/>
      <c r="QA38" s="113"/>
      <c r="QB38" s="113"/>
      <c r="QC38" s="113"/>
      <c r="QD38" s="113"/>
      <c r="QE38" s="113"/>
      <c r="QF38" s="113"/>
      <c r="QG38" s="113"/>
      <c r="QH38" s="113"/>
      <c r="QI38" s="113"/>
      <c r="QJ38" s="113"/>
      <c r="QK38" s="113"/>
      <c r="QL38" s="113"/>
      <c r="QM38" s="113"/>
      <c r="QN38" s="113"/>
      <c r="QO38" s="113"/>
      <c r="QP38" s="113"/>
      <c r="QQ38" s="113"/>
      <c r="QR38" s="113"/>
      <c r="QS38" s="113"/>
      <c r="QT38" s="113"/>
      <c r="QU38" s="113"/>
      <c r="QV38" s="113"/>
      <c r="QW38" s="113"/>
      <c r="QX38" s="113"/>
      <c r="QY38" s="113"/>
      <c r="QZ38" s="113"/>
      <c r="RA38" s="113"/>
      <c r="RB38" s="113"/>
      <c r="RC38" s="113"/>
      <c r="RD38" s="113"/>
      <c r="RE38" s="113"/>
      <c r="RF38" s="113"/>
      <c r="RG38" s="113"/>
      <c r="RH38" s="113"/>
      <c r="RI38" s="113"/>
      <c r="RJ38" s="113"/>
      <c r="RK38" s="113"/>
      <c r="RL38" s="113"/>
      <c r="RM38" s="113"/>
      <c r="RN38" s="113"/>
      <c r="RO38" s="113"/>
      <c r="RP38" s="113"/>
      <c r="RQ38" s="113"/>
      <c r="RR38" s="113"/>
      <c r="RS38" s="113"/>
      <c r="RT38" s="113"/>
      <c r="RU38" s="113"/>
      <c r="RV38" s="113"/>
      <c r="RW38" s="113"/>
      <c r="RX38" s="113"/>
      <c r="RY38" s="113"/>
      <c r="RZ38" s="113"/>
      <c r="SA38" s="113"/>
      <c r="SB38" s="113"/>
      <c r="SC38" s="113"/>
      <c r="SD38" s="113"/>
      <c r="SE38" s="113"/>
      <c r="SF38" s="113"/>
      <c r="SG38" s="113"/>
      <c r="SH38" s="113"/>
      <c r="SI38" s="113"/>
      <c r="SJ38" s="113"/>
      <c r="SK38" s="113"/>
      <c r="SL38" s="113"/>
      <c r="SM38" s="113"/>
      <c r="SN38" s="113"/>
      <c r="SO38" s="113"/>
      <c r="SP38" s="113"/>
      <c r="SQ38" s="113"/>
      <c r="SR38" s="113"/>
      <c r="SS38" s="113"/>
      <c r="ST38" s="113"/>
      <c r="SU38" s="113"/>
      <c r="SV38" s="113"/>
      <c r="SW38" s="113"/>
      <c r="SX38" s="113"/>
      <c r="SY38" s="113"/>
      <c r="SZ38" s="113"/>
      <c r="TA38" s="113"/>
      <c r="TB38" s="113"/>
      <c r="TC38" s="113"/>
      <c r="TD38" s="113"/>
      <c r="TE38" s="113"/>
      <c r="TF38" s="113"/>
      <c r="TG38" s="113"/>
      <c r="TH38" s="113"/>
      <c r="TI38" s="113"/>
      <c r="TJ38" s="113"/>
      <c r="TK38" s="113"/>
      <c r="TL38" s="113"/>
      <c r="TM38" s="113"/>
      <c r="TN38" s="113"/>
      <c r="TO38" s="113"/>
      <c r="TP38" s="113"/>
      <c r="TQ38" s="113"/>
      <c r="TR38" s="113"/>
      <c r="TS38" s="113"/>
      <c r="TT38" s="113"/>
      <c r="TU38" s="113"/>
      <c r="TV38" s="113"/>
      <c r="TW38" s="113"/>
      <c r="TX38" s="113"/>
      <c r="TY38" s="113"/>
      <c r="TZ38" s="113"/>
      <c r="UA38" s="113"/>
      <c r="UB38" s="113"/>
      <c r="UC38" s="113"/>
      <c r="UD38" s="113"/>
      <c r="UE38" s="113"/>
      <c r="UF38" s="113"/>
      <c r="UG38" s="113"/>
      <c r="UH38" s="113"/>
      <c r="UI38" s="113"/>
      <c r="UJ38" s="113"/>
      <c r="UK38" s="113"/>
      <c r="UL38" s="113"/>
      <c r="UM38" s="113"/>
      <c r="UN38" s="113"/>
      <c r="UO38" s="113"/>
      <c r="UP38" s="113"/>
      <c r="UQ38" s="113"/>
      <c r="UR38" s="113"/>
      <c r="US38" s="113"/>
      <c r="UT38" s="113"/>
      <c r="UU38" s="113"/>
      <c r="UV38" s="113"/>
      <c r="UW38" s="113"/>
      <c r="UX38" s="113"/>
      <c r="UY38" s="113"/>
      <c r="UZ38" s="113"/>
      <c r="VA38" s="113"/>
      <c r="VB38" s="113"/>
      <c r="VC38" s="113"/>
      <c r="VD38" s="113"/>
      <c r="VE38" s="113"/>
      <c r="VF38" s="113"/>
      <c r="VG38" s="113"/>
      <c r="VH38" s="113"/>
      <c r="VI38" s="113"/>
      <c r="VJ38" s="113"/>
      <c r="VK38" s="113"/>
      <c r="VL38" s="113"/>
      <c r="VM38" s="113"/>
      <c r="VN38" s="113"/>
      <c r="VO38" s="113"/>
      <c r="VP38" s="113"/>
      <c r="VQ38" s="113"/>
      <c r="VR38" s="113"/>
      <c r="VS38" s="113"/>
      <c r="VT38" s="113"/>
      <c r="VU38" s="113"/>
      <c r="VV38" s="113"/>
      <c r="VW38" s="113"/>
      <c r="VX38" s="113"/>
      <c r="VY38" s="113"/>
      <c r="VZ38" s="113"/>
      <c r="WA38" s="113"/>
      <c r="WB38" s="113"/>
      <c r="WC38" s="113"/>
      <c r="WD38" s="113"/>
      <c r="WE38" s="113"/>
      <c r="WF38" s="113"/>
      <c r="WG38" s="113"/>
      <c r="WH38" s="113"/>
      <c r="WI38" s="113"/>
      <c r="WJ38" s="113"/>
      <c r="WK38" s="113"/>
      <c r="WL38" s="113"/>
      <c r="WM38" s="113"/>
      <c r="WN38" s="113"/>
      <c r="WO38" s="113"/>
      <c r="WP38" s="113"/>
      <c r="WQ38" s="113"/>
      <c r="WR38" s="113"/>
      <c r="WS38" s="113"/>
      <c r="WT38" s="113"/>
      <c r="WU38" s="113"/>
      <c r="WV38" s="113"/>
      <c r="WW38" s="113"/>
      <c r="WX38" s="113"/>
      <c r="WY38" s="113"/>
      <c r="WZ38" s="113"/>
      <c r="XA38" s="113"/>
      <c r="XB38" s="113"/>
      <c r="XC38" s="113"/>
      <c r="XD38" s="113"/>
      <c r="XE38" s="113"/>
      <c r="XF38" s="113"/>
      <c r="XG38" s="113"/>
      <c r="XH38" s="113"/>
      <c r="XI38" s="113"/>
      <c r="XJ38" s="113"/>
      <c r="XK38" s="113"/>
      <c r="XL38" s="113"/>
      <c r="XM38" s="113"/>
      <c r="XN38" s="113"/>
      <c r="XO38" s="113"/>
      <c r="XP38" s="113"/>
      <c r="XQ38" s="113"/>
      <c r="XR38" s="113"/>
      <c r="XS38" s="113"/>
      <c r="XT38" s="113"/>
      <c r="XU38" s="113"/>
      <c r="XV38" s="113"/>
      <c r="XW38" s="113"/>
      <c r="XX38" s="113"/>
      <c r="XY38" s="113"/>
      <c r="XZ38" s="113"/>
      <c r="YA38" s="113"/>
      <c r="YB38" s="113"/>
      <c r="YC38" s="113"/>
      <c r="YD38" s="113"/>
      <c r="YE38" s="113"/>
      <c r="YF38" s="113"/>
      <c r="YG38" s="113"/>
      <c r="YH38" s="113"/>
      <c r="YI38" s="113"/>
      <c r="YJ38" s="113"/>
      <c r="YK38" s="113"/>
      <c r="YL38" s="113"/>
      <c r="YM38" s="113"/>
      <c r="YN38" s="113"/>
      <c r="YO38" s="113"/>
      <c r="YP38" s="113"/>
      <c r="YQ38" s="113"/>
      <c r="YR38" s="113"/>
      <c r="YS38" s="113"/>
      <c r="YT38" s="113"/>
      <c r="YU38" s="113"/>
      <c r="YV38" s="113"/>
      <c r="YW38" s="113"/>
      <c r="YX38" s="113"/>
      <c r="YY38" s="113"/>
      <c r="YZ38" s="113"/>
      <c r="ZA38" s="113"/>
      <c r="ZB38" s="113"/>
      <c r="ZC38" s="113"/>
      <c r="ZD38" s="113"/>
      <c r="ZE38" s="113"/>
      <c r="ZF38" s="113"/>
      <c r="ZG38" s="113"/>
      <c r="ZH38" s="113"/>
      <c r="ZI38" s="113"/>
      <c r="ZJ38" s="113"/>
      <c r="ZK38" s="113"/>
      <c r="ZL38" s="113"/>
      <c r="ZM38" s="113"/>
      <c r="ZN38" s="113"/>
      <c r="ZO38" s="113"/>
      <c r="ZP38" s="113"/>
      <c r="ZQ38" s="113"/>
      <c r="ZR38" s="113"/>
      <c r="ZS38" s="113"/>
      <c r="ZT38" s="113"/>
      <c r="ZU38" s="113"/>
      <c r="ZV38" s="113"/>
      <c r="ZW38" s="113"/>
      <c r="ZX38" s="113"/>
      <c r="ZY38" s="113"/>
      <c r="ZZ38" s="113"/>
    </row>
    <row r="39" spans="1:702" hidden="1" outlineLevel="1">
      <c r="A39" s="8">
        <v>41395</v>
      </c>
      <c r="B39" s="113">
        <v>124343.18399924001</v>
      </c>
      <c r="C39" s="113">
        <v>3944.91791564</v>
      </c>
      <c r="D39" s="113">
        <v>1702.65985194</v>
      </c>
      <c r="E39" s="113">
        <v>13447.56112934</v>
      </c>
      <c r="F39" s="113">
        <v>35.635394159999997</v>
      </c>
      <c r="G39" s="113">
        <v>196.68430315000001</v>
      </c>
      <c r="H39" s="113">
        <v>4121.2950343800003</v>
      </c>
      <c r="I39" s="113">
        <v>87482.259606659994</v>
      </c>
      <c r="J39" s="113">
        <v>3730.63837659</v>
      </c>
      <c r="K39" s="113">
        <v>200.39643294000001</v>
      </c>
      <c r="L39" s="113">
        <v>562.14799742000002</v>
      </c>
      <c r="M39" s="169" t="s">
        <v>189</v>
      </c>
      <c r="N39" s="113">
        <v>3469.4614834600002</v>
      </c>
      <c r="O39" s="113">
        <v>563.08702053000002</v>
      </c>
      <c r="P39" s="113">
        <v>1485.1266827699999</v>
      </c>
      <c r="Q39" s="113">
        <v>43.834571920000002</v>
      </c>
      <c r="R39" s="113">
        <v>196.67225447000001</v>
      </c>
      <c r="S39" s="113">
        <v>3067.0084385199998</v>
      </c>
      <c r="T39" s="113">
        <v>93.797505349999994</v>
      </c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3"/>
      <c r="JA39" s="113"/>
      <c r="JB39" s="113"/>
      <c r="JC39" s="113"/>
      <c r="JD39" s="113"/>
      <c r="JE39" s="113"/>
      <c r="JF39" s="113"/>
      <c r="JG39" s="113"/>
      <c r="JH39" s="113"/>
      <c r="JI39" s="113"/>
      <c r="JJ39" s="113"/>
      <c r="JK39" s="113"/>
      <c r="JL39" s="113"/>
      <c r="JM39" s="113"/>
      <c r="JN39" s="113"/>
      <c r="JO39" s="113"/>
      <c r="JP39" s="113"/>
      <c r="JQ39" s="113"/>
      <c r="JR39" s="113"/>
      <c r="JS39" s="113"/>
      <c r="JT39" s="113"/>
      <c r="JU39" s="113"/>
      <c r="JV39" s="113"/>
      <c r="JW39" s="113"/>
      <c r="JX39" s="113"/>
      <c r="JY39" s="113"/>
      <c r="JZ39" s="113"/>
      <c r="KA39" s="113"/>
      <c r="KB39" s="113"/>
      <c r="KC39" s="113"/>
      <c r="KD39" s="113"/>
      <c r="KE39" s="113"/>
      <c r="KF39" s="113"/>
      <c r="KG39" s="113"/>
      <c r="KH39" s="113"/>
      <c r="KI39" s="113"/>
      <c r="KJ39" s="113"/>
      <c r="KK39" s="113"/>
      <c r="KL39" s="113"/>
      <c r="KM39" s="113"/>
      <c r="KN39" s="113"/>
      <c r="KO39" s="113"/>
      <c r="KP39" s="113"/>
      <c r="KQ39" s="113"/>
      <c r="KR39" s="113"/>
      <c r="KS39" s="113"/>
      <c r="KT39" s="113"/>
      <c r="KU39" s="113"/>
      <c r="KV39" s="113"/>
      <c r="KW39" s="113"/>
      <c r="KX39" s="113"/>
      <c r="KY39" s="113"/>
      <c r="KZ39" s="113"/>
      <c r="LA39" s="113"/>
      <c r="LB39" s="113"/>
      <c r="LC39" s="113"/>
      <c r="LD39" s="113"/>
      <c r="LE39" s="113"/>
      <c r="LF39" s="113"/>
      <c r="LG39" s="113"/>
      <c r="LH39" s="113"/>
      <c r="LI39" s="113"/>
      <c r="LJ39" s="113"/>
      <c r="LK39" s="113"/>
      <c r="LL39" s="113"/>
      <c r="LM39" s="113"/>
      <c r="LN39" s="113"/>
      <c r="LO39" s="113"/>
      <c r="LP39" s="113"/>
      <c r="LQ39" s="113"/>
      <c r="LR39" s="113"/>
      <c r="LS39" s="113"/>
      <c r="LT39" s="113"/>
      <c r="LU39" s="113"/>
      <c r="LV39" s="113"/>
      <c r="LW39" s="113"/>
      <c r="LX39" s="113"/>
      <c r="LY39" s="113"/>
      <c r="LZ39" s="113"/>
      <c r="MA39" s="113"/>
      <c r="MB39" s="113"/>
      <c r="MC39" s="113"/>
      <c r="MD39" s="113"/>
      <c r="ME39" s="113"/>
      <c r="MF39" s="113"/>
      <c r="MG39" s="113"/>
      <c r="MH39" s="113"/>
      <c r="MI39" s="113"/>
      <c r="MJ39" s="113"/>
      <c r="MK39" s="113"/>
      <c r="ML39" s="113"/>
      <c r="MM39" s="113"/>
      <c r="MN39" s="113"/>
      <c r="MO39" s="113"/>
      <c r="MP39" s="113"/>
      <c r="MQ39" s="113"/>
      <c r="MR39" s="113"/>
      <c r="MS39" s="113"/>
      <c r="MT39" s="113"/>
      <c r="MU39" s="113"/>
      <c r="MV39" s="113"/>
      <c r="MW39" s="113"/>
      <c r="MX39" s="113"/>
      <c r="MY39" s="113"/>
      <c r="MZ39" s="113"/>
      <c r="NA39" s="113"/>
      <c r="NB39" s="113"/>
      <c r="NC39" s="113"/>
      <c r="ND39" s="113"/>
      <c r="NE39" s="113"/>
      <c r="NF39" s="113"/>
      <c r="NG39" s="113"/>
      <c r="NH39" s="113"/>
      <c r="NI39" s="113"/>
      <c r="NJ39" s="113"/>
      <c r="NK39" s="113"/>
      <c r="NL39" s="113"/>
      <c r="NM39" s="113"/>
      <c r="NN39" s="113"/>
      <c r="NO39" s="113"/>
      <c r="NP39" s="113"/>
      <c r="NQ39" s="113"/>
      <c r="NR39" s="113"/>
      <c r="NS39" s="113"/>
      <c r="NT39" s="113"/>
      <c r="NU39" s="113"/>
      <c r="NV39" s="113"/>
      <c r="NW39" s="113"/>
      <c r="NX39" s="113"/>
      <c r="NY39" s="113"/>
      <c r="NZ39" s="113"/>
      <c r="OA39" s="113"/>
      <c r="OB39" s="113"/>
      <c r="OC39" s="113"/>
      <c r="OD39" s="113"/>
      <c r="OE39" s="113"/>
      <c r="OF39" s="113"/>
      <c r="OG39" s="113"/>
      <c r="OH39" s="113"/>
      <c r="OI39" s="113"/>
      <c r="OJ39" s="113"/>
      <c r="OK39" s="113"/>
      <c r="OL39" s="113"/>
      <c r="OM39" s="113"/>
      <c r="ON39" s="113"/>
      <c r="OO39" s="113"/>
      <c r="OP39" s="113"/>
      <c r="OQ39" s="113"/>
      <c r="OR39" s="113"/>
      <c r="OS39" s="113"/>
      <c r="OT39" s="113"/>
      <c r="OU39" s="113"/>
      <c r="OV39" s="113"/>
      <c r="OW39" s="113"/>
      <c r="OX39" s="113"/>
      <c r="OY39" s="113"/>
      <c r="OZ39" s="113"/>
      <c r="PA39" s="113"/>
      <c r="PB39" s="113"/>
      <c r="PC39" s="113"/>
      <c r="PD39" s="113"/>
      <c r="PE39" s="113"/>
      <c r="PF39" s="113"/>
      <c r="PG39" s="113"/>
      <c r="PH39" s="113"/>
      <c r="PI39" s="113"/>
      <c r="PJ39" s="113"/>
      <c r="PK39" s="113"/>
      <c r="PL39" s="113"/>
      <c r="PM39" s="113"/>
      <c r="PN39" s="113"/>
      <c r="PO39" s="113"/>
      <c r="PP39" s="113"/>
      <c r="PQ39" s="113"/>
      <c r="PR39" s="113"/>
      <c r="PS39" s="113"/>
      <c r="PT39" s="113"/>
      <c r="PU39" s="113"/>
      <c r="PV39" s="113"/>
      <c r="PW39" s="113"/>
      <c r="PX39" s="113"/>
      <c r="PY39" s="113"/>
      <c r="PZ39" s="113"/>
      <c r="QA39" s="113"/>
      <c r="QB39" s="113"/>
      <c r="QC39" s="113"/>
      <c r="QD39" s="113"/>
      <c r="QE39" s="113"/>
      <c r="QF39" s="113"/>
      <c r="QG39" s="113"/>
      <c r="QH39" s="113"/>
      <c r="QI39" s="113"/>
      <c r="QJ39" s="113"/>
      <c r="QK39" s="113"/>
      <c r="QL39" s="113"/>
      <c r="QM39" s="113"/>
      <c r="QN39" s="113"/>
      <c r="QO39" s="113"/>
      <c r="QP39" s="113"/>
      <c r="QQ39" s="113"/>
      <c r="QR39" s="113"/>
      <c r="QS39" s="113"/>
      <c r="QT39" s="113"/>
      <c r="QU39" s="113"/>
      <c r="QV39" s="113"/>
      <c r="QW39" s="113"/>
      <c r="QX39" s="113"/>
      <c r="QY39" s="113"/>
      <c r="QZ39" s="113"/>
      <c r="RA39" s="113"/>
      <c r="RB39" s="113"/>
      <c r="RC39" s="113"/>
      <c r="RD39" s="113"/>
      <c r="RE39" s="113"/>
      <c r="RF39" s="113"/>
      <c r="RG39" s="113"/>
      <c r="RH39" s="113"/>
      <c r="RI39" s="113"/>
      <c r="RJ39" s="113"/>
      <c r="RK39" s="113"/>
      <c r="RL39" s="113"/>
      <c r="RM39" s="113"/>
      <c r="RN39" s="113"/>
      <c r="RO39" s="113"/>
      <c r="RP39" s="113"/>
      <c r="RQ39" s="113"/>
      <c r="RR39" s="113"/>
      <c r="RS39" s="113"/>
      <c r="RT39" s="113"/>
      <c r="RU39" s="113"/>
      <c r="RV39" s="113"/>
      <c r="RW39" s="113"/>
      <c r="RX39" s="113"/>
      <c r="RY39" s="113"/>
      <c r="RZ39" s="113"/>
      <c r="SA39" s="113"/>
      <c r="SB39" s="113"/>
      <c r="SC39" s="113"/>
      <c r="SD39" s="113"/>
      <c r="SE39" s="113"/>
      <c r="SF39" s="113"/>
      <c r="SG39" s="113"/>
      <c r="SH39" s="113"/>
      <c r="SI39" s="113"/>
      <c r="SJ39" s="113"/>
      <c r="SK39" s="113"/>
      <c r="SL39" s="113"/>
      <c r="SM39" s="113"/>
      <c r="SN39" s="113"/>
      <c r="SO39" s="113"/>
      <c r="SP39" s="113"/>
      <c r="SQ39" s="113"/>
      <c r="SR39" s="113"/>
      <c r="SS39" s="113"/>
      <c r="ST39" s="113"/>
      <c r="SU39" s="113"/>
      <c r="SV39" s="113"/>
      <c r="SW39" s="113"/>
      <c r="SX39" s="113"/>
      <c r="SY39" s="113"/>
      <c r="SZ39" s="113"/>
      <c r="TA39" s="113"/>
      <c r="TB39" s="113"/>
      <c r="TC39" s="113"/>
      <c r="TD39" s="113"/>
      <c r="TE39" s="113"/>
      <c r="TF39" s="113"/>
      <c r="TG39" s="113"/>
      <c r="TH39" s="113"/>
      <c r="TI39" s="113"/>
      <c r="TJ39" s="113"/>
      <c r="TK39" s="113"/>
      <c r="TL39" s="113"/>
      <c r="TM39" s="113"/>
      <c r="TN39" s="113"/>
      <c r="TO39" s="113"/>
      <c r="TP39" s="113"/>
      <c r="TQ39" s="113"/>
      <c r="TR39" s="113"/>
      <c r="TS39" s="113"/>
      <c r="TT39" s="113"/>
      <c r="TU39" s="113"/>
      <c r="TV39" s="113"/>
      <c r="TW39" s="113"/>
      <c r="TX39" s="113"/>
      <c r="TY39" s="113"/>
      <c r="TZ39" s="113"/>
      <c r="UA39" s="113"/>
      <c r="UB39" s="113"/>
      <c r="UC39" s="113"/>
      <c r="UD39" s="113"/>
      <c r="UE39" s="113"/>
      <c r="UF39" s="113"/>
      <c r="UG39" s="113"/>
      <c r="UH39" s="113"/>
      <c r="UI39" s="113"/>
      <c r="UJ39" s="113"/>
      <c r="UK39" s="113"/>
      <c r="UL39" s="113"/>
      <c r="UM39" s="113"/>
      <c r="UN39" s="113"/>
      <c r="UO39" s="113"/>
      <c r="UP39" s="113"/>
      <c r="UQ39" s="113"/>
      <c r="UR39" s="113"/>
      <c r="US39" s="113"/>
      <c r="UT39" s="113"/>
      <c r="UU39" s="113"/>
      <c r="UV39" s="113"/>
      <c r="UW39" s="113"/>
      <c r="UX39" s="113"/>
      <c r="UY39" s="113"/>
      <c r="UZ39" s="113"/>
      <c r="VA39" s="113"/>
      <c r="VB39" s="113"/>
      <c r="VC39" s="113"/>
      <c r="VD39" s="113"/>
      <c r="VE39" s="113"/>
      <c r="VF39" s="113"/>
      <c r="VG39" s="113"/>
      <c r="VH39" s="113"/>
      <c r="VI39" s="113"/>
      <c r="VJ39" s="113"/>
      <c r="VK39" s="113"/>
      <c r="VL39" s="113"/>
      <c r="VM39" s="113"/>
      <c r="VN39" s="113"/>
      <c r="VO39" s="113"/>
      <c r="VP39" s="113"/>
      <c r="VQ39" s="113"/>
      <c r="VR39" s="113"/>
      <c r="VS39" s="113"/>
      <c r="VT39" s="113"/>
      <c r="VU39" s="113"/>
      <c r="VV39" s="113"/>
      <c r="VW39" s="113"/>
      <c r="VX39" s="113"/>
      <c r="VY39" s="113"/>
      <c r="VZ39" s="113"/>
      <c r="WA39" s="113"/>
      <c r="WB39" s="113"/>
      <c r="WC39" s="113"/>
      <c r="WD39" s="113"/>
      <c r="WE39" s="113"/>
      <c r="WF39" s="113"/>
      <c r="WG39" s="113"/>
      <c r="WH39" s="113"/>
      <c r="WI39" s="113"/>
      <c r="WJ39" s="113"/>
      <c r="WK39" s="113"/>
      <c r="WL39" s="113"/>
      <c r="WM39" s="113"/>
      <c r="WN39" s="113"/>
      <c r="WO39" s="113"/>
      <c r="WP39" s="113"/>
      <c r="WQ39" s="113"/>
      <c r="WR39" s="113"/>
      <c r="WS39" s="113"/>
      <c r="WT39" s="113"/>
      <c r="WU39" s="113"/>
      <c r="WV39" s="113"/>
      <c r="WW39" s="113"/>
      <c r="WX39" s="113"/>
      <c r="WY39" s="113"/>
      <c r="WZ39" s="113"/>
      <c r="XA39" s="113"/>
      <c r="XB39" s="113"/>
      <c r="XC39" s="113"/>
      <c r="XD39" s="113"/>
      <c r="XE39" s="113"/>
      <c r="XF39" s="113"/>
      <c r="XG39" s="113"/>
      <c r="XH39" s="113"/>
      <c r="XI39" s="113"/>
      <c r="XJ39" s="113"/>
      <c r="XK39" s="113"/>
      <c r="XL39" s="113"/>
      <c r="XM39" s="113"/>
      <c r="XN39" s="113"/>
      <c r="XO39" s="113"/>
      <c r="XP39" s="113"/>
      <c r="XQ39" s="113"/>
      <c r="XR39" s="113"/>
      <c r="XS39" s="113"/>
      <c r="XT39" s="113"/>
      <c r="XU39" s="113"/>
      <c r="XV39" s="113"/>
      <c r="XW39" s="113"/>
      <c r="XX39" s="113"/>
      <c r="XY39" s="113"/>
      <c r="XZ39" s="113"/>
      <c r="YA39" s="113"/>
      <c r="YB39" s="113"/>
      <c r="YC39" s="113"/>
      <c r="YD39" s="113"/>
      <c r="YE39" s="113"/>
      <c r="YF39" s="113"/>
      <c r="YG39" s="113"/>
      <c r="YH39" s="113"/>
      <c r="YI39" s="113"/>
      <c r="YJ39" s="113"/>
      <c r="YK39" s="113"/>
      <c r="YL39" s="113"/>
      <c r="YM39" s="113"/>
      <c r="YN39" s="113"/>
      <c r="YO39" s="113"/>
      <c r="YP39" s="113"/>
      <c r="YQ39" s="113"/>
      <c r="YR39" s="113"/>
      <c r="YS39" s="113"/>
      <c r="YT39" s="113"/>
      <c r="YU39" s="113"/>
      <c r="YV39" s="113"/>
      <c r="YW39" s="113"/>
      <c r="YX39" s="113"/>
      <c r="YY39" s="113"/>
      <c r="YZ39" s="113"/>
      <c r="ZA39" s="113"/>
      <c r="ZB39" s="113"/>
      <c r="ZC39" s="113"/>
      <c r="ZD39" s="113"/>
      <c r="ZE39" s="113"/>
      <c r="ZF39" s="113"/>
      <c r="ZG39" s="113"/>
      <c r="ZH39" s="113"/>
      <c r="ZI39" s="113"/>
      <c r="ZJ39" s="113"/>
      <c r="ZK39" s="113"/>
      <c r="ZL39" s="113"/>
      <c r="ZM39" s="113"/>
      <c r="ZN39" s="113"/>
      <c r="ZO39" s="113"/>
      <c r="ZP39" s="113"/>
      <c r="ZQ39" s="113"/>
      <c r="ZR39" s="113"/>
      <c r="ZS39" s="113"/>
      <c r="ZT39" s="113"/>
      <c r="ZU39" s="113"/>
      <c r="ZV39" s="113"/>
      <c r="ZW39" s="113"/>
      <c r="ZX39" s="113"/>
      <c r="ZY39" s="113"/>
      <c r="ZZ39" s="113"/>
    </row>
    <row r="40" spans="1:702" hidden="1" outlineLevel="1">
      <c r="A40" s="8">
        <v>41426</v>
      </c>
      <c r="B40" s="113">
        <v>127668.35316533</v>
      </c>
      <c r="C40" s="113">
        <v>4045.7599088799998</v>
      </c>
      <c r="D40" s="113">
        <v>1654.4779441799999</v>
      </c>
      <c r="E40" s="113">
        <v>13322.43927855</v>
      </c>
      <c r="F40" s="113">
        <v>24.01999429</v>
      </c>
      <c r="G40" s="113">
        <v>295.66113674000002</v>
      </c>
      <c r="H40" s="113">
        <v>4128.37557939</v>
      </c>
      <c r="I40" s="113">
        <v>90619.47627159</v>
      </c>
      <c r="J40" s="113">
        <v>3559.0395686799998</v>
      </c>
      <c r="K40" s="113">
        <v>203.97131067000001</v>
      </c>
      <c r="L40" s="113">
        <v>540.76438581000002</v>
      </c>
      <c r="M40" s="169" t="s">
        <v>189</v>
      </c>
      <c r="N40" s="113">
        <v>3832.9781410800001</v>
      </c>
      <c r="O40" s="113">
        <v>574.21713480999995</v>
      </c>
      <c r="P40" s="113">
        <v>1433.38465045</v>
      </c>
      <c r="Q40" s="113">
        <v>51.791378379999998</v>
      </c>
      <c r="R40" s="113">
        <v>198.36572892999999</v>
      </c>
      <c r="S40" s="113">
        <v>3089.50439693</v>
      </c>
      <c r="T40" s="113">
        <v>94.126355970000006</v>
      </c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3"/>
      <c r="JB40" s="113"/>
      <c r="JC40" s="113"/>
      <c r="JD40" s="113"/>
      <c r="JE40" s="113"/>
      <c r="JF40" s="113"/>
      <c r="JG40" s="113"/>
      <c r="JH40" s="113"/>
      <c r="JI40" s="113"/>
      <c r="JJ40" s="113"/>
      <c r="JK40" s="113"/>
      <c r="JL40" s="113"/>
      <c r="JM40" s="113"/>
      <c r="JN40" s="113"/>
      <c r="JO40" s="113"/>
      <c r="JP40" s="113"/>
      <c r="JQ40" s="113"/>
      <c r="JR40" s="113"/>
      <c r="JS40" s="113"/>
      <c r="JT40" s="113"/>
      <c r="JU40" s="113"/>
      <c r="JV40" s="113"/>
      <c r="JW40" s="113"/>
      <c r="JX40" s="113"/>
      <c r="JY40" s="113"/>
      <c r="JZ40" s="113"/>
      <c r="KA40" s="113"/>
      <c r="KB40" s="113"/>
      <c r="KC40" s="113"/>
      <c r="KD40" s="113"/>
      <c r="KE40" s="113"/>
      <c r="KF40" s="113"/>
      <c r="KG40" s="113"/>
      <c r="KH40" s="113"/>
      <c r="KI40" s="113"/>
      <c r="KJ40" s="113"/>
      <c r="KK40" s="113"/>
      <c r="KL40" s="113"/>
      <c r="KM40" s="113"/>
      <c r="KN40" s="113"/>
      <c r="KO40" s="113"/>
      <c r="KP40" s="113"/>
      <c r="KQ40" s="113"/>
      <c r="KR40" s="113"/>
      <c r="KS40" s="113"/>
      <c r="KT40" s="113"/>
      <c r="KU40" s="113"/>
      <c r="KV40" s="113"/>
      <c r="KW40" s="113"/>
      <c r="KX40" s="113"/>
      <c r="KY40" s="113"/>
      <c r="KZ40" s="113"/>
      <c r="LA40" s="113"/>
      <c r="LB40" s="113"/>
      <c r="LC40" s="113"/>
      <c r="LD40" s="113"/>
      <c r="LE40" s="113"/>
      <c r="LF40" s="113"/>
      <c r="LG40" s="113"/>
      <c r="LH40" s="113"/>
      <c r="LI40" s="113"/>
      <c r="LJ40" s="113"/>
      <c r="LK40" s="113"/>
      <c r="LL40" s="113"/>
      <c r="LM40" s="113"/>
      <c r="LN40" s="113"/>
      <c r="LO40" s="113"/>
      <c r="LP40" s="113"/>
      <c r="LQ40" s="113"/>
      <c r="LR40" s="113"/>
      <c r="LS40" s="113"/>
      <c r="LT40" s="113"/>
      <c r="LU40" s="113"/>
      <c r="LV40" s="113"/>
      <c r="LW40" s="113"/>
      <c r="LX40" s="113"/>
      <c r="LY40" s="113"/>
      <c r="LZ40" s="113"/>
      <c r="MA40" s="113"/>
      <c r="MB40" s="113"/>
      <c r="MC40" s="113"/>
      <c r="MD40" s="113"/>
      <c r="ME40" s="113"/>
      <c r="MF40" s="113"/>
      <c r="MG40" s="113"/>
      <c r="MH40" s="113"/>
      <c r="MI40" s="113"/>
      <c r="MJ40" s="113"/>
      <c r="MK40" s="113"/>
      <c r="ML40" s="113"/>
      <c r="MM40" s="113"/>
      <c r="MN40" s="113"/>
      <c r="MO40" s="113"/>
      <c r="MP40" s="113"/>
      <c r="MQ40" s="113"/>
      <c r="MR40" s="113"/>
      <c r="MS40" s="113"/>
      <c r="MT40" s="113"/>
      <c r="MU40" s="113"/>
      <c r="MV40" s="113"/>
      <c r="MW40" s="113"/>
      <c r="MX40" s="113"/>
      <c r="MY40" s="113"/>
      <c r="MZ40" s="113"/>
      <c r="NA40" s="113"/>
      <c r="NB40" s="113"/>
      <c r="NC40" s="113"/>
      <c r="ND40" s="113"/>
      <c r="NE40" s="113"/>
      <c r="NF40" s="113"/>
      <c r="NG40" s="113"/>
      <c r="NH40" s="113"/>
      <c r="NI40" s="113"/>
      <c r="NJ40" s="113"/>
      <c r="NK40" s="113"/>
      <c r="NL40" s="113"/>
      <c r="NM40" s="113"/>
      <c r="NN40" s="113"/>
      <c r="NO40" s="113"/>
      <c r="NP40" s="113"/>
      <c r="NQ40" s="113"/>
      <c r="NR40" s="113"/>
      <c r="NS40" s="113"/>
      <c r="NT40" s="113"/>
      <c r="NU40" s="113"/>
      <c r="NV40" s="113"/>
      <c r="NW40" s="113"/>
      <c r="NX40" s="113"/>
      <c r="NY40" s="113"/>
      <c r="NZ40" s="113"/>
      <c r="OA40" s="113"/>
      <c r="OB40" s="113"/>
      <c r="OC40" s="113"/>
      <c r="OD40" s="113"/>
      <c r="OE40" s="113"/>
      <c r="OF40" s="113"/>
      <c r="OG40" s="113"/>
      <c r="OH40" s="113"/>
      <c r="OI40" s="113"/>
      <c r="OJ40" s="113"/>
      <c r="OK40" s="113"/>
      <c r="OL40" s="113"/>
      <c r="OM40" s="113"/>
      <c r="ON40" s="113"/>
      <c r="OO40" s="113"/>
      <c r="OP40" s="113"/>
      <c r="OQ40" s="113"/>
      <c r="OR40" s="113"/>
      <c r="OS40" s="113"/>
      <c r="OT40" s="113"/>
      <c r="OU40" s="113"/>
      <c r="OV40" s="113"/>
      <c r="OW40" s="113"/>
      <c r="OX40" s="113"/>
      <c r="OY40" s="113"/>
      <c r="OZ40" s="113"/>
      <c r="PA40" s="113"/>
      <c r="PB40" s="113"/>
      <c r="PC40" s="113"/>
      <c r="PD40" s="113"/>
      <c r="PE40" s="113"/>
      <c r="PF40" s="113"/>
      <c r="PG40" s="113"/>
      <c r="PH40" s="113"/>
      <c r="PI40" s="113"/>
      <c r="PJ40" s="113"/>
      <c r="PK40" s="113"/>
      <c r="PL40" s="113"/>
      <c r="PM40" s="113"/>
      <c r="PN40" s="113"/>
      <c r="PO40" s="113"/>
      <c r="PP40" s="113"/>
      <c r="PQ40" s="113"/>
      <c r="PR40" s="113"/>
      <c r="PS40" s="113"/>
      <c r="PT40" s="113"/>
      <c r="PU40" s="113"/>
      <c r="PV40" s="113"/>
      <c r="PW40" s="113"/>
      <c r="PX40" s="113"/>
      <c r="PY40" s="113"/>
      <c r="PZ40" s="113"/>
      <c r="QA40" s="113"/>
      <c r="QB40" s="113"/>
      <c r="QC40" s="113"/>
      <c r="QD40" s="113"/>
      <c r="QE40" s="113"/>
      <c r="QF40" s="113"/>
      <c r="QG40" s="113"/>
      <c r="QH40" s="113"/>
      <c r="QI40" s="113"/>
      <c r="QJ40" s="113"/>
      <c r="QK40" s="113"/>
      <c r="QL40" s="113"/>
      <c r="QM40" s="113"/>
      <c r="QN40" s="113"/>
      <c r="QO40" s="113"/>
      <c r="QP40" s="113"/>
      <c r="QQ40" s="113"/>
      <c r="QR40" s="113"/>
      <c r="QS40" s="113"/>
      <c r="QT40" s="113"/>
      <c r="QU40" s="113"/>
      <c r="QV40" s="113"/>
      <c r="QW40" s="113"/>
      <c r="QX40" s="113"/>
      <c r="QY40" s="113"/>
      <c r="QZ40" s="113"/>
      <c r="RA40" s="113"/>
      <c r="RB40" s="113"/>
      <c r="RC40" s="113"/>
      <c r="RD40" s="113"/>
      <c r="RE40" s="113"/>
      <c r="RF40" s="113"/>
      <c r="RG40" s="113"/>
      <c r="RH40" s="113"/>
      <c r="RI40" s="113"/>
      <c r="RJ40" s="113"/>
      <c r="RK40" s="113"/>
      <c r="RL40" s="113"/>
      <c r="RM40" s="113"/>
      <c r="RN40" s="113"/>
      <c r="RO40" s="113"/>
      <c r="RP40" s="113"/>
      <c r="RQ40" s="113"/>
      <c r="RR40" s="113"/>
      <c r="RS40" s="113"/>
      <c r="RT40" s="113"/>
      <c r="RU40" s="113"/>
      <c r="RV40" s="113"/>
      <c r="RW40" s="113"/>
      <c r="RX40" s="113"/>
      <c r="RY40" s="113"/>
      <c r="RZ40" s="113"/>
      <c r="SA40" s="113"/>
      <c r="SB40" s="113"/>
      <c r="SC40" s="113"/>
      <c r="SD40" s="113"/>
      <c r="SE40" s="113"/>
      <c r="SF40" s="113"/>
      <c r="SG40" s="113"/>
      <c r="SH40" s="113"/>
      <c r="SI40" s="113"/>
      <c r="SJ40" s="113"/>
      <c r="SK40" s="113"/>
      <c r="SL40" s="113"/>
      <c r="SM40" s="113"/>
      <c r="SN40" s="113"/>
      <c r="SO40" s="113"/>
      <c r="SP40" s="113"/>
      <c r="SQ40" s="113"/>
      <c r="SR40" s="113"/>
      <c r="SS40" s="113"/>
      <c r="ST40" s="113"/>
      <c r="SU40" s="113"/>
      <c r="SV40" s="113"/>
      <c r="SW40" s="113"/>
      <c r="SX40" s="113"/>
      <c r="SY40" s="113"/>
      <c r="SZ40" s="113"/>
      <c r="TA40" s="113"/>
      <c r="TB40" s="113"/>
      <c r="TC40" s="113"/>
      <c r="TD40" s="113"/>
      <c r="TE40" s="113"/>
      <c r="TF40" s="113"/>
      <c r="TG40" s="113"/>
      <c r="TH40" s="113"/>
      <c r="TI40" s="113"/>
      <c r="TJ40" s="113"/>
      <c r="TK40" s="113"/>
      <c r="TL40" s="113"/>
      <c r="TM40" s="113"/>
      <c r="TN40" s="113"/>
      <c r="TO40" s="113"/>
      <c r="TP40" s="113"/>
      <c r="TQ40" s="113"/>
      <c r="TR40" s="113"/>
      <c r="TS40" s="113"/>
      <c r="TT40" s="113"/>
      <c r="TU40" s="113"/>
      <c r="TV40" s="113"/>
      <c r="TW40" s="113"/>
      <c r="TX40" s="113"/>
      <c r="TY40" s="113"/>
      <c r="TZ40" s="113"/>
      <c r="UA40" s="113"/>
      <c r="UB40" s="113"/>
      <c r="UC40" s="113"/>
      <c r="UD40" s="113"/>
      <c r="UE40" s="113"/>
      <c r="UF40" s="113"/>
      <c r="UG40" s="113"/>
      <c r="UH40" s="113"/>
      <c r="UI40" s="113"/>
      <c r="UJ40" s="113"/>
      <c r="UK40" s="113"/>
      <c r="UL40" s="113"/>
      <c r="UM40" s="113"/>
      <c r="UN40" s="113"/>
      <c r="UO40" s="113"/>
      <c r="UP40" s="113"/>
      <c r="UQ40" s="113"/>
      <c r="UR40" s="113"/>
      <c r="US40" s="113"/>
      <c r="UT40" s="113"/>
      <c r="UU40" s="113"/>
      <c r="UV40" s="113"/>
      <c r="UW40" s="113"/>
      <c r="UX40" s="113"/>
      <c r="UY40" s="113"/>
      <c r="UZ40" s="113"/>
      <c r="VA40" s="113"/>
      <c r="VB40" s="113"/>
      <c r="VC40" s="113"/>
      <c r="VD40" s="113"/>
      <c r="VE40" s="113"/>
      <c r="VF40" s="113"/>
      <c r="VG40" s="113"/>
      <c r="VH40" s="113"/>
      <c r="VI40" s="113"/>
      <c r="VJ40" s="113"/>
      <c r="VK40" s="113"/>
      <c r="VL40" s="113"/>
      <c r="VM40" s="113"/>
      <c r="VN40" s="113"/>
      <c r="VO40" s="113"/>
      <c r="VP40" s="113"/>
      <c r="VQ40" s="113"/>
      <c r="VR40" s="113"/>
      <c r="VS40" s="113"/>
      <c r="VT40" s="113"/>
      <c r="VU40" s="113"/>
      <c r="VV40" s="113"/>
      <c r="VW40" s="113"/>
      <c r="VX40" s="113"/>
      <c r="VY40" s="113"/>
      <c r="VZ40" s="113"/>
      <c r="WA40" s="113"/>
      <c r="WB40" s="113"/>
      <c r="WC40" s="113"/>
      <c r="WD40" s="113"/>
      <c r="WE40" s="113"/>
      <c r="WF40" s="113"/>
      <c r="WG40" s="113"/>
      <c r="WH40" s="113"/>
      <c r="WI40" s="113"/>
      <c r="WJ40" s="113"/>
      <c r="WK40" s="113"/>
      <c r="WL40" s="113"/>
      <c r="WM40" s="113"/>
      <c r="WN40" s="113"/>
      <c r="WO40" s="113"/>
      <c r="WP40" s="113"/>
      <c r="WQ40" s="113"/>
      <c r="WR40" s="113"/>
      <c r="WS40" s="113"/>
      <c r="WT40" s="113"/>
      <c r="WU40" s="113"/>
      <c r="WV40" s="113"/>
      <c r="WW40" s="113"/>
      <c r="WX40" s="113"/>
      <c r="WY40" s="113"/>
      <c r="WZ40" s="113"/>
      <c r="XA40" s="113"/>
      <c r="XB40" s="113"/>
      <c r="XC40" s="113"/>
      <c r="XD40" s="113"/>
      <c r="XE40" s="113"/>
      <c r="XF40" s="113"/>
      <c r="XG40" s="113"/>
      <c r="XH40" s="113"/>
      <c r="XI40" s="113"/>
      <c r="XJ40" s="113"/>
      <c r="XK40" s="113"/>
      <c r="XL40" s="113"/>
      <c r="XM40" s="113"/>
      <c r="XN40" s="113"/>
      <c r="XO40" s="113"/>
      <c r="XP40" s="113"/>
      <c r="XQ40" s="113"/>
      <c r="XR40" s="113"/>
      <c r="XS40" s="113"/>
      <c r="XT40" s="113"/>
      <c r="XU40" s="113"/>
      <c r="XV40" s="113"/>
      <c r="XW40" s="113"/>
      <c r="XX40" s="113"/>
      <c r="XY40" s="113"/>
      <c r="XZ40" s="113"/>
      <c r="YA40" s="113"/>
      <c r="YB40" s="113"/>
      <c r="YC40" s="113"/>
      <c r="YD40" s="113"/>
      <c r="YE40" s="113"/>
      <c r="YF40" s="113"/>
      <c r="YG40" s="113"/>
      <c r="YH40" s="113"/>
      <c r="YI40" s="113"/>
      <c r="YJ40" s="113"/>
      <c r="YK40" s="113"/>
      <c r="YL40" s="113"/>
      <c r="YM40" s="113"/>
      <c r="YN40" s="113"/>
      <c r="YO40" s="113"/>
      <c r="YP40" s="113"/>
      <c r="YQ40" s="113"/>
      <c r="YR40" s="113"/>
      <c r="YS40" s="113"/>
      <c r="YT40" s="113"/>
      <c r="YU40" s="113"/>
      <c r="YV40" s="113"/>
      <c r="YW40" s="113"/>
      <c r="YX40" s="113"/>
      <c r="YY40" s="113"/>
      <c r="YZ40" s="113"/>
      <c r="ZA40" s="113"/>
      <c r="ZB40" s="113"/>
      <c r="ZC40" s="113"/>
      <c r="ZD40" s="113"/>
      <c r="ZE40" s="113"/>
      <c r="ZF40" s="113"/>
      <c r="ZG40" s="113"/>
      <c r="ZH40" s="113"/>
      <c r="ZI40" s="113"/>
      <c r="ZJ40" s="113"/>
      <c r="ZK40" s="113"/>
      <c r="ZL40" s="113"/>
      <c r="ZM40" s="113"/>
      <c r="ZN40" s="113"/>
      <c r="ZO40" s="113"/>
      <c r="ZP40" s="113"/>
      <c r="ZQ40" s="113"/>
      <c r="ZR40" s="113"/>
      <c r="ZS40" s="113"/>
      <c r="ZT40" s="113"/>
      <c r="ZU40" s="113"/>
      <c r="ZV40" s="113"/>
      <c r="ZW40" s="113"/>
      <c r="ZX40" s="113"/>
      <c r="ZY40" s="113"/>
      <c r="ZZ40" s="113"/>
    </row>
    <row r="41" spans="1:702" hidden="1" outlineLevel="1">
      <c r="A41" s="8">
        <v>41456</v>
      </c>
      <c r="B41" s="113">
        <v>127967.15189821</v>
      </c>
      <c r="C41" s="113">
        <v>4125.3372554300004</v>
      </c>
      <c r="D41" s="113">
        <v>1655.4912793999999</v>
      </c>
      <c r="E41" s="113">
        <v>13889.78076247</v>
      </c>
      <c r="F41" s="113">
        <v>27.881056600000001</v>
      </c>
      <c r="G41" s="113">
        <v>323.48747366999999</v>
      </c>
      <c r="H41" s="113">
        <v>4122.2688811600001</v>
      </c>
      <c r="I41" s="113">
        <v>90268.091795500004</v>
      </c>
      <c r="J41" s="113">
        <v>3636.80487425</v>
      </c>
      <c r="K41" s="113">
        <v>207.91753911000001</v>
      </c>
      <c r="L41" s="113">
        <v>542.18099027999995</v>
      </c>
      <c r="M41" s="169" t="s">
        <v>189</v>
      </c>
      <c r="N41" s="113">
        <v>3874.05560638</v>
      </c>
      <c r="O41" s="113">
        <v>475.62222421000001</v>
      </c>
      <c r="P41" s="113">
        <v>1692.29912964</v>
      </c>
      <c r="Q41" s="113">
        <v>57.38777262</v>
      </c>
      <c r="R41" s="113">
        <v>200.94773216999999</v>
      </c>
      <c r="S41" s="113">
        <v>2772.99419205</v>
      </c>
      <c r="T41" s="113">
        <v>94.603333269999993</v>
      </c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3"/>
      <c r="JB41" s="113"/>
      <c r="JC41" s="113"/>
      <c r="JD41" s="113"/>
      <c r="JE41" s="113"/>
      <c r="JF41" s="113"/>
      <c r="JG41" s="113"/>
      <c r="JH41" s="113"/>
      <c r="JI41" s="113"/>
      <c r="JJ41" s="113"/>
      <c r="JK41" s="113"/>
      <c r="JL41" s="113"/>
      <c r="JM41" s="113"/>
      <c r="JN41" s="113"/>
      <c r="JO41" s="113"/>
      <c r="JP41" s="113"/>
      <c r="JQ41" s="113"/>
      <c r="JR41" s="113"/>
      <c r="JS41" s="113"/>
      <c r="JT41" s="113"/>
      <c r="JU41" s="113"/>
      <c r="JV41" s="113"/>
      <c r="JW41" s="113"/>
      <c r="JX41" s="113"/>
      <c r="JY41" s="113"/>
      <c r="JZ41" s="113"/>
      <c r="KA41" s="113"/>
      <c r="KB41" s="113"/>
      <c r="KC41" s="113"/>
      <c r="KD41" s="113"/>
      <c r="KE41" s="113"/>
      <c r="KF41" s="113"/>
      <c r="KG41" s="113"/>
      <c r="KH41" s="113"/>
      <c r="KI41" s="113"/>
      <c r="KJ41" s="113"/>
      <c r="KK41" s="113"/>
      <c r="KL41" s="113"/>
      <c r="KM41" s="113"/>
      <c r="KN41" s="113"/>
      <c r="KO41" s="113"/>
      <c r="KP41" s="113"/>
      <c r="KQ41" s="113"/>
      <c r="KR41" s="113"/>
      <c r="KS41" s="113"/>
      <c r="KT41" s="113"/>
      <c r="KU41" s="113"/>
      <c r="KV41" s="113"/>
      <c r="KW41" s="113"/>
      <c r="KX41" s="113"/>
      <c r="KY41" s="113"/>
      <c r="KZ41" s="113"/>
      <c r="LA41" s="113"/>
      <c r="LB41" s="113"/>
      <c r="LC41" s="113"/>
      <c r="LD41" s="113"/>
      <c r="LE41" s="113"/>
      <c r="LF41" s="113"/>
      <c r="LG41" s="113"/>
      <c r="LH41" s="113"/>
      <c r="LI41" s="113"/>
      <c r="LJ41" s="113"/>
      <c r="LK41" s="113"/>
      <c r="LL41" s="113"/>
      <c r="LM41" s="113"/>
      <c r="LN41" s="113"/>
      <c r="LO41" s="113"/>
      <c r="LP41" s="113"/>
      <c r="LQ41" s="113"/>
      <c r="LR41" s="113"/>
      <c r="LS41" s="113"/>
      <c r="LT41" s="113"/>
      <c r="LU41" s="113"/>
      <c r="LV41" s="113"/>
      <c r="LW41" s="113"/>
      <c r="LX41" s="113"/>
      <c r="LY41" s="113"/>
      <c r="LZ41" s="113"/>
      <c r="MA41" s="113"/>
      <c r="MB41" s="113"/>
      <c r="MC41" s="113"/>
      <c r="MD41" s="113"/>
      <c r="ME41" s="113"/>
      <c r="MF41" s="113"/>
      <c r="MG41" s="113"/>
      <c r="MH41" s="113"/>
      <c r="MI41" s="113"/>
      <c r="MJ41" s="113"/>
      <c r="MK41" s="113"/>
      <c r="ML41" s="113"/>
      <c r="MM41" s="113"/>
      <c r="MN41" s="113"/>
      <c r="MO41" s="113"/>
      <c r="MP41" s="113"/>
      <c r="MQ41" s="113"/>
      <c r="MR41" s="113"/>
      <c r="MS41" s="113"/>
      <c r="MT41" s="113"/>
      <c r="MU41" s="113"/>
      <c r="MV41" s="113"/>
      <c r="MW41" s="113"/>
      <c r="MX41" s="113"/>
      <c r="MY41" s="113"/>
      <c r="MZ41" s="113"/>
      <c r="NA41" s="113"/>
      <c r="NB41" s="113"/>
      <c r="NC41" s="113"/>
      <c r="ND41" s="113"/>
      <c r="NE41" s="113"/>
      <c r="NF41" s="113"/>
      <c r="NG41" s="113"/>
      <c r="NH41" s="113"/>
      <c r="NI41" s="113"/>
      <c r="NJ41" s="113"/>
      <c r="NK41" s="113"/>
      <c r="NL41" s="113"/>
      <c r="NM41" s="113"/>
      <c r="NN41" s="113"/>
      <c r="NO41" s="113"/>
      <c r="NP41" s="113"/>
      <c r="NQ41" s="113"/>
      <c r="NR41" s="113"/>
      <c r="NS41" s="113"/>
      <c r="NT41" s="113"/>
      <c r="NU41" s="113"/>
      <c r="NV41" s="113"/>
      <c r="NW41" s="113"/>
      <c r="NX41" s="113"/>
      <c r="NY41" s="113"/>
      <c r="NZ41" s="113"/>
      <c r="OA41" s="113"/>
      <c r="OB41" s="113"/>
      <c r="OC41" s="113"/>
      <c r="OD41" s="113"/>
      <c r="OE41" s="113"/>
      <c r="OF41" s="113"/>
      <c r="OG41" s="113"/>
      <c r="OH41" s="113"/>
      <c r="OI41" s="113"/>
      <c r="OJ41" s="113"/>
      <c r="OK41" s="113"/>
      <c r="OL41" s="113"/>
      <c r="OM41" s="113"/>
      <c r="ON41" s="113"/>
      <c r="OO41" s="113"/>
      <c r="OP41" s="113"/>
      <c r="OQ41" s="113"/>
      <c r="OR41" s="113"/>
      <c r="OS41" s="113"/>
      <c r="OT41" s="113"/>
      <c r="OU41" s="113"/>
      <c r="OV41" s="113"/>
      <c r="OW41" s="113"/>
      <c r="OX41" s="113"/>
      <c r="OY41" s="113"/>
      <c r="OZ41" s="113"/>
      <c r="PA41" s="113"/>
      <c r="PB41" s="113"/>
      <c r="PC41" s="113"/>
      <c r="PD41" s="113"/>
      <c r="PE41" s="113"/>
      <c r="PF41" s="113"/>
      <c r="PG41" s="113"/>
      <c r="PH41" s="113"/>
      <c r="PI41" s="113"/>
      <c r="PJ41" s="113"/>
      <c r="PK41" s="113"/>
      <c r="PL41" s="113"/>
      <c r="PM41" s="113"/>
      <c r="PN41" s="113"/>
      <c r="PO41" s="113"/>
      <c r="PP41" s="113"/>
      <c r="PQ41" s="113"/>
      <c r="PR41" s="113"/>
      <c r="PS41" s="113"/>
      <c r="PT41" s="113"/>
      <c r="PU41" s="113"/>
      <c r="PV41" s="113"/>
      <c r="PW41" s="113"/>
      <c r="PX41" s="113"/>
      <c r="PY41" s="113"/>
      <c r="PZ41" s="113"/>
      <c r="QA41" s="113"/>
      <c r="QB41" s="113"/>
      <c r="QC41" s="113"/>
      <c r="QD41" s="113"/>
      <c r="QE41" s="113"/>
      <c r="QF41" s="113"/>
      <c r="QG41" s="113"/>
      <c r="QH41" s="113"/>
      <c r="QI41" s="113"/>
      <c r="QJ41" s="113"/>
      <c r="QK41" s="113"/>
      <c r="QL41" s="113"/>
      <c r="QM41" s="113"/>
      <c r="QN41" s="113"/>
      <c r="QO41" s="113"/>
      <c r="QP41" s="113"/>
      <c r="QQ41" s="113"/>
      <c r="QR41" s="113"/>
      <c r="QS41" s="113"/>
      <c r="QT41" s="113"/>
      <c r="QU41" s="113"/>
      <c r="QV41" s="113"/>
      <c r="QW41" s="113"/>
      <c r="QX41" s="113"/>
      <c r="QY41" s="113"/>
      <c r="QZ41" s="113"/>
      <c r="RA41" s="113"/>
      <c r="RB41" s="113"/>
      <c r="RC41" s="113"/>
      <c r="RD41" s="113"/>
      <c r="RE41" s="113"/>
      <c r="RF41" s="113"/>
      <c r="RG41" s="113"/>
      <c r="RH41" s="113"/>
      <c r="RI41" s="113"/>
      <c r="RJ41" s="113"/>
      <c r="RK41" s="113"/>
      <c r="RL41" s="113"/>
      <c r="RM41" s="113"/>
      <c r="RN41" s="113"/>
      <c r="RO41" s="113"/>
      <c r="RP41" s="113"/>
      <c r="RQ41" s="113"/>
      <c r="RR41" s="113"/>
      <c r="RS41" s="113"/>
      <c r="RT41" s="113"/>
      <c r="RU41" s="113"/>
      <c r="RV41" s="113"/>
      <c r="RW41" s="113"/>
      <c r="RX41" s="113"/>
      <c r="RY41" s="113"/>
      <c r="RZ41" s="113"/>
      <c r="SA41" s="113"/>
      <c r="SB41" s="113"/>
      <c r="SC41" s="113"/>
      <c r="SD41" s="113"/>
      <c r="SE41" s="113"/>
      <c r="SF41" s="113"/>
      <c r="SG41" s="113"/>
      <c r="SH41" s="113"/>
      <c r="SI41" s="113"/>
      <c r="SJ41" s="113"/>
      <c r="SK41" s="113"/>
      <c r="SL41" s="113"/>
      <c r="SM41" s="113"/>
      <c r="SN41" s="113"/>
      <c r="SO41" s="113"/>
      <c r="SP41" s="113"/>
      <c r="SQ41" s="113"/>
      <c r="SR41" s="113"/>
      <c r="SS41" s="113"/>
      <c r="ST41" s="113"/>
      <c r="SU41" s="113"/>
      <c r="SV41" s="113"/>
      <c r="SW41" s="113"/>
      <c r="SX41" s="113"/>
      <c r="SY41" s="113"/>
      <c r="SZ41" s="113"/>
      <c r="TA41" s="113"/>
      <c r="TB41" s="113"/>
      <c r="TC41" s="113"/>
      <c r="TD41" s="113"/>
      <c r="TE41" s="113"/>
      <c r="TF41" s="113"/>
      <c r="TG41" s="113"/>
      <c r="TH41" s="113"/>
      <c r="TI41" s="113"/>
      <c r="TJ41" s="113"/>
      <c r="TK41" s="113"/>
      <c r="TL41" s="113"/>
      <c r="TM41" s="113"/>
      <c r="TN41" s="113"/>
      <c r="TO41" s="113"/>
      <c r="TP41" s="113"/>
      <c r="TQ41" s="113"/>
      <c r="TR41" s="113"/>
      <c r="TS41" s="113"/>
      <c r="TT41" s="113"/>
      <c r="TU41" s="113"/>
      <c r="TV41" s="113"/>
      <c r="TW41" s="113"/>
      <c r="TX41" s="113"/>
      <c r="TY41" s="113"/>
      <c r="TZ41" s="113"/>
      <c r="UA41" s="113"/>
      <c r="UB41" s="113"/>
      <c r="UC41" s="113"/>
      <c r="UD41" s="113"/>
      <c r="UE41" s="113"/>
      <c r="UF41" s="113"/>
      <c r="UG41" s="113"/>
      <c r="UH41" s="113"/>
      <c r="UI41" s="113"/>
      <c r="UJ41" s="113"/>
      <c r="UK41" s="113"/>
      <c r="UL41" s="113"/>
      <c r="UM41" s="113"/>
      <c r="UN41" s="113"/>
      <c r="UO41" s="113"/>
      <c r="UP41" s="113"/>
      <c r="UQ41" s="113"/>
      <c r="UR41" s="113"/>
      <c r="US41" s="113"/>
      <c r="UT41" s="113"/>
      <c r="UU41" s="113"/>
      <c r="UV41" s="113"/>
      <c r="UW41" s="113"/>
      <c r="UX41" s="113"/>
      <c r="UY41" s="113"/>
      <c r="UZ41" s="113"/>
      <c r="VA41" s="113"/>
      <c r="VB41" s="113"/>
      <c r="VC41" s="113"/>
      <c r="VD41" s="113"/>
      <c r="VE41" s="113"/>
      <c r="VF41" s="113"/>
      <c r="VG41" s="113"/>
      <c r="VH41" s="113"/>
      <c r="VI41" s="113"/>
      <c r="VJ41" s="113"/>
      <c r="VK41" s="113"/>
      <c r="VL41" s="113"/>
      <c r="VM41" s="113"/>
      <c r="VN41" s="113"/>
      <c r="VO41" s="113"/>
      <c r="VP41" s="113"/>
      <c r="VQ41" s="113"/>
      <c r="VR41" s="113"/>
      <c r="VS41" s="113"/>
      <c r="VT41" s="113"/>
      <c r="VU41" s="113"/>
      <c r="VV41" s="113"/>
      <c r="VW41" s="113"/>
      <c r="VX41" s="113"/>
      <c r="VY41" s="113"/>
      <c r="VZ41" s="113"/>
      <c r="WA41" s="113"/>
      <c r="WB41" s="113"/>
      <c r="WC41" s="113"/>
      <c r="WD41" s="113"/>
      <c r="WE41" s="113"/>
      <c r="WF41" s="113"/>
      <c r="WG41" s="113"/>
      <c r="WH41" s="113"/>
      <c r="WI41" s="113"/>
      <c r="WJ41" s="113"/>
      <c r="WK41" s="113"/>
      <c r="WL41" s="113"/>
      <c r="WM41" s="113"/>
      <c r="WN41" s="113"/>
      <c r="WO41" s="113"/>
      <c r="WP41" s="113"/>
      <c r="WQ41" s="113"/>
      <c r="WR41" s="113"/>
      <c r="WS41" s="113"/>
      <c r="WT41" s="113"/>
      <c r="WU41" s="113"/>
      <c r="WV41" s="113"/>
      <c r="WW41" s="113"/>
      <c r="WX41" s="113"/>
      <c r="WY41" s="113"/>
      <c r="WZ41" s="113"/>
      <c r="XA41" s="113"/>
      <c r="XB41" s="113"/>
      <c r="XC41" s="113"/>
      <c r="XD41" s="113"/>
      <c r="XE41" s="113"/>
      <c r="XF41" s="113"/>
      <c r="XG41" s="113"/>
      <c r="XH41" s="113"/>
      <c r="XI41" s="113"/>
      <c r="XJ41" s="113"/>
      <c r="XK41" s="113"/>
      <c r="XL41" s="113"/>
      <c r="XM41" s="113"/>
      <c r="XN41" s="113"/>
      <c r="XO41" s="113"/>
      <c r="XP41" s="113"/>
      <c r="XQ41" s="113"/>
      <c r="XR41" s="113"/>
      <c r="XS41" s="113"/>
      <c r="XT41" s="113"/>
      <c r="XU41" s="113"/>
      <c r="XV41" s="113"/>
      <c r="XW41" s="113"/>
      <c r="XX41" s="113"/>
      <c r="XY41" s="113"/>
      <c r="XZ41" s="113"/>
      <c r="YA41" s="113"/>
      <c r="YB41" s="113"/>
      <c r="YC41" s="113"/>
      <c r="YD41" s="113"/>
      <c r="YE41" s="113"/>
      <c r="YF41" s="113"/>
      <c r="YG41" s="113"/>
      <c r="YH41" s="113"/>
      <c r="YI41" s="113"/>
      <c r="YJ41" s="113"/>
      <c r="YK41" s="113"/>
      <c r="YL41" s="113"/>
      <c r="YM41" s="113"/>
      <c r="YN41" s="113"/>
      <c r="YO41" s="113"/>
      <c r="YP41" s="113"/>
      <c r="YQ41" s="113"/>
      <c r="YR41" s="113"/>
      <c r="YS41" s="113"/>
      <c r="YT41" s="113"/>
      <c r="YU41" s="113"/>
      <c r="YV41" s="113"/>
      <c r="YW41" s="113"/>
      <c r="YX41" s="113"/>
      <c r="YY41" s="113"/>
      <c r="YZ41" s="113"/>
      <c r="ZA41" s="113"/>
      <c r="ZB41" s="113"/>
      <c r="ZC41" s="113"/>
      <c r="ZD41" s="113"/>
      <c r="ZE41" s="113"/>
      <c r="ZF41" s="113"/>
      <c r="ZG41" s="113"/>
      <c r="ZH41" s="113"/>
      <c r="ZI41" s="113"/>
      <c r="ZJ41" s="113"/>
      <c r="ZK41" s="113"/>
      <c r="ZL41" s="113"/>
      <c r="ZM41" s="113"/>
      <c r="ZN41" s="113"/>
      <c r="ZO41" s="113"/>
      <c r="ZP41" s="113"/>
      <c r="ZQ41" s="113"/>
      <c r="ZR41" s="113"/>
      <c r="ZS41" s="113"/>
      <c r="ZT41" s="113"/>
      <c r="ZU41" s="113"/>
      <c r="ZV41" s="113"/>
      <c r="ZW41" s="113"/>
      <c r="ZX41" s="113"/>
      <c r="ZY41" s="113"/>
      <c r="ZZ41" s="113"/>
    </row>
    <row r="42" spans="1:702" hidden="1" outlineLevel="1">
      <c r="A42" s="8">
        <v>41487</v>
      </c>
      <c r="B42" s="113">
        <v>128739.16926434</v>
      </c>
      <c r="C42" s="113">
        <v>4107.3157569799996</v>
      </c>
      <c r="D42" s="113">
        <v>1546.2135720000001</v>
      </c>
      <c r="E42" s="113">
        <v>14303.20310578</v>
      </c>
      <c r="F42" s="113">
        <v>29.410538549999998</v>
      </c>
      <c r="G42" s="113">
        <v>427.01163176</v>
      </c>
      <c r="H42" s="113">
        <v>3434.7874237199999</v>
      </c>
      <c r="I42" s="113">
        <v>89700.755510579998</v>
      </c>
      <c r="J42" s="113">
        <v>3389.89930065</v>
      </c>
      <c r="K42" s="113">
        <v>209.58657669999999</v>
      </c>
      <c r="L42" s="113">
        <v>620.04599879</v>
      </c>
      <c r="M42" s="169" t="s">
        <v>189</v>
      </c>
      <c r="N42" s="113">
        <v>4817.5877404700004</v>
      </c>
      <c r="O42" s="113">
        <v>449.61126166999998</v>
      </c>
      <c r="P42" s="113">
        <v>1973.7691089</v>
      </c>
      <c r="Q42" s="113">
        <v>4.2384764099999996</v>
      </c>
      <c r="R42" s="113">
        <v>203.37761209999999</v>
      </c>
      <c r="S42" s="113">
        <v>3428.19539592</v>
      </c>
      <c r="T42" s="113">
        <v>94.160253359999999</v>
      </c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3"/>
      <c r="IX42" s="113"/>
      <c r="IY42" s="113"/>
      <c r="IZ42" s="113"/>
      <c r="JA42" s="113"/>
      <c r="JB42" s="113"/>
      <c r="JC42" s="113"/>
      <c r="JD42" s="113"/>
      <c r="JE42" s="113"/>
      <c r="JF42" s="113"/>
      <c r="JG42" s="113"/>
      <c r="JH42" s="113"/>
      <c r="JI42" s="113"/>
      <c r="JJ42" s="113"/>
      <c r="JK42" s="113"/>
      <c r="JL42" s="113"/>
      <c r="JM42" s="113"/>
      <c r="JN42" s="113"/>
      <c r="JO42" s="113"/>
      <c r="JP42" s="113"/>
      <c r="JQ42" s="113"/>
      <c r="JR42" s="113"/>
      <c r="JS42" s="113"/>
      <c r="JT42" s="113"/>
      <c r="JU42" s="113"/>
      <c r="JV42" s="113"/>
      <c r="JW42" s="113"/>
      <c r="JX42" s="113"/>
      <c r="JY42" s="113"/>
      <c r="JZ42" s="113"/>
      <c r="KA42" s="113"/>
      <c r="KB42" s="113"/>
      <c r="KC42" s="113"/>
      <c r="KD42" s="113"/>
      <c r="KE42" s="113"/>
      <c r="KF42" s="113"/>
      <c r="KG42" s="113"/>
      <c r="KH42" s="113"/>
      <c r="KI42" s="113"/>
      <c r="KJ42" s="113"/>
      <c r="KK42" s="113"/>
      <c r="KL42" s="113"/>
      <c r="KM42" s="113"/>
      <c r="KN42" s="113"/>
      <c r="KO42" s="113"/>
      <c r="KP42" s="113"/>
      <c r="KQ42" s="113"/>
      <c r="KR42" s="113"/>
      <c r="KS42" s="113"/>
      <c r="KT42" s="113"/>
      <c r="KU42" s="113"/>
      <c r="KV42" s="113"/>
      <c r="KW42" s="113"/>
      <c r="KX42" s="113"/>
      <c r="KY42" s="113"/>
      <c r="KZ42" s="113"/>
      <c r="LA42" s="113"/>
      <c r="LB42" s="113"/>
      <c r="LC42" s="113"/>
      <c r="LD42" s="113"/>
      <c r="LE42" s="113"/>
      <c r="LF42" s="113"/>
      <c r="LG42" s="113"/>
      <c r="LH42" s="113"/>
      <c r="LI42" s="113"/>
      <c r="LJ42" s="113"/>
      <c r="LK42" s="113"/>
      <c r="LL42" s="113"/>
      <c r="LM42" s="113"/>
      <c r="LN42" s="113"/>
      <c r="LO42" s="113"/>
      <c r="LP42" s="113"/>
      <c r="LQ42" s="113"/>
      <c r="LR42" s="113"/>
      <c r="LS42" s="113"/>
      <c r="LT42" s="113"/>
      <c r="LU42" s="113"/>
      <c r="LV42" s="113"/>
      <c r="LW42" s="113"/>
      <c r="LX42" s="113"/>
      <c r="LY42" s="113"/>
      <c r="LZ42" s="113"/>
      <c r="MA42" s="113"/>
      <c r="MB42" s="113"/>
      <c r="MC42" s="113"/>
      <c r="MD42" s="113"/>
      <c r="ME42" s="113"/>
      <c r="MF42" s="113"/>
      <c r="MG42" s="113"/>
      <c r="MH42" s="113"/>
      <c r="MI42" s="113"/>
      <c r="MJ42" s="113"/>
      <c r="MK42" s="113"/>
      <c r="ML42" s="113"/>
      <c r="MM42" s="113"/>
      <c r="MN42" s="113"/>
      <c r="MO42" s="113"/>
      <c r="MP42" s="113"/>
      <c r="MQ42" s="113"/>
      <c r="MR42" s="113"/>
      <c r="MS42" s="113"/>
      <c r="MT42" s="113"/>
      <c r="MU42" s="113"/>
      <c r="MV42" s="113"/>
      <c r="MW42" s="113"/>
      <c r="MX42" s="113"/>
      <c r="MY42" s="113"/>
      <c r="MZ42" s="113"/>
      <c r="NA42" s="113"/>
      <c r="NB42" s="113"/>
      <c r="NC42" s="113"/>
      <c r="ND42" s="113"/>
      <c r="NE42" s="113"/>
      <c r="NF42" s="113"/>
      <c r="NG42" s="113"/>
      <c r="NH42" s="113"/>
      <c r="NI42" s="113"/>
      <c r="NJ42" s="113"/>
      <c r="NK42" s="113"/>
      <c r="NL42" s="113"/>
      <c r="NM42" s="113"/>
      <c r="NN42" s="113"/>
      <c r="NO42" s="113"/>
      <c r="NP42" s="113"/>
      <c r="NQ42" s="113"/>
      <c r="NR42" s="113"/>
      <c r="NS42" s="113"/>
      <c r="NT42" s="113"/>
      <c r="NU42" s="113"/>
      <c r="NV42" s="113"/>
      <c r="NW42" s="113"/>
      <c r="NX42" s="113"/>
      <c r="NY42" s="113"/>
      <c r="NZ42" s="113"/>
      <c r="OA42" s="113"/>
      <c r="OB42" s="113"/>
      <c r="OC42" s="113"/>
      <c r="OD42" s="113"/>
      <c r="OE42" s="113"/>
      <c r="OF42" s="113"/>
      <c r="OG42" s="113"/>
      <c r="OH42" s="113"/>
      <c r="OI42" s="113"/>
      <c r="OJ42" s="113"/>
      <c r="OK42" s="113"/>
      <c r="OL42" s="113"/>
      <c r="OM42" s="113"/>
      <c r="ON42" s="113"/>
      <c r="OO42" s="113"/>
      <c r="OP42" s="113"/>
      <c r="OQ42" s="113"/>
      <c r="OR42" s="113"/>
      <c r="OS42" s="113"/>
      <c r="OT42" s="113"/>
      <c r="OU42" s="113"/>
      <c r="OV42" s="113"/>
      <c r="OW42" s="113"/>
      <c r="OX42" s="113"/>
      <c r="OY42" s="113"/>
      <c r="OZ42" s="113"/>
      <c r="PA42" s="113"/>
      <c r="PB42" s="113"/>
      <c r="PC42" s="113"/>
      <c r="PD42" s="113"/>
      <c r="PE42" s="113"/>
      <c r="PF42" s="113"/>
      <c r="PG42" s="113"/>
      <c r="PH42" s="113"/>
      <c r="PI42" s="113"/>
      <c r="PJ42" s="113"/>
      <c r="PK42" s="113"/>
      <c r="PL42" s="113"/>
      <c r="PM42" s="113"/>
      <c r="PN42" s="113"/>
      <c r="PO42" s="113"/>
      <c r="PP42" s="113"/>
      <c r="PQ42" s="113"/>
      <c r="PR42" s="113"/>
      <c r="PS42" s="113"/>
      <c r="PT42" s="113"/>
      <c r="PU42" s="113"/>
      <c r="PV42" s="113"/>
      <c r="PW42" s="113"/>
      <c r="PX42" s="113"/>
      <c r="PY42" s="113"/>
      <c r="PZ42" s="113"/>
      <c r="QA42" s="113"/>
      <c r="QB42" s="113"/>
      <c r="QC42" s="113"/>
      <c r="QD42" s="113"/>
      <c r="QE42" s="113"/>
      <c r="QF42" s="113"/>
      <c r="QG42" s="113"/>
      <c r="QH42" s="113"/>
      <c r="QI42" s="113"/>
      <c r="QJ42" s="113"/>
      <c r="QK42" s="113"/>
      <c r="QL42" s="113"/>
      <c r="QM42" s="113"/>
      <c r="QN42" s="113"/>
      <c r="QO42" s="113"/>
      <c r="QP42" s="113"/>
      <c r="QQ42" s="113"/>
      <c r="QR42" s="113"/>
      <c r="QS42" s="113"/>
      <c r="QT42" s="113"/>
      <c r="QU42" s="113"/>
      <c r="QV42" s="113"/>
      <c r="QW42" s="113"/>
      <c r="QX42" s="113"/>
      <c r="QY42" s="113"/>
      <c r="QZ42" s="113"/>
      <c r="RA42" s="113"/>
      <c r="RB42" s="113"/>
      <c r="RC42" s="113"/>
      <c r="RD42" s="113"/>
      <c r="RE42" s="113"/>
      <c r="RF42" s="113"/>
      <c r="RG42" s="113"/>
      <c r="RH42" s="113"/>
      <c r="RI42" s="113"/>
      <c r="RJ42" s="113"/>
      <c r="RK42" s="113"/>
      <c r="RL42" s="113"/>
      <c r="RM42" s="113"/>
      <c r="RN42" s="113"/>
      <c r="RO42" s="113"/>
      <c r="RP42" s="113"/>
      <c r="RQ42" s="113"/>
      <c r="RR42" s="113"/>
      <c r="RS42" s="113"/>
      <c r="RT42" s="113"/>
      <c r="RU42" s="113"/>
      <c r="RV42" s="113"/>
      <c r="RW42" s="113"/>
      <c r="RX42" s="113"/>
      <c r="RY42" s="113"/>
      <c r="RZ42" s="113"/>
      <c r="SA42" s="113"/>
      <c r="SB42" s="113"/>
      <c r="SC42" s="113"/>
      <c r="SD42" s="113"/>
      <c r="SE42" s="113"/>
      <c r="SF42" s="113"/>
      <c r="SG42" s="113"/>
      <c r="SH42" s="113"/>
      <c r="SI42" s="113"/>
      <c r="SJ42" s="113"/>
      <c r="SK42" s="113"/>
      <c r="SL42" s="113"/>
      <c r="SM42" s="113"/>
      <c r="SN42" s="113"/>
      <c r="SO42" s="113"/>
      <c r="SP42" s="113"/>
      <c r="SQ42" s="113"/>
      <c r="SR42" s="113"/>
      <c r="SS42" s="113"/>
      <c r="ST42" s="113"/>
      <c r="SU42" s="113"/>
      <c r="SV42" s="113"/>
      <c r="SW42" s="113"/>
      <c r="SX42" s="113"/>
      <c r="SY42" s="113"/>
      <c r="SZ42" s="113"/>
      <c r="TA42" s="113"/>
      <c r="TB42" s="113"/>
      <c r="TC42" s="113"/>
      <c r="TD42" s="113"/>
      <c r="TE42" s="113"/>
      <c r="TF42" s="113"/>
      <c r="TG42" s="113"/>
      <c r="TH42" s="113"/>
      <c r="TI42" s="113"/>
      <c r="TJ42" s="113"/>
      <c r="TK42" s="113"/>
      <c r="TL42" s="113"/>
      <c r="TM42" s="113"/>
      <c r="TN42" s="113"/>
      <c r="TO42" s="113"/>
      <c r="TP42" s="113"/>
      <c r="TQ42" s="113"/>
      <c r="TR42" s="113"/>
      <c r="TS42" s="113"/>
      <c r="TT42" s="113"/>
      <c r="TU42" s="113"/>
      <c r="TV42" s="113"/>
      <c r="TW42" s="113"/>
      <c r="TX42" s="113"/>
      <c r="TY42" s="113"/>
      <c r="TZ42" s="113"/>
      <c r="UA42" s="113"/>
      <c r="UB42" s="113"/>
      <c r="UC42" s="113"/>
      <c r="UD42" s="113"/>
      <c r="UE42" s="113"/>
      <c r="UF42" s="113"/>
      <c r="UG42" s="113"/>
      <c r="UH42" s="113"/>
      <c r="UI42" s="113"/>
      <c r="UJ42" s="113"/>
      <c r="UK42" s="113"/>
      <c r="UL42" s="113"/>
      <c r="UM42" s="113"/>
      <c r="UN42" s="113"/>
      <c r="UO42" s="113"/>
      <c r="UP42" s="113"/>
      <c r="UQ42" s="113"/>
      <c r="UR42" s="113"/>
      <c r="US42" s="113"/>
      <c r="UT42" s="113"/>
      <c r="UU42" s="113"/>
      <c r="UV42" s="113"/>
      <c r="UW42" s="113"/>
      <c r="UX42" s="113"/>
      <c r="UY42" s="113"/>
      <c r="UZ42" s="113"/>
      <c r="VA42" s="113"/>
      <c r="VB42" s="113"/>
      <c r="VC42" s="113"/>
      <c r="VD42" s="113"/>
      <c r="VE42" s="113"/>
      <c r="VF42" s="113"/>
      <c r="VG42" s="113"/>
      <c r="VH42" s="113"/>
      <c r="VI42" s="113"/>
      <c r="VJ42" s="113"/>
      <c r="VK42" s="113"/>
      <c r="VL42" s="113"/>
      <c r="VM42" s="113"/>
      <c r="VN42" s="113"/>
      <c r="VO42" s="113"/>
      <c r="VP42" s="113"/>
      <c r="VQ42" s="113"/>
      <c r="VR42" s="113"/>
      <c r="VS42" s="113"/>
      <c r="VT42" s="113"/>
      <c r="VU42" s="113"/>
      <c r="VV42" s="113"/>
      <c r="VW42" s="113"/>
      <c r="VX42" s="113"/>
      <c r="VY42" s="113"/>
      <c r="VZ42" s="113"/>
      <c r="WA42" s="113"/>
      <c r="WB42" s="113"/>
      <c r="WC42" s="113"/>
      <c r="WD42" s="113"/>
      <c r="WE42" s="113"/>
      <c r="WF42" s="113"/>
      <c r="WG42" s="113"/>
      <c r="WH42" s="113"/>
      <c r="WI42" s="113"/>
      <c r="WJ42" s="113"/>
      <c r="WK42" s="113"/>
      <c r="WL42" s="113"/>
      <c r="WM42" s="113"/>
      <c r="WN42" s="113"/>
      <c r="WO42" s="113"/>
      <c r="WP42" s="113"/>
      <c r="WQ42" s="113"/>
      <c r="WR42" s="113"/>
      <c r="WS42" s="113"/>
      <c r="WT42" s="113"/>
      <c r="WU42" s="113"/>
      <c r="WV42" s="113"/>
      <c r="WW42" s="113"/>
      <c r="WX42" s="113"/>
      <c r="WY42" s="113"/>
      <c r="WZ42" s="113"/>
      <c r="XA42" s="113"/>
      <c r="XB42" s="113"/>
      <c r="XC42" s="113"/>
      <c r="XD42" s="113"/>
      <c r="XE42" s="113"/>
      <c r="XF42" s="113"/>
      <c r="XG42" s="113"/>
      <c r="XH42" s="113"/>
      <c r="XI42" s="113"/>
      <c r="XJ42" s="113"/>
      <c r="XK42" s="113"/>
      <c r="XL42" s="113"/>
      <c r="XM42" s="113"/>
      <c r="XN42" s="113"/>
      <c r="XO42" s="113"/>
      <c r="XP42" s="113"/>
      <c r="XQ42" s="113"/>
      <c r="XR42" s="113"/>
      <c r="XS42" s="113"/>
      <c r="XT42" s="113"/>
      <c r="XU42" s="113"/>
      <c r="XV42" s="113"/>
      <c r="XW42" s="113"/>
      <c r="XX42" s="113"/>
      <c r="XY42" s="113"/>
      <c r="XZ42" s="113"/>
      <c r="YA42" s="113"/>
      <c r="YB42" s="113"/>
      <c r="YC42" s="113"/>
      <c r="YD42" s="113"/>
      <c r="YE42" s="113"/>
      <c r="YF42" s="113"/>
      <c r="YG42" s="113"/>
      <c r="YH42" s="113"/>
      <c r="YI42" s="113"/>
      <c r="YJ42" s="113"/>
      <c r="YK42" s="113"/>
      <c r="YL42" s="113"/>
      <c r="YM42" s="113"/>
      <c r="YN42" s="113"/>
      <c r="YO42" s="113"/>
      <c r="YP42" s="113"/>
      <c r="YQ42" s="113"/>
      <c r="YR42" s="113"/>
      <c r="YS42" s="113"/>
      <c r="YT42" s="113"/>
      <c r="YU42" s="113"/>
      <c r="YV42" s="113"/>
      <c r="YW42" s="113"/>
      <c r="YX42" s="113"/>
      <c r="YY42" s="113"/>
      <c r="YZ42" s="113"/>
      <c r="ZA42" s="113"/>
      <c r="ZB42" s="113"/>
      <c r="ZC42" s="113"/>
      <c r="ZD42" s="113"/>
      <c r="ZE42" s="113"/>
      <c r="ZF42" s="113"/>
      <c r="ZG42" s="113"/>
      <c r="ZH42" s="113"/>
      <c r="ZI42" s="113"/>
      <c r="ZJ42" s="113"/>
      <c r="ZK42" s="113"/>
      <c r="ZL42" s="113"/>
      <c r="ZM42" s="113"/>
      <c r="ZN42" s="113"/>
      <c r="ZO42" s="113"/>
      <c r="ZP42" s="113"/>
      <c r="ZQ42" s="113"/>
      <c r="ZR42" s="113"/>
      <c r="ZS42" s="113"/>
      <c r="ZT42" s="113"/>
      <c r="ZU42" s="113"/>
      <c r="ZV42" s="113"/>
      <c r="ZW42" s="113"/>
      <c r="ZX42" s="113"/>
      <c r="ZY42" s="113"/>
      <c r="ZZ42" s="113"/>
    </row>
    <row r="43" spans="1:702" hidden="1" outlineLevel="1">
      <c r="A43" s="8">
        <v>41518</v>
      </c>
      <c r="B43" s="113">
        <v>129821.68907759999</v>
      </c>
      <c r="C43" s="113">
        <v>4118.9082940500002</v>
      </c>
      <c r="D43" s="113">
        <v>1255.9921952899999</v>
      </c>
      <c r="E43" s="113">
        <v>13670.856682039999</v>
      </c>
      <c r="F43" s="113">
        <v>29.704332579999999</v>
      </c>
      <c r="G43" s="113">
        <v>438.34015017000002</v>
      </c>
      <c r="H43" s="113">
        <v>3465.0947758500001</v>
      </c>
      <c r="I43" s="113">
        <v>90269.62998102</v>
      </c>
      <c r="J43" s="113">
        <v>4847.8848638600002</v>
      </c>
      <c r="K43" s="113">
        <v>210.78757664</v>
      </c>
      <c r="L43" s="113">
        <v>621.60678579</v>
      </c>
      <c r="M43" s="169" t="s">
        <v>189</v>
      </c>
      <c r="N43" s="113">
        <v>4619.7444577799997</v>
      </c>
      <c r="O43" s="113">
        <v>423.8880815</v>
      </c>
      <c r="P43" s="113">
        <v>2073.7124566900002</v>
      </c>
      <c r="Q43" s="113">
        <v>3.4904806900000001</v>
      </c>
      <c r="R43" s="113">
        <v>217.6733959</v>
      </c>
      <c r="S43" s="113">
        <v>3458.5039267299999</v>
      </c>
      <c r="T43" s="113">
        <v>95.870641019999994</v>
      </c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3"/>
      <c r="JB43" s="113"/>
      <c r="JC43" s="113"/>
      <c r="JD43" s="113"/>
      <c r="JE43" s="113"/>
      <c r="JF43" s="113"/>
      <c r="JG43" s="113"/>
      <c r="JH43" s="113"/>
      <c r="JI43" s="113"/>
      <c r="JJ43" s="113"/>
      <c r="JK43" s="113"/>
      <c r="JL43" s="113"/>
      <c r="JM43" s="113"/>
      <c r="JN43" s="113"/>
      <c r="JO43" s="113"/>
      <c r="JP43" s="113"/>
      <c r="JQ43" s="113"/>
      <c r="JR43" s="113"/>
      <c r="JS43" s="113"/>
      <c r="JT43" s="113"/>
      <c r="JU43" s="113"/>
      <c r="JV43" s="113"/>
      <c r="JW43" s="113"/>
      <c r="JX43" s="113"/>
      <c r="JY43" s="113"/>
      <c r="JZ43" s="113"/>
      <c r="KA43" s="113"/>
      <c r="KB43" s="113"/>
      <c r="KC43" s="113"/>
      <c r="KD43" s="113"/>
      <c r="KE43" s="113"/>
      <c r="KF43" s="113"/>
      <c r="KG43" s="113"/>
      <c r="KH43" s="113"/>
      <c r="KI43" s="113"/>
      <c r="KJ43" s="113"/>
      <c r="KK43" s="113"/>
      <c r="KL43" s="113"/>
      <c r="KM43" s="113"/>
      <c r="KN43" s="113"/>
      <c r="KO43" s="113"/>
      <c r="KP43" s="113"/>
      <c r="KQ43" s="113"/>
      <c r="KR43" s="113"/>
      <c r="KS43" s="113"/>
      <c r="KT43" s="113"/>
      <c r="KU43" s="113"/>
      <c r="KV43" s="113"/>
      <c r="KW43" s="113"/>
      <c r="KX43" s="113"/>
      <c r="KY43" s="113"/>
      <c r="KZ43" s="113"/>
      <c r="LA43" s="113"/>
      <c r="LB43" s="113"/>
      <c r="LC43" s="113"/>
      <c r="LD43" s="113"/>
      <c r="LE43" s="113"/>
      <c r="LF43" s="113"/>
      <c r="LG43" s="113"/>
      <c r="LH43" s="113"/>
      <c r="LI43" s="113"/>
      <c r="LJ43" s="113"/>
      <c r="LK43" s="113"/>
      <c r="LL43" s="113"/>
      <c r="LM43" s="113"/>
      <c r="LN43" s="113"/>
      <c r="LO43" s="113"/>
      <c r="LP43" s="113"/>
      <c r="LQ43" s="113"/>
      <c r="LR43" s="113"/>
      <c r="LS43" s="113"/>
      <c r="LT43" s="113"/>
      <c r="LU43" s="113"/>
      <c r="LV43" s="113"/>
      <c r="LW43" s="113"/>
      <c r="LX43" s="113"/>
      <c r="LY43" s="113"/>
      <c r="LZ43" s="113"/>
      <c r="MA43" s="113"/>
      <c r="MB43" s="113"/>
      <c r="MC43" s="113"/>
      <c r="MD43" s="113"/>
      <c r="ME43" s="113"/>
      <c r="MF43" s="113"/>
      <c r="MG43" s="113"/>
      <c r="MH43" s="113"/>
      <c r="MI43" s="113"/>
      <c r="MJ43" s="113"/>
      <c r="MK43" s="113"/>
      <c r="ML43" s="113"/>
      <c r="MM43" s="113"/>
      <c r="MN43" s="113"/>
      <c r="MO43" s="113"/>
      <c r="MP43" s="113"/>
      <c r="MQ43" s="113"/>
      <c r="MR43" s="113"/>
      <c r="MS43" s="113"/>
      <c r="MT43" s="113"/>
      <c r="MU43" s="113"/>
      <c r="MV43" s="113"/>
      <c r="MW43" s="113"/>
      <c r="MX43" s="113"/>
      <c r="MY43" s="113"/>
      <c r="MZ43" s="113"/>
      <c r="NA43" s="113"/>
      <c r="NB43" s="113"/>
      <c r="NC43" s="113"/>
      <c r="ND43" s="113"/>
      <c r="NE43" s="113"/>
      <c r="NF43" s="113"/>
      <c r="NG43" s="113"/>
      <c r="NH43" s="113"/>
      <c r="NI43" s="113"/>
      <c r="NJ43" s="113"/>
      <c r="NK43" s="113"/>
      <c r="NL43" s="113"/>
      <c r="NM43" s="113"/>
      <c r="NN43" s="113"/>
      <c r="NO43" s="113"/>
      <c r="NP43" s="113"/>
      <c r="NQ43" s="113"/>
      <c r="NR43" s="113"/>
      <c r="NS43" s="113"/>
      <c r="NT43" s="113"/>
      <c r="NU43" s="113"/>
      <c r="NV43" s="113"/>
      <c r="NW43" s="113"/>
      <c r="NX43" s="113"/>
      <c r="NY43" s="113"/>
      <c r="NZ43" s="113"/>
      <c r="OA43" s="113"/>
      <c r="OB43" s="113"/>
      <c r="OC43" s="113"/>
      <c r="OD43" s="113"/>
      <c r="OE43" s="113"/>
      <c r="OF43" s="113"/>
      <c r="OG43" s="113"/>
      <c r="OH43" s="113"/>
      <c r="OI43" s="113"/>
      <c r="OJ43" s="113"/>
      <c r="OK43" s="113"/>
      <c r="OL43" s="113"/>
      <c r="OM43" s="113"/>
      <c r="ON43" s="113"/>
      <c r="OO43" s="113"/>
      <c r="OP43" s="113"/>
      <c r="OQ43" s="113"/>
      <c r="OR43" s="113"/>
      <c r="OS43" s="113"/>
      <c r="OT43" s="113"/>
      <c r="OU43" s="113"/>
      <c r="OV43" s="113"/>
      <c r="OW43" s="113"/>
      <c r="OX43" s="113"/>
      <c r="OY43" s="113"/>
      <c r="OZ43" s="113"/>
      <c r="PA43" s="113"/>
      <c r="PB43" s="113"/>
      <c r="PC43" s="113"/>
      <c r="PD43" s="113"/>
      <c r="PE43" s="113"/>
      <c r="PF43" s="113"/>
      <c r="PG43" s="113"/>
      <c r="PH43" s="113"/>
      <c r="PI43" s="113"/>
      <c r="PJ43" s="113"/>
      <c r="PK43" s="113"/>
      <c r="PL43" s="113"/>
      <c r="PM43" s="113"/>
      <c r="PN43" s="113"/>
      <c r="PO43" s="113"/>
      <c r="PP43" s="113"/>
      <c r="PQ43" s="113"/>
      <c r="PR43" s="113"/>
      <c r="PS43" s="113"/>
      <c r="PT43" s="113"/>
      <c r="PU43" s="113"/>
      <c r="PV43" s="113"/>
      <c r="PW43" s="113"/>
      <c r="PX43" s="113"/>
      <c r="PY43" s="113"/>
      <c r="PZ43" s="113"/>
      <c r="QA43" s="113"/>
      <c r="QB43" s="113"/>
      <c r="QC43" s="113"/>
      <c r="QD43" s="113"/>
      <c r="QE43" s="113"/>
      <c r="QF43" s="113"/>
      <c r="QG43" s="113"/>
      <c r="QH43" s="113"/>
      <c r="QI43" s="113"/>
      <c r="QJ43" s="113"/>
      <c r="QK43" s="113"/>
      <c r="QL43" s="113"/>
      <c r="QM43" s="113"/>
      <c r="QN43" s="113"/>
      <c r="QO43" s="113"/>
      <c r="QP43" s="113"/>
      <c r="QQ43" s="113"/>
      <c r="QR43" s="113"/>
      <c r="QS43" s="113"/>
      <c r="QT43" s="113"/>
      <c r="QU43" s="113"/>
      <c r="QV43" s="113"/>
      <c r="QW43" s="113"/>
      <c r="QX43" s="113"/>
      <c r="QY43" s="113"/>
      <c r="QZ43" s="113"/>
      <c r="RA43" s="113"/>
      <c r="RB43" s="113"/>
      <c r="RC43" s="113"/>
      <c r="RD43" s="113"/>
      <c r="RE43" s="113"/>
      <c r="RF43" s="113"/>
      <c r="RG43" s="113"/>
      <c r="RH43" s="113"/>
      <c r="RI43" s="113"/>
      <c r="RJ43" s="113"/>
      <c r="RK43" s="113"/>
      <c r="RL43" s="113"/>
      <c r="RM43" s="113"/>
      <c r="RN43" s="113"/>
      <c r="RO43" s="113"/>
      <c r="RP43" s="113"/>
      <c r="RQ43" s="113"/>
      <c r="RR43" s="113"/>
      <c r="RS43" s="113"/>
      <c r="RT43" s="113"/>
      <c r="RU43" s="113"/>
      <c r="RV43" s="113"/>
      <c r="RW43" s="113"/>
      <c r="RX43" s="113"/>
      <c r="RY43" s="113"/>
      <c r="RZ43" s="113"/>
      <c r="SA43" s="113"/>
      <c r="SB43" s="113"/>
      <c r="SC43" s="113"/>
      <c r="SD43" s="113"/>
      <c r="SE43" s="113"/>
      <c r="SF43" s="113"/>
      <c r="SG43" s="113"/>
      <c r="SH43" s="113"/>
      <c r="SI43" s="113"/>
      <c r="SJ43" s="113"/>
      <c r="SK43" s="113"/>
      <c r="SL43" s="113"/>
      <c r="SM43" s="113"/>
      <c r="SN43" s="113"/>
      <c r="SO43" s="113"/>
      <c r="SP43" s="113"/>
      <c r="SQ43" s="113"/>
      <c r="SR43" s="113"/>
      <c r="SS43" s="113"/>
      <c r="ST43" s="113"/>
      <c r="SU43" s="113"/>
      <c r="SV43" s="113"/>
      <c r="SW43" s="113"/>
      <c r="SX43" s="113"/>
      <c r="SY43" s="113"/>
      <c r="SZ43" s="113"/>
      <c r="TA43" s="113"/>
      <c r="TB43" s="113"/>
      <c r="TC43" s="113"/>
      <c r="TD43" s="113"/>
      <c r="TE43" s="113"/>
      <c r="TF43" s="113"/>
      <c r="TG43" s="113"/>
      <c r="TH43" s="113"/>
      <c r="TI43" s="113"/>
      <c r="TJ43" s="113"/>
      <c r="TK43" s="113"/>
      <c r="TL43" s="113"/>
      <c r="TM43" s="113"/>
      <c r="TN43" s="113"/>
      <c r="TO43" s="113"/>
      <c r="TP43" s="113"/>
      <c r="TQ43" s="113"/>
      <c r="TR43" s="113"/>
      <c r="TS43" s="113"/>
      <c r="TT43" s="113"/>
      <c r="TU43" s="113"/>
      <c r="TV43" s="113"/>
      <c r="TW43" s="113"/>
      <c r="TX43" s="113"/>
      <c r="TY43" s="113"/>
      <c r="TZ43" s="113"/>
      <c r="UA43" s="113"/>
      <c r="UB43" s="113"/>
      <c r="UC43" s="113"/>
      <c r="UD43" s="113"/>
      <c r="UE43" s="113"/>
      <c r="UF43" s="113"/>
      <c r="UG43" s="113"/>
      <c r="UH43" s="113"/>
      <c r="UI43" s="113"/>
      <c r="UJ43" s="113"/>
      <c r="UK43" s="113"/>
      <c r="UL43" s="113"/>
      <c r="UM43" s="113"/>
      <c r="UN43" s="113"/>
      <c r="UO43" s="113"/>
      <c r="UP43" s="113"/>
      <c r="UQ43" s="113"/>
      <c r="UR43" s="113"/>
      <c r="US43" s="113"/>
      <c r="UT43" s="113"/>
      <c r="UU43" s="113"/>
      <c r="UV43" s="113"/>
      <c r="UW43" s="113"/>
      <c r="UX43" s="113"/>
      <c r="UY43" s="113"/>
      <c r="UZ43" s="113"/>
      <c r="VA43" s="113"/>
      <c r="VB43" s="113"/>
      <c r="VC43" s="113"/>
      <c r="VD43" s="113"/>
      <c r="VE43" s="113"/>
      <c r="VF43" s="113"/>
      <c r="VG43" s="113"/>
      <c r="VH43" s="113"/>
      <c r="VI43" s="113"/>
      <c r="VJ43" s="113"/>
      <c r="VK43" s="113"/>
      <c r="VL43" s="113"/>
      <c r="VM43" s="113"/>
      <c r="VN43" s="113"/>
      <c r="VO43" s="113"/>
      <c r="VP43" s="113"/>
      <c r="VQ43" s="113"/>
      <c r="VR43" s="113"/>
      <c r="VS43" s="113"/>
      <c r="VT43" s="113"/>
      <c r="VU43" s="113"/>
      <c r="VV43" s="113"/>
      <c r="VW43" s="113"/>
      <c r="VX43" s="113"/>
      <c r="VY43" s="113"/>
      <c r="VZ43" s="113"/>
      <c r="WA43" s="113"/>
      <c r="WB43" s="113"/>
      <c r="WC43" s="113"/>
      <c r="WD43" s="113"/>
      <c r="WE43" s="113"/>
      <c r="WF43" s="113"/>
      <c r="WG43" s="113"/>
      <c r="WH43" s="113"/>
      <c r="WI43" s="113"/>
      <c r="WJ43" s="113"/>
      <c r="WK43" s="113"/>
      <c r="WL43" s="113"/>
      <c r="WM43" s="113"/>
      <c r="WN43" s="113"/>
      <c r="WO43" s="113"/>
      <c r="WP43" s="113"/>
      <c r="WQ43" s="113"/>
      <c r="WR43" s="113"/>
      <c r="WS43" s="113"/>
      <c r="WT43" s="113"/>
      <c r="WU43" s="113"/>
      <c r="WV43" s="113"/>
      <c r="WW43" s="113"/>
      <c r="WX43" s="113"/>
      <c r="WY43" s="113"/>
      <c r="WZ43" s="113"/>
      <c r="XA43" s="113"/>
      <c r="XB43" s="113"/>
      <c r="XC43" s="113"/>
      <c r="XD43" s="113"/>
      <c r="XE43" s="113"/>
      <c r="XF43" s="113"/>
      <c r="XG43" s="113"/>
      <c r="XH43" s="113"/>
      <c r="XI43" s="113"/>
      <c r="XJ43" s="113"/>
      <c r="XK43" s="113"/>
      <c r="XL43" s="113"/>
      <c r="XM43" s="113"/>
      <c r="XN43" s="113"/>
      <c r="XO43" s="113"/>
      <c r="XP43" s="113"/>
      <c r="XQ43" s="113"/>
      <c r="XR43" s="113"/>
      <c r="XS43" s="113"/>
      <c r="XT43" s="113"/>
      <c r="XU43" s="113"/>
      <c r="XV43" s="113"/>
      <c r="XW43" s="113"/>
      <c r="XX43" s="113"/>
      <c r="XY43" s="113"/>
      <c r="XZ43" s="113"/>
      <c r="YA43" s="113"/>
      <c r="YB43" s="113"/>
      <c r="YC43" s="113"/>
      <c r="YD43" s="113"/>
      <c r="YE43" s="113"/>
      <c r="YF43" s="113"/>
      <c r="YG43" s="113"/>
      <c r="YH43" s="113"/>
      <c r="YI43" s="113"/>
      <c r="YJ43" s="113"/>
      <c r="YK43" s="113"/>
      <c r="YL43" s="113"/>
      <c r="YM43" s="113"/>
      <c r="YN43" s="113"/>
      <c r="YO43" s="113"/>
      <c r="YP43" s="113"/>
      <c r="YQ43" s="113"/>
      <c r="YR43" s="113"/>
      <c r="YS43" s="113"/>
      <c r="YT43" s="113"/>
      <c r="YU43" s="113"/>
      <c r="YV43" s="113"/>
      <c r="YW43" s="113"/>
      <c r="YX43" s="113"/>
      <c r="YY43" s="113"/>
      <c r="YZ43" s="113"/>
      <c r="ZA43" s="113"/>
      <c r="ZB43" s="113"/>
      <c r="ZC43" s="113"/>
      <c r="ZD43" s="113"/>
      <c r="ZE43" s="113"/>
      <c r="ZF43" s="113"/>
      <c r="ZG43" s="113"/>
      <c r="ZH43" s="113"/>
      <c r="ZI43" s="113"/>
      <c r="ZJ43" s="113"/>
      <c r="ZK43" s="113"/>
      <c r="ZL43" s="113"/>
      <c r="ZM43" s="113"/>
      <c r="ZN43" s="113"/>
      <c r="ZO43" s="113"/>
      <c r="ZP43" s="113"/>
      <c r="ZQ43" s="113"/>
      <c r="ZR43" s="113"/>
      <c r="ZS43" s="113"/>
      <c r="ZT43" s="113"/>
      <c r="ZU43" s="113"/>
      <c r="ZV43" s="113"/>
      <c r="ZW43" s="113"/>
      <c r="ZX43" s="113"/>
      <c r="ZY43" s="113"/>
      <c r="ZZ43" s="113"/>
    </row>
    <row r="44" spans="1:702" hidden="1" outlineLevel="1">
      <c r="A44" s="8">
        <v>41548</v>
      </c>
      <c r="B44" s="113">
        <v>132112.67860662</v>
      </c>
      <c r="C44" s="113">
        <v>4439.7689211200004</v>
      </c>
      <c r="D44" s="113">
        <v>1607.90673982</v>
      </c>
      <c r="E44" s="113">
        <v>12585.500303049999</v>
      </c>
      <c r="F44" s="113">
        <v>31.289284899999998</v>
      </c>
      <c r="G44" s="113">
        <v>461.99352047000002</v>
      </c>
      <c r="H44" s="113">
        <v>3519.0009116000001</v>
      </c>
      <c r="I44" s="113">
        <v>93776.355732629992</v>
      </c>
      <c r="J44" s="113">
        <v>3343.24771745</v>
      </c>
      <c r="K44" s="113">
        <v>211.04842410000001</v>
      </c>
      <c r="L44" s="113">
        <v>625.11814204999996</v>
      </c>
      <c r="M44" s="169" t="s">
        <v>189</v>
      </c>
      <c r="N44" s="113">
        <v>4824.5983230600004</v>
      </c>
      <c r="O44" s="113">
        <v>985.2923538</v>
      </c>
      <c r="P44" s="113">
        <v>2188.6820536999999</v>
      </c>
      <c r="Q44" s="113">
        <v>3.42862095</v>
      </c>
      <c r="R44" s="113">
        <v>222.43504517</v>
      </c>
      <c r="S44" s="113">
        <v>3209.96803464</v>
      </c>
      <c r="T44" s="113">
        <v>77.04447811</v>
      </c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3"/>
      <c r="JB44" s="113"/>
      <c r="JC44" s="113"/>
      <c r="JD44" s="113"/>
      <c r="JE44" s="113"/>
      <c r="JF44" s="113"/>
      <c r="JG44" s="113"/>
      <c r="JH44" s="113"/>
      <c r="JI44" s="113"/>
      <c r="JJ44" s="113"/>
      <c r="JK44" s="113"/>
      <c r="JL44" s="113"/>
      <c r="JM44" s="113"/>
      <c r="JN44" s="113"/>
      <c r="JO44" s="113"/>
      <c r="JP44" s="113"/>
      <c r="JQ44" s="113"/>
      <c r="JR44" s="113"/>
      <c r="JS44" s="113"/>
      <c r="JT44" s="113"/>
      <c r="JU44" s="113"/>
      <c r="JV44" s="113"/>
      <c r="JW44" s="113"/>
      <c r="JX44" s="113"/>
      <c r="JY44" s="113"/>
      <c r="JZ44" s="113"/>
      <c r="KA44" s="113"/>
      <c r="KB44" s="113"/>
      <c r="KC44" s="113"/>
      <c r="KD44" s="113"/>
      <c r="KE44" s="113"/>
      <c r="KF44" s="113"/>
      <c r="KG44" s="113"/>
      <c r="KH44" s="113"/>
      <c r="KI44" s="113"/>
      <c r="KJ44" s="113"/>
      <c r="KK44" s="113"/>
      <c r="KL44" s="113"/>
      <c r="KM44" s="113"/>
      <c r="KN44" s="113"/>
      <c r="KO44" s="113"/>
      <c r="KP44" s="113"/>
      <c r="KQ44" s="113"/>
      <c r="KR44" s="113"/>
      <c r="KS44" s="113"/>
      <c r="KT44" s="113"/>
      <c r="KU44" s="113"/>
      <c r="KV44" s="113"/>
      <c r="KW44" s="113"/>
      <c r="KX44" s="113"/>
      <c r="KY44" s="113"/>
      <c r="KZ44" s="113"/>
      <c r="LA44" s="113"/>
      <c r="LB44" s="113"/>
      <c r="LC44" s="113"/>
      <c r="LD44" s="113"/>
      <c r="LE44" s="113"/>
      <c r="LF44" s="113"/>
      <c r="LG44" s="113"/>
      <c r="LH44" s="113"/>
      <c r="LI44" s="113"/>
      <c r="LJ44" s="113"/>
      <c r="LK44" s="113"/>
      <c r="LL44" s="113"/>
      <c r="LM44" s="113"/>
      <c r="LN44" s="113"/>
      <c r="LO44" s="113"/>
      <c r="LP44" s="113"/>
      <c r="LQ44" s="113"/>
      <c r="LR44" s="113"/>
      <c r="LS44" s="113"/>
      <c r="LT44" s="113"/>
      <c r="LU44" s="113"/>
      <c r="LV44" s="113"/>
      <c r="LW44" s="113"/>
      <c r="LX44" s="113"/>
      <c r="LY44" s="113"/>
      <c r="LZ44" s="113"/>
      <c r="MA44" s="113"/>
      <c r="MB44" s="113"/>
      <c r="MC44" s="113"/>
      <c r="MD44" s="113"/>
      <c r="ME44" s="113"/>
      <c r="MF44" s="113"/>
      <c r="MG44" s="113"/>
      <c r="MH44" s="113"/>
      <c r="MI44" s="113"/>
      <c r="MJ44" s="113"/>
      <c r="MK44" s="113"/>
      <c r="ML44" s="113"/>
      <c r="MM44" s="113"/>
      <c r="MN44" s="113"/>
      <c r="MO44" s="113"/>
      <c r="MP44" s="113"/>
      <c r="MQ44" s="113"/>
      <c r="MR44" s="113"/>
      <c r="MS44" s="113"/>
      <c r="MT44" s="113"/>
      <c r="MU44" s="113"/>
      <c r="MV44" s="113"/>
      <c r="MW44" s="113"/>
      <c r="MX44" s="113"/>
      <c r="MY44" s="113"/>
      <c r="MZ44" s="113"/>
      <c r="NA44" s="113"/>
      <c r="NB44" s="113"/>
      <c r="NC44" s="113"/>
      <c r="ND44" s="113"/>
      <c r="NE44" s="113"/>
      <c r="NF44" s="113"/>
      <c r="NG44" s="113"/>
      <c r="NH44" s="113"/>
      <c r="NI44" s="113"/>
      <c r="NJ44" s="113"/>
      <c r="NK44" s="113"/>
      <c r="NL44" s="113"/>
      <c r="NM44" s="113"/>
      <c r="NN44" s="113"/>
      <c r="NO44" s="113"/>
      <c r="NP44" s="113"/>
      <c r="NQ44" s="113"/>
      <c r="NR44" s="113"/>
      <c r="NS44" s="113"/>
      <c r="NT44" s="113"/>
      <c r="NU44" s="113"/>
      <c r="NV44" s="113"/>
      <c r="NW44" s="113"/>
      <c r="NX44" s="113"/>
      <c r="NY44" s="113"/>
      <c r="NZ44" s="113"/>
      <c r="OA44" s="113"/>
      <c r="OB44" s="113"/>
      <c r="OC44" s="113"/>
      <c r="OD44" s="113"/>
      <c r="OE44" s="113"/>
      <c r="OF44" s="113"/>
      <c r="OG44" s="113"/>
      <c r="OH44" s="113"/>
      <c r="OI44" s="113"/>
      <c r="OJ44" s="113"/>
      <c r="OK44" s="113"/>
      <c r="OL44" s="113"/>
      <c r="OM44" s="113"/>
      <c r="ON44" s="113"/>
      <c r="OO44" s="113"/>
      <c r="OP44" s="113"/>
      <c r="OQ44" s="113"/>
      <c r="OR44" s="113"/>
      <c r="OS44" s="113"/>
      <c r="OT44" s="113"/>
      <c r="OU44" s="113"/>
      <c r="OV44" s="113"/>
      <c r="OW44" s="113"/>
      <c r="OX44" s="113"/>
      <c r="OY44" s="113"/>
      <c r="OZ44" s="113"/>
      <c r="PA44" s="113"/>
      <c r="PB44" s="113"/>
      <c r="PC44" s="113"/>
      <c r="PD44" s="113"/>
      <c r="PE44" s="113"/>
      <c r="PF44" s="113"/>
      <c r="PG44" s="113"/>
      <c r="PH44" s="113"/>
      <c r="PI44" s="113"/>
      <c r="PJ44" s="113"/>
      <c r="PK44" s="113"/>
      <c r="PL44" s="113"/>
      <c r="PM44" s="113"/>
      <c r="PN44" s="113"/>
      <c r="PO44" s="113"/>
      <c r="PP44" s="113"/>
      <c r="PQ44" s="113"/>
      <c r="PR44" s="113"/>
      <c r="PS44" s="113"/>
      <c r="PT44" s="113"/>
      <c r="PU44" s="113"/>
      <c r="PV44" s="113"/>
      <c r="PW44" s="113"/>
      <c r="PX44" s="113"/>
      <c r="PY44" s="113"/>
      <c r="PZ44" s="113"/>
      <c r="QA44" s="113"/>
      <c r="QB44" s="113"/>
      <c r="QC44" s="113"/>
      <c r="QD44" s="113"/>
      <c r="QE44" s="113"/>
      <c r="QF44" s="113"/>
      <c r="QG44" s="113"/>
      <c r="QH44" s="113"/>
      <c r="QI44" s="113"/>
      <c r="QJ44" s="113"/>
      <c r="QK44" s="113"/>
      <c r="QL44" s="113"/>
      <c r="QM44" s="113"/>
      <c r="QN44" s="113"/>
      <c r="QO44" s="113"/>
      <c r="QP44" s="113"/>
      <c r="QQ44" s="113"/>
      <c r="QR44" s="113"/>
      <c r="QS44" s="113"/>
      <c r="QT44" s="113"/>
      <c r="QU44" s="113"/>
      <c r="QV44" s="113"/>
      <c r="QW44" s="113"/>
      <c r="QX44" s="113"/>
      <c r="QY44" s="113"/>
      <c r="QZ44" s="113"/>
      <c r="RA44" s="113"/>
      <c r="RB44" s="113"/>
      <c r="RC44" s="113"/>
      <c r="RD44" s="113"/>
      <c r="RE44" s="113"/>
      <c r="RF44" s="113"/>
      <c r="RG44" s="113"/>
      <c r="RH44" s="113"/>
      <c r="RI44" s="113"/>
      <c r="RJ44" s="113"/>
      <c r="RK44" s="113"/>
      <c r="RL44" s="113"/>
      <c r="RM44" s="113"/>
      <c r="RN44" s="113"/>
      <c r="RO44" s="113"/>
      <c r="RP44" s="113"/>
      <c r="RQ44" s="113"/>
      <c r="RR44" s="113"/>
      <c r="RS44" s="113"/>
      <c r="RT44" s="113"/>
      <c r="RU44" s="113"/>
      <c r="RV44" s="113"/>
      <c r="RW44" s="113"/>
      <c r="RX44" s="113"/>
      <c r="RY44" s="113"/>
      <c r="RZ44" s="113"/>
      <c r="SA44" s="113"/>
      <c r="SB44" s="113"/>
      <c r="SC44" s="113"/>
      <c r="SD44" s="113"/>
      <c r="SE44" s="113"/>
      <c r="SF44" s="113"/>
      <c r="SG44" s="113"/>
      <c r="SH44" s="113"/>
      <c r="SI44" s="113"/>
      <c r="SJ44" s="113"/>
      <c r="SK44" s="113"/>
      <c r="SL44" s="113"/>
      <c r="SM44" s="113"/>
      <c r="SN44" s="113"/>
      <c r="SO44" s="113"/>
      <c r="SP44" s="113"/>
      <c r="SQ44" s="113"/>
      <c r="SR44" s="113"/>
      <c r="SS44" s="113"/>
      <c r="ST44" s="113"/>
      <c r="SU44" s="113"/>
      <c r="SV44" s="113"/>
      <c r="SW44" s="113"/>
      <c r="SX44" s="113"/>
      <c r="SY44" s="113"/>
      <c r="SZ44" s="113"/>
      <c r="TA44" s="113"/>
      <c r="TB44" s="113"/>
      <c r="TC44" s="113"/>
      <c r="TD44" s="113"/>
      <c r="TE44" s="113"/>
      <c r="TF44" s="113"/>
      <c r="TG44" s="113"/>
      <c r="TH44" s="113"/>
      <c r="TI44" s="113"/>
      <c r="TJ44" s="113"/>
      <c r="TK44" s="113"/>
      <c r="TL44" s="113"/>
      <c r="TM44" s="113"/>
      <c r="TN44" s="113"/>
      <c r="TO44" s="113"/>
      <c r="TP44" s="113"/>
      <c r="TQ44" s="113"/>
      <c r="TR44" s="113"/>
      <c r="TS44" s="113"/>
      <c r="TT44" s="113"/>
      <c r="TU44" s="113"/>
      <c r="TV44" s="113"/>
      <c r="TW44" s="113"/>
      <c r="TX44" s="113"/>
      <c r="TY44" s="113"/>
      <c r="TZ44" s="113"/>
      <c r="UA44" s="113"/>
      <c r="UB44" s="113"/>
      <c r="UC44" s="113"/>
      <c r="UD44" s="113"/>
      <c r="UE44" s="113"/>
      <c r="UF44" s="113"/>
      <c r="UG44" s="113"/>
      <c r="UH44" s="113"/>
      <c r="UI44" s="113"/>
      <c r="UJ44" s="113"/>
      <c r="UK44" s="113"/>
      <c r="UL44" s="113"/>
      <c r="UM44" s="113"/>
      <c r="UN44" s="113"/>
      <c r="UO44" s="113"/>
      <c r="UP44" s="113"/>
      <c r="UQ44" s="113"/>
      <c r="UR44" s="113"/>
      <c r="US44" s="113"/>
      <c r="UT44" s="113"/>
      <c r="UU44" s="113"/>
      <c r="UV44" s="113"/>
      <c r="UW44" s="113"/>
      <c r="UX44" s="113"/>
      <c r="UY44" s="113"/>
      <c r="UZ44" s="113"/>
      <c r="VA44" s="113"/>
      <c r="VB44" s="113"/>
      <c r="VC44" s="113"/>
      <c r="VD44" s="113"/>
      <c r="VE44" s="113"/>
      <c r="VF44" s="113"/>
      <c r="VG44" s="113"/>
      <c r="VH44" s="113"/>
      <c r="VI44" s="113"/>
      <c r="VJ44" s="113"/>
      <c r="VK44" s="113"/>
      <c r="VL44" s="113"/>
      <c r="VM44" s="113"/>
      <c r="VN44" s="113"/>
      <c r="VO44" s="113"/>
      <c r="VP44" s="113"/>
      <c r="VQ44" s="113"/>
      <c r="VR44" s="113"/>
      <c r="VS44" s="113"/>
      <c r="VT44" s="113"/>
      <c r="VU44" s="113"/>
      <c r="VV44" s="113"/>
      <c r="VW44" s="113"/>
      <c r="VX44" s="113"/>
      <c r="VY44" s="113"/>
      <c r="VZ44" s="113"/>
      <c r="WA44" s="113"/>
      <c r="WB44" s="113"/>
      <c r="WC44" s="113"/>
      <c r="WD44" s="113"/>
      <c r="WE44" s="113"/>
      <c r="WF44" s="113"/>
      <c r="WG44" s="113"/>
      <c r="WH44" s="113"/>
      <c r="WI44" s="113"/>
      <c r="WJ44" s="113"/>
      <c r="WK44" s="113"/>
      <c r="WL44" s="113"/>
      <c r="WM44" s="113"/>
      <c r="WN44" s="113"/>
      <c r="WO44" s="113"/>
      <c r="WP44" s="113"/>
      <c r="WQ44" s="113"/>
      <c r="WR44" s="113"/>
      <c r="WS44" s="113"/>
      <c r="WT44" s="113"/>
      <c r="WU44" s="113"/>
      <c r="WV44" s="113"/>
      <c r="WW44" s="113"/>
      <c r="WX44" s="113"/>
      <c r="WY44" s="113"/>
      <c r="WZ44" s="113"/>
      <c r="XA44" s="113"/>
      <c r="XB44" s="113"/>
      <c r="XC44" s="113"/>
      <c r="XD44" s="113"/>
      <c r="XE44" s="113"/>
      <c r="XF44" s="113"/>
      <c r="XG44" s="113"/>
      <c r="XH44" s="113"/>
      <c r="XI44" s="113"/>
      <c r="XJ44" s="113"/>
      <c r="XK44" s="113"/>
      <c r="XL44" s="113"/>
      <c r="XM44" s="113"/>
      <c r="XN44" s="113"/>
      <c r="XO44" s="113"/>
      <c r="XP44" s="113"/>
      <c r="XQ44" s="113"/>
      <c r="XR44" s="113"/>
      <c r="XS44" s="113"/>
      <c r="XT44" s="113"/>
      <c r="XU44" s="113"/>
      <c r="XV44" s="113"/>
      <c r="XW44" s="113"/>
      <c r="XX44" s="113"/>
      <c r="XY44" s="113"/>
      <c r="XZ44" s="113"/>
      <c r="YA44" s="113"/>
      <c r="YB44" s="113"/>
      <c r="YC44" s="113"/>
      <c r="YD44" s="113"/>
      <c r="YE44" s="113"/>
      <c r="YF44" s="113"/>
      <c r="YG44" s="113"/>
      <c r="YH44" s="113"/>
      <c r="YI44" s="113"/>
      <c r="YJ44" s="113"/>
      <c r="YK44" s="113"/>
      <c r="YL44" s="113"/>
      <c r="YM44" s="113"/>
      <c r="YN44" s="113"/>
      <c r="YO44" s="113"/>
      <c r="YP44" s="113"/>
      <c r="YQ44" s="113"/>
      <c r="YR44" s="113"/>
      <c r="YS44" s="113"/>
      <c r="YT44" s="113"/>
      <c r="YU44" s="113"/>
      <c r="YV44" s="113"/>
      <c r="YW44" s="113"/>
      <c r="YX44" s="113"/>
      <c r="YY44" s="113"/>
      <c r="YZ44" s="113"/>
      <c r="ZA44" s="113"/>
      <c r="ZB44" s="113"/>
      <c r="ZC44" s="113"/>
      <c r="ZD44" s="113"/>
      <c r="ZE44" s="113"/>
      <c r="ZF44" s="113"/>
      <c r="ZG44" s="113"/>
      <c r="ZH44" s="113"/>
      <c r="ZI44" s="113"/>
      <c r="ZJ44" s="113"/>
      <c r="ZK44" s="113"/>
      <c r="ZL44" s="113"/>
      <c r="ZM44" s="113"/>
      <c r="ZN44" s="113"/>
      <c r="ZO44" s="113"/>
      <c r="ZP44" s="113"/>
      <c r="ZQ44" s="113"/>
      <c r="ZR44" s="113"/>
      <c r="ZS44" s="113"/>
      <c r="ZT44" s="113"/>
      <c r="ZU44" s="113"/>
      <c r="ZV44" s="113"/>
      <c r="ZW44" s="113"/>
      <c r="ZX44" s="113"/>
      <c r="ZY44" s="113"/>
      <c r="ZZ44" s="113"/>
    </row>
    <row r="45" spans="1:702" hidden="1" outlineLevel="1">
      <c r="A45" s="8">
        <v>41579</v>
      </c>
      <c r="B45" s="113">
        <v>133485.10255027001</v>
      </c>
      <c r="C45" s="113">
        <v>4340.60468829</v>
      </c>
      <c r="D45" s="113">
        <v>1649.7948936</v>
      </c>
      <c r="E45" s="113">
        <v>12197.154059029999</v>
      </c>
      <c r="F45" s="113">
        <v>68.021589579999997</v>
      </c>
      <c r="G45" s="113">
        <v>331.10453735999999</v>
      </c>
      <c r="H45" s="113">
        <v>3455.9664683199999</v>
      </c>
      <c r="I45" s="113">
        <v>95702.291972909996</v>
      </c>
      <c r="J45" s="113">
        <v>3295.4243615</v>
      </c>
      <c r="K45" s="113">
        <v>220.82285124000001</v>
      </c>
      <c r="L45" s="113">
        <v>598.77117373999999</v>
      </c>
      <c r="M45" s="169" t="s">
        <v>189</v>
      </c>
      <c r="N45" s="113">
        <v>5325.7848156399996</v>
      </c>
      <c r="O45" s="113">
        <v>1344.17254039</v>
      </c>
      <c r="P45" s="113">
        <v>2317.6819338199998</v>
      </c>
      <c r="Q45" s="113">
        <v>3.4274673500000001</v>
      </c>
      <c r="R45" s="113">
        <v>226.25678323</v>
      </c>
      <c r="S45" s="113">
        <v>2334.42668701</v>
      </c>
      <c r="T45" s="113">
        <v>73.395727260000001</v>
      </c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3"/>
      <c r="JB45" s="113"/>
      <c r="JC45" s="113"/>
      <c r="JD45" s="113"/>
      <c r="JE45" s="113"/>
      <c r="JF45" s="113"/>
      <c r="JG45" s="113"/>
      <c r="JH45" s="113"/>
      <c r="JI45" s="113"/>
      <c r="JJ45" s="113"/>
      <c r="JK45" s="113"/>
      <c r="JL45" s="113"/>
      <c r="JM45" s="113"/>
      <c r="JN45" s="113"/>
      <c r="JO45" s="113"/>
      <c r="JP45" s="113"/>
      <c r="JQ45" s="113"/>
      <c r="JR45" s="113"/>
      <c r="JS45" s="113"/>
      <c r="JT45" s="113"/>
      <c r="JU45" s="113"/>
      <c r="JV45" s="113"/>
      <c r="JW45" s="113"/>
      <c r="JX45" s="113"/>
      <c r="JY45" s="113"/>
      <c r="JZ45" s="113"/>
      <c r="KA45" s="113"/>
      <c r="KB45" s="113"/>
      <c r="KC45" s="113"/>
      <c r="KD45" s="113"/>
      <c r="KE45" s="113"/>
      <c r="KF45" s="113"/>
      <c r="KG45" s="113"/>
      <c r="KH45" s="113"/>
      <c r="KI45" s="113"/>
      <c r="KJ45" s="113"/>
      <c r="KK45" s="113"/>
      <c r="KL45" s="113"/>
      <c r="KM45" s="113"/>
      <c r="KN45" s="113"/>
      <c r="KO45" s="113"/>
      <c r="KP45" s="113"/>
      <c r="KQ45" s="113"/>
      <c r="KR45" s="113"/>
      <c r="KS45" s="113"/>
      <c r="KT45" s="113"/>
      <c r="KU45" s="113"/>
      <c r="KV45" s="113"/>
      <c r="KW45" s="113"/>
      <c r="KX45" s="113"/>
      <c r="KY45" s="113"/>
      <c r="KZ45" s="113"/>
      <c r="LA45" s="113"/>
      <c r="LB45" s="113"/>
      <c r="LC45" s="113"/>
      <c r="LD45" s="113"/>
      <c r="LE45" s="113"/>
      <c r="LF45" s="113"/>
      <c r="LG45" s="113"/>
      <c r="LH45" s="113"/>
      <c r="LI45" s="113"/>
      <c r="LJ45" s="113"/>
      <c r="LK45" s="113"/>
      <c r="LL45" s="113"/>
      <c r="LM45" s="113"/>
      <c r="LN45" s="113"/>
      <c r="LO45" s="113"/>
      <c r="LP45" s="113"/>
      <c r="LQ45" s="113"/>
      <c r="LR45" s="113"/>
      <c r="LS45" s="113"/>
      <c r="LT45" s="113"/>
      <c r="LU45" s="113"/>
      <c r="LV45" s="113"/>
      <c r="LW45" s="113"/>
      <c r="LX45" s="113"/>
      <c r="LY45" s="113"/>
      <c r="LZ45" s="113"/>
      <c r="MA45" s="113"/>
      <c r="MB45" s="113"/>
      <c r="MC45" s="113"/>
      <c r="MD45" s="113"/>
      <c r="ME45" s="113"/>
      <c r="MF45" s="113"/>
      <c r="MG45" s="113"/>
      <c r="MH45" s="113"/>
      <c r="MI45" s="113"/>
      <c r="MJ45" s="113"/>
      <c r="MK45" s="113"/>
      <c r="ML45" s="113"/>
      <c r="MM45" s="113"/>
      <c r="MN45" s="113"/>
      <c r="MO45" s="113"/>
      <c r="MP45" s="113"/>
      <c r="MQ45" s="113"/>
      <c r="MR45" s="113"/>
      <c r="MS45" s="113"/>
      <c r="MT45" s="113"/>
      <c r="MU45" s="113"/>
      <c r="MV45" s="113"/>
      <c r="MW45" s="113"/>
      <c r="MX45" s="113"/>
      <c r="MY45" s="113"/>
      <c r="MZ45" s="113"/>
      <c r="NA45" s="113"/>
      <c r="NB45" s="113"/>
      <c r="NC45" s="113"/>
      <c r="ND45" s="113"/>
      <c r="NE45" s="113"/>
      <c r="NF45" s="113"/>
      <c r="NG45" s="113"/>
      <c r="NH45" s="113"/>
      <c r="NI45" s="113"/>
      <c r="NJ45" s="113"/>
      <c r="NK45" s="113"/>
      <c r="NL45" s="113"/>
      <c r="NM45" s="113"/>
      <c r="NN45" s="113"/>
      <c r="NO45" s="113"/>
      <c r="NP45" s="113"/>
      <c r="NQ45" s="113"/>
      <c r="NR45" s="113"/>
      <c r="NS45" s="113"/>
      <c r="NT45" s="113"/>
      <c r="NU45" s="113"/>
      <c r="NV45" s="113"/>
      <c r="NW45" s="113"/>
      <c r="NX45" s="113"/>
      <c r="NY45" s="113"/>
      <c r="NZ45" s="113"/>
      <c r="OA45" s="113"/>
      <c r="OB45" s="113"/>
      <c r="OC45" s="113"/>
      <c r="OD45" s="113"/>
      <c r="OE45" s="113"/>
      <c r="OF45" s="113"/>
      <c r="OG45" s="113"/>
      <c r="OH45" s="113"/>
      <c r="OI45" s="113"/>
      <c r="OJ45" s="113"/>
      <c r="OK45" s="113"/>
      <c r="OL45" s="113"/>
      <c r="OM45" s="113"/>
      <c r="ON45" s="113"/>
      <c r="OO45" s="113"/>
      <c r="OP45" s="113"/>
      <c r="OQ45" s="113"/>
      <c r="OR45" s="113"/>
      <c r="OS45" s="113"/>
      <c r="OT45" s="113"/>
      <c r="OU45" s="113"/>
      <c r="OV45" s="113"/>
      <c r="OW45" s="113"/>
      <c r="OX45" s="113"/>
      <c r="OY45" s="113"/>
      <c r="OZ45" s="113"/>
      <c r="PA45" s="113"/>
      <c r="PB45" s="113"/>
      <c r="PC45" s="113"/>
      <c r="PD45" s="113"/>
      <c r="PE45" s="113"/>
      <c r="PF45" s="113"/>
      <c r="PG45" s="113"/>
      <c r="PH45" s="113"/>
      <c r="PI45" s="113"/>
      <c r="PJ45" s="113"/>
      <c r="PK45" s="113"/>
      <c r="PL45" s="113"/>
      <c r="PM45" s="113"/>
      <c r="PN45" s="113"/>
      <c r="PO45" s="113"/>
      <c r="PP45" s="113"/>
      <c r="PQ45" s="113"/>
      <c r="PR45" s="113"/>
      <c r="PS45" s="113"/>
      <c r="PT45" s="113"/>
      <c r="PU45" s="113"/>
      <c r="PV45" s="113"/>
      <c r="PW45" s="113"/>
      <c r="PX45" s="113"/>
      <c r="PY45" s="113"/>
      <c r="PZ45" s="113"/>
      <c r="QA45" s="113"/>
      <c r="QB45" s="113"/>
      <c r="QC45" s="113"/>
      <c r="QD45" s="113"/>
      <c r="QE45" s="113"/>
      <c r="QF45" s="113"/>
      <c r="QG45" s="113"/>
      <c r="QH45" s="113"/>
      <c r="QI45" s="113"/>
      <c r="QJ45" s="113"/>
      <c r="QK45" s="113"/>
      <c r="QL45" s="113"/>
      <c r="QM45" s="113"/>
      <c r="QN45" s="113"/>
      <c r="QO45" s="113"/>
      <c r="QP45" s="113"/>
      <c r="QQ45" s="113"/>
      <c r="QR45" s="113"/>
      <c r="QS45" s="113"/>
      <c r="QT45" s="113"/>
      <c r="QU45" s="113"/>
      <c r="QV45" s="113"/>
      <c r="QW45" s="113"/>
      <c r="QX45" s="113"/>
      <c r="QY45" s="113"/>
      <c r="QZ45" s="113"/>
      <c r="RA45" s="113"/>
      <c r="RB45" s="113"/>
      <c r="RC45" s="113"/>
      <c r="RD45" s="113"/>
      <c r="RE45" s="113"/>
      <c r="RF45" s="113"/>
      <c r="RG45" s="113"/>
      <c r="RH45" s="113"/>
      <c r="RI45" s="113"/>
      <c r="RJ45" s="113"/>
      <c r="RK45" s="113"/>
      <c r="RL45" s="113"/>
      <c r="RM45" s="113"/>
      <c r="RN45" s="113"/>
      <c r="RO45" s="113"/>
      <c r="RP45" s="113"/>
      <c r="RQ45" s="113"/>
      <c r="RR45" s="113"/>
      <c r="RS45" s="113"/>
      <c r="RT45" s="113"/>
      <c r="RU45" s="113"/>
      <c r="RV45" s="113"/>
      <c r="RW45" s="113"/>
      <c r="RX45" s="113"/>
      <c r="RY45" s="113"/>
      <c r="RZ45" s="113"/>
      <c r="SA45" s="113"/>
      <c r="SB45" s="113"/>
      <c r="SC45" s="113"/>
      <c r="SD45" s="113"/>
      <c r="SE45" s="113"/>
      <c r="SF45" s="113"/>
      <c r="SG45" s="113"/>
      <c r="SH45" s="113"/>
      <c r="SI45" s="113"/>
      <c r="SJ45" s="113"/>
      <c r="SK45" s="113"/>
      <c r="SL45" s="113"/>
      <c r="SM45" s="113"/>
      <c r="SN45" s="113"/>
      <c r="SO45" s="113"/>
      <c r="SP45" s="113"/>
      <c r="SQ45" s="113"/>
      <c r="SR45" s="113"/>
      <c r="SS45" s="113"/>
      <c r="ST45" s="113"/>
      <c r="SU45" s="113"/>
      <c r="SV45" s="113"/>
      <c r="SW45" s="113"/>
      <c r="SX45" s="113"/>
      <c r="SY45" s="113"/>
      <c r="SZ45" s="113"/>
      <c r="TA45" s="113"/>
      <c r="TB45" s="113"/>
      <c r="TC45" s="113"/>
      <c r="TD45" s="113"/>
      <c r="TE45" s="113"/>
      <c r="TF45" s="113"/>
      <c r="TG45" s="113"/>
      <c r="TH45" s="113"/>
      <c r="TI45" s="113"/>
      <c r="TJ45" s="113"/>
      <c r="TK45" s="113"/>
      <c r="TL45" s="113"/>
      <c r="TM45" s="113"/>
      <c r="TN45" s="113"/>
      <c r="TO45" s="113"/>
      <c r="TP45" s="113"/>
      <c r="TQ45" s="113"/>
      <c r="TR45" s="113"/>
      <c r="TS45" s="113"/>
      <c r="TT45" s="113"/>
      <c r="TU45" s="113"/>
      <c r="TV45" s="113"/>
      <c r="TW45" s="113"/>
      <c r="TX45" s="113"/>
      <c r="TY45" s="113"/>
      <c r="TZ45" s="113"/>
      <c r="UA45" s="113"/>
      <c r="UB45" s="113"/>
      <c r="UC45" s="113"/>
      <c r="UD45" s="113"/>
      <c r="UE45" s="113"/>
      <c r="UF45" s="113"/>
      <c r="UG45" s="113"/>
      <c r="UH45" s="113"/>
      <c r="UI45" s="113"/>
      <c r="UJ45" s="113"/>
      <c r="UK45" s="113"/>
      <c r="UL45" s="113"/>
      <c r="UM45" s="113"/>
      <c r="UN45" s="113"/>
      <c r="UO45" s="113"/>
      <c r="UP45" s="113"/>
      <c r="UQ45" s="113"/>
      <c r="UR45" s="113"/>
      <c r="US45" s="113"/>
      <c r="UT45" s="113"/>
      <c r="UU45" s="113"/>
      <c r="UV45" s="113"/>
      <c r="UW45" s="113"/>
      <c r="UX45" s="113"/>
      <c r="UY45" s="113"/>
      <c r="UZ45" s="113"/>
      <c r="VA45" s="113"/>
      <c r="VB45" s="113"/>
      <c r="VC45" s="113"/>
      <c r="VD45" s="113"/>
      <c r="VE45" s="113"/>
      <c r="VF45" s="113"/>
      <c r="VG45" s="113"/>
      <c r="VH45" s="113"/>
      <c r="VI45" s="113"/>
      <c r="VJ45" s="113"/>
      <c r="VK45" s="113"/>
      <c r="VL45" s="113"/>
      <c r="VM45" s="113"/>
      <c r="VN45" s="113"/>
      <c r="VO45" s="113"/>
      <c r="VP45" s="113"/>
      <c r="VQ45" s="113"/>
      <c r="VR45" s="113"/>
      <c r="VS45" s="113"/>
      <c r="VT45" s="113"/>
      <c r="VU45" s="113"/>
      <c r="VV45" s="113"/>
      <c r="VW45" s="113"/>
      <c r="VX45" s="113"/>
      <c r="VY45" s="113"/>
      <c r="VZ45" s="113"/>
      <c r="WA45" s="113"/>
      <c r="WB45" s="113"/>
      <c r="WC45" s="113"/>
      <c r="WD45" s="113"/>
      <c r="WE45" s="113"/>
      <c r="WF45" s="113"/>
      <c r="WG45" s="113"/>
      <c r="WH45" s="113"/>
      <c r="WI45" s="113"/>
      <c r="WJ45" s="113"/>
      <c r="WK45" s="113"/>
      <c r="WL45" s="113"/>
      <c r="WM45" s="113"/>
      <c r="WN45" s="113"/>
      <c r="WO45" s="113"/>
      <c r="WP45" s="113"/>
      <c r="WQ45" s="113"/>
      <c r="WR45" s="113"/>
      <c r="WS45" s="113"/>
      <c r="WT45" s="113"/>
      <c r="WU45" s="113"/>
      <c r="WV45" s="113"/>
      <c r="WW45" s="113"/>
      <c r="WX45" s="113"/>
      <c r="WY45" s="113"/>
      <c r="WZ45" s="113"/>
      <c r="XA45" s="113"/>
      <c r="XB45" s="113"/>
      <c r="XC45" s="113"/>
      <c r="XD45" s="113"/>
      <c r="XE45" s="113"/>
      <c r="XF45" s="113"/>
      <c r="XG45" s="113"/>
      <c r="XH45" s="113"/>
      <c r="XI45" s="113"/>
      <c r="XJ45" s="113"/>
      <c r="XK45" s="113"/>
      <c r="XL45" s="113"/>
      <c r="XM45" s="113"/>
      <c r="XN45" s="113"/>
      <c r="XO45" s="113"/>
      <c r="XP45" s="113"/>
      <c r="XQ45" s="113"/>
      <c r="XR45" s="113"/>
      <c r="XS45" s="113"/>
      <c r="XT45" s="113"/>
      <c r="XU45" s="113"/>
      <c r="XV45" s="113"/>
      <c r="XW45" s="113"/>
      <c r="XX45" s="113"/>
      <c r="XY45" s="113"/>
      <c r="XZ45" s="113"/>
      <c r="YA45" s="113"/>
      <c r="YB45" s="113"/>
      <c r="YC45" s="113"/>
      <c r="YD45" s="113"/>
      <c r="YE45" s="113"/>
      <c r="YF45" s="113"/>
      <c r="YG45" s="113"/>
      <c r="YH45" s="113"/>
      <c r="YI45" s="113"/>
      <c r="YJ45" s="113"/>
      <c r="YK45" s="113"/>
      <c r="YL45" s="113"/>
      <c r="YM45" s="113"/>
      <c r="YN45" s="113"/>
      <c r="YO45" s="113"/>
      <c r="YP45" s="113"/>
      <c r="YQ45" s="113"/>
      <c r="YR45" s="113"/>
      <c r="YS45" s="113"/>
      <c r="YT45" s="113"/>
      <c r="YU45" s="113"/>
      <c r="YV45" s="113"/>
      <c r="YW45" s="113"/>
      <c r="YX45" s="113"/>
      <c r="YY45" s="113"/>
      <c r="YZ45" s="113"/>
      <c r="ZA45" s="113"/>
      <c r="ZB45" s="113"/>
      <c r="ZC45" s="113"/>
      <c r="ZD45" s="113"/>
      <c r="ZE45" s="113"/>
      <c r="ZF45" s="113"/>
      <c r="ZG45" s="113"/>
      <c r="ZH45" s="113"/>
      <c r="ZI45" s="113"/>
      <c r="ZJ45" s="113"/>
      <c r="ZK45" s="113"/>
      <c r="ZL45" s="113"/>
      <c r="ZM45" s="113"/>
      <c r="ZN45" s="113"/>
      <c r="ZO45" s="113"/>
      <c r="ZP45" s="113"/>
      <c r="ZQ45" s="113"/>
      <c r="ZR45" s="113"/>
      <c r="ZS45" s="113"/>
      <c r="ZT45" s="113"/>
      <c r="ZU45" s="113"/>
      <c r="ZV45" s="113"/>
      <c r="ZW45" s="113"/>
      <c r="ZX45" s="113"/>
      <c r="ZY45" s="113"/>
      <c r="ZZ45" s="113"/>
    </row>
    <row r="46" spans="1:702" hidden="1" outlineLevel="1">
      <c r="A46" s="8">
        <v>41609</v>
      </c>
      <c r="B46" s="113">
        <v>142364.61530383001</v>
      </c>
      <c r="C46" s="113">
        <v>6834.9430031000002</v>
      </c>
      <c r="D46" s="113">
        <v>1779.1301518</v>
      </c>
      <c r="E46" s="113">
        <v>12097.269948319999</v>
      </c>
      <c r="F46" s="113">
        <v>66.859704530000002</v>
      </c>
      <c r="G46" s="113">
        <v>641.38172797000004</v>
      </c>
      <c r="H46" s="113">
        <v>5092.6384071399998</v>
      </c>
      <c r="I46" s="113">
        <v>98909.083945660008</v>
      </c>
      <c r="J46" s="113">
        <v>3845.35734516</v>
      </c>
      <c r="K46" s="113">
        <v>262.67523963999997</v>
      </c>
      <c r="L46" s="113">
        <v>630.00294899000005</v>
      </c>
      <c r="M46" s="169" t="s">
        <v>189</v>
      </c>
      <c r="N46" s="113">
        <v>5832.6790340799998</v>
      </c>
      <c r="O46" s="113">
        <v>1355.0764560600001</v>
      </c>
      <c r="P46" s="113">
        <v>2740.1406281599998</v>
      </c>
      <c r="Q46" s="113">
        <v>3.4186225700000001</v>
      </c>
      <c r="R46" s="113">
        <v>431.26419650000003</v>
      </c>
      <c r="S46" s="113">
        <v>1407.6181174200001</v>
      </c>
      <c r="T46" s="113">
        <v>435.07582673000002</v>
      </c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3"/>
      <c r="JA46" s="113"/>
      <c r="JB46" s="113"/>
      <c r="JC46" s="113"/>
      <c r="JD46" s="113"/>
      <c r="JE46" s="113"/>
      <c r="JF46" s="113"/>
      <c r="JG46" s="113"/>
      <c r="JH46" s="113"/>
      <c r="JI46" s="113"/>
      <c r="JJ46" s="113"/>
      <c r="JK46" s="113"/>
      <c r="JL46" s="113"/>
      <c r="JM46" s="113"/>
      <c r="JN46" s="113"/>
      <c r="JO46" s="113"/>
      <c r="JP46" s="113"/>
      <c r="JQ46" s="113"/>
      <c r="JR46" s="113"/>
      <c r="JS46" s="113"/>
      <c r="JT46" s="113"/>
      <c r="JU46" s="113"/>
      <c r="JV46" s="113"/>
      <c r="JW46" s="113"/>
      <c r="JX46" s="113"/>
      <c r="JY46" s="113"/>
      <c r="JZ46" s="113"/>
      <c r="KA46" s="113"/>
      <c r="KB46" s="113"/>
      <c r="KC46" s="113"/>
      <c r="KD46" s="113"/>
      <c r="KE46" s="113"/>
      <c r="KF46" s="113"/>
      <c r="KG46" s="113"/>
      <c r="KH46" s="113"/>
      <c r="KI46" s="113"/>
      <c r="KJ46" s="113"/>
      <c r="KK46" s="113"/>
      <c r="KL46" s="113"/>
      <c r="KM46" s="113"/>
      <c r="KN46" s="113"/>
      <c r="KO46" s="113"/>
      <c r="KP46" s="113"/>
      <c r="KQ46" s="113"/>
      <c r="KR46" s="113"/>
      <c r="KS46" s="113"/>
      <c r="KT46" s="113"/>
      <c r="KU46" s="113"/>
      <c r="KV46" s="113"/>
      <c r="KW46" s="113"/>
      <c r="KX46" s="113"/>
      <c r="KY46" s="113"/>
      <c r="KZ46" s="113"/>
      <c r="LA46" s="113"/>
      <c r="LB46" s="113"/>
      <c r="LC46" s="113"/>
      <c r="LD46" s="113"/>
      <c r="LE46" s="113"/>
      <c r="LF46" s="113"/>
      <c r="LG46" s="113"/>
      <c r="LH46" s="113"/>
      <c r="LI46" s="113"/>
      <c r="LJ46" s="113"/>
      <c r="LK46" s="113"/>
      <c r="LL46" s="113"/>
      <c r="LM46" s="113"/>
      <c r="LN46" s="113"/>
      <c r="LO46" s="113"/>
      <c r="LP46" s="113"/>
      <c r="LQ46" s="113"/>
      <c r="LR46" s="113"/>
      <c r="LS46" s="113"/>
      <c r="LT46" s="113"/>
      <c r="LU46" s="113"/>
      <c r="LV46" s="113"/>
      <c r="LW46" s="113"/>
      <c r="LX46" s="113"/>
      <c r="LY46" s="113"/>
      <c r="LZ46" s="113"/>
      <c r="MA46" s="113"/>
      <c r="MB46" s="113"/>
      <c r="MC46" s="113"/>
      <c r="MD46" s="113"/>
      <c r="ME46" s="113"/>
      <c r="MF46" s="113"/>
      <c r="MG46" s="113"/>
      <c r="MH46" s="113"/>
      <c r="MI46" s="113"/>
      <c r="MJ46" s="113"/>
      <c r="MK46" s="113"/>
      <c r="ML46" s="113"/>
      <c r="MM46" s="113"/>
      <c r="MN46" s="113"/>
      <c r="MO46" s="113"/>
      <c r="MP46" s="113"/>
      <c r="MQ46" s="113"/>
      <c r="MR46" s="113"/>
      <c r="MS46" s="113"/>
      <c r="MT46" s="113"/>
      <c r="MU46" s="113"/>
      <c r="MV46" s="113"/>
      <c r="MW46" s="113"/>
      <c r="MX46" s="113"/>
      <c r="MY46" s="113"/>
      <c r="MZ46" s="113"/>
      <c r="NA46" s="113"/>
      <c r="NB46" s="113"/>
      <c r="NC46" s="113"/>
      <c r="ND46" s="113"/>
      <c r="NE46" s="113"/>
      <c r="NF46" s="113"/>
      <c r="NG46" s="113"/>
      <c r="NH46" s="113"/>
      <c r="NI46" s="113"/>
      <c r="NJ46" s="113"/>
      <c r="NK46" s="113"/>
      <c r="NL46" s="113"/>
      <c r="NM46" s="113"/>
      <c r="NN46" s="113"/>
      <c r="NO46" s="113"/>
      <c r="NP46" s="113"/>
      <c r="NQ46" s="113"/>
      <c r="NR46" s="113"/>
      <c r="NS46" s="113"/>
      <c r="NT46" s="113"/>
      <c r="NU46" s="113"/>
      <c r="NV46" s="113"/>
      <c r="NW46" s="113"/>
      <c r="NX46" s="113"/>
      <c r="NY46" s="113"/>
      <c r="NZ46" s="113"/>
      <c r="OA46" s="113"/>
      <c r="OB46" s="113"/>
      <c r="OC46" s="113"/>
      <c r="OD46" s="113"/>
      <c r="OE46" s="113"/>
      <c r="OF46" s="113"/>
      <c r="OG46" s="113"/>
      <c r="OH46" s="113"/>
      <c r="OI46" s="113"/>
      <c r="OJ46" s="113"/>
      <c r="OK46" s="113"/>
      <c r="OL46" s="113"/>
      <c r="OM46" s="113"/>
      <c r="ON46" s="113"/>
      <c r="OO46" s="113"/>
      <c r="OP46" s="113"/>
      <c r="OQ46" s="113"/>
      <c r="OR46" s="113"/>
      <c r="OS46" s="113"/>
      <c r="OT46" s="113"/>
      <c r="OU46" s="113"/>
      <c r="OV46" s="113"/>
      <c r="OW46" s="113"/>
      <c r="OX46" s="113"/>
      <c r="OY46" s="113"/>
      <c r="OZ46" s="113"/>
      <c r="PA46" s="113"/>
      <c r="PB46" s="113"/>
      <c r="PC46" s="113"/>
      <c r="PD46" s="113"/>
      <c r="PE46" s="113"/>
      <c r="PF46" s="113"/>
      <c r="PG46" s="113"/>
      <c r="PH46" s="113"/>
      <c r="PI46" s="113"/>
      <c r="PJ46" s="113"/>
      <c r="PK46" s="113"/>
      <c r="PL46" s="113"/>
      <c r="PM46" s="113"/>
      <c r="PN46" s="113"/>
      <c r="PO46" s="113"/>
      <c r="PP46" s="113"/>
      <c r="PQ46" s="113"/>
      <c r="PR46" s="113"/>
      <c r="PS46" s="113"/>
      <c r="PT46" s="113"/>
      <c r="PU46" s="113"/>
      <c r="PV46" s="113"/>
      <c r="PW46" s="113"/>
      <c r="PX46" s="113"/>
      <c r="PY46" s="113"/>
      <c r="PZ46" s="113"/>
      <c r="QA46" s="113"/>
      <c r="QB46" s="113"/>
      <c r="QC46" s="113"/>
      <c r="QD46" s="113"/>
      <c r="QE46" s="113"/>
      <c r="QF46" s="113"/>
      <c r="QG46" s="113"/>
      <c r="QH46" s="113"/>
      <c r="QI46" s="113"/>
      <c r="QJ46" s="113"/>
      <c r="QK46" s="113"/>
      <c r="QL46" s="113"/>
      <c r="QM46" s="113"/>
      <c r="QN46" s="113"/>
      <c r="QO46" s="113"/>
      <c r="QP46" s="113"/>
      <c r="QQ46" s="113"/>
      <c r="QR46" s="113"/>
      <c r="QS46" s="113"/>
      <c r="QT46" s="113"/>
      <c r="QU46" s="113"/>
      <c r="QV46" s="113"/>
      <c r="QW46" s="113"/>
      <c r="QX46" s="113"/>
      <c r="QY46" s="113"/>
      <c r="QZ46" s="113"/>
      <c r="RA46" s="113"/>
      <c r="RB46" s="113"/>
      <c r="RC46" s="113"/>
      <c r="RD46" s="113"/>
      <c r="RE46" s="113"/>
      <c r="RF46" s="113"/>
      <c r="RG46" s="113"/>
      <c r="RH46" s="113"/>
      <c r="RI46" s="113"/>
      <c r="RJ46" s="113"/>
      <c r="RK46" s="113"/>
      <c r="RL46" s="113"/>
      <c r="RM46" s="113"/>
      <c r="RN46" s="113"/>
      <c r="RO46" s="113"/>
      <c r="RP46" s="113"/>
      <c r="RQ46" s="113"/>
      <c r="RR46" s="113"/>
      <c r="RS46" s="113"/>
      <c r="RT46" s="113"/>
      <c r="RU46" s="113"/>
      <c r="RV46" s="113"/>
      <c r="RW46" s="113"/>
      <c r="RX46" s="113"/>
      <c r="RY46" s="113"/>
      <c r="RZ46" s="113"/>
      <c r="SA46" s="113"/>
      <c r="SB46" s="113"/>
      <c r="SC46" s="113"/>
      <c r="SD46" s="113"/>
      <c r="SE46" s="113"/>
      <c r="SF46" s="113"/>
      <c r="SG46" s="113"/>
      <c r="SH46" s="113"/>
      <c r="SI46" s="113"/>
      <c r="SJ46" s="113"/>
      <c r="SK46" s="113"/>
      <c r="SL46" s="113"/>
      <c r="SM46" s="113"/>
      <c r="SN46" s="113"/>
      <c r="SO46" s="113"/>
      <c r="SP46" s="113"/>
      <c r="SQ46" s="113"/>
      <c r="SR46" s="113"/>
      <c r="SS46" s="113"/>
      <c r="ST46" s="113"/>
      <c r="SU46" s="113"/>
      <c r="SV46" s="113"/>
      <c r="SW46" s="113"/>
      <c r="SX46" s="113"/>
      <c r="SY46" s="113"/>
      <c r="SZ46" s="113"/>
      <c r="TA46" s="113"/>
      <c r="TB46" s="113"/>
      <c r="TC46" s="113"/>
      <c r="TD46" s="113"/>
      <c r="TE46" s="113"/>
      <c r="TF46" s="113"/>
      <c r="TG46" s="113"/>
      <c r="TH46" s="113"/>
      <c r="TI46" s="113"/>
      <c r="TJ46" s="113"/>
      <c r="TK46" s="113"/>
      <c r="TL46" s="113"/>
      <c r="TM46" s="113"/>
      <c r="TN46" s="113"/>
      <c r="TO46" s="113"/>
      <c r="TP46" s="113"/>
      <c r="TQ46" s="113"/>
      <c r="TR46" s="113"/>
      <c r="TS46" s="113"/>
      <c r="TT46" s="113"/>
      <c r="TU46" s="113"/>
      <c r="TV46" s="113"/>
      <c r="TW46" s="113"/>
      <c r="TX46" s="113"/>
      <c r="TY46" s="113"/>
      <c r="TZ46" s="113"/>
      <c r="UA46" s="113"/>
      <c r="UB46" s="113"/>
      <c r="UC46" s="113"/>
      <c r="UD46" s="113"/>
      <c r="UE46" s="113"/>
      <c r="UF46" s="113"/>
      <c r="UG46" s="113"/>
      <c r="UH46" s="113"/>
      <c r="UI46" s="113"/>
      <c r="UJ46" s="113"/>
      <c r="UK46" s="113"/>
      <c r="UL46" s="113"/>
      <c r="UM46" s="113"/>
      <c r="UN46" s="113"/>
      <c r="UO46" s="113"/>
      <c r="UP46" s="113"/>
      <c r="UQ46" s="113"/>
      <c r="UR46" s="113"/>
      <c r="US46" s="113"/>
      <c r="UT46" s="113"/>
      <c r="UU46" s="113"/>
      <c r="UV46" s="113"/>
      <c r="UW46" s="113"/>
      <c r="UX46" s="113"/>
      <c r="UY46" s="113"/>
      <c r="UZ46" s="113"/>
      <c r="VA46" s="113"/>
      <c r="VB46" s="113"/>
      <c r="VC46" s="113"/>
      <c r="VD46" s="113"/>
      <c r="VE46" s="113"/>
      <c r="VF46" s="113"/>
      <c r="VG46" s="113"/>
      <c r="VH46" s="113"/>
      <c r="VI46" s="113"/>
      <c r="VJ46" s="113"/>
      <c r="VK46" s="113"/>
      <c r="VL46" s="113"/>
      <c r="VM46" s="113"/>
      <c r="VN46" s="113"/>
      <c r="VO46" s="113"/>
      <c r="VP46" s="113"/>
      <c r="VQ46" s="113"/>
      <c r="VR46" s="113"/>
      <c r="VS46" s="113"/>
      <c r="VT46" s="113"/>
      <c r="VU46" s="113"/>
      <c r="VV46" s="113"/>
      <c r="VW46" s="113"/>
      <c r="VX46" s="113"/>
      <c r="VY46" s="113"/>
      <c r="VZ46" s="113"/>
      <c r="WA46" s="113"/>
      <c r="WB46" s="113"/>
      <c r="WC46" s="113"/>
      <c r="WD46" s="113"/>
      <c r="WE46" s="113"/>
      <c r="WF46" s="113"/>
      <c r="WG46" s="113"/>
      <c r="WH46" s="113"/>
      <c r="WI46" s="113"/>
      <c r="WJ46" s="113"/>
      <c r="WK46" s="113"/>
      <c r="WL46" s="113"/>
      <c r="WM46" s="113"/>
      <c r="WN46" s="113"/>
      <c r="WO46" s="113"/>
      <c r="WP46" s="113"/>
      <c r="WQ46" s="113"/>
      <c r="WR46" s="113"/>
      <c r="WS46" s="113"/>
      <c r="WT46" s="113"/>
      <c r="WU46" s="113"/>
      <c r="WV46" s="113"/>
      <c r="WW46" s="113"/>
      <c r="WX46" s="113"/>
      <c r="WY46" s="113"/>
      <c r="WZ46" s="113"/>
      <c r="XA46" s="113"/>
      <c r="XB46" s="113"/>
      <c r="XC46" s="113"/>
      <c r="XD46" s="113"/>
      <c r="XE46" s="113"/>
      <c r="XF46" s="113"/>
      <c r="XG46" s="113"/>
      <c r="XH46" s="113"/>
      <c r="XI46" s="113"/>
      <c r="XJ46" s="113"/>
      <c r="XK46" s="113"/>
      <c r="XL46" s="113"/>
      <c r="XM46" s="113"/>
      <c r="XN46" s="113"/>
      <c r="XO46" s="113"/>
      <c r="XP46" s="113"/>
      <c r="XQ46" s="113"/>
      <c r="XR46" s="113"/>
      <c r="XS46" s="113"/>
      <c r="XT46" s="113"/>
      <c r="XU46" s="113"/>
      <c r="XV46" s="113"/>
      <c r="XW46" s="113"/>
      <c r="XX46" s="113"/>
      <c r="XY46" s="113"/>
      <c r="XZ46" s="113"/>
      <c r="YA46" s="113"/>
      <c r="YB46" s="113"/>
      <c r="YC46" s="113"/>
      <c r="YD46" s="113"/>
      <c r="YE46" s="113"/>
      <c r="YF46" s="113"/>
      <c r="YG46" s="113"/>
      <c r="YH46" s="113"/>
      <c r="YI46" s="113"/>
      <c r="YJ46" s="113"/>
      <c r="YK46" s="113"/>
      <c r="YL46" s="113"/>
      <c r="YM46" s="113"/>
      <c r="YN46" s="113"/>
      <c r="YO46" s="113"/>
      <c r="YP46" s="113"/>
      <c r="YQ46" s="113"/>
      <c r="YR46" s="113"/>
      <c r="YS46" s="113"/>
      <c r="YT46" s="113"/>
      <c r="YU46" s="113"/>
      <c r="YV46" s="113"/>
      <c r="YW46" s="113"/>
      <c r="YX46" s="113"/>
      <c r="YY46" s="113"/>
      <c r="YZ46" s="113"/>
      <c r="ZA46" s="113"/>
      <c r="ZB46" s="113"/>
      <c r="ZC46" s="113"/>
      <c r="ZD46" s="113"/>
      <c r="ZE46" s="113"/>
      <c r="ZF46" s="113"/>
      <c r="ZG46" s="113"/>
      <c r="ZH46" s="113"/>
      <c r="ZI46" s="113"/>
      <c r="ZJ46" s="113"/>
      <c r="ZK46" s="113"/>
      <c r="ZL46" s="113"/>
      <c r="ZM46" s="113"/>
      <c r="ZN46" s="113"/>
      <c r="ZO46" s="113"/>
      <c r="ZP46" s="113"/>
      <c r="ZQ46" s="113"/>
      <c r="ZR46" s="113"/>
      <c r="ZS46" s="113"/>
      <c r="ZT46" s="113"/>
      <c r="ZU46" s="113"/>
      <c r="ZV46" s="113"/>
      <c r="ZW46" s="113"/>
      <c r="ZX46" s="113"/>
      <c r="ZY46" s="113"/>
      <c r="ZZ46" s="113"/>
    </row>
    <row r="47" spans="1:702" hidden="1" outlineLevel="1">
      <c r="A47" s="8">
        <v>41640</v>
      </c>
      <c r="B47" s="113">
        <v>135160.32909633999</v>
      </c>
      <c r="C47" s="113">
        <v>4489.9214963000004</v>
      </c>
      <c r="D47" s="113">
        <v>1734.93428883</v>
      </c>
      <c r="E47" s="113">
        <v>12341.34753266</v>
      </c>
      <c r="F47" s="113">
        <v>64.548336789999993</v>
      </c>
      <c r="G47" s="113">
        <v>645.76877854999998</v>
      </c>
      <c r="H47" s="113">
        <v>4147.8450201100004</v>
      </c>
      <c r="I47" s="113">
        <v>97244.411824270006</v>
      </c>
      <c r="J47" s="113">
        <v>3473.84294034</v>
      </c>
      <c r="K47" s="113">
        <v>223.54174133999999</v>
      </c>
      <c r="L47" s="113">
        <v>611.28675772999998</v>
      </c>
      <c r="M47" s="169" t="s">
        <v>189</v>
      </c>
      <c r="N47" s="113">
        <v>5402.7757560399996</v>
      </c>
      <c r="O47" s="113">
        <v>774.97380714999997</v>
      </c>
      <c r="P47" s="113">
        <v>2307.8837741299999</v>
      </c>
      <c r="Q47" s="113">
        <v>3.3775694199999999</v>
      </c>
      <c r="R47" s="113">
        <v>239.84917673999999</v>
      </c>
      <c r="S47" s="113">
        <v>1418.54644932</v>
      </c>
      <c r="T47" s="113">
        <v>35.473846620000003</v>
      </c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3"/>
      <c r="JA47" s="113"/>
      <c r="JB47" s="113"/>
      <c r="JC47" s="113"/>
      <c r="JD47" s="113"/>
      <c r="JE47" s="113"/>
      <c r="JF47" s="113"/>
      <c r="JG47" s="113"/>
      <c r="JH47" s="113"/>
      <c r="JI47" s="113"/>
      <c r="JJ47" s="113"/>
      <c r="JK47" s="113"/>
      <c r="JL47" s="113"/>
      <c r="JM47" s="113"/>
      <c r="JN47" s="113"/>
      <c r="JO47" s="113"/>
      <c r="JP47" s="113"/>
      <c r="JQ47" s="113"/>
      <c r="JR47" s="113"/>
      <c r="JS47" s="113"/>
      <c r="JT47" s="113"/>
      <c r="JU47" s="113"/>
      <c r="JV47" s="113"/>
      <c r="JW47" s="113"/>
      <c r="JX47" s="113"/>
      <c r="JY47" s="113"/>
      <c r="JZ47" s="113"/>
      <c r="KA47" s="113"/>
      <c r="KB47" s="113"/>
      <c r="KC47" s="113"/>
      <c r="KD47" s="113"/>
      <c r="KE47" s="113"/>
      <c r="KF47" s="113"/>
      <c r="KG47" s="113"/>
      <c r="KH47" s="113"/>
      <c r="KI47" s="113"/>
      <c r="KJ47" s="113"/>
      <c r="KK47" s="113"/>
      <c r="KL47" s="113"/>
      <c r="KM47" s="113"/>
      <c r="KN47" s="113"/>
      <c r="KO47" s="113"/>
      <c r="KP47" s="113"/>
      <c r="KQ47" s="113"/>
      <c r="KR47" s="113"/>
      <c r="KS47" s="113"/>
      <c r="KT47" s="113"/>
      <c r="KU47" s="113"/>
      <c r="KV47" s="113"/>
      <c r="KW47" s="113"/>
      <c r="KX47" s="113"/>
      <c r="KY47" s="113"/>
      <c r="KZ47" s="113"/>
      <c r="LA47" s="113"/>
      <c r="LB47" s="113"/>
      <c r="LC47" s="113"/>
      <c r="LD47" s="113"/>
      <c r="LE47" s="113"/>
      <c r="LF47" s="113"/>
      <c r="LG47" s="113"/>
      <c r="LH47" s="113"/>
      <c r="LI47" s="113"/>
      <c r="LJ47" s="113"/>
      <c r="LK47" s="113"/>
      <c r="LL47" s="113"/>
      <c r="LM47" s="113"/>
      <c r="LN47" s="113"/>
      <c r="LO47" s="113"/>
      <c r="LP47" s="113"/>
      <c r="LQ47" s="113"/>
      <c r="LR47" s="113"/>
      <c r="LS47" s="113"/>
      <c r="LT47" s="113"/>
      <c r="LU47" s="113"/>
      <c r="LV47" s="113"/>
      <c r="LW47" s="113"/>
      <c r="LX47" s="113"/>
      <c r="LY47" s="113"/>
      <c r="LZ47" s="113"/>
      <c r="MA47" s="113"/>
      <c r="MB47" s="113"/>
      <c r="MC47" s="113"/>
      <c r="MD47" s="113"/>
      <c r="ME47" s="113"/>
      <c r="MF47" s="113"/>
      <c r="MG47" s="113"/>
      <c r="MH47" s="113"/>
      <c r="MI47" s="113"/>
      <c r="MJ47" s="113"/>
      <c r="MK47" s="113"/>
      <c r="ML47" s="113"/>
      <c r="MM47" s="113"/>
      <c r="MN47" s="113"/>
      <c r="MO47" s="113"/>
      <c r="MP47" s="113"/>
      <c r="MQ47" s="113"/>
      <c r="MR47" s="113"/>
      <c r="MS47" s="113"/>
      <c r="MT47" s="113"/>
      <c r="MU47" s="113"/>
      <c r="MV47" s="113"/>
      <c r="MW47" s="113"/>
      <c r="MX47" s="113"/>
      <c r="MY47" s="113"/>
      <c r="MZ47" s="113"/>
      <c r="NA47" s="113"/>
      <c r="NB47" s="113"/>
      <c r="NC47" s="113"/>
      <c r="ND47" s="113"/>
      <c r="NE47" s="113"/>
      <c r="NF47" s="113"/>
      <c r="NG47" s="113"/>
      <c r="NH47" s="113"/>
      <c r="NI47" s="113"/>
      <c r="NJ47" s="113"/>
      <c r="NK47" s="113"/>
      <c r="NL47" s="113"/>
      <c r="NM47" s="113"/>
      <c r="NN47" s="113"/>
      <c r="NO47" s="113"/>
      <c r="NP47" s="113"/>
      <c r="NQ47" s="113"/>
      <c r="NR47" s="113"/>
      <c r="NS47" s="113"/>
      <c r="NT47" s="113"/>
      <c r="NU47" s="113"/>
      <c r="NV47" s="113"/>
      <c r="NW47" s="113"/>
      <c r="NX47" s="113"/>
      <c r="NY47" s="113"/>
      <c r="NZ47" s="113"/>
      <c r="OA47" s="113"/>
      <c r="OB47" s="113"/>
      <c r="OC47" s="113"/>
      <c r="OD47" s="113"/>
      <c r="OE47" s="113"/>
      <c r="OF47" s="113"/>
      <c r="OG47" s="113"/>
      <c r="OH47" s="113"/>
      <c r="OI47" s="113"/>
      <c r="OJ47" s="113"/>
      <c r="OK47" s="113"/>
      <c r="OL47" s="113"/>
      <c r="OM47" s="113"/>
      <c r="ON47" s="113"/>
      <c r="OO47" s="113"/>
      <c r="OP47" s="113"/>
      <c r="OQ47" s="113"/>
      <c r="OR47" s="113"/>
      <c r="OS47" s="113"/>
      <c r="OT47" s="113"/>
      <c r="OU47" s="113"/>
      <c r="OV47" s="113"/>
      <c r="OW47" s="113"/>
      <c r="OX47" s="113"/>
      <c r="OY47" s="113"/>
      <c r="OZ47" s="113"/>
      <c r="PA47" s="113"/>
      <c r="PB47" s="113"/>
      <c r="PC47" s="113"/>
      <c r="PD47" s="113"/>
      <c r="PE47" s="113"/>
      <c r="PF47" s="113"/>
      <c r="PG47" s="113"/>
      <c r="PH47" s="113"/>
      <c r="PI47" s="113"/>
      <c r="PJ47" s="113"/>
      <c r="PK47" s="113"/>
      <c r="PL47" s="113"/>
      <c r="PM47" s="113"/>
      <c r="PN47" s="113"/>
      <c r="PO47" s="113"/>
      <c r="PP47" s="113"/>
      <c r="PQ47" s="113"/>
      <c r="PR47" s="113"/>
      <c r="PS47" s="113"/>
      <c r="PT47" s="113"/>
      <c r="PU47" s="113"/>
      <c r="PV47" s="113"/>
      <c r="PW47" s="113"/>
      <c r="PX47" s="113"/>
      <c r="PY47" s="113"/>
      <c r="PZ47" s="113"/>
      <c r="QA47" s="113"/>
      <c r="QB47" s="113"/>
      <c r="QC47" s="113"/>
      <c r="QD47" s="113"/>
      <c r="QE47" s="113"/>
      <c r="QF47" s="113"/>
      <c r="QG47" s="113"/>
      <c r="QH47" s="113"/>
      <c r="QI47" s="113"/>
      <c r="QJ47" s="113"/>
      <c r="QK47" s="113"/>
      <c r="QL47" s="113"/>
      <c r="QM47" s="113"/>
      <c r="QN47" s="113"/>
      <c r="QO47" s="113"/>
      <c r="QP47" s="113"/>
      <c r="QQ47" s="113"/>
      <c r="QR47" s="113"/>
      <c r="QS47" s="113"/>
      <c r="QT47" s="113"/>
      <c r="QU47" s="113"/>
      <c r="QV47" s="113"/>
      <c r="QW47" s="113"/>
      <c r="QX47" s="113"/>
      <c r="QY47" s="113"/>
      <c r="QZ47" s="113"/>
      <c r="RA47" s="113"/>
      <c r="RB47" s="113"/>
      <c r="RC47" s="113"/>
      <c r="RD47" s="113"/>
      <c r="RE47" s="113"/>
      <c r="RF47" s="113"/>
      <c r="RG47" s="113"/>
      <c r="RH47" s="113"/>
      <c r="RI47" s="113"/>
      <c r="RJ47" s="113"/>
      <c r="RK47" s="113"/>
      <c r="RL47" s="113"/>
      <c r="RM47" s="113"/>
      <c r="RN47" s="113"/>
      <c r="RO47" s="113"/>
      <c r="RP47" s="113"/>
      <c r="RQ47" s="113"/>
      <c r="RR47" s="113"/>
      <c r="RS47" s="113"/>
      <c r="RT47" s="113"/>
      <c r="RU47" s="113"/>
      <c r="RV47" s="113"/>
      <c r="RW47" s="113"/>
      <c r="RX47" s="113"/>
      <c r="RY47" s="113"/>
      <c r="RZ47" s="113"/>
      <c r="SA47" s="113"/>
      <c r="SB47" s="113"/>
      <c r="SC47" s="113"/>
      <c r="SD47" s="113"/>
      <c r="SE47" s="113"/>
      <c r="SF47" s="113"/>
      <c r="SG47" s="113"/>
      <c r="SH47" s="113"/>
      <c r="SI47" s="113"/>
      <c r="SJ47" s="113"/>
      <c r="SK47" s="113"/>
      <c r="SL47" s="113"/>
      <c r="SM47" s="113"/>
      <c r="SN47" s="113"/>
      <c r="SO47" s="113"/>
      <c r="SP47" s="113"/>
      <c r="SQ47" s="113"/>
      <c r="SR47" s="113"/>
      <c r="SS47" s="113"/>
      <c r="ST47" s="113"/>
      <c r="SU47" s="113"/>
      <c r="SV47" s="113"/>
      <c r="SW47" s="113"/>
      <c r="SX47" s="113"/>
      <c r="SY47" s="113"/>
      <c r="SZ47" s="113"/>
      <c r="TA47" s="113"/>
      <c r="TB47" s="113"/>
      <c r="TC47" s="113"/>
      <c r="TD47" s="113"/>
      <c r="TE47" s="113"/>
      <c r="TF47" s="113"/>
      <c r="TG47" s="113"/>
      <c r="TH47" s="113"/>
      <c r="TI47" s="113"/>
      <c r="TJ47" s="113"/>
      <c r="TK47" s="113"/>
      <c r="TL47" s="113"/>
      <c r="TM47" s="113"/>
      <c r="TN47" s="113"/>
      <c r="TO47" s="113"/>
      <c r="TP47" s="113"/>
      <c r="TQ47" s="113"/>
      <c r="TR47" s="113"/>
      <c r="TS47" s="113"/>
      <c r="TT47" s="113"/>
      <c r="TU47" s="113"/>
      <c r="TV47" s="113"/>
      <c r="TW47" s="113"/>
      <c r="TX47" s="113"/>
      <c r="TY47" s="113"/>
      <c r="TZ47" s="113"/>
      <c r="UA47" s="113"/>
      <c r="UB47" s="113"/>
      <c r="UC47" s="113"/>
      <c r="UD47" s="113"/>
      <c r="UE47" s="113"/>
      <c r="UF47" s="113"/>
      <c r="UG47" s="113"/>
      <c r="UH47" s="113"/>
      <c r="UI47" s="113"/>
      <c r="UJ47" s="113"/>
      <c r="UK47" s="113"/>
      <c r="UL47" s="113"/>
      <c r="UM47" s="113"/>
      <c r="UN47" s="113"/>
      <c r="UO47" s="113"/>
      <c r="UP47" s="113"/>
      <c r="UQ47" s="113"/>
      <c r="UR47" s="113"/>
      <c r="US47" s="113"/>
      <c r="UT47" s="113"/>
      <c r="UU47" s="113"/>
      <c r="UV47" s="113"/>
      <c r="UW47" s="113"/>
      <c r="UX47" s="113"/>
      <c r="UY47" s="113"/>
      <c r="UZ47" s="113"/>
      <c r="VA47" s="113"/>
      <c r="VB47" s="113"/>
      <c r="VC47" s="113"/>
      <c r="VD47" s="113"/>
      <c r="VE47" s="113"/>
      <c r="VF47" s="113"/>
      <c r="VG47" s="113"/>
      <c r="VH47" s="113"/>
      <c r="VI47" s="113"/>
      <c r="VJ47" s="113"/>
      <c r="VK47" s="113"/>
      <c r="VL47" s="113"/>
      <c r="VM47" s="113"/>
      <c r="VN47" s="113"/>
      <c r="VO47" s="113"/>
      <c r="VP47" s="113"/>
      <c r="VQ47" s="113"/>
      <c r="VR47" s="113"/>
      <c r="VS47" s="113"/>
      <c r="VT47" s="113"/>
      <c r="VU47" s="113"/>
      <c r="VV47" s="113"/>
      <c r="VW47" s="113"/>
      <c r="VX47" s="113"/>
      <c r="VY47" s="113"/>
      <c r="VZ47" s="113"/>
      <c r="WA47" s="113"/>
      <c r="WB47" s="113"/>
      <c r="WC47" s="113"/>
      <c r="WD47" s="113"/>
      <c r="WE47" s="113"/>
      <c r="WF47" s="113"/>
      <c r="WG47" s="113"/>
      <c r="WH47" s="113"/>
      <c r="WI47" s="113"/>
      <c r="WJ47" s="113"/>
      <c r="WK47" s="113"/>
      <c r="WL47" s="113"/>
      <c r="WM47" s="113"/>
      <c r="WN47" s="113"/>
      <c r="WO47" s="113"/>
      <c r="WP47" s="113"/>
      <c r="WQ47" s="113"/>
      <c r="WR47" s="113"/>
      <c r="WS47" s="113"/>
      <c r="WT47" s="113"/>
      <c r="WU47" s="113"/>
      <c r="WV47" s="113"/>
      <c r="WW47" s="113"/>
      <c r="WX47" s="113"/>
      <c r="WY47" s="113"/>
      <c r="WZ47" s="113"/>
      <c r="XA47" s="113"/>
      <c r="XB47" s="113"/>
      <c r="XC47" s="113"/>
      <c r="XD47" s="113"/>
      <c r="XE47" s="113"/>
      <c r="XF47" s="113"/>
      <c r="XG47" s="113"/>
      <c r="XH47" s="113"/>
      <c r="XI47" s="113"/>
      <c r="XJ47" s="113"/>
      <c r="XK47" s="113"/>
      <c r="XL47" s="113"/>
      <c r="XM47" s="113"/>
      <c r="XN47" s="113"/>
      <c r="XO47" s="113"/>
      <c r="XP47" s="113"/>
      <c r="XQ47" s="113"/>
      <c r="XR47" s="113"/>
      <c r="XS47" s="113"/>
      <c r="XT47" s="113"/>
      <c r="XU47" s="113"/>
      <c r="XV47" s="113"/>
      <c r="XW47" s="113"/>
      <c r="XX47" s="113"/>
      <c r="XY47" s="113"/>
      <c r="XZ47" s="113"/>
      <c r="YA47" s="113"/>
      <c r="YB47" s="113"/>
      <c r="YC47" s="113"/>
      <c r="YD47" s="113"/>
      <c r="YE47" s="113"/>
      <c r="YF47" s="113"/>
      <c r="YG47" s="113"/>
      <c r="YH47" s="113"/>
      <c r="YI47" s="113"/>
      <c r="YJ47" s="113"/>
      <c r="YK47" s="113"/>
      <c r="YL47" s="113"/>
      <c r="YM47" s="113"/>
      <c r="YN47" s="113"/>
      <c r="YO47" s="113"/>
      <c r="YP47" s="113"/>
      <c r="YQ47" s="113"/>
      <c r="YR47" s="113"/>
      <c r="YS47" s="113"/>
      <c r="YT47" s="113"/>
      <c r="YU47" s="113"/>
      <c r="YV47" s="113"/>
      <c r="YW47" s="113"/>
      <c r="YX47" s="113"/>
      <c r="YY47" s="113"/>
      <c r="YZ47" s="113"/>
      <c r="ZA47" s="113"/>
      <c r="ZB47" s="113"/>
      <c r="ZC47" s="113"/>
      <c r="ZD47" s="113"/>
      <c r="ZE47" s="113"/>
      <c r="ZF47" s="113"/>
      <c r="ZG47" s="113"/>
      <c r="ZH47" s="113"/>
      <c r="ZI47" s="113"/>
      <c r="ZJ47" s="113"/>
      <c r="ZK47" s="113"/>
      <c r="ZL47" s="113"/>
      <c r="ZM47" s="113"/>
      <c r="ZN47" s="113"/>
      <c r="ZO47" s="113"/>
      <c r="ZP47" s="113"/>
      <c r="ZQ47" s="113"/>
      <c r="ZR47" s="113"/>
      <c r="ZS47" s="113"/>
      <c r="ZT47" s="113"/>
      <c r="ZU47" s="113"/>
      <c r="ZV47" s="113"/>
      <c r="ZW47" s="113"/>
      <c r="ZX47" s="113"/>
      <c r="ZY47" s="113"/>
      <c r="ZZ47" s="113"/>
    </row>
    <row r="48" spans="1:702" hidden="1" outlineLevel="1">
      <c r="A48" s="8">
        <v>41671</v>
      </c>
      <c r="B48" s="113">
        <v>143775.01199966</v>
      </c>
      <c r="C48" s="113">
        <v>4691.4491361700002</v>
      </c>
      <c r="D48" s="113">
        <v>2060.8829263100001</v>
      </c>
      <c r="E48" s="113">
        <v>12465.49755554</v>
      </c>
      <c r="F48" s="113">
        <v>235.35408860000001</v>
      </c>
      <c r="G48" s="113">
        <v>214.49696535999999</v>
      </c>
      <c r="H48" s="113">
        <v>4431.0311251100002</v>
      </c>
      <c r="I48" s="113">
        <v>104160.81875978</v>
      </c>
      <c r="J48" s="113">
        <v>3902.20624189</v>
      </c>
      <c r="K48" s="113">
        <v>227.87348789000001</v>
      </c>
      <c r="L48" s="113">
        <v>605.701322</v>
      </c>
      <c r="M48" s="169" t="s">
        <v>189</v>
      </c>
      <c r="N48" s="113">
        <v>5354.5400979400001</v>
      </c>
      <c r="O48" s="113">
        <v>1210.6101604200001</v>
      </c>
      <c r="P48" s="113">
        <v>2497.6501653599998</v>
      </c>
      <c r="Q48" s="113">
        <v>3.3653736099999998</v>
      </c>
      <c r="R48" s="113">
        <v>245.14958985999999</v>
      </c>
      <c r="S48" s="113">
        <v>1429.2351013299999</v>
      </c>
      <c r="T48" s="113">
        <v>39.149902490000002</v>
      </c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3"/>
      <c r="JA48" s="113"/>
      <c r="JB48" s="113"/>
      <c r="JC48" s="113"/>
      <c r="JD48" s="113"/>
      <c r="JE48" s="113"/>
      <c r="JF48" s="113"/>
      <c r="JG48" s="113"/>
      <c r="JH48" s="113"/>
      <c r="JI48" s="113"/>
      <c r="JJ48" s="113"/>
      <c r="JK48" s="113"/>
      <c r="JL48" s="113"/>
      <c r="JM48" s="113"/>
      <c r="JN48" s="113"/>
      <c r="JO48" s="113"/>
      <c r="JP48" s="113"/>
      <c r="JQ48" s="113"/>
      <c r="JR48" s="113"/>
      <c r="JS48" s="113"/>
      <c r="JT48" s="113"/>
      <c r="JU48" s="113"/>
      <c r="JV48" s="113"/>
      <c r="JW48" s="113"/>
      <c r="JX48" s="113"/>
      <c r="JY48" s="113"/>
      <c r="JZ48" s="113"/>
      <c r="KA48" s="113"/>
      <c r="KB48" s="113"/>
      <c r="KC48" s="113"/>
      <c r="KD48" s="113"/>
      <c r="KE48" s="113"/>
      <c r="KF48" s="113"/>
      <c r="KG48" s="113"/>
      <c r="KH48" s="113"/>
      <c r="KI48" s="113"/>
      <c r="KJ48" s="113"/>
      <c r="KK48" s="113"/>
      <c r="KL48" s="113"/>
      <c r="KM48" s="113"/>
      <c r="KN48" s="113"/>
      <c r="KO48" s="113"/>
      <c r="KP48" s="113"/>
      <c r="KQ48" s="113"/>
      <c r="KR48" s="113"/>
      <c r="KS48" s="113"/>
      <c r="KT48" s="113"/>
      <c r="KU48" s="113"/>
      <c r="KV48" s="113"/>
      <c r="KW48" s="113"/>
      <c r="KX48" s="113"/>
      <c r="KY48" s="113"/>
      <c r="KZ48" s="113"/>
      <c r="LA48" s="113"/>
      <c r="LB48" s="113"/>
      <c r="LC48" s="113"/>
      <c r="LD48" s="113"/>
      <c r="LE48" s="113"/>
      <c r="LF48" s="113"/>
      <c r="LG48" s="113"/>
      <c r="LH48" s="113"/>
      <c r="LI48" s="113"/>
      <c r="LJ48" s="113"/>
      <c r="LK48" s="113"/>
      <c r="LL48" s="113"/>
      <c r="LM48" s="113"/>
      <c r="LN48" s="113"/>
      <c r="LO48" s="113"/>
      <c r="LP48" s="113"/>
      <c r="LQ48" s="113"/>
      <c r="LR48" s="113"/>
      <c r="LS48" s="113"/>
      <c r="LT48" s="113"/>
      <c r="LU48" s="113"/>
      <c r="LV48" s="113"/>
      <c r="LW48" s="113"/>
      <c r="LX48" s="113"/>
      <c r="LY48" s="113"/>
      <c r="LZ48" s="113"/>
      <c r="MA48" s="113"/>
      <c r="MB48" s="113"/>
      <c r="MC48" s="113"/>
      <c r="MD48" s="113"/>
      <c r="ME48" s="113"/>
      <c r="MF48" s="113"/>
      <c r="MG48" s="113"/>
      <c r="MH48" s="113"/>
      <c r="MI48" s="113"/>
      <c r="MJ48" s="113"/>
      <c r="MK48" s="113"/>
      <c r="ML48" s="113"/>
      <c r="MM48" s="113"/>
      <c r="MN48" s="113"/>
      <c r="MO48" s="113"/>
      <c r="MP48" s="113"/>
      <c r="MQ48" s="113"/>
      <c r="MR48" s="113"/>
      <c r="MS48" s="113"/>
      <c r="MT48" s="113"/>
      <c r="MU48" s="113"/>
      <c r="MV48" s="113"/>
      <c r="MW48" s="113"/>
      <c r="MX48" s="113"/>
      <c r="MY48" s="113"/>
      <c r="MZ48" s="113"/>
      <c r="NA48" s="113"/>
      <c r="NB48" s="113"/>
      <c r="NC48" s="113"/>
      <c r="ND48" s="113"/>
      <c r="NE48" s="113"/>
      <c r="NF48" s="113"/>
      <c r="NG48" s="113"/>
      <c r="NH48" s="113"/>
      <c r="NI48" s="113"/>
      <c r="NJ48" s="113"/>
      <c r="NK48" s="113"/>
      <c r="NL48" s="113"/>
      <c r="NM48" s="113"/>
      <c r="NN48" s="113"/>
      <c r="NO48" s="113"/>
      <c r="NP48" s="113"/>
      <c r="NQ48" s="113"/>
      <c r="NR48" s="113"/>
      <c r="NS48" s="113"/>
      <c r="NT48" s="113"/>
      <c r="NU48" s="113"/>
      <c r="NV48" s="113"/>
      <c r="NW48" s="113"/>
      <c r="NX48" s="113"/>
      <c r="NY48" s="113"/>
      <c r="NZ48" s="113"/>
      <c r="OA48" s="113"/>
      <c r="OB48" s="113"/>
      <c r="OC48" s="113"/>
      <c r="OD48" s="113"/>
      <c r="OE48" s="113"/>
      <c r="OF48" s="113"/>
      <c r="OG48" s="113"/>
      <c r="OH48" s="113"/>
      <c r="OI48" s="113"/>
      <c r="OJ48" s="113"/>
      <c r="OK48" s="113"/>
      <c r="OL48" s="113"/>
      <c r="OM48" s="113"/>
      <c r="ON48" s="113"/>
      <c r="OO48" s="113"/>
      <c r="OP48" s="113"/>
      <c r="OQ48" s="113"/>
      <c r="OR48" s="113"/>
      <c r="OS48" s="113"/>
      <c r="OT48" s="113"/>
      <c r="OU48" s="113"/>
      <c r="OV48" s="113"/>
      <c r="OW48" s="113"/>
      <c r="OX48" s="113"/>
      <c r="OY48" s="113"/>
      <c r="OZ48" s="113"/>
      <c r="PA48" s="113"/>
      <c r="PB48" s="113"/>
      <c r="PC48" s="113"/>
      <c r="PD48" s="113"/>
      <c r="PE48" s="113"/>
      <c r="PF48" s="113"/>
      <c r="PG48" s="113"/>
      <c r="PH48" s="113"/>
      <c r="PI48" s="113"/>
      <c r="PJ48" s="113"/>
      <c r="PK48" s="113"/>
      <c r="PL48" s="113"/>
      <c r="PM48" s="113"/>
      <c r="PN48" s="113"/>
      <c r="PO48" s="113"/>
      <c r="PP48" s="113"/>
      <c r="PQ48" s="113"/>
      <c r="PR48" s="113"/>
      <c r="PS48" s="113"/>
      <c r="PT48" s="113"/>
      <c r="PU48" s="113"/>
      <c r="PV48" s="113"/>
      <c r="PW48" s="113"/>
      <c r="PX48" s="113"/>
      <c r="PY48" s="113"/>
      <c r="PZ48" s="113"/>
      <c r="QA48" s="113"/>
      <c r="QB48" s="113"/>
      <c r="QC48" s="113"/>
      <c r="QD48" s="113"/>
      <c r="QE48" s="113"/>
      <c r="QF48" s="113"/>
      <c r="QG48" s="113"/>
      <c r="QH48" s="113"/>
      <c r="QI48" s="113"/>
      <c r="QJ48" s="113"/>
      <c r="QK48" s="113"/>
      <c r="QL48" s="113"/>
      <c r="QM48" s="113"/>
      <c r="QN48" s="113"/>
      <c r="QO48" s="113"/>
      <c r="QP48" s="113"/>
      <c r="QQ48" s="113"/>
      <c r="QR48" s="113"/>
      <c r="QS48" s="113"/>
      <c r="QT48" s="113"/>
      <c r="QU48" s="113"/>
      <c r="QV48" s="113"/>
      <c r="QW48" s="113"/>
      <c r="QX48" s="113"/>
      <c r="QY48" s="113"/>
      <c r="QZ48" s="113"/>
      <c r="RA48" s="113"/>
      <c r="RB48" s="113"/>
      <c r="RC48" s="113"/>
      <c r="RD48" s="113"/>
      <c r="RE48" s="113"/>
      <c r="RF48" s="113"/>
      <c r="RG48" s="113"/>
      <c r="RH48" s="113"/>
      <c r="RI48" s="113"/>
      <c r="RJ48" s="113"/>
      <c r="RK48" s="113"/>
      <c r="RL48" s="113"/>
      <c r="RM48" s="113"/>
      <c r="RN48" s="113"/>
      <c r="RO48" s="113"/>
      <c r="RP48" s="113"/>
      <c r="RQ48" s="113"/>
      <c r="RR48" s="113"/>
      <c r="RS48" s="113"/>
      <c r="RT48" s="113"/>
      <c r="RU48" s="113"/>
      <c r="RV48" s="113"/>
      <c r="RW48" s="113"/>
      <c r="RX48" s="113"/>
      <c r="RY48" s="113"/>
      <c r="RZ48" s="113"/>
      <c r="SA48" s="113"/>
      <c r="SB48" s="113"/>
      <c r="SC48" s="113"/>
      <c r="SD48" s="113"/>
      <c r="SE48" s="113"/>
      <c r="SF48" s="113"/>
      <c r="SG48" s="113"/>
      <c r="SH48" s="113"/>
      <c r="SI48" s="113"/>
      <c r="SJ48" s="113"/>
      <c r="SK48" s="113"/>
      <c r="SL48" s="113"/>
      <c r="SM48" s="113"/>
      <c r="SN48" s="113"/>
      <c r="SO48" s="113"/>
      <c r="SP48" s="113"/>
      <c r="SQ48" s="113"/>
      <c r="SR48" s="113"/>
      <c r="SS48" s="113"/>
      <c r="ST48" s="113"/>
      <c r="SU48" s="113"/>
      <c r="SV48" s="113"/>
      <c r="SW48" s="113"/>
      <c r="SX48" s="113"/>
      <c r="SY48" s="113"/>
      <c r="SZ48" s="113"/>
      <c r="TA48" s="113"/>
      <c r="TB48" s="113"/>
      <c r="TC48" s="113"/>
      <c r="TD48" s="113"/>
      <c r="TE48" s="113"/>
      <c r="TF48" s="113"/>
      <c r="TG48" s="113"/>
      <c r="TH48" s="113"/>
      <c r="TI48" s="113"/>
      <c r="TJ48" s="113"/>
      <c r="TK48" s="113"/>
      <c r="TL48" s="113"/>
      <c r="TM48" s="113"/>
      <c r="TN48" s="113"/>
      <c r="TO48" s="113"/>
      <c r="TP48" s="113"/>
      <c r="TQ48" s="113"/>
      <c r="TR48" s="113"/>
      <c r="TS48" s="113"/>
      <c r="TT48" s="113"/>
      <c r="TU48" s="113"/>
      <c r="TV48" s="113"/>
      <c r="TW48" s="113"/>
      <c r="TX48" s="113"/>
      <c r="TY48" s="113"/>
      <c r="TZ48" s="113"/>
      <c r="UA48" s="113"/>
      <c r="UB48" s="113"/>
      <c r="UC48" s="113"/>
      <c r="UD48" s="113"/>
      <c r="UE48" s="113"/>
      <c r="UF48" s="113"/>
      <c r="UG48" s="113"/>
      <c r="UH48" s="113"/>
      <c r="UI48" s="113"/>
      <c r="UJ48" s="113"/>
      <c r="UK48" s="113"/>
      <c r="UL48" s="113"/>
      <c r="UM48" s="113"/>
      <c r="UN48" s="113"/>
      <c r="UO48" s="113"/>
      <c r="UP48" s="113"/>
      <c r="UQ48" s="113"/>
      <c r="UR48" s="113"/>
      <c r="US48" s="113"/>
      <c r="UT48" s="113"/>
      <c r="UU48" s="113"/>
      <c r="UV48" s="113"/>
      <c r="UW48" s="113"/>
      <c r="UX48" s="113"/>
      <c r="UY48" s="113"/>
      <c r="UZ48" s="113"/>
      <c r="VA48" s="113"/>
      <c r="VB48" s="113"/>
      <c r="VC48" s="113"/>
      <c r="VD48" s="113"/>
      <c r="VE48" s="113"/>
      <c r="VF48" s="113"/>
      <c r="VG48" s="113"/>
      <c r="VH48" s="113"/>
      <c r="VI48" s="113"/>
      <c r="VJ48" s="113"/>
      <c r="VK48" s="113"/>
      <c r="VL48" s="113"/>
      <c r="VM48" s="113"/>
      <c r="VN48" s="113"/>
      <c r="VO48" s="113"/>
      <c r="VP48" s="113"/>
      <c r="VQ48" s="113"/>
      <c r="VR48" s="113"/>
      <c r="VS48" s="113"/>
      <c r="VT48" s="113"/>
      <c r="VU48" s="113"/>
      <c r="VV48" s="113"/>
      <c r="VW48" s="113"/>
      <c r="VX48" s="113"/>
      <c r="VY48" s="113"/>
      <c r="VZ48" s="113"/>
      <c r="WA48" s="113"/>
      <c r="WB48" s="113"/>
      <c r="WC48" s="113"/>
      <c r="WD48" s="113"/>
      <c r="WE48" s="113"/>
      <c r="WF48" s="113"/>
      <c r="WG48" s="113"/>
      <c r="WH48" s="113"/>
      <c r="WI48" s="113"/>
      <c r="WJ48" s="113"/>
      <c r="WK48" s="113"/>
      <c r="WL48" s="113"/>
      <c r="WM48" s="113"/>
      <c r="WN48" s="113"/>
      <c r="WO48" s="113"/>
      <c r="WP48" s="113"/>
      <c r="WQ48" s="113"/>
      <c r="WR48" s="113"/>
      <c r="WS48" s="113"/>
      <c r="WT48" s="113"/>
      <c r="WU48" s="113"/>
      <c r="WV48" s="113"/>
      <c r="WW48" s="113"/>
      <c r="WX48" s="113"/>
      <c r="WY48" s="113"/>
      <c r="WZ48" s="113"/>
      <c r="XA48" s="113"/>
      <c r="XB48" s="113"/>
      <c r="XC48" s="113"/>
      <c r="XD48" s="113"/>
      <c r="XE48" s="113"/>
      <c r="XF48" s="113"/>
      <c r="XG48" s="113"/>
      <c r="XH48" s="113"/>
      <c r="XI48" s="113"/>
      <c r="XJ48" s="113"/>
      <c r="XK48" s="113"/>
      <c r="XL48" s="113"/>
      <c r="XM48" s="113"/>
      <c r="XN48" s="113"/>
      <c r="XO48" s="113"/>
      <c r="XP48" s="113"/>
      <c r="XQ48" s="113"/>
      <c r="XR48" s="113"/>
      <c r="XS48" s="113"/>
      <c r="XT48" s="113"/>
      <c r="XU48" s="113"/>
      <c r="XV48" s="113"/>
      <c r="XW48" s="113"/>
      <c r="XX48" s="113"/>
      <c r="XY48" s="113"/>
      <c r="XZ48" s="113"/>
      <c r="YA48" s="113"/>
      <c r="YB48" s="113"/>
      <c r="YC48" s="113"/>
      <c r="YD48" s="113"/>
      <c r="YE48" s="113"/>
      <c r="YF48" s="113"/>
      <c r="YG48" s="113"/>
      <c r="YH48" s="113"/>
      <c r="YI48" s="113"/>
      <c r="YJ48" s="113"/>
      <c r="YK48" s="113"/>
      <c r="YL48" s="113"/>
      <c r="YM48" s="113"/>
      <c r="YN48" s="113"/>
      <c r="YO48" s="113"/>
      <c r="YP48" s="113"/>
      <c r="YQ48" s="113"/>
      <c r="YR48" s="113"/>
      <c r="YS48" s="113"/>
      <c r="YT48" s="113"/>
      <c r="YU48" s="113"/>
      <c r="YV48" s="113"/>
      <c r="YW48" s="113"/>
      <c r="YX48" s="113"/>
      <c r="YY48" s="113"/>
      <c r="YZ48" s="113"/>
      <c r="ZA48" s="113"/>
      <c r="ZB48" s="113"/>
      <c r="ZC48" s="113"/>
      <c r="ZD48" s="113"/>
      <c r="ZE48" s="113"/>
      <c r="ZF48" s="113"/>
      <c r="ZG48" s="113"/>
      <c r="ZH48" s="113"/>
      <c r="ZI48" s="113"/>
      <c r="ZJ48" s="113"/>
      <c r="ZK48" s="113"/>
      <c r="ZL48" s="113"/>
      <c r="ZM48" s="113"/>
      <c r="ZN48" s="113"/>
      <c r="ZO48" s="113"/>
      <c r="ZP48" s="113"/>
      <c r="ZQ48" s="113"/>
      <c r="ZR48" s="113"/>
      <c r="ZS48" s="113"/>
      <c r="ZT48" s="113"/>
      <c r="ZU48" s="113"/>
      <c r="ZV48" s="113"/>
      <c r="ZW48" s="113"/>
      <c r="ZX48" s="113"/>
      <c r="ZY48" s="113"/>
      <c r="ZZ48" s="113"/>
    </row>
    <row r="49" spans="1:702" hidden="1" outlineLevel="1">
      <c r="A49" s="8">
        <v>41699</v>
      </c>
      <c r="B49" s="113">
        <v>141186.4806104</v>
      </c>
      <c r="C49" s="113">
        <v>4822.8327784499998</v>
      </c>
      <c r="D49" s="113">
        <v>2132.99033839</v>
      </c>
      <c r="E49" s="113">
        <v>11339.344410670001</v>
      </c>
      <c r="F49" s="113">
        <v>230.86806272999999</v>
      </c>
      <c r="G49" s="113">
        <v>213.96440698000001</v>
      </c>
      <c r="H49" s="113">
        <v>4326.9457999200004</v>
      </c>
      <c r="I49" s="113">
        <v>102583.92071294</v>
      </c>
      <c r="J49" s="113">
        <v>3906.07933331</v>
      </c>
      <c r="K49" s="113">
        <v>67.516956609999994</v>
      </c>
      <c r="L49" s="113">
        <v>666.11206518999995</v>
      </c>
      <c r="M49" s="169" t="s">
        <v>189</v>
      </c>
      <c r="N49" s="113">
        <v>5592.1796538600001</v>
      </c>
      <c r="O49" s="113">
        <v>1807.46341134</v>
      </c>
      <c r="P49" s="113">
        <v>2542.3392203100002</v>
      </c>
      <c r="Q49" s="113">
        <v>23.394358570000001</v>
      </c>
      <c r="R49" s="113">
        <v>22.589847209999999</v>
      </c>
      <c r="S49" s="113">
        <v>868.78034643000001</v>
      </c>
      <c r="T49" s="113">
        <v>39.158907489999997</v>
      </c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  <c r="IV49" s="113"/>
      <c r="IW49" s="113"/>
      <c r="IX49" s="113"/>
      <c r="IY49" s="113"/>
      <c r="IZ49" s="113"/>
      <c r="JA49" s="113"/>
      <c r="JB49" s="113"/>
      <c r="JC49" s="113"/>
      <c r="JD49" s="113"/>
      <c r="JE49" s="113"/>
      <c r="JF49" s="113"/>
      <c r="JG49" s="113"/>
      <c r="JH49" s="113"/>
      <c r="JI49" s="113"/>
      <c r="JJ49" s="113"/>
      <c r="JK49" s="113"/>
      <c r="JL49" s="113"/>
      <c r="JM49" s="113"/>
      <c r="JN49" s="113"/>
      <c r="JO49" s="113"/>
      <c r="JP49" s="113"/>
      <c r="JQ49" s="113"/>
      <c r="JR49" s="113"/>
      <c r="JS49" s="113"/>
      <c r="JT49" s="113"/>
      <c r="JU49" s="113"/>
      <c r="JV49" s="113"/>
      <c r="JW49" s="113"/>
      <c r="JX49" s="113"/>
      <c r="JY49" s="113"/>
      <c r="JZ49" s="113"/>
      <c r="KA49" s="113"/>
      <c r="KB49" s="113"/>
      <c r="KC49" s="113"/>
      <c r="KD49" s="113"/>
      <c r="KE49" s="113"/>
      <c r="KF49" s="113"/>
      <c r="KG49" s="113"/>
      <c r="KH49" s="113"/>
      <c r="KI49" s="113"/>
      <c r="KJ49" s="113"/>
      <c r="KK49" s="113"/>
      <c r="KL49" s="113"/>
      <c r="KM49" s="113"/>
      <c r="KN49" s="113"/>
      <c r="KO49" s="113"/>
      <c r="KP49" s="113"/>
      <c r="KQ49" s="113"/>
      <c r="KR49" s="113"/>
      <c r="KS49" s="113"/>
      <c r="KT49" s="113"/>
      <c r="KU49" s="113"/>
      <c r="KV49" s="113"/>
      <c r="KW49" s="113"/>
      <c r="KX49" s="113"/>
      <c r="KY49" s="113"/>
      <c r="KZ49" s="113"/>
      <c r="LA49" s="113"/>
      <c r="LB49" s="113"/>
      <c r="LC49" s="113"/>
      <c r="LD49" s="113"/>
      <c r="LE49" s="113"/>
      <c r="LF49" s="113"/>
      <c r="LG49" s="113"/>
      <c r="LH49" s="113"/>
      <c r="LI49" s="113"/>
      <c r="LJ49" s="113"/>
      <c r="LK49" s="113"/>
      <c r="LL49" s="113"/>
      <c r="LM49" s="113"/>
      <c r="LN49" s="113"/>
      <c r="LO49" s="113"/>
      <c r="LP49" s="113"/>
      <c r="LQ49" s="113"/>
      <c r="LR49" s="113"/>
      <c r="LS49" s="113"/>
      <c r="LT49" s="113"/>
      <c r="LU49" s="113"/>
      <c r="LV49" s="113"/>
      <c r="LW49" s="113"/>
      <c r="LX49" s="113"/>
      <c r="LY49" s="113"/>
      <c r="LZ49" s="113"/>
      <c r="MA49" s="113"/>
      <c r="MB49" s="113"/>
      <c r="MC49" s="113"/>
      <c r="MD49" s="113"/>
      <c r="ME49" s="113"/>
      <c r="MF49" s="113"/>
      <c r="MG49" s="113"/>
      <c r="MH49" s="113"/>
      <c r="MI49" s="113"/>
      <c r="MJ49" s="113"/>
      <c r="MK49" s="113"/>
      <c r="ML49" s="113"/>
      <c r="MM49" s="113"/>
      <c r="MN49" s="113"/>
      <c r="MO49" s="113"/>
      <c r="MP49" s="113"/>
      <c r="MQ49" s="113"/>
      <c r="MR49" s="113"/>
      <c r="MS49" s="113"/>
      <c r="MT49" s="113"/>
      <c r="MU49" s="113"/>
      <c r="MV49" s="113"/>
      <c r="MW49" s="113"/>
      <c r="MX49" s="113"/>
      <c r="MY49" s="113"/>
      <c r="MZ49" s="113"/>
      <c r="NA49" s="113"/>
      <c r="NB49" s="113"/>
      <c r="NC49" s="113"/>
      <c r="ND49" s="113"/>
      <c r="NE49" s="113"/>
      <c r="NF49" s="113"/>
      <c r="NG49" s="113"/>
      <c r="NH49" s="113"/>
      <c r="NI49" s="113"/>
      <c r="NJ49" s="113"/>
      <c r="NK49" s="113"/>
      <c r="NL49" s="113"/>
      <c r="NM49" s="113"/>
      <c r="NN49" s="113"/>
      <c r="NO49" s="113"/>
      <c r="NP49" s="113"/>
      <c r="NQ49" s="113"/>
      <c r="NR49" s="113"/>
      <c r="NS49" s="113"/>
      <c r="NT49" s="113"/>
      <c r="NU49" s="113"/>
      <c r="NV49" s="113"/>
      <c r="NW49" s="113"/>
      <c r="NX49" s="113"/>
      <c r="NY49" s="113"/>
      <c r="NZ49" s="113"/>
      <c r="OA49" s="113"/>
      <c r="OB49" s="113"/>
      <c r="OC49" s="113"/>
      <c r="OD49" s="113"/>
      <c r="OE49" s="113"/>
      <c r="OF49" s="113"/>
      <c r="OG49" s="113"/>
      <c r="OH49" s="113"/>
      <c r="OI49" s="113"/>
      <c r="OJ49" s="113"/>
      <c r="OK49" s="113"/>
      <c r="OL49" s="113"/>
      <c r="OM49" s="113"/>
      <c r="ON49" s="113"/>
      <c r="OO49" s="113"/>
      <c r="OP49" s="113"/>
      <c r="OQ49" s="113"/>
      <c r="OR49" s="113"/>
      <c r="OS49" s="113"/>
      <c r="OT49" s="113"/>
      <c r="OU49" s="113"/>
      <c r="OV49" s="113"/>
      <c r="OW49" s="113"/>
      <c r="OX49" s="113"/>
      <c r="OY49" s="113"/>
      <c r="OZ49" s="113"/>
      <c r="PA49" s="113"/>
      <c r="PB49" s="113"/>
      <c r="PC49" s="113"/>
      <c r="PD49" s="113"/>
      <c r="PE49" s="113"/>
      <c r="PF49" s="113"/>
      <c r="PG49" s="113"/>
      <c r="PH49" s="113"/>
      <c r="PI49" s="113"/>
      <c r="PJ49" s="113"/>
      <c r="PK49" s="113"/>
      <c r="PL49" s="113"/>
      <c r="PM49" s="113"/>
      <c r="PN49" s="113"/>
      <c r="PO49" s="113"/>
      <c r="PP49" s="113"/>
      <c r="PQ49" s="113"/>
      <c r="PR49" s="113"/>
      <c r="PS49" s="113"/>
      <c r="PT49" s="113"/>
      <c r="PU49" s="113"/>
      <c r="PV49" s="113"/>
      <c r="PW49" s="113"/>
      <c r="PX49" s="113"/>
      <c r="PY49" s="113"/>
      <c r="PZ49" s="113"/>
      <c r="QA49" s="113"/>
      <c r="QB49" s="113"/>
      <c r="QC49" s="113"/>
      <c r="QD49" s="113"/>
      <c r="QE49" s="113"/>
      <c r="QF49" s="113"/>
      <c r="QG49" s="113"/>
      <c r="QH49" s="113"/>
      <c r="QI49" s="113"/>
      <c r="QJ49" s="113"/>
      <c r="QK49" s="113"/>
      <c r="QL49" s="113"/>
      <c r="QM49" s="113"/>
      <c r="QN49" s="113"/>
      <c r="QO49" s="113"/>
      <c r="QP49" s="113"/>
      <c r="QQ49" s="113"/>
      <c r="QR49" s="113"/>
      <c r="QS49" s="113"/>
      <c r="QT49" s="113"/>
      <c r="QU49" s="113"/>
      <c r="QV49" s="113"/>
      <c r="QW49" s="113"/>
      <c r="QX49" s="113"/>
      <c r="QY49" s="113"/>
      <c r="QZ49" s="113"/>
      <c r="RA49" s="113"/>
      <c r="RB49" s="113"/>
      <c r="RC49" s="113"/>
      <c r="RD49" s="113"/>
      <c r="RE49" s="113"/>
      <c r="RF49" s="113"/>
      <c r="RG49" s="113"/>
      <c r="RH49" s="113"/>
      <c r="RI49" s="113"/>
      <c r="RJ49" s="113"/>
      <c r="RK49" s="113"/>
      <c r="RL49" s="113"/>
      <c r="RM49" s="113"/>
      <c r="RN49" s="113"/>
      <c r="RO49" s="113"/>
      <c r="RP49" s="113"/>
      <c r="RQ49" s="113"/>
      <c r="RR49" s="113"/>
      <c r="RS49" s="113"/>
      <c r="RT49" s="113"/>
      <c r="RU49" s="113"/>
      <c r="RV49" s="113"/>
      <c r="RW49" s="113"/>
      <c r="RX49" s="113"/>
      <c r="RY49" s="113"/>
      <c r="RZ49" s="113"/>
      <c r="SA49" s="113"/>
      <c r="SB49" s="113"/>
      <c r="SC49" s="113"/>
      <c r="SD49" s="113"/>
      <c r="SE49" s="113"/>
      <c r="SF49" s="113"/>
      <c r="SG49" s="113"/>
      <c r="SH49" s="113"/>
      <c r="SI49" s="113"/>
      <c r="SJ49" s="113"/>
      <c r="SK49" s="113"/>
      <c r="SL49" s="113"/>
      <c r="SM49" s="113"/>
      <c r="SN49" s="113"/>
      <c r="SO49" s="113"/>
      <c r="SP49" s="113"/>
      <c r="SQ49" s="113"/>
      <c r="SR49" s="113"/>
      <c r="SS49" s="113"/>
      <c r="ST49" s="113"/>
      <c r="SU49" s="113"/>
      <c r="SV49" s="113"/>
      <c r="SW49" s="113"/>
      <c r="SX49" s="113"/>
      <c r="SY49" s="113"/>
      <c r="SZ49" s="113"/>
      <c r="TA49" s="113"/>
      <c r="TB49" s="113"/>
      <c r="TC49" s="113"/>
      <c r="TD49" s="113"/>
      <c r="TE49" s="113"/>
      <c r="TF49" s="113"/>
      <c r="TG49" s="113"/>
      <c r="TH49" s="113"/>
      <c r="TI49" s="113"/>
      <c r="TJ49" s="113"/>
      <c r="TK49" s="113"/>
      <c r="TL49" s="113"/>
      <c r="TM49" s="113"/>
      <c r="TN49" s="113"/>
      <c r="TO49" s="113"/>
      <c r="TP49" s="113"/>
      <c r="TQ49" s="113"/>
      <c r="TR49" s="113"/>
      <c r="TS49" s="113"/>
      <c r="TT49" s="113"/>
      <c r="TU49" s="113"/>
      <c r="TV49" s="113"/>
      <c r="TW49" s="113"/>
      <c r="TX49" s="113"/>
      <c r="TY49" s="113"/>
      <c r="TZ49" s="113"/>
      <c r="UA49" s="113"/>
      <c r="UB49" s="113"/>
      <c r="UC49" s="113"/>
      <c r="UD49" s="113"/>
      <c r="UE49" s="113"/>
      <c r="UF49" s="113"/>
      <c r="UG49" s="113"/>
      <c r="UH49" s="113"/>
      <c r="UI49" s="113"/>
      <c r="UJ49" s="113"/>
      <c r="UK49" s="113"/>
      <c r="UL49" s="113"/>
      <c r="UM49" s="113"/>
      <c r="UN49" s="113"/>
      <c r="UO49" s="113"/>
      <c r="UP49" s="113"/>
      <c r="UQ49" s="113"/>
      <c r="UR49" s="113"/>
      <c r="US49" s="113"/>
      <c r="UT49" s="113"/>
      <c r="UU49" s="113"/>
      <c r="UV49" s="113"/>
      <c r="UW49" s="113"/>
      <c r="UX49" s="113"/>
      <c r="UY49" s="113"/>
      <c r="UZ49" s="113"/>
      <c r="VA49" s="113"/>
      <c r="VB49" s="113"/>
      <c r="VC49" s="113"/>
      <c r="VD49" s="113"/>
      <c r="VE49" s="113"/>
      <c r="VF49" s="113"/>
      <c r="VG49" s="113"/>
      <c r="VH49" s="113"/>
      <c r="VI49" s="113"/>
      <c r="VJ49" s="113"/>
      <c r="VK49" s="113"/>
      <c r="VL49" s="113"/>
      <c r="VM49" s="113"/>
      <c r="VN49" s="113"/>
      <c r="VO49" s="113"/>
      <c r="VP49" s="113"/>
      <c r="VQ49" s="113"/>
      <c r="VR49" s="113"/>
      <c r="VS49" s="113"/>
      <c r="VT49" s="113"/>
      <c r="VU49" s="113"/>
      <c r="VV49" s="113"/>
      <c r="VW49" s="113"/>
      <c r="VX49" s="113"/>
      <c r="VY49" s="113"/>
      <c r="VZ49" s="113"/>
      <c r="WA49" s="113"/>
      <c r="WB49" s="113"/>
      <c r="WC49" s="113"/>
      <c r="WD49" s="113"/>
      <c r="WE49" s="113"/>
      <c r="WF49" s="113"/>
      <c r="WG49" s="113"/>
      <c r="WH49" s="113"/>
      <c r="WI49" s="113"/>
      <c r="WJ49" s="113"/>
      <c r="WK49" s="113"/>
      <c r="WL49" s="113"/>
      <c r="WM49" s="113"/>
      <c r="WN49" s="113"/>
      <c r="WO49" s="113"/>
      <c r="WP49" s="113"/>
      <c r="WQ49" s="113"/>
      <c r="WR49" s="113"/>
      <c r="WS49" s="113"/>
      <c r="WT49" s="113"/>
      <c r="WU49" s="113"/>
      <c r="WV49" s="113"/>
      <c r="WW49" s="113"/>
      <c r="WX49" s="113"/>
      <c r="WY49" s="113"/>
      <c r="WZ49" s="113"/>
      <c r="XA49" s="113"/>
      <c r="XB49" s="113"/>
      <c r="XC49" s="113"/>
      <c r="XD49" s="113"/>
      <c r="XE49" s="113"/>
      <c r="XF49" s="113"/>
      <c r="XG49" s="113"/>
      <c r="XH49" s="113"/>
      <c r="XI49" s="113"/>
      <c r="XJ49" s="113"/>
      <c r="XK49" s="113"/>
      <c r="XL49" s="113"/>
      <c r="XM49" s="113"/>
      <c r="XN49" s="113"/>
      <c r="XO49" s="113"/>
      <c r="XP49" s="113"/>
      <c r="XQ49" s="113"/>
      <c r="XR49" s="113"/>
      <c r="XS49" s="113"/>
      <c r="XT49" s="113"/>
      <c r="XU49" s="113"/>
      <c r="XV49" s="113"/>
      <c r="XW49" s="113"/>
      <c r="XX49" s="113"/>
      <c r="XY49" s="113"/>
      <c r="XZ49" s="113"/>
      <c r="YA49" s="113"/>
      <c r="YB49" s="113"/>
      <c r="YC49" s="113"/>
      <c r="YD49" s="113"/>
      <c r="YE49" s="113"/>
      <c r="YF49" s="113"/>
      <c r="YG49" s="113"/>
      <c r="YH49" s="113"/>
      <c r="YI49" s="113"/>
      <c r="YJ49" s="113"/>
      <c r="YK49" s="113"/>
      <c r="YL49" s="113"/>
      <c r="YM49" s="113"/>
      <c r="YN49" s="113"/>
      <c r="YO49" s="113"/>
      <c r="YP49" s="113"/>
      <c r="YQ49" s="113"/>
      <c r="YR49" s="113"/>
      <c r="YS49" s="113"/>
      <c r="YT49" s="113"/>
      <c r="YU49" s="113"/>
      <c r="YV49" s="113"/>
      <c r="YW49" s="113"/>
      <c r="YX49" s="113"/>
      <c r="YY49" s="113"/>
      <c r="YZ49" s="113"/>
      <c r="ZA49" s="113"/>
      <c r="ZB49" s="113"/>
      <c r="ZC49" s="113"/>
      <c r="ZD49" s="113"/>
      <c r="ZE49" s="113"/>
      <c r="ZF49" s="113"/>
      <c r="ZG49" s="113"/>
      <c r="ZH49" s="113"/>
      <c r="ZI49" s="113"/>
      <c r="ZJ49" s="113"/>
      <c r="ZK49" s="113"/>
      <c r="ZL49" s="113"/>
      <c r="ZM49" s="113"/>
      <c r="ZN49" s="113"/>
      <c r="ZO49" s="113"/>
      <c r="ZP49" s="113"/>
      <c r="ZQ49" s="113"/>
      <c r="ZR49" s="113"/>
      <c r="ZS49" s="113"/>
      <c r="ZT49" s="113"/>
      <c r="ZU49" s="113"/>
      <c r="ZV49" s="113"/>
      <c r="ZW49" s="113"/>
      <c r="ZX49" s="113"/>
      <c r="ZY49" s="113"/>
      <c r="ZZ49" s="113"/>
    </row>
    <row r="50" spans="1:702" hidden="1" outlineLevel="1">
      <c r="A50" s="8">
        <v>41730</v>
      </c>
      <c r="B50" s="113">
        <v>142624.02148985001</v>
      </c>
      <c r="C50" s="113">
        <v>4721.1256560800002</v>
      </c>
      <c r="D50" s="113">
        <v>1938.3360619600001</v>
      </c>
      <c r="E50" s="113">
        <v>10455.665522220001</v>
      </c>
      <c r="F50" s="113">
        <v>148.40251558</v>
      </c>
      <c r="G50" s="113">
        <v>172.80893556999999</v>
      </c>
      <c r="H50" s="113">
        <v>4326.0430196400002</v>
      </c>
      <c r="I50" s="113">
        <v>105059.62310883001</v>
      </c>
      <c r="J50" s="113">
        <v>3974.3176389</v>
      </c>
      <c r="K50" s="113">
        <v>60.025165350000002</v>
      </c>
      <c r="L50" s="113">
        <v>669.75489297000001</v>
      </c>
      <c r="M50" s="169" t="s">
        <v>189</v>
      </c>
      <c r="N50" s="113">
        <v>5982.6973469799996</v>
      </c>
      <c r="O50" s="113">
        <v>1701.4744565599999</v>
      </c>
      <c r="P50" s="113">
        <v>2481.8205699499999</v>
      </c>
      <c r="Q50" s="113">
        <v>23.380092099999999</v>
      </c>
      <c r="R50" s="113">
        <v>24.83435673</v>
      </c>
      <c r="S50" s="113">
        <v>847.40932803999999</v>
      </c>
      <c r="T50" s="113">
        <v>36.302822390000003</v>
      </c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3"/>
      <c r="JA50" s="113"/>
      <c r="JB50" s="113"/>
      <c r="JC50" s="113"/>
      <c r="JD50" s="113"/>
      <c r="JE50" s="113"/>
      <c r="JF50" s="113"/>
      <c r="JG50" s="113"/>
      <c r="JH50" s="113"/>
      <c r="JI50" s="113"/>
      <c r="JJ50" s="113"/>
      <c r="JK50" s="113"/>
      <c r="JL50" s="113"/>
      <c r="JM50" s="113"/>
      <c r="JN50" s="113"/>
      <c r="JO50" s="113"/>
      <c r="JP50" s="113"/>
      <c r="JQ50" s="113"/>
      <c r="JR50" s="113"/>
      <c r="JS50" s="113"/>
      <c r="JT50" s="113"/>
      <c r="JU50" s="113"/>
      <c r="JV50" s="113"/>
      <c r="JW50" s="113"/>
      <c r="JX50" s="113"/>
      <c r="JY50" s="113"/>
      <c r="JZ50" s="113"/>
      <c r="KA50" s="113"/>
      <c r="KB50" s="113"/>
      <c r="KC50" s="113"/>
      <c r="KD50" s="113"/>
      <c r="KE50" s="113"/>
      <c r="KF50" s="113"/>
      <c r="KG50" s="113"/>
      <c r="KH50" s="113"/>
      <c r="KI50" s="113"/>
      <c r="KJ50" s="113"/>
      <c r="KK50" s="113"/>
      <c r="KL50" s="113"/>
      <c r="KM50" s="113"/>
      <c r="KN50" s="113"/>
      <c r="KO50" s="113"/>
      <c r="KP50" s="113"/>
      <c r="KQ50" s="113"/>
      <c r="KR50" s="113"/>
      <c r="KS50" s="113"/>
      <c r="KT50" s="113"/>
      <c r="KU50" s="113"/>
      <c r="KV50" s="113"/>
      <c r="KW50" s="113"/>
      <c r="KX50" s="113"/>
      <c r="KY50" s="113"/>
      <c r="KZ50" s="113"/>
      <c r="LA50" s="113"/>
      <c r="LB50" s="113"/>
      <c r="LC50" s="113"/>
      <c r="LD50" s="113"/>
      <c r="LE50" s="113"/>
      <c r="LF50" s="113"/>
      <c r="LG50" s="113"/>
      <c r="LH50" s="113"/>
      <c r="LI50" s="113"/>
      <c r="LJ50" s="113"/>
      <c r="LK50" s="113"/>
      <c r="LL50" s="113"/>
      <c r="LM50" s="113"/>
      <c r="LN50" s="113"/>
      <c r="LO50" s="113"/>
      <c r="LP50" s="113"/>
      <c r="LQ50" s="113"/>
      <c r="LR50" s="113"/>
      <c r="LS50" s="113"/>
      <c r="LT50" s="113"/>
      <c r="LU50" s="113"/>
      <c r="LV50" s="113"/>
      <c r="LW50" s="113"/>
      <c r="LX50" s="113"/>
      <c r="LY50" s="113"/>
      <c r="LZ50" s="113"/>
      <c r="MA50" s="113"/>
      <c r="MB50" s="113"/>
      <c r="MC50" s="113"/>
      <c r="MD50" s="113"/>
      <c r="ME50" s="113"/>
      <c r="MF50" s="113"/>
      <c r="MG50" s="113"/>
      <c r="MH50" s="113"/>
      <c r="MI50" s="113"/>
      <c r="MJ50" s="113"/>
      <c r="MK50" s="113"/>
      <c r="ML50" s="113"/>
      <c r="MM50" s="113"/>
      <c r="MN50" s="113"/>
      <c r="MO50" s="113"/>
      <c r="MP50" s="113"/>
      <c r="MQ50" s="113"/>
      <c r="MR50" s="113"/>
      <c r="MS50" s="113"/>
      <c r="MT50" s="113"/>
      <c r="MU50" s="113"/>
      <c r="MV50" s="113"/>
      <c r="MW50" s="113"/>
      <c r="MX50" s="113"/>
      <c r="MY50" s="113"/>
      <c r="MZ50" s="113"/>
      <c r="NA50" s="113"/>
      <c r="NB50" s="113"/>
      <c r="NC50" s="113"/>
      <c r="ND50" s="113"/>
      <c r="NE50" s="113"/>
      <c r="NF50" s="113"/>
      <c r="NG50" s="113"/>
      <c r="NH50" s="113"/>
      <c r="NI50" s="113"/>
      <c r="NJ50" s="113"/>
      <c r="NK50" s="113"/>
      <c r="NL50" s="113"/>
      <c r="NM50" s="113"/>
      <c r="NN50" s="113"/>
      <c r="NO50" s="113"/>
      <c r="NP50" s="113"/>
      <c r="NQ50" s="113"/>
      <c r="NR50" s="113"/>
      <c r="NS50" s="113"/>
      <c r="NT50" s="113"/>
      <c r="NU50" s="113"/>
      <c r="NV50" s="113"/>
      <c r="NW50" s="113"/>
      <c r="NX50" s="113"/>
      <c r="NY50" s="113"/>
      <c r="NZ50" s="113"/>
      <c r="OA50" s="113"/>
      <c r="OB50" s="113"/>
      <c r="OC50" s="113"/>
      <c r="OD50" s="113"/>
      <c r="OE50" s="113"/>
      <c r="OF50" s="113"/>
      <c r="OG50" s="113"/>
      <c r="OH50" s="113"/>
      <c r="OI50" s="113"/>
      <c r="OJ50" s="113"/>
      <c r="OK50" s="113"/>
      <c r="OL50" s="113"/>
      <c r="OM50" s="113"/>
      <c r="ON50" s="113"/>
      <c r="OO50" s="113"/>
      <c r="OP50" s="113"/>
      <c r="OQ50" s="113"/>
      <c r="OR50" s="113"/>
      <c r="OS50" s="113"/>
      <c r="OT50" s="113"/>
      <c r="OU50" s="113"/>
      <c r="OV50" s="113"/>
      <c r="OW50" s="113"/>
      <c r="OX50" s="113"/>
      <c r="OY50" s="113"/>
      <c r="OZ50" s="113"/>
      <c r="PA50" s="113"/>
      <c r="PB50" s="113"/>
      <c r="PC50" s="113"/>
      <c r="PD50" s="113"/>
      <c r="PE50" s="113"/>
      <c r="PF50" s="113"/>
      <c r="PG50" s="113"/>
      <c r="PH50" s="113"/>
      <c r="PI50" s="113"/>
      <c r="PJ50" s="113"/>
      <c r="PK50" s="113"/>
      <c r="PL50" s="113"/>
      <c r="PM50" s="113"/>
      <c r="PN50" s="113"/>
      <c r="PO50" s="113"/>
      <c r="PP50" s="113"/>
      <c r="PQ50" s="113"/>
      <c r="PR50" s="113"/>
      <c r="PS50" s="113"/>
      <c r="PT50" s="113"/>
      <c r="PU50" s="113"/>
      <c r="PV50" s="113"/>
      <c r="PW50" s="113"/>
      <c r="PX50" s="113"/>
      <c r="PY50" s="113"/>
      <c r="PZ50" s="113"/>
      <c r="QA50" s="113"/>
      <c r="QB50" s="113"/>
      <c r="QC50" s="113"/>
      <c r="QD50" s="113"/>
      <c r="QE50" s="113"/>
      <c r="QF50" s="113"/>
      <c r="QG50" s="113"/>
      <c r="QH50" s="113"/>
      <c r="QI50" s="113"/>
      <c r="QJ50" s="113"/>
      <c r="QK50" s="113"/>
      <c r="QL50" s="113"/>
      <c r="QM50" s="113"/>
      <c r="QN50" s="113"/>
      <c r="QO50" s="113"/>
      <c r="QP50" s="113"/>
      <c r="QQ50" s="113"/>
      <c r="QR50" s="113"/>
      <c r="QS50" s="113"/>
      <c r="QT50" s="113"/>
      <c r="QU50" s="113"/>
      <c r="QV50" s="113"/>
      <c r="QW50" s="113"/>
      <c r="QX50" s="113"/>
      <c r="QY50" s="113"/>
      <c r="QZ50" s="113"/>
      <c r="RA50" s="113"/>
      <c r="RB50" s="113"/>
      <c r="RC50" s="113"/>
      <c r="RD50" s="113"/>
      <c r="RE50" s="113"/>
      <c r="RF50" s="113"/>
      <c r="RG50" s="113"/>
      <c r="RH50" s="113"/>
      <c r="RI50" s="113"/>
      <c r="RJ50" s="113"/>
      <c r="RK50" s="113"/>
      <c r="RL50" s="113"/>
      <c r="RM50" s="113"/>
      <c r="RN50" s="113"/>
      <c r="RO50" s="113"/>
      <c r="RP50" s="113"/>
      <c r="RQ50" s="113"/>
      <c r="RR50" s="113"/>
      <c r="RS50" s="113"/>
      <c r="RT50" s="113"/>
      <c r="RU50" s="113"/>
      <c r="RV50" s="113"/>
      <c r="RW50" s="113"/>
      <c r="RX50" s="113"/>
      <c r="RY50" s="113"/>
      <c r="RZ50" s="113"/>
      <c r="SA50" s="113"/>
      <c r="SB50" s="113"/>
      <c r="SC50" s="113"/>
      <c r="SD50" s="113"/>
      <c r="SE50" s="113"/>
      <c r="SF50" s="113"/>
      <c r="SG50" s="113"/>
      <c r="SH50" s="113"/>
      <c r="SI50" s="113"/>
      <c r="SJ50" s="113"/>
      <c r="SK50" s="113"/>
      <c r="SL50" s="113"/>
      <c r="SM50" s="113"/>
      <c r="SN50" s="113"/>
      <c r="SO50" s="113"/>
      <c r="SP50" s="113"/>
      <c r="SQ50" s="113"/>
      <c r="SR50" s="113"/>
      <c r="SS50" s="113"/>
      <c r="ST50" s="113"/>
      <c r="SU50" s="113"/>
      <c r="SV50" s="113"/>
      <c r="SW50" s="113"/>
      <c r="SX50" s="113"/>
      <c r="SY50" s="113"/>
      <c r="SZ50" s="113"/>
      <c r="TA50" s="113"/>
      <c r="TB50" s="113"/>
      <c r="TC50" s="113"/>
      <c r="TD50" s="113"/>
      <c r="TE50" s="113"/>
      <c r="TF50" s="113"/>
      <c r="TG50" s="113"/>
      <c r="TH50" s="113"/>
      <c r="TI50" s="113"/>
      <c r="TJ50" s="113"/>
      <c r="TK50" s="113"/>
      <c r="TL50" s="113"/>
      <c r="TM50" s="113"/>
      <c r="TN50" s="113"/>
      <c r="TO50" s="113"/>
      <c r="TP50" s="113"/>
      <c r="TQ50" s="113"/>
      <c r="TR50" s="113"/>
      <c r="TS50" s="113"/>
      <c r="TT50" s="113"/>
      <c r="TU50" s="113"/>
      <c r="TV50" s="113"/>
      <c r="TW50" s="113"/>
      <c r="TX50" s="113"/>
      <c r="TY50" s="113"/>
      <c r="TZ50" s="113"/>
      <c r="UA50" s="113"/>
      <c r="UB50" s="113"/>
      <c r="UC50" s="113"/>
      <c r="UD50" s="113"/>
      <c r="UE50" s="113"/>
      <c r="UF50" s="113"/>
      <c r="UG50" s="113"/>
      <c r="UH50" s="113"/>
      <c r="UI50" s="113"/>
      <c r="UJ50" s="113"/>
      <c r="UK50" s="113"/>
      <c r="UL50" s="113"/>
      <c r="UM50" s="113"/>
      <c r="UN50" s="113"/>
      <c r="UO50" s="113"/>
      <c r="UP50" s="113"/>
      <c r="UQ50" s="113"/>
      <c r="UR50" s="113"/>
      <c r="US50" s="113"/>
      <c r="UT50" s="113"/>
      <c r="UU50" s="113"/>
      <c r="UV50" s="113"/>
      <c r="UW50" s="113"/>
      <c r="UX50" s="113"/>
      <c r="UY50" s="113"/>
      <c r="UZ50" s="113"/>
      <c r="VA50" s="113"/>
      <c r="VB50" s="113"/>
      <c r="VC50" s="113"/>
      <c r="VD50" s="113"/>
      <c r="VE50" s="113"/>
      <c r="VF50" s="113"/>
      <c r="VG50" s="113"/>
      <c r="VH50" s="113"/>
      <c r="VI50" s="113"/>
      <c r="VJ50" s="113"/>
      <c r="VK50" s="113"/>
      <c r="VL50" s="113"/>
      <c r="VM50" s="113"/>
      <c r="VN50" s="113"/>
      <c r="VO50" s="113"/>
      <c r="VP50" s="113"/>
      <c r="VQ50" s="113"/>
      <c r="VR50" s="113"/>
      <c r="VS50" s="113"/>
      <c r="VT50" s="113"/>
      <c r="VU50" s="113"/>
      <c r="VV50" s="113"/>
      <c r="VW50" s="113"/>
      <c r="VX50" s="113"/>
      <c r="VY50" s="113"/>
      <c r="VZ50" s="113"/>
      <c r="WA50" s="113"/>
      <c r="WB50" s="113"/>
      <c r="WC50" s="113"/>
      <c r="WD50" s="113"/>
      <c r="WE50" s="113"/>
      <c r="WF50" s="113"/>
      <c r="WG50" s="113"/>
      <c r="WH50" s="113"/>
      <c r="WI50" s="113"/>
      <c r="WJ50" s="113"/>
      <c r="WK50" s="113"/>
      <c r="WL50" s="113"/>
      <c r="WM50" s="113"/>
      <c r="WN50" s="113"/>
      <c r="WO50" s="113"/>
      <c r="WP50" s="113"/>
      <c r="WQ50" s="113"/>
      <c r="WR50" s="113"/>
      <c r="WS50" s="113"/>
      <c r="WT50" s="113"/>
      <c r="WU50" s="113"/>
      <c r="WV50" s="113"/>
      <c r="WW50" s="113"/>
      <c r="WX50" s="113"/>
      <c r="WY50" s="113"/>
      <c r="WZ50" s="113"/>
      <c r="XA50" s="113"/>
      <c r="XB50" s="113"/>
      <c r="XC50" s="113"/>
      <c r="XD50" s="113"/>
      <c r="XE50" s="113"/>
      <c r="XF50" s="113"/>
      <c r="XG50" s="113"/>
      <c r="XH50" s="113"/>
      <c r="XI50" s="113"/>
      <c r="XJ50" s="113"/>
      <c r="XK50" s="113"/>
      <c r="XL50" s="113"/>
      <c r="XM50" s="113"/>
      <c r="XN50" s="113"/>
      <c r="XO50" s="113"/>
      <c r="XP50" s="113"/>
      <c r="XQ50" s="113"/>
      <c r="XR50" s="113"/>
      <c r="XS50" s="113"/>
      <c r="XT50" s="113"/>
      <c r="XU50" s="113"/>
      <c r="XV50" s="113"/>
      <c r="XW50" s="113"/>
      <c r="XX50" s="113"/>
      <c r="XY50" s="113"/>
      <c r="XZ50" s="113"/>
      <c r="YA50" s="113"/>
      <c r="YB50" s="113"/>
      <c r="YC50" s="113"/>
      <c r="YD50" s="113"/>
      <c r="YE50" s="113"/>
      <c r="YF50" s="113"/>
      <c r="YG50" s="113"/>
      <c r="YH50" s="113"/>
      <c r="YI50" s="113"/>
      <c r="YJ50" s="113"/>
      <c r="YK50" s="113"/>
      <c r="YL50" s="113"/>
      <c r="YM50" s="113"/>
      <c r="YN50" s="113"/>
      <c r="YO50" s="113"/>
      <c r="YP50" s="113"/>
      <c r="YQ50" s="113"/>
      <c r="YR50" s="113"/>
      <c r="YS50" s="113"/>
      <c r="YT50" s="113"/>
      <c r="YU50" s="113"/>
      <c r="YV50" s="113"/>
      <c r="YW50" s="113"/>
      <c r="YX50" s="113"/>
      <c r="YY50" s="113"/>
      <c r="YZ50" s="113"/>
      <c r="ZA50" s="113"/>
      <c r="ZB50" s="113"/>
      <c r="ZC50" s="113"/>
      <c r="ZD50" s="113"/>
      <c r="ZE50" s="113"/>
      <c r="ZF50" s="113"/>
      <c r="ZG50" s="113"/>
      <c r="ZH50" s="113"/>
      <c r="ZI50" s="113"/>
      <c r="ZJ50" s="113"/>
      <c r="ZK50" s="113"/>
      <c r="ZL50" s="113"/>
      <c r="ZM50" s="113"/>
      <c r="ZN50" s="113"/>
      <c r="ZO50" s="113"/>
      <c r="ZP50" s="113"/>
      <c r="ZQ50" s="113"/>
      <c r="ZR50" s="113"/>
      <c r="ZS50" s="113"/>
      <c r="ZT50" s="113"/>
      <c r="ZU50" s="113"/>
      <c r="ZV50" s="113"/>
      <c r="ZW50" s="113"/>
      <c r="ZX50" s="113"/>
      <c r="ZY50" s="113"/>
      <c r="ZZ50" s="113"/>
    </row>
    <row r="51" spans="1:702" hidden="1" outlineLevel="1">
      <c r="A51" s="8">
        <v>41760</v>
      </c>
      <c r="B51" s="113">
        <v>143102.41018728999</v>
      </c>
      <c r="C51" s="113">
        <v>4653.2431306400003</v>
      </c>
      <c r="D51" s="113">
        <v>1006.38356979</v>
      </c>
      <c r="E51" s="113">
        <v>10438.924774769999</v>
      </c>
      <c r="F51" s="113">
        <v>55.467634349999997</v>
      </c>
      <c r="G51" s="113">
        <v>197.38317971999999</v>
      </c>
      <c r="H51" s="113">
        <v>4403.3855172399999</v>
      </c>
      <c r="I51" s="113">
        <v>106715.98723344</v>
      </c>
      <c r="J51" s="113">
        <v>4009.3442508799999</v>
      </c>
      <c r="K51" s="113">
        <v>68.040296350000006</v>
      </c>
      <c r="L51" s="113">
        <v>687.69313522000004</v>
      </c>
      <c r="M51" s="169" t="s">
        <v>189</v>
      </c>
      <c r="N51" s="113">
        <v>5991.0906651200003</v>
      </c>
      <c r="O51" s="113">
        <v>1830.56201151</v>
      </c>
      <c r="P51" s="113">
        <v>2138.91574825</v>
      </c>
      <c r="Q51" s="113">
        <v>23.296931570000002</v>
      </c>
      <c r="R51" s="113">
        <v>25.036436859999998</v>
      </c>
      <c r="S51" s="113">
        <v>817.94760272999997</v>
      </c>
      <c r="T51" s="113">
        <v>39.708068849999997</v>
      </c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  <c r="IV51" s="113"/>
      <c r="IW51" s="113"/>
      <c r="IX51" s="113"/>
      <c r="IY51" s="113"/>
      <c r="IZ51" s="113"/>
      <c r="JA51" s="113"/>
      <c r="JB51" s="113"/>
      <c r="JC51" s="113"/>
      <c r="JD51" s="113"/>
      <c r="JE51" s="113"/>
      <c r="JF51" s="113"/>
      <c r="JG51" s="113"/>
      <c r="JH51" s="113"/>
      <c r="JI51" s="113"/>
      <c r="JJ51" s="113"/>
      <c r="JK51" s="113"/>
      <c r="JL51" s="113"/>
      <c r="JM51" s="113"/>
      <c r="JN51" s="113"/>
      <c r="JO51" s="113"/>
      <c r="JP51" s="113"/>
      <c r="JQ51" s="113"/>
      <c r="JR51" s="113"/>
      <c r="JS51" s="113"/>
      <c r="JT51" s="113"/>
      <c r="JU51" s="113"/>
      <c r="JV51" s="113"/>
      <c r="JW51" s="113"/>
      <c r="JX51" s="113"/>
      <c r="JY51" s="113"/>
      <c r="JZ51" s="113"/>
      <c r="KA51" s="113"/>
      <c r="KB51" s="113"/>
      <c r="KC51" s="113"/>
      <c r="KD51" s="113"/>
      <c r="KE51" s="113"/>
      <c r="KF51" s="113"/>
      <c r="KG51" s="113"/>
      <c r="KH51" s="113"/>
      <c r="KI51" s="113"/>
      <c r="KJ51" s="113"/>
      <c r="KK51" s="113"/>
      <c r="KL51" s="113"/>
      <c r="KM51" s="113"/>
      <c r="KN51" s="113"/>
      <c r="KO51" s="113"/>
      <c r="KP51" s="113"/>
      <c r="KQ51" s="113"/>
      <c r="KR51" s="113"/>
      <c r="KS51" s="113"/>
      <c r="KT51" s="113"/>
      <c r="KU51" s="113"/>
      <c r="KV51" s="113"/>
      <c r="KW51" s="113"/>
      <c r="KX51" s="113"/>
      <c r="KY51" s="113"/>
      <c r="KZ51" s="113"/>
      <c r="LA51" s="113"/>
      <c r="LB51" s="113"/>
      <c r="LC51" s="113"/>
      <c r="LD51" s="113"/>
      <c r="LE51" s="113"/>
      <c r="LF51" s="113"/>
      <c r="LG51" s="113"/>
      <c r="LH51" s="113"/>
      <c r="LI51" s="113"/>
      <c r="LJ51" s="113"/>
      <c r="LK51" s="113"/>
      <c r="LL51" s="113"/>
      <c r="LM51" s="113"/>
      <c r="LN51" s="113"/>
      <c r="LO51" s="113"/>
      <c r="LP51" s="113"/>
      <c r="LQ51" s="113"/>
      <c r="LR51" s="113"/>
      <c r="LS51" s="113"/>
      <c r="LT51" s="113"/>
      <c r="LU51" s="113"/>
      <c r="LV51" s="113"/>
      <c r="LW51" s="113"/>
      <c r="LX51" s="113"/>
      <c r="LY51" s="113"/>
      <c r="LZ51" s="113"/>
      <c r="MA51" s="113"/>
      <c r="MB51" s="113"/>
      <c r="MC51" s="113"/>
      <c r="MD51" s="113"/>
      <c r="ME51" s="113"/>
      <c r="MF51" s="113"/>
      <c r="MG51" s="113"/>
      <c r="MH51" s="113"/>
      <c r="MI51" s="113"/>
      <c r="MJ51" s="113"/>
      <c r="MK51" s="113"/>
      <c r="ML51" s="113"/>
      <c r="MM51" s="113"/>
      <c r="MN51" s="113"/>
      <c r="MO51" s="113"/>
      <c r="MP51" s="113"/>
      <c r="MQ51" s="113"/>
      <c r="MR51" s="113"/>
      <c r="MS51" s="113"/>
      <c r="MT51" s="113"/>
      <c r="MU51" s="113"/>
      <c r="MV51" s="113"/>
      <c r="MW51" s="113"/>
      <c r="MX51" s="113"/>
      <c r="MY51" s="113"/>
      <c r="MZ51" s="113"/>
      <c r="NA51" s="113"/>
      <c r="NB51" s="113"/>
      <c r="NC51" s="113"/>
      <c r="ND51" s="113"/>
      <c r="NE51" s="113"/>
      <c r="NF51" s="113"/>
      <c r="NG51" s="113"/>
      <c r="NH51" s="113"/>
      <c r="NI51" s="113"/>
      <c r="NJ51" s="113"/>
      <c r="NK51" s="113"/>
      <c r="NL51" s="113"/>
      <c r="NM51" s="113"/>
      <c r="NN51" s="113"/>
      <c r="NO51" s="113"/>
      <c r="NP51" s="113"/>
      <c r="NQ51" s="113"/>
      <c r="NR51" s="113"/>
      <c r="NS51" s="113"/>
      <c r="NT51" s="113"/>
      <c r="NU51" s="113"/>
      <c r="NV51" s="113"/>
      <c r="NW51" s="113"/>
      <c r="NX51" s="113"/>
      <c r="NY51" s="113"/>
      <c r="NZ51" s="113"/>
      <c r="OA51" s="113"/>
      <c r="OB51" s="113"/>
      <c r="OC51" s="113"/>
      <c r="OD51" s="113"/>
      <c r="OE51" s="113"/>
      <c r="OF51" s="113"/>
      <c r="OG51" s="113"/>
      <c r="OH51" s="113"/>
      <c r="OI51" s="113"/>
      <c r="OJ51" s="113"/>
      <c r="OK51" s="113"/>
      <c r="OL51" s="113"/>
      <c r="OM51" s="113"/>
      <c r="ON51" s="113"/>
      <c r="OO51" s="113"/>
      <c r="OP51" s="113"/>
      <c r="OQ51" s="113"/>
      <c r="OR51" s="113"/>
      <c r="OS51" s="113"/>
      <c r="OT51" s="113"/>
      <c r="OU51" s="113"/>
      <c r="OV51" s="113"/>
      <c r="OW51" s="113"/>
      <c r="OX51" s="113"/>
      <c r="OY51" s="113"/>
      <c r="OZ51" s="113"/>
      <c r="PA51" s="113"/>
      <c r="PB51" s="113"/>
      <c r="PC51" s="113"/>
      <c r="PD51" s="113"/>
      <c r="PE51" s="113"/>
      <c r="PF51" s="113"/>
      <c r="PG51" s="113"/>
      <c r="PH51" s="113"/>
      <c r="PI51" s="113"/>
      <c r="PJ51" s="113"/>
      <c r="PK51" s="113"/>
      <c r="PL51" s="113"/>
      <c r="PM51" s="113"/>
      <c r="PN51" s="113"/>
      <c r="PO51" s="113"/>
      <c r="PP51" s="113"/>
      <c r="PQ51" s="113"/>
      <c r="PR51" s="113"/>
      <c r="PS51" s="113"/>
      <c r="PT51" s="113"/>
      <c r="PU51" s="113"/>
      <c r="PV51" s="113"/>
      <c r="PW51" s="113"/>
      <c r="PX51" s="113"/>
      <c r="PY51" s="113"/>
      <c r="PZ51" s="113"/>
      <c r="QA51" s="113"/>
      <c r="QB51" s="113"/>
      <c r="QC51" s="113"/>
      <c r="QD51" s="113"/>
      <c r="QE51" s="113"/>
      <c r="QF51" s="113"/>
      <c r="QG51" s="113"/>
      <c r="QH51" s="113"/>
      <c r="QI51" s="113"/>
      <c r="QJ51" s="113"/>
      <c r="QK51" s="113"/>
      <c r="QL51" s="113"/>
      <c r="QM51" s="113"/>
      <c r="QN51" s="113"/>
      <c r="QO51" s="113"/>
      <c r="QP51" s="113"/>
      <c r="QQ51" s="113"/>
      <c r="QR51" s="113"/>
      <c r="QS51" s="113"/>
      <c r="QT51" s="113"/>
      <c r="QU51" s="113"/>
      <c r="QV51" s="113"/>
      <c r="QW51" s="113"/>
      <c r="QX51" s="113"/>
      <c r="QY51" s="113"/>
      <c r="QZ51" s="113"/>
      <c r="RA51" s="113"/>
      <c r="RB51" s="113"/>
      <c r="RC51" s="113"/>
      <c r="RD51" s="113"/>
      <c r="RE51" s="113"/>
      <c r="RF51" s="113"/>
      <c r="RG51" s="113"/>
      <c r="RH51" s="113"/>
      <c r="RI51" s="113"/>
      <c r="RJ51" s="113"/>
      <c r="RK51" s="113"/>
      <c r="RL51" s="113"/>
      <c r="RM51" s="113"/>
      <c r="RN51" s="113"/>
      <c r="RO51" s="113"/>
      <c r="RP51" s="113"/>
      <c r="RQ51" s="113"/>
      <c r="RR51" s="113"/>
      <c r="RS51" s="113"/>
      <c r="RT51" s="113"/>
      <c r="RU51" s="113"/>
      <c r="RV51" s="113"/>
      <c r="RW51" s="113"/>
      <c r="RX51" s="113"/>
      <c r="RY51" s="113"/>
      <c r="RZ51" s="113"/>
      <c r="SA51" s="113"/>
      <c r="SB51" s="113"/>
      <c r="SC51" s="113"/>
      <c r="SD51" s="113"/>
      <c r="SE51" s="113"/>
      <c r="SF51" s="113"/>
      <c r="SG51" s="113"/>
      <c r="SH51" s="113"/>
      <c r="SI51" s="113"/>
      <c r="SJ51" s="113"/>
      <c r="SK51" s="113"/>
      <c r="SL51" s="113"/>
      <c r="SM51" s="113"/>
      <c r="SN51" s="113"/>
      <c r="SO51" s="113"/>
      <c r="SP51" s="113"/>
      <c r="SQ51" s="113"/>
      <c r="SR51" s="113"/>
      <c r="SS51" s="113"/>
      <c r="ST51" s="113"/>
      <c r="SU51" s="113"/>
      <c r="SV51" s="113"/>
      <c r="SW51" s="113"/>
      <c r="SX51" s="113"/>
      <c r="SY51" s="113"/>
      <c r="SZ51" s="113"/>
      <c r="TA51" s="113"/>
      <c r="TB51" s="113"/>
      <c r="TC51" s="113"/>
      <c r="TD51" s="113"/>
      <c r="TE51" s="113"/>
      <c r="TF51" s="113"/>
      <c r="TG51" s="113"/>
      <c r="TH51" s="113"/>
      <c r="TI51" s="113"/>
      <c r="TJ51" s="113"/>
      <c r="TK51" s="113"/>
      <c r="TL51" s="113"/>
      <c r="TM51" s="113"/>
      <c r="TN51" s="113"/>
      <c r="TO51" s="113"/>
      <c r="TP51" s="113"/>
      <c r="TQ51" s="113"/>
      <c r="TR51" s="113"/>
      <c r="TS51" s="113"/>
      <c r="TT51" s="113"/>
      <c r="TU51" s="113"/>
      <c r="TV51" s="113"/>
      <c r="TW51" s="113"/>
      <c r="TX51" s="113"/>
      <c r="TY51" s="113"/>
      <c r="TZ51" s="113"/>
      <c r="UA51" s="113"/>
      <c r="UB51" s="113"/>
      <c r="UC51" s="113"/>
      <c r="UD51" s="113"/>
      <c r="UE51" s="113"/>
      <c r="UF51" s="113"/>
      <c r="UG51" s="113"/>
      <c r="UH51" s="113"/>
      <c r="UI51" s="113"/>
      <c r="UJ51" s="113"/>
      <c r="UK51" s="113"/>
      <c r="UL51" s="113"/>
      <c r="UM51" s="113"/>
      <c r="UN51" s="113"/>
      <c r="UO51" s="113"/>
      <c r="UP51" s="113"/>
      <c r="UQ51" s="113"/>
      <c r="UR51" s="113"/>
      <c r="US51" s="113"/>
      <c r="UT51" s="113"/>
      <c r="UU51" s="113"/>
      <c r="UV51" s="113"/>
      <c r="UW51" s="113"/>
      <c r="UX51" s="113"/>
      <c r="UY51" s="113"/>
      <c r="UZ51" s="113"/>
      <c r="VA51" s="113"/>
      <c r="VB51" s="113"/>
      <c r="VC51" s="113"/>
      <c r="VD51" s="113"/>
      <c r="VE51" s="113"/>
      <c r="VF51" s="113"/>
      <c r="VG51" s="113"/>
      <c r="VH51" s="113"/>
      <c r="VI51" s="113"/>
      <c r="VJ51" s="113"/>
      <c r="VK51" s="113"/>
      <c r="VL51" s="113"/>
      <c r="VM51" s="113"/>
      <c r="VN51" s="113"/>
      <c r="VO51" s="113"/>
      <c r="VP51" s="113"/>
      <c r="VQ51" s="113"/>
      <c r="VR51" s="113"/>
      <c r="VS51" s="113"/>
      <c r="VT51" s="113"/>
      <c r="VU51" s="113"/>
      <c r="VV51" s="113"/>
      <c r="VW51" s="113"/>
      <c r="VX51" s="113"/>
      <c r="VY51" s="113"/>
      <c r="VZ51" s="113"/>
      <c r="WA51" s="113"/>
      <c r="WB51" s="113"/>
      <c r="WC51" s="113"/>
      <c r="WD51" s="113"/>
      <c r="WE51" s="113"/>
      <c r="WF51" s="113"/>
      <c r="WG51" s="113"/>
      <c r="WH51" s="113"/>
      <c r="WI51" s="113"/>
      <c r="WJ51" s="113"/>
      <c r="WK51" s="113"/>
      <c r="WL51" s="113"/>
      <c r="WM51" s="113"/>
      <c r="WN51" s="113"/>
      <c r="WO51" s="113"/>
      <c r="WP51" s="113"/>
      <c r="WQ51" s="113"/>
      <c r="WR51" s="113"/>
      <c r="WS51" s="113"/>
      <c r="WT51" s="113"/>
      <c r="WU51" s="113"/>
      <c r="WV51" s="113"/>
      <c r="WW51" s="113"/>
      <c r="WX51" s="113"/>
      <c r="WY51" s="113"/>
      <c r="WZ51" s="113"/>
      <c r="XA51" s="113"/>
      <c r="XB51" s="113"/>
      <c r="XC51" s="113"/>
      <c r="XD51" s="113"/>
      <c r="XE51" s="113"/>
      <c r="XF51" s="113"/>
      <c r="XG51" s="113"/>
      <c r="XH51" s="113"/>
      <c r="XI51" s="113"/>
      <c r="XJ51" s="113"/>
      <c r="XK51" s="113"/>
      <c r="XL51" s="113"/>
      <c r="XM51" s="113"/>
      <c r="XN51" s="113"/>
      <c r="XO51" s="113"/>
      <c r="XP51" s="113"/>
      <c r="XQ51" s="113"/>
      <c r="XR51" s="113"/>
      <c r="XS51" s="113"/>
      <c r="XT51" s="113"/>
      <c r="XU51" s="113"/>
      <c r="XV51" s="113"/>
      <c r="XW51" s="113"/>
      <c r="XX51" s="113"/>
      <c r="XY51" s="113"/>
      <c r="XZ51" s="113"/>
      <c r="YA51" s="113"/>
      <c r="YB51" s="113"/>
      <c r="YC51" s="113"/>
      <c r="YD51" s="113"/>
      <c r="YE51" s="113"/>
      <c r="YF51" s="113"/>
      <c r="YG51" s="113"/>
      <c r="YH51" s="113"/>
      <c r="YI51" s="113"/>
      <c r="YJ51" s="113"/>
      <c r="YK51" s="113"/>
      <c r="YL51" s="113"/>
      <c r="YM51" s="113"/>
      <c r="YN51" s="113"/>
      <c r="YO51" s="113"/>
      <c r="YP51" s="113"/>
      <c r="YQ51" s="113"/>
      <c r="YR51" s="113"/>
      <c r="YS51" s="113"/>
      <c r="YT51" s="113"/>
      <c r="YU51" s="113"/>
      <c r="YV51" s="113"/>
      <c r="YW51" s="113"/>
      <c r="YX51" s="113"/>
      <c r="YY51" s="113"/>
      <c r="YZ51" s="113"/>
      <c r="ZA51" s="113"/>
      <c r="ZB51" s="113"/>
      <c r="ZC51" s="113"/>
      <c r="ZD51" s="113"/>
      <c r="ZE51" s="113"/>
      <c r="ZF51" s="113"/>
      <c r="ZG51" s="113"/>
      <c r="ZH51" s="113"/>
      <c r="ZI51" s="113"/>
      <c r="ZJ51" s="113"/>
      <c r="ZK51" s="113"/>
      <c r="ZL51" s="113"/>
      <c r="ZM51" s="113"/>
      <c r="ZN51" s="113"/>
      <c r="ZO51" s="113"/>
      <c r="ZP51" s="113"/>
      <c r="ZQ51" s="113"/>
      <c r="ZR51" s="113"/>
      <c r="ZS51" s="113"/>
      <c r="ZT51" s="113"/>
      <c r="ZU51" s="113"/>
      <c r="ZV51" s="113"/>
      <c r="ZW51" s="113"/>
      <c r="ZX51" s="113"/>
      <c r="ZY51" s="113"/>
      <c r="ZZ51" s="113"/>
    </row>
    <row r="52" spans="1:702" hidden="1" outlineLevel="1">
      <c r="A52" s="8">
        <v>41791</v>
      </c>
      <c r="B52" s="113">
        <v>143063.03298113</v>
      </c>
      <c r="C52" s="113">
        <v>4708.04155369</v>
      </c>
      <c r="D52" s="113">
        <v>1045.16099588</v>
      </c>
      <c r="E52" s="113">
        <v>10284.540233850001</v>
      </c>
      <c r="F52" s="113">
        <v>56.310363510000002</v>
      </c>
      <c r="G52" s="113">
        <v>206.64967987</v>
      </c>
      <c r="H52" s="113">
        <v>4431.9795776600004</v>
      </c>
      <c r="I52" s="113">
        <v>105994.17856892</v>
      </c>
      <c r="J52" s="113">
        <v>4022.7932221599999</v>
      </c>
      <c r="K52" s="113">
        <v>69.094502320000004</v>
      </c>
      <c r="L52" s="113">
        <v>784.90826427000002</v>
      </c>
      <c r="M52" s="169" t="s">
        <v>189</v>
      </c>
      <c r="N52" s="113">
        <v>5967.7491470200002</v>
      </c>
      <c r="O52" s="113">
        <v>1895.36940835</v>
      </c>
      <c r="P52" s="113">
        <v>2161.4976928900001</v>
      </c>
      <c r="Q52" s="113">
        <v>23.24631694</v>
      </c>
      <c r="R52" s="113">
        <v>26.92345551</v>
      </c>
      <c r="S52" s="113">
        <v>766.12284575000001</v>
      </c>
      <c r="T52" s="113">
        <v>618.46715254000003</v>
      </c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</row>
    <row r="53" spans="1:702" hidden="1" outlineLevel="1">
      <c r="A53" s="8">
        <v>41821</v>
      </c>
      <c r="B53" s="113">
        <v>142493.37742634999</v>
      </c>
      <c r="C53" s="113">
        <v>4772.1900490500002</v>
      </c>
      <c r="D53" s="113">
        <v>1082.48361172</v>
      </c>
      <c r="E53" s="113">
        <v>10245.15118689</v>
      </c>
      <c r="F53" s="113">
        <v>76.202192289999999</v>
      </c>
      <c r="G53" s="113">
        <v>247.69859695</v>
      </c>
      <c r="H53" s="113">
        <v>4852.4703952899999</v>
      </c>
      <c r="I53" s="113">
        <v>105219.61856668</v>
      </c>
      <c r="J53" s="113">
        <v>3829.35966598</v>
      </c>
      <c r="K53" s="113">
        <v>63.027642180000001</v>
      </c>
      <c r="L53" s="113">
        <v>810.11568874</v>
      </c>
      <c r="M53" s="169" t="s">
        <v>189</v>
      </c>
      <c r="N53" s="113">
        <v>5794.5319761700002</v>
      </c>
      <c r="O53" s="113">
        <v>1890.6864184799999</v>
      </c>
      <c r="P53" s="113">
        <v>2163.3791779500002</v>
      </c>
      <c r="Q53" s="113">
        <v>26.046279569999999</v>
      </c>
      <c r="R53" s="113">
        <v>33.221586139999999</v>
      </c>
      <c r="S53" s="113">
        <v>766.17409795000003</v>
      </c>
      <c r="T53" s="113">
        <v>621.02029431999995</v>
      </c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</row>
    <row r="54" spans="1:702" hidden="1" outlineLevel="1">
      <c r="A54" s="8">
        <v>41852</v>
      </c>
      <c r="B54" s="113">
        <v>145316.91954685</v>
      </c>
      <c r="C54" s="113">
        <v>4848.5311161600002</v>
      </c>
      <c r="D54" s="113">
        <v>1120.13097728</v>
      </c>
      <c r="E54" s="113">
        <v>10434.32305784</v>
      </c>
      <c r="F54" s="113">
        <v>109.1053347</v>
      </c>
      <c r="G54" s="113">
        <v>235.38180147</v>
      </c>
      <c r="H54" s="113">
        <v>4961.22517969</v>
      </c>
      <c r="I54" s="113">
        <v>106924.22119317</v>
      </c>
      <c r="J54" s="113">
        <v>3820.3156229800002</v>
      </c>
      <c r="K54" s="113">
        <v>63.477535250000003</v>
      </c>
      <c r="L54" s="113">
        <v>801.53258031999997</v>
      </c>
      <c r="M54" s="169" t="s">
        <v>189</v>
      </c>
      <c r="N54" s="113">
        <v>6146.6907104000002</v>
      </c>
      <c r="O54" s="113">
        <v>2033.2663363199999</v>
      </c>
      <c r="P54" s="113">
        <v>2371.28005343</v>
      </c>
      <c r="Q54" s="113">
        <v>24.718658860000001</v>
      </c>
      <c r="R54" s="113">
        <v>32.862032380000002</v>
      </c>
      <c r="S54" s="113">
        <v>770.38333752000005</v>
      </c>
      <c r="T54" s="113">
        <v>619.47401907999995</v>
      </c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</row>
    <row r="55" spans="1:702" hidden="1" outlineLevel="1">
      <c r="A55" s="8">
        <v>41883</v>
      </c>
      <c r="B55" s="113">
        <v>141468.60842380999</v>
      </c>
      <c r="C55" s="113">
        <v>4624.2754320100003</v>
      </c>
      <c r="D55" s="113">
        <v>1056.71251674</v>
      </c>
      <c r="E55" s="113">
        <v>10129.19251214</v>
      </c>
      <c r="F55" s="113">
        <v>111.78674783</v>
      </c>
      <c r="G55" s="113">
        <v>234.66557793000001</v>
      </c>
      <c r="H55" s="113">
        <v>4767.1270035099997</v>
      </c>
      <c r="I55" s="113">
        <v>103699.73419309</v>
      </c>
      <c r="J55" s="113">
        <v>3755.35625179</v>
      </c>
      <c r="K55" s="113">
        <v>63.794012549999998</v>
      </c>
      <c r="L55" s="113">
        <v>771.81232045000002</v>
      </c>
      <c r="M55" s="169" t="s">
        <v>189</v>
      </c>
      <c r="N55" s="113">
        <v>6068.8186762100004</v>
      </c>
      <c r="O55" s="113">
        <v>1857.68751705</v>
      </c>
      <c r="P55" s="113">
        <v>2885.6959753000001</v>
      </c>
      <c r="Q55" s="113">
        <v>15.57979899</v>
      </c>
      <c r="R55" s="113">
        <v>32.671102580000003</v>
      </c>
      <c r="S55" s="113">
        <v>775.24088351</v>
      </c>
      <c r="T55" s="113">
        <v>618.45790212999998</v>
      </c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</row>
    <row r="56" spans="1:702" hidden="1" outlineLevel="1">
      <c r="A56" s="8">
        <v>41913</v>
      </c>
      <c r="B56" s="113">
        <v>140118.69615258</v>
      </c>
      <c r="C56" s="113">
        <v>4725.7494716299998</v>
      </c>
      <c r="D56" s="113">
        <v>988.05119837999996</v>
      </c>
      <c r="E56" s="113">
        <v>10234.60011686</v>
      </c>
      <c r="F56" s="113">
        <v>130.82072887999999</v>
      </c>
      <c r="G56" s="113">
        <v>238.51759960000001</v>
      </c>
      <c r="H56" s="113">
        <v>4741.7653378499999</v>
      </c>
      <c r="I56" s="113">
        <v>100878.0899771</v>
      </c>
      <c r="J56" s="113">
        <v>3761.11401062</v>
      </c>
      <c r="K56" s="113">
        <v>65.864620860000002</v>
      </c>
      <c r="L56" s="113">
        <v>778.92303883</v>
      </c>
      <c r="M56" s="169" t="s">
        <v>189</v>
      </c>
      <c r="N56" s="113">
        <v>6296.7727293799999</v>
      </c>
      <c r="O56" s="113">
        <v>1973.4944633600001</v>
      </c>
      <c r="P56" s="113">
        <v>3350.5815775000001</v>
      </c>
      <c r="Q56" s="113">
        <v>15.166255209999999</v>
      </c>
      <c r="R56" s="113">
        <v>32.934320229999997</v>
      </c>
      <c r="S56" s="113">
        <v>779.13866901999995</v>
      </c>
      <c r="T56" s="113">
        <v>1127.11203727</v>
      </c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</row>
    <row r="57" spans="1:702" hidden="1" outlineLevel="1">
      <c r="A57" s="8">
        <v>41944</v>
      </c>
      <c r="B57" s="113">
        <v>145797.94703074</v>
      </c>
      <c r="C57" s="113">
        <v>4760.8699465700001</v>
      </c>
      <c r="D57" s="113">
        <v>1100.41052358</v>
      </c>
      <c r="E57" s="113">
        <v>11259.53223997</v>
      </c>
      <c r="F57" s="113">
        <v>132.49450748000001</v>
      </c>
      <c r="G57" s="113">
        <v>250.43670668999999</v>
      </c>
      <c r="H57" s="113">
        <v>4953.1916375999999</v>
      </c>
      <c r="I57" s="113">
        <v>104609.63408947</v>
      </c>
      <c r="J57" s="113">
        <v>4018.6063441699998</v>
      </c>
      <c r="K57" s="113">
        <v>65.554057929999999</v>
      </c>
      <c r="L57" s="113">
        <v>668.92130097999996</v>
      </c>
      <c r="M57" s="169" t="s">
        <v>189</v>
      </c>
      <c r="N57" s="113">
        <v>6146.7320491299997</v>
      </c>
      <c r="O57" s="113">
        <v>2312.1568848299999</v>
      </c>
      <c r="P57" s="113">
        <v>3559.3032884999998</v>
      </c>
      <c r="Q57" s="113">
        <v>15.11017786</v>
      </c>
      <c r="R57" s="113">
        <v>32.302175800000001</v>
      </c>
      <c r="S57" s="113">
        <v>783.96764865</v>
      </c>
      <c r="T57" s="113">
        <v>1128.7234515299999</v>
      </c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</row>
    <row r="58" spans="1:702" hidden="1" outlineLevel="1">
      <c r="A58" s="8">
        <v>41974</v>
      </c>
      <c r="B58" s="113">
        <v>150627.71401006001</v>
      </c>
      <c r="C58" s="113">
        <v>4842.4400861399999</v>
      </c>
      <c r="D58" s="113">
        <v>1441.12674741</v>
      </c>
      <c r="E58" s="113">
        <v>12308.04443403</v>
      </c>
      <c r="F58" s="113">
        <v>82.671281250000007</v>
      </c>
      <c r="G58" s="113">
        <v>252.15176839</v>
      </c>
      <c r="H58" s="113">
        <v>4999.2827034800002</v>
      </c>
      <c r="I58" s="113">
        <v>106794.86022844001</v>
      </c>
      <c r="J58" s="113">
        <v>4213.4059700799999</v>
      </c>
      <c r="K58" s="113">
        <v>67.631878209999996</v>
      </c>
      <c r="L58" s="113">
        <v>642.08101237000005</v>
      </c>
      <c r="M58" s="169" t="s">
        <v>189</v>
      </c>
      <c r="N58" s="113">
        <v>6157.9071647000001</v>
      </c>
      <c r="O58" s="113">
        <v>3499.8224828500001</v>
      </c>
      <c r="P58" s="113">
        <v>3309.28862101</v>
      </c>
      <c r="Q58" s="113">
        <v>15.15113929</v>
      </c>
      <c r="R58" s="113">
        <v>31.8938107</v>
      </c>
      <c r="S58" s="113">
        <v>854.91766924000001</v>
      </c>
      <c r="T58" s="113">
        <v>1115.03701247</v>
      </c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</row>
    <row r="59" spans="1:702" hidden="1" outlineLevel="1">
      <c r="A59" s="8">
        <v>42005</v>
      </c>
      <c r="B59" s="113">
        <v>150272.06694801999</v>
      </c>
      <c r="C59" s="113">
        <v>4890.1053613300001</v>
      </c>
      <c r="D59" s="113">
        <v>1414.63148267</v>
      </c>
      <c r="E59" s="113">
        <v>11931.75804069</v>
      </c>
      <c r="F59" s="113">
        <v>80.942749469999995</v>
      </c>
      <c r="G59" s="113">
        <v>245.96090047999999</v>
      </c>
      <c r="H59" s="113">
        <v>4926.1394578600002</v>
      </c>
      <c r="I59" s="113">
        <v>107030.16352626</v>
      </c>
      <c r="J59" s="113">
        <v>4256.1991435600003</v>
      </c>
      <c r="K59" s="113">
        <v>67.001317549999996</v>
      </c>
      <c r="L59" s="113">
        <v>643.47101780000003</v>
      </c>
      <c r="M59" s="169" t="s">
        <v>189</v>
      </c>
      <c r="N59" s="113">
        <v>6181.9783882399997</v>
      </c>
      <c r="O59" s="113">
        <v>3302.7329154200002</v>
      </c>
      <c r="P59" s="113">
        <v>3278.7043859800001</v>
      </c>
      <c r="Q59" s="113">
        <v>15.15908275</v>
      </c>
      <c r="R59" s="113">
        <v>31.725136620000001</v>
      </c>
      <c r="S59" s="113">
        <v>851.31539429999998</v>
      </c>
      <c r="T59" s="113">
        <v>1124.0786470400001</v>
      </c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</row>
    <row r="60" spans="1:702" hidden="1" outlineLevel="1">
      <c r="A60" s="8">
        <v>42036</v>
      </c>
      <c r="B60" s="113">
        <v>181483.87560796001</v>
      </c>
      <c r="C60" s="113">
        <v>5526.3535286200004</v>
      </c>
      <c r="D60" s="113">
        <v>1806.9731217599999</v>
      </c>
      <c r="E60" s="113">
        <v>15538.480904800001</v>
      </c>
      <c r="F60" s="113">
        <v>23.19231465</v>
      </c>
      <c r="G60" s="113">
        <v>302.47841548000002</v>
      </c>
      <c r="H60" s="113">
        <v>6276.5847524199999</v>
      </c>
      <c r="I60" s="113">
        <v>128161.52933236999</v>
      </c>
      <c r="J60" s="113">
        <v>5540.4098969099996</v>
      </c>
      <c r="K60" s="113">
        <v>45.56563431</v>
      </c>
      <c r="L60" s="113">
        <v>656.06323098999997</v>
      </c>
      <c r="M60" s="169" t="s">
        <v>189</v>
      </c>
      <c r="N60" s="113">
        <v>5976.8587211200002</v>
      </c>
      <c r="O60" s="113">
        <v>5678.8201504299996</v>
      </c>
      <c r="P60" s="113">
        <v>3923.63434052</v>
      </c>
      <c r="Q60" s="113">
        <v>15.14633999</v>
      </c>
      <c r="R60" s="113">
        <v>30.953691039999999</v>
      </c>
      <c r="S60" s="113">
        <v>862.44248006999999</v>
      </c>
      <c r="T60" s="113">
        <v>1118.38875248</v>
      </c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</row>
    <row r="61" spans="1:702" hidden="1" outlineLevel="1">
      <c r="A61" s="8">
        <v>42064</v>
      </c>
      <c r="B61" s="113">
        <v>167967.28704924</v>
      </c>
      <c r="C61" s="113">
        <v>5338.0038124599996</v>
      </c>
      <c r="D61" s="113">
        <v>1437.8687234500001</v>
      </c>
      <c r="E61" s="113">
        <v>13156.33528632</v>
      </c>
      <c r="F61" s="113">
        <v>22.145459670000001</v>
      </c>
      <c r="G61" s="113">
        <v>237.78444286999999</v>
      </c>
      <c r="H61" s="113">
        <v>5871.69945869</v>
      </c>
      <c r="I61" s="113">
        <v>119841.62371075001</v>
      </c>
      <c r="J61" s="113">
        <v>5050.4500704900001</v>
      </c>
      <c r="K61" s="113">
        <v>44.506759289999998</v>
      </c>
      <c r="L61" s="113">
        <v>730.31457563000004</v>
      </c>
      <c r="M61" s="169" t="s">
        <v>189</v>
      </c>
      <c r="N61" s="113">
        <v>5732.8885385800004</v>
      </c>
      <c r="O61" s="113">
        <v>4729.7945581200001</v>
      </c>
      <c r="P61" s="113">
        <v>3758.9399930599998</v>
      </c>
      <c r="Q61" s="113">
        <v>15.08212769</v>
      </c>
      <c r="R61" s="113">
        <v>30.89777604</v>
      </c>
      <c r="S61" s="113">
        <v>870.58834687000001</v>
      </c>
      <c r="T61" s="113">
        <v>1098.36340926</v>
      </c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</row>
    <row r="62" spans="1:702" hidden="1" outlineLevel="1">
      <c r="A62" s="8">
        <v>42095</v>
      </c>
      <c r="B62" s="113">
        <v>160450.82617801</v>
      </c>
      <c r="C62" s="113">
        <v>5291.3231979299999</v>
      </c>
      <c r="D62" s="113">
        <v>1430.0138882399999</v>
      </c>
      <c r="E62" s="113">
        <v>11817.883093889999</v>
      </c>
      <c r="F62" s="113">
        <v>21.33634305</v>
      </c>
      <c r="G62" s="113">
        <v>280.42408212999999</v>
      </c>
      <c r="H62" s="113">
        <v>5640.4840184799996</v>
      </c>
      <c r="I62" s="113">
        <v>115129.35198752</v>
      </c>
      <c r="J62" s="113">
        <v>4817.2999260200004</v>
      </c>
      <c r="K62" s="113">
        <v>43.748925509999999</v>
      </c>
      <c r="L62" s="113">
        <v>588.47122531000002</v>
      </c>
      <c r="M62" s="169" t="s">
        <v>189</v>
      </c>
      <c r="N62" s="113">
        <v>5502.9260234200001</v>
      </c>
      <c r="O62" s="113">
        <v>4461.8258540699999</v>
      </c>
      <c r="P62" s="113">
        <v>3407.9623581599999</v>
      </c>
      <c r="Q62" s="113">
        <v>12.052613940000001</v>
      </c>
      <c r="R62" s="113">
        <v>30.407057640000001</v>
      </c>
      <c r="S62" s="113">
        <v>876.95999770000003</v>
      </c>
      <c r="T62" s="113">
        <v>1098.355585</v>
      </c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</row>
    <row r="63" spans="1:702" hidden="1" outlineLevel="1">
      <c r="A63" s="8">
        <v>42125</v>
      </c>
      <c r="B63" s="113">
        <v>160559.49079975</v>
      </c>
      <c r="C63" s="113">
        <v>5118.6775721599997</v>
      </c>
      <c r="D63" s="113">
        <v>1174.0624884900001</v>
      </c>
      <c r="E63" s="113">
        <v>11628.32070645</v>
      </c>
      <c r="F63" s="113">
        <v>20.612483050000002</v>
      </c>
      <c r="G63" s="113">
        <v>227.07254931</v>
      </c>
      <c r="H63" s="113">
        <v>5641.5048151000001</v>
      </c>
      <c r="I63" s="113">
        <v>115921.68203924</v>
      </c>
      <c r="J63" s="113">
        <v>4779.2519989299999</v>
      </c>
      <c r="K63" s="113">
        <v>42.526579339999998</v>
      </c>
      <c r="L63" s="113">
        <v>578.77317900000003</v>
      </c>
      <c r="M63" s="169" t="s">
        <v>189</v>
      </c>
      <c r="N63" s="113">
        <v>5519.6737130399997</v>
      </c>
      <c r="O63" s="113">
        <v>4416.40952552</v>
      </c>
      <c r="P63" s="113">
        <v>3456.71853723</v>
      </c>
      <c r="Q63" s="113">
        <v>12.058265609999999</v>
      </c>
      <c r="R63" s="113">
        <v>30.27150614</v>
      </c>
      <c r="S63" s="113">
        <v>883.25537328999997</v>
      </c>
      <c r="T63" s="113">
        <v>1108.6194678500001</v>
      </c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</row>
    <row r="64" spans="1:702" hidden="1" outlineLevel="1">
      <c r="A64" s="8">
        <v>42156</v>
      </c>
      <c r="B64" s="113">
        <v>163840.84779545001</v>
      </c>
      <c r="C64" s="113">
        <v>5133.6752649600003</v>
      </c>
      <c r="D64" s="113">
        <v>1172.3025821700001</v>
      </c>
      <c r="E64" s="113">
        <v>12777.476993480001</v>
      </c>
      <c r="F64" s="113">
        <v>20.6053216</v>
      </c>
      <c r="G64" s="113">
        <v>229.65279831999999</v>
      </c>
      <c r="H64" s="113">
        <v>5476.3355581300002</v>
      </c>
      <c r="I64" s="113">
        <v>116014.6150446</v>
      </c>
      <c r="J64" s="113">
        <v>6904.5905459300002</v>
      </c>
      <c r="K64" s="113">
        <v>41.922687860000003</v>
      </c>
      <c r="L64" s="113">
        <v>592.82603410000002</v>
      </c>
      <c r="M64" s="169" t="s">
        <v>189</v>
      </c>
      <c r="N64" s="113">
        <v>5544.9238281500002</v>
      </c>
      <c r="O64" s="113">
        <v>4437.8188666400001</v>
      </c>
      <c r="P64" s="113">
        <v>3441.6465800800001</v>
      </c>
      <c r="Q64" s="113">
        <v>13.882091279999999</v>
      </c>
      <c r="R64" s="113">
        <v>29.983186960000001</v>
      </c>
      <c r="S64" s="113">
        <v>890.12862785000004</v>
      </c>
      <c r="T64" s="113">
        <v>1118.46178334</v>
      </c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</row>
    <row r="65" spans="1:702" hidden="1" outlineLevel="1">
      <c r="A65" s="8">
        <v>42186</v>
      </c>
      <c r="B65" s="113">
        <v>166147.78139716</v>
      </c>
      <c r="C65" s="113">
        <v>5143.9989564500002</v>
      </c>
      <c r="D65" s="113">
        <v>1188.2501056999999</v>
      </c>
      <c r="E65" s="113">
        <v>12893.05205226</v>
      </c>
      <c r="F65" s="113">
        <v>19.964003259999998</v>
      </c>
      <c r="G65" s="113">
        <v>235.81208487000001</v>
      </c>
      <c r="H65" s="113">
        <v>5407.6753232900001</v>
      </c>
      <c r="I65" s="113">
        <v>118101.08965587</v>
      </c>
      <c r="J65" s="113">
        <v>6901.4249627199997</v>
      </c>
      <c r="K65" s="113">
        <v>41.955561539999998</v>
      </c>
      <c r="L65" s="113">
        <v>595.19112640000003</v>
      </c>
      <c r="M65" s="169" t="s">
        <v>189</v>
      </c>
      <c r="N65" s="113">
        <v>5621.4572563299998</v>
      </c>
      <c r="O65" s="113">
        <v>4551.4120017100004</v>
      </c>
      <c r="P65" s="113">
        <v>3368.2226853799998</v>
      </c>
      <c r="Q65" s="113">
        <v>12.0840163</v>
      </c>
      <c r="R65" s="113">
        <v>29.161355969999999</v>
      </c>
      <c r="S65" s="113">
        <v>938.24654834</v>
      </c>
      <c r="T65" s="113">
        <v>1098.78370077</v>
      </c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  <c r="JD65" s="113"/>
      <c r="JE65" s="113"/>
      <c r="JF65" s="113"/>
      <c r="JG65" s="113"/>
      <c r="JH65" s="113"/>
      <c r="JI65" s="113"/>
      <c r="JJ65" s="113"/>
      <c r="JK65" s="113"/>
      <c r="JL65" s="113"/>
      <c r="JM65" s="113"/>
      <c r="JN65" s="113"/>
      <c r="JO65" s="113"/>
      <c r="JP65" s="113"/>
      <c r="JQ65" s="113"/>
      <c r="JR65" s="113"/>
      <c r="JS65" s="113"/>
      <c r="JT65" s="113"/>
      <c r="JU65" s="113"/>
      <c r="JV65" s="113"/>
      <c r="JW65" s="113"/>
      <c r="JX65" s="113"/>
      <c r="JY65" s="113"/>
      <c r="JZ65" s="113"/>
      <c r="KA65" s="113"/>
      <c r="KB65" s="113"/>
      <c r="KC65" s="113"/>
      <c r="KD65" s="113"/>
      <c r="KE65" s="113"/>
      <c r="KF65" s="113"/>
      <c r="KG65" s="113"/>
      <c r="KH65" s="113"/>
      <c r="KI65" s="113"/>
      <c r="KJ65" s="113"/>
      <c r="KK65" s="113"/>
      <c r="KL65" s="113"/>
      <c r="KM65" s="113"/>
      <c r="KN65" s="113"/>
      <c r="KO65" s="113"/>
      <c r="KP65" s="113"/>
      <c r="KQ65" s="113"/>
      <c r="KR65" s="113"/>
      <c r="KS65" s="113"/>
      <c r="KT65" s="113"/>
      <c r="KU65" s="113"/>
      <c r="KV65" s="113"/>
      <c r="KW65" s="113"/>
      <c r="KX65" s="113"/>
      <c r="KY65" s="113"/>
      <c r="KZ65" s="113"/>
      <c r="LA65" s="113"/>
      <c r="LB65" s="113"/>
      <c r="LC65" s="113"/>
      <c r="LD65" s="113"/>
      <c r="LE65" s="113"/>
      <c r="LF65" s="113"/>
      <c r="LG65" s="113"/>
      <c r="LH65" s="113"/>
      <c r="LI65" s="113"/>
      <c r="LJ65" s="113"/>
      <c r="LK65" s="113"/>
      <c r="LL65" s="113"/>
      <c r="LM65" s="113"/>
      <c r="LN65" s="113"/>
      <c r="LO65" s="113"/>
      <c r="LP65" s="113"/>
      <c r="LQ65" s="113"/>
      <c r="LR65" s="113"/>
      <c r="LS65" s="113"/>
      <c r="LT65" s="113"/>
      <c r="LU65" s="113"/>
      <c r="LV65" s="113"/>
      <c r="LW65" s="113"/>
      <c r="LX65" s="113"/>
      <c r="LY65" s="113"/>
      <c r="LZ65" s="113"/>
      <c r="MA65" s="113"/>
      <c r="MB65" s="113"/>
      <c r="MC65" s="113"/>
      <c r="MD65" s="113"/>
      <c r="ME65" s="113"/>
      <c r="MF65" s="113"/>
      <c r="MG65" s="113"/>
      <c r="MH65" s="113"/>
      <c r="MI65" s="113"/>
      <c r="MJ65" s="113"/>
      <c r="MK65" s="113"/>
      <c r="ML65" s="113"/>
      <c r="MM65" s="113"/>
      <c r="MN65" s="113"/>
      <c r="MO65" s="113"/>
      <c r="MP65" s="113"/>
      <c r="MQ65" s="113"/>
      <c r="MR65" s="113"/>
      <c r="MS65" s="113"/>
      <c r="MT65" s="113"/>
      <c r="MU65" s="113"/>
      <c r="MV65" s="113"/>
      <c r="MW65" s="113"/>
      <c r="MX65" s="113"/>
      <c r="MY65" s="113"/>
      <c r="MZ65" s="113"/>
      <c r="NA65" s="113"/>
      <c r="NB65" s="113"/>
      <c r="NC65" s="113"/>
      <c r="ND65" s="113"/>
      <c r="NE65" s="113"/>
      <c r="NF65" s="113"/>
      <c r="NG65" s="113"/>
      <c r="NH65" s="113"/>
      <c r="NI65" s="113"/>
      <c r="NJ65" s="113"/>
      <c r="NK65" s="113"/>
      <c r="NL65" s="113"/>
      <c r="NM65" s="113"/>
      <c r="NN65" s="113"/>
      <c r="NO65" s="113"/>
      <c r="NP65" s="113"/>
      <c r="NQ65" s="113"/>
      <c r="NR65" s="113"/>
      <c r="NS65" s="113"/>
      <c r="NT65" s="113"/>
      <c r="NU65" s="113"/>
      <c r="NV65" s="113"/>
      <c r="NW65" s="113"/>
      <c r="NX65" s="113"/>
      <c r="NY65" s="113"/>
      <c r="NZ65" s="113"/>
      <c r="OA65" s="113"/>
      <c r="OB65" s="113"/>
      <c r="OC65" s="113"/>
      <c r="OD65" s="113"/>
      <c r="OE65" s="113"/>
      <c r="OF65" s="113"/>
      <c r="OG65" s="113"/>
      <c r="OH65" s="113"/>
      <c r="OI65" s="113"/>
      <c r="OJ65" s="113"/>
      <c r="OK65" s="113"/>
      <c r="OL65" s="113"/>
      <c r="OM65" s="113"/>
      <c r="ON65" s="113"/>
      <c r="OO65" s="113"/>
      <c r="OP65" s="113"/>
      <c r="OQ65" s="113"/>
      <c r="OR65" s="113"/>
      <c r="OS65" s="113"/>
      <c r="OT65" s="113"/>
      <c r="OU65" s="113"/>
      <c r="OV65" s="113"/>
      <c r="OW65" s="113"/>
      <c r="OX65" s="113"/>
      <c r="OY65" s="113"/>
      <c r="OZ65" s="113"/>
      <c r="PA65" s="113"/>
      <c r="PB65" s="113"/>
      <c r="PC65" s="113"/>
      <c r="PD65" s="113"/>
      <c r="PE65" s="113"/>
      <c r="PF65" s="113"/>
      <c r="PG65" s="113"/>
      <c r="PH65" s="113"/>
      <c r="PI65" s="113"/>
      <c r="PJ65" s="113"/>
      <c r="PK65" s="113"/>
      <c r="PL65" s="113"/>
      <c r="PM65" s="113"/>
      <c r="PN65" s="113"/>
      <c r="PO65" s="113"/>
      <c r="PP65" s="113"/>
      <c r="PQ65" s="113"/>
      <c r="PR65" s="113"/>
      <c r="PS65" s="113"/>
      <c r="PT65" s="113"/>
      <c r="PU65" s="113"/>
      <c r="PV65" s="113"/>
      <c r="PW65" s="113"/>
      <c r="PX65" s="113"/>
      <c r="PY65" s="113"/>
      <c r="PZ65" s="113"/>
      <c r="QA65" s="113"/>
      <c r="QB65" s="113"/>
      <c r="QC65" s="113"/>
      <c r="QD65" s="113"/>
      <c r="QE65" s="113"/>
      <c r="QF65" s="113"/>
      <c r="QG65" s="113"/>
      <c r="QH65" s="113"/>
      <c r="QI65" s="113"/>
      <c r="QJ65" s="113"/>
      <c r="QK65" s="113"/>
      <c r="QL65" s="113"/>
      <c r="QM65" s="113"/>
      <c r="QN65" s="113"/>
      <c r="QO65" s="113"/>
      <c r="QP65" s="113"/>
      <c r="QQ65" s="113"/>
      <c r="QR65" s="113"/>
      <c r="QS65" s="113"/>
      <c r="QT65" s="113"/>
      <c r="QU65" s="113"/>
      <c r="QV65" s="113"/>
      <c r="QW65" s="113"/>
      <c r="QX65" s="113"/>
      <c r="QY65" s="113"/>
      <c r="QZ65" s="113"/>
      <c r="RA65" s="113"/>
      <c r="RB65" s="113"/>
      <c r="RC65" s="113"/>
      <c r="RD65" s="113"/>
      <c r="RE65" s="113"/>
      <c r="RF65" s="113"/>
      <c r="RG65" s="113"/>
      <c r="RH65" s="113"/>
      <c r="RI65" s="113"/>
      <c r="RJ65" s="113"/>
      <c r="RK65" s="113"/>
      <c r="RL65" s="113"/>
      <c r="RM65" s="113"/>
      <c r="RN65" s="113"/>
      <c r="RO65" s="113"/>
      <c r="RP65" s="113"/>
      <c r="RQ65" s="113"/>
      <c r="RR65" s="113"/>
      <c r="RS65" s="113"/>
      <c r="RT65" s="113"/>
      <c r="RU65" s="113"/>
      <c r="RV65" s="113"/>
      <c r="RW65" s="113"/>
      <c r="RX65" s="113"/>
      <c r="RY65" s="113"/>
      <c r="RZ65" s="113"/>
      <c r="SA65" s="113"/>
      <c r="SB65" s="113"/>
      <c r="SC65" s="113"/>
      <c r="SD65" s="113"/>
      <c r="SE65" s="113"/>
      <c r="SF65" s="113"/>
      <c r="SG65" s="113"/>
      <c r="SH65" s="113"/>
      <c r="SI65" s="113"/>
      <c r="SJ65" s="113"/>
      <c r="SK65" s="113"/>
      <c r="SL65" s="113"/>
      <c r="SM65" s="113"/>
      <c r="SN65" s="113"/>
      <c r="SO65" s="113"/>
      <c r="SP65" s="113"/>
      <c r="SQ65" s="113"/>
      <c r="SR65" s="113"/>
      <c r="SS65" s="113"/>
      <c r="ST65" s="113"/>
      <c r="SU65" s="113"/>
      <c r="SV65" s="113"/>
      <c r="SW65" s="113"/>
      <c r="SX65" s="113"/>
      <c r="SY65" s="113"/>
      <c r="SZ65" s="113"/>
      <c r="TA65" s="113"/>
      <c r="TB65" s="113"/>
      <c r="TC65" s="113"/>
      <c r="TD65" s="113"/>
      <c r="TE65" s="113"/>
      <c r="TF65" s="113"/>
      <c r="TG65" s="113"/>
      <c r="TH65" s="113"/>
      <c r="TI65" s="113"/>
      <c r="TJ65" s="113"/>
      <c r="TK65" s="113"/>
      <c r="TL65" s="113"/>
      <c r="TM65" s="113"/>
      <c r="TN65" s="113"/>
      <c r="TO65" s="113"/>
      <c r="TP65" s="113"/>
      <c r="TQ65" s="113"/>
      <c r="TR65" s="113"/>
      <c r="TS65" s="113"/>
      <c r="TT65" s="113"/>
      <c r="TU65" s="113"/>
      <c r="TV65" s="113"/>
      <c r="TW65" s="113"/>
      <c r="TX65" s="113"/>
      <c r="TY65" s="113"/>
      <c r="TZ65" s="113"/>
      <c r="UA65" s="113"/>
      <c r="UB65" s="113"/>
      <c r="UC65" s="113"/>
      <c r="UD65" s="113"/>
      <c r="UE65" s="113"/>
      <c r="UF65" s="113"/>
      <c r="UG65" s="113"/>
      <c r="UH65" s="113"/>
      <c r="UI65" s="113"/>
      <c r="UJ65" s="113"/>
      <c r="UK65" s="113"/>
      <c r="UL65" s="113"/>
      <c r="UM65" s="113"/>
      <c r="UN65" s="113"/>
      <c r="UO65" s="113"/>
      <c r="UP65" s="113"/>
      <c r="UQ65" s="113"/>
      <c r="UR65" s="113"/>
      <c r="US65" s="113"/>
      <c r="UT65" s="113"/>
      <c r="UU65" s="113"/>
      <c r="UV65" s="113"/>
      <c r="UW65" s="113"/>
      <c r="UX65" s="113"/>
      <c r="UY65" s="113"/>
      <c r="UZ65" s="113"/>
      <c r="VA65" s="113"/>
      <c r="VB65" s="113"/>
      <c r="VC65" s="113"/>
      <c r="VD65" s="113"/>
      <c r="VE65" s="113"/>
      <c r="VF65" s="113"/>
      <c r="VG65" s="113"/>
      <c r="VH65" s="113"/>
      <c r="VI65" s="113"/>
      <c r="VJ65" s="113"/>
      <c r="VK65" s="113"/>
      <c r="VL65" s="113"/>
      <c r="VM65" s="113"/>
      <c r="VN65" s="113"/>
      <c r="VO65" s="113"/>
      <c r="VP65" s="113"/>
      <c r="VQ65" s="113"/>
      <c r="VR65" s="113"/>
      <c r="VS65" s="113"/>
      <c r="VT65" s="113"/>
      <c r="VU65" s="113"/>
      <c r="VV65" s="113"/>
      <c r="VW65" s="113"/>
      <c r="VX65" s="113"/>
      <c r="VY65" s="113"/>
      <c r="VZ65" s="113"/>
      <c r="WA65" s="113"/>
      <c r="WB65" s="113"/>
      <c r="WC65" s="113"/>
      <c r="WD65" s="113"/>
      <c r="WE65" s="113"/>
      <c r="WF65" s="113"/>
      <c r="WG65" s="113"/>
      <c r="WH65" s="113"/>
      <c r="WI65" s="113"/>
      <c r="WJ65" s="113"/>
      <c r="WK65" s="113"/>
      <c r="WL65" s="113"/>
      <c r="WM65" s="113"/>
      <c r="WN65" s="113"/>
      <c r="WO65" s="113"/>
      <c r="WP65" s="113"/>
      <c r="WQ65" s="113"/>
      <c r="WR65" s="113"/>
      <c r="WS65" s="113"/>
      <c r="WT65" s="113"/>
      <c r="WU65" s="113"/>
      <c r="WV65" s="113"/>
      <c r="WW65" s="113"/>
      <c r="WX65" s="113"/>
      <c r="WY65" s="113"/>
      <c r="WZ65" s="113"/>
      <c r="XA65" s="113"/>
      <c r="XB65" s="113"/>
      <c r="XC65" s="113"/>
      <c r="XD65" s="113"/>
      <c r="XE65" s="113"/>
      <c r="XF65" s="113"/>
      <c r="XG65" s="113"/>
      <c r="XH65" s="113"/>
      <c r="XI65" s="113"/>
      <c r="XJ65" s="113"/>
      <c r="XK65" s="113"/>
      <c r="XL65" s="113"/>
      <c r="XM65" s="113"/>
      <c r="XN65" s="113"/>
      <c r="XO65" s="113"/>
      <c r="XP65" s="113"/>
      <c r="XQ65" s="113"/>
      <c r="XR65" s="113"/>
      <c r="XS65" s="113"/>
      <c r="XT65" s="113"/>
      <c r="XU65" s="113"/>
      <c r="XV65" s="113"/>
      <c r="XW65" s="113"/>
      <c r="XX65" s="113"/>
      <c r="XY65" s="113"/>
      <c r="XZ65" s="113"/>
      <c r="YA65" s="113"/>
      <c r="YB65" s="113"/>
      <c r="YC65" s="113"/>
      <c r="YD65" s="113"/>
      <c r="YE65" s="113"/>
      <c r="YF65" s="113"/>
      <c r="YG65" s="113"/>
      <c r="YH65" s="113"/>
      <c r="YI65" s="113"/>
      <c r="YJ65" s="113"/>
      <c r="YK65" s="113"/>
      <c r="YL65" s="113"/>
      <c r="YM65" s="113"/>
      <c r="YN65" s="113"/>
      <c r="YO65" s="113"/>
      <c r="YP65" s="113"/>
      <c r="YQ65" s="113"/>
      <c r="YR65" s="113"/>
      <c r="YS65" s="113"/>
      <c r="YT65" s="113"/>
      <c r="YU65" s="113"/>
      <c r="YV65" s="113"/>
      <c r="YW65" s="113"/>
      <c r="YX65" s="113"/>
      <c r="YY65" s="113"/>
      <c r="YZ65" s="113"/>
      <c r="ZA65" s="113"/>
      <c r="ZB65" s="113"/>
      <c r="ZC65" s="113"/>
      <c r="ZD65" s="113"/>
      <c r="ZE65" s="113"/>
      <c r="ZF65" s="113"/>
      <c r="ZG65" s="113"/>
      <c r="ZH65" s="113"/>
      <c r="ZI65" s="113"/>
      <c r="ZJ65" s="113"/>
      <c r="ZK65" s="113"/>
      <c r="ZL65" s="113"/>
      <c r="ZM65" s="113"/>
      <c r="ZN65" s="113"/>
      <c r="ZO65" s="113"/>
      <c r="ZP65" s="113"/>
      <c r="ZQ65" s="113"/>
      <c r="ZR65" s="113"/>
      <c r="ZS65" s="113"/>
      <c r="ZT65" s="113"/>
      <c r="ZU65" s="113"/>
      <c r="ZV65" s="113"/>
      <c r="ZW65" s="113"/>
      <c r="ZX65" s="113"/>
      <c r="ZY65" s="113"/>
      <c r="ZZ65" s="113"/>
    </row>
    <row r="66" spans="1:702" hidden="1" outlineLevel="1">
      <c r="A66" s="8">
        <v>42217</v>
      </c>
      <c r="B66" s="113">
        <v>165876.53647319</v>
      </c>
      <c r="C66" s="113">
        <v>5195.7807151300003</v>
      </c>
      <c r="D66" s="113">
        <v>1147.2182368199999</v>
      </c>
      <c r="E66" s="113">
        <v>12807.15689875</v>
      </c>
      <c r="F66" s="113">
        <v>19.785068070000001</v>
      </c>
      <c r="G66" s="113">
        <v>238.42568281000001</v>
      </c>
      <c r="H66" s="113">
        <v>5366.8090673300003</v>
      </c>
      <c r="I66" s="113">
        <v>118075.73240055</v>
      </c>
      <c r="J66" s="113">
        <v>6748.0281759899999</v>
      </c>
      <c r="K66" s="113">
        <v>42.00527262</v>
      </c>
      <c r="L66" s="113">
        <v>594.12401462000003</v>
      </c>
      <c r="M66" s="169" t="s">
        <v>189</v>
      </c>
      <c r="N66" s="113">
        <v>5656.8665714899998</v>
      </c>
      <c r="O66" s="113">
        <v>4532.8674526100003</v>
      </c>
      <c r="P66" s="113">
        <v>3421.23609558</v>
      </c>
      <c r="Q66" s="113">
        <v>10.04989481</v>
      </c>
      <c r="R66" s="113">
        <v>30.085157259999999</v>
      </c>
      <c r="S66" s="113">
        <v>881.59153593999997</v>
      </c>
      <c r="T66" s="113">
        <v>1108.7742328100001</v>
      </c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  <c r="JD66" s="113"/>
      <c r="JE66" s="113"/>
      <c r="JF66" s="113"/>
      <c r="JG66" s="113"/>
      <c r="JH66" s="113"/>
      <c r="JI66" s="113"/>
      <c r="JJ66" s="113"/>
      <c r="JK66" s="113"/>
      <c r="JL66" s="113"/>
      <c r="JM66" s="113"/>
      <c r="JN66" s="113"/>
      <c r="JO66" s="113"/>
      <c r="JP66" s="113"/>
      <c r="JQ66" s="113"/>
      <c r="JR66" s="113"/>
      <c r="JS66" s="113"/>
      <c r="JT66" s="113"/>
      <c r="JU66" s="113"/>
      <c r="JV66" s="113"/>
      <c r="JW66" s="113"/>
      <c r="JX66" s="113"/>
      <c r="JY66" s="113"/>
      <c r="JZ66" s="113"/>
      <c r="KA66" s="113"/>
      <c r="KB66" s="113"/>
      <c r="KC66" s="113"/>
      <c r="KD66" s="113"/>
      <c r="KE66" s="113"/>
      <c r="KF66" s="113"/>
      <c r="KG66" s="113"/>
      <c r="KH66" s="113"/>
      <c r="KI66" s="113"/>
      <c r="KJ66" s="113"/>
      <c r="KK66" s="113"/>
      <c r="KL66" s="113"/>
      <c r="KM66" s="113"/>
      <c r="KN66" s="113"/>
      <c r="KO66" s="113"/>
      <c r="KP66" s="113"/>
      <c r="KQ66" s="113"/>
      <c r="KR66" s="113"/>
      <c r="KS66" s="113"/>
      <c r="KT66" s="113"/>
      <c r="KU66" s="113"/>
      <c r="KV66" s="113"/>
      <c r="KW66" s="113"/>
      <c r="KX66" s="113"/>
      <c r="KY66" s="113"/>
      <c r="KZ66" s="113"/>
      <c r="LA66" s="113"/>
      <c r="LB66" s="113"/>
      <c r="LC66" s="113"/>
      <c r="LD66" s="113"/>
      <c r="LE66" s="113"/>
      <c r="LF66" s="113"/>
      <c r="LG66" s="113"/>
      <c r="LH66" s="113"/>
      <c r="LI66" s="113"/>
      <c r="LJ66" s="113"/>
      <c r="LK66" s="113"/>
      <c r="LL66" s="113"/>
      <c r="LM66" s="113"/>
      <c r="LN66" s="113"/>
      <c r="LO66" s="113"/>
      <c r="LP66" s="113"/>
      <c r="LQ66" s="113"/>
      <c r="LR66" s="113"/>
      <c r="LS66" s="113"/>
      <c r="LT66" s="113"/>
      <c r="LU66" s="113"/>
      <c r="LV66" s="113"/>
      <c r="LW66" s="113"/>
      <c r="LX66" s="113"/>
      <c r="LY66" s="113"/>
      <c r="LZ66" s="113"/>
      <c r="MA66" s="113"/>
      <c r="MB66" s="113"/>
      <c r="MC66" s="113"/>
      <c r="MD66" s="113"/>
      <c r="ME66" s="113"/>
      <c r="MF66" s="113"/>
      <c r="MG66" s="113"/>
      <c r="MH66" s="113"/>
      <c r="MI66" s="113"/>
      <c r="MJ66" s="113"/>
      <c r="MK66" s="113"/>
      <c r="ML66" s="113"/>
      <c r="MM66" s="113"/>
      <c r="MN66" s="113"/>
      <c r="MO66" s="113"/>
      <c r="MP66" s="113"/>
      <c r="MQ66" s="113"/>
      <c r="MR66" s="113"/>
      <c r="MS66" s="113"/>
      <c r="MT66" s="113"/>
      <c r="MU66" s="113"/>
      <c r="MV66" s="113"/>
      <c r="MW66" s="113"/>
      <c r="MX66" s="113"/>
      <c r="MY66" s="113"/>
      <c r="MZ66" s="113"/>
      <c r="NA66" s="113"/>
      <c r="NB66" s="113"/>
      <c r="NC66" s="113"/>
      <c r="ND66" s="113"/>
      <c r="NE66" s="113"/>
      <c r="NF66" s="113"/>
      <c r="NG66" s="113"/>
      <c r="NH66" s="113"/>
      <c r="NI66" s="113"/>
      <c r="NJ66" s="113"/>
      <c r="NK66" s="113"/>
      <c r="NL66" s="113"/>
      <c r="NM66" s="113"/>
      <c r="NN66" s="113"/>
      <c r="NO66" s="113"/>
      <c r="NP66" s="113"/>
      <c r="NQ66" s="113"/>
      <c r="NR66" s="113"/>
      <c r="NS66" s="113"/>
      <c r="NT66" s="113"/>
      <c r="NU66" s="113"/>
      <c r="NV66" s="113"/>
      <c r="NW66" s="113"/>
      <c r="NX66" s="113"/>
      <c r="NY66" s="113"/>
      <c r="NZ66" s="113"/>
      <c r="OA66" s="113"/>
      <c r="OB66" s="113"/>
      <c r="OC66" s="113"/>
      <c r="OD66" s="113"/>
      <c r="OE66" s="113"/>
      <c r="OF66" s="113"/>
      <c r="OG66" s="113"/>
      <c r="OH66" s="113"/>
      <c r="OI66" s="113"/>
      <c r="OJ66" s="113"/>
      <c r="OK66" s="113"/>
      <c r="OL66" s="113"/>
      <c r="OM66" s="113"/>
      <c r="ON66" s="113"/>
      <c r="OO66" s="113"/>
      <c r="OP66" s="113"/>
      <c r="OQ66" s="113"/>
      <c r="OR66" s="113"/>
      <c r="OS66" s="113"/>
      <c r="OT66" s="113"/>
      <c r="OU66" s="113"/>
      <c r="OV66" s="113"/>
      <c r="OW66" s="113"/>
      <c r="OX66" s="113"/>
      <c r="OY66" s="113"/>
      <c r="OZ66" s="113"/>
      <c r="PA66" s="113"/>
      <c r="PB66" s="113"/>
      <c r="PC66" s="113"/>
      <c r="PD66" s="113"/>
      <c r="PE66" s="113"/>
      <c r="PF66" s="113"/>
      <c r="PG66" s="113"/>
      <c r="PH66" s="113"/>
      <c r="PI66" s="113"/>
      <c r="PJ66" s="113"/>
      <c r="PK66" s="113"/>
      <c r="PL66" s="113"/>
      <c r="PM66" s="113"/>
      <c r="PN66" s="113"/>
      <c r="PO66" s="113"/>
      <c r="PP66" s="113"/>
      <c r="PQ66" s="113"/>
      <c r="PR66" s="113"/>
      <c r="PS66" s="113"/>
      <c r="PT66" s="113"/>
      <c r="PU66" s="113"/>
      <c r="PV66" s="113"/>
      <c r="PW66" s="113"/>
      <c r="PX66" s="113"/>
      <c r="PY66" s="113"/>
      <c r="PZ66" s="113"/>
      <c r="QA66" s="113"/>
      <c r="QB66" s="113"/>
      <c r="QC66" s="113"/>
      <c r="QD66" s="113"/>
      <c r="QE66" s="113"/>
      <c r="QF66" s="113"/>
      <c r="QG66" s="113"/>
      <c r="QH66" s="113"/>
      <c r="QI66" s="113"/>
      <c r="QJ66" s="113"/>
      <c r="QK66" s="113"/>
      <c r="QL66" s="113"/>
      <c r="QM66" s="113"/>
      <c r="QN66" s="113"/>
      <c r="QO66" s="113"/>
      <c r="QP66" s="113"/>
      <c r="QQ66" s="113"/>
      <c r="QR66" s="113"/>
      <c r="QS66" s="113"/>
      <c r="QT66" s="113"/>
      <c r="QU66" s="113"/>
      <c r="QV66" s="113"/>
      <c r="QW66" s="113"/>
      <c r="QX66" s="113"/>
      <c r="QY66" s="113"/>
      <c r="QZ66" s="113"/>
      <c r="RA66" s="113"/>
      <c r="RB66" s="113"/>
      <c r="RC66" s="113"/>
      <c r="RD66" s="113"/>
      <c r="RE66" s="113"/>
      <c r="RF66" s="113"/>
      <c r="RG66" s="113"/>
      <c r="RH66" s="113"/>
      <c r="RI66" s="113"/>
      <c r="RJ66" s="113"/>
      <c r="RK66" s="113"/>
      <c r="RL66" s="113"/>
      <c r="RM66" s="113"/>
      <c r="RN66" s="113"/>
      <c r="RO66" s="113"/>
      <c r="RP66" s="113"/>
      <c r="RQ66" s="113"/>
      <c r="RR66" s="113"/>
      <c r="RS66" s="113"/>
      <c r="RT66" s="113"/>
      <c r="RU66" s="113"/>
      <c r="RV66" s="113"/>
      <c r="RW66" s="113"/>
      <c r="RX66" s="113"/>
      <c r="RY66" s="113"/>
      <c r="RZ66" s="113"/>
      <c r="SA66" s="113"/>
      <c r="SB66" s="113"/>
      <c r="SC66" s="113"/>
      <c r="SD66" s="113"/>
      <c r="SE66" s="113"/>
      <c r="SF66" s="113"/>
      <c r="SG66" s="113"/>
      <c r="SH66" s="113"/>
      <c r="SI66" s="113"/>
      <c r="SJ66" s="113"/>
      <c r="SK66" s="113"/>
      <c r="SL66" s="113"/>
      <c r="SM66" s="113"/>
      <c r="SN66" s="113"/>
      <c r="SO66" s="113"/>
      <c r="SP66" s="113"/>
      <c r="SQ66" s="113"/>
      <c r="SR66" s="113"/>
      <c r="SS66" s="113"/>
      <c r="ST66" s="113"/>
      <c r="SU66" s="113"/>
      <c r="SV66" s="113"/>
      <c r="SW66" s="113"/>
      <c r="SX66" s="113"/>
      <c r="SY66" s="113"/>
      <c r="SZ66" s="113"/>
      <c r="TA66" s="113"/>
      <c r="TB66" s="113"/>
      <c r="TC66" s="113"/>
      <c r="TD66" s="113"/>
      <c r="TE66" s="113"/>
      <c r="TF66" s="113"/>
      <c r="TG66" s="113"/>
      <c r="TH66" s="113"/>
      <c r="TI66" s="113"/>
      <c r="TJ66" s="113"/>
      <c r="TK66" s="113"/>
      <c r="TL66" s="113"/>
      <c r="TM66" s="113"/>
      <c r="TN66" s="113"/>
      <c r="TO66" s="113"/>
      <c r="TP66" s="113"/>
      <c r="TQ66" s="113"/>
      <c r="TR66" s="113"/>
      <c r="TS66" s="113"/>
      <c r="TT66" s="113"/>
      <c r="TU66" s="113"/>
      <c r="TV66" s="113"/>
      <c r="TW66" s="113"/>
      <c r="TX66" s="113"/>
      <c r="TY66" s="113"/>
      <c r="TZ66" s="113"/>
      <c r="UA66" s="113"/>
      <c r="UB66" s="113"/>
      <c r="UC66" s="113"/>
      <c r="UD66" s="113"/>
      <c r="UE66" s="113"/>
      <c r="UF66" s="113"/>
      <c r="UG66" s="113"/>
      <c r="UH66" s="113"/>
      <c r="UI66" s="113"/>
      <c r="UJ66" s="113"/>
      <c r="UK66" s="113"/>
      <c r="UL66" s="113"/>
      <c r="UM66" s="113"/>
      <c r="UN66" s="113"/>
      <c r="UO66" s="113"/>
      <c r="UP66" s="113"/>
      <c r="UQ66" s="113"/>
      <c r="UR66" s="113"/>
      <c r="US66" s="113"/>
      <c r="UT66" s="113"/>
      <c r="UU66" s="113"/>
      <c r="UV66" s="113"/>
      <c r="UW66" s="113"/>
      <c r="UX66" s="113"/>
      <c r="UY66" s="113"/>
      <c r="UZ66" s="113"/>
      <c r="VA66" s="113"/>
      <c r="VB66" s="113"/>
      <c r="VC66" s="113"/>
      <c r="VD66" s="113"/>
      <c r="VE66" s="113"/>
      <c r="VF66" s="113"/>
      <c r="VG66" s="113"/>
      <c r="VH66" s="113"/>
      <c r="VI66" s="113"/>
      <c r="VJ66" s="113"/>
      <c r="VK66" s="113"/>
      <c r="VL66" s="113"/>
      <c r="VM66" s="113"/>
      <c r="VN66" s="113"/>
      <c r="VO66" s="113"/>
      <c r="VP66" s="113"/>
      <c r="VQ66" s="113"/>
      <c r="VR66" s="113"/>
      <c r="VS66" s="113"/>
      <c r="VT66" s="113"/>
      <c r="VU66" s="113"/>
      <c r="VV66" s="113"/>
      <c r="VW66" s="113"/>
      <c r="VX66" s="113"/>
      <c r="VY66" s="113"/>
      <c r="VZ66" s="113"/>
      <c r="WA66" s="113"/>
      <c r="WB66" s="113"/>
      <c r="WC66" s="113"/>
      <c r="WD66" s="113"/>
      <c r="WE66" s="113"/>
      <c r="WF66" s="113"/>
      <c r="WG66" s="113"/>
      <c r="WH66" s="113"/>
      <c r="WI66" s="113"/>
      <c r="WJ66" s="113"/>
      <c r="WK66" s="113"/>
      <c r="WL66" s="113"/>
      <c r="WM66" s="113"/>
      <c r="WN66" s="113"/>
      <c r="WO66" s="113"/>
      <c r="WP66" s="113"/>
      <c r="WQ66" s="113"/>
      <c r="WR66" s="113"/>
      <c r="WS66" s="113"/>
      <c r="WT66" s="113"/>
      <c r="WU66" s="113"/>
      <c r="WV66" s="113"/>
      <c r="WW66" s="113"/>
      <c r="WX66" s="113"/>
      <c r="WY66" s="113"/>
      <c r="WZ66" s="113"/>
      <c r="XA66" s="113"/>
      <c r="XB66" s="113"/>
      <c r="XC66" s="113"/>
      <c r="XD66" s="113"/>
      <c r="XE66" s="113"/>
      <c r="XF66" s="113"/>
      <c r="XG66" s="113"/>
      <c r="XH66" s="113"/>
      <c r="XI66" s="113"/>
      <c r="XJ66" s="113"/>
      <c r="XK66" s="113"/>
      <c r="XL66" s="113"/>
      <c r="XM66" s="113"/>
      <c r="XN66" s="113"/>
      <c r="XO66" s="113"/>
      <c r="XP66" s="113"/>
      <c r="XQ66" s="113"/>
      <c r="XR66" s="113"/>
      <c r="XS66" s="113"/>
      <c r="XT66" s="113"/>
      <c r="XU66" s="113"/>
      <c r="XV66" s="113"/>
      <c r="XW66" s="113"/>
      <c r="XX66" s="113"/>
      <c r="XY66" s="113"/>
      <c r="XZ66" s="113"/>
      <c r="YA66" s="113"/>
      <c r="YB66" s="113"/>
      <c r="YC66" s="113"/>
      <c r="YD66" s="113"/>
      <c r="YE66" s="113"/>
      <c r="YF66" s="113"/>
      <c r="YG66" s="113"/>
      <c r="YH66" s="113"/>
      <c r="YI66" s="113"/>
      <c r="YJ66" s="113"/>
      <c r="YK66" s="113"/>
      <c r="YL66" s="113"/>
      <c r="YM66" s="113"/>
      <c r="YN66" s="113"/>
      <c r="YO66" s="113"/>
      <c r="YP66" s="113"/>
      <c r="YQ66" s="113"/>
      <c r="YR66" s="113"/>
      <c r="YS66" s="113"/>
      <c r="YT66" s="113"/>
      <c r="YU66" s="113"/>
      <c r="YV66" s="113"/>
      <c r="YW66" s="113"/>
      <c r="YX66" s="113"/>
      <c r="YY66" s="113"/>
      <c r="YZ66" s="113"/>
      <c r="ZA66" s="113"/>
      <c r="ZB66" s="113"/>
      <c r="ZC66" s="113"/>
      <c r="ZD66" s="113"/>
      <c r="ZE66" s="113"/>
      <c r="ZF66" s="113"/>
      <c r="ZG66" s="113"/>
      <c r="ZH66" s="113"/>
      <c r="ZI66" s="113"/>
      <c r="ZJ66" s="113"/>
      <c r="ZK66" s="113"/>
      <c r="ZL66" s="113"/>
      <c r="ZM66" s="113"/>
      <c r="ZN66" s="113"/>
      <c r="ZO66" s="113"/>
      <c r="ZP66" s="113"/>
      <c r="ZQ66" s="113"/>
      <c r="ZR66" s="113"/>
      <c r="ZS66" s="113"/>
      <c r="ZT66" s="113"/>
      <c r="ZU66" s="113"/>
      <c r="ZV66" s="113"/>
      <c r="ZW66" s="113"/>
      <c r="ZX66" s="113"/>
      <c r="ZY66" s="113"/>
      <c r="ZZ66" s="113"/>
    </row>
    <row r="67" spans="1:702" hidden="1" outlineLevel="1">
      <c r="A67" s="8">
        <v>42248</v>
      </c>
      <c r="B67" s="113">
        <v>167438.91915812</v>
      </c>
      <c r="C67" s="113">
        <v>5136.3146507199999</v>
      </c>
      <c r="D67" s="113">
        <v>1173.3336747799999</v>
      </c>
      <c r="E67" s="113">
        <v>12834.285710820001</v>
      </c>
      <c r="F67" s="113">
        <v>19.580218590000001</v>
      </c>
      <c r="G67" s="113">
        <v>243.67902022999999</v>
      </c>
      <c r="H67" s="113">
        <v>5487.23694058</v>
      </c>
      <c r="I67" s="113">
        <v>119600.62094481</v>
      </c>
      <c r="J67" s="113">
        <v>6770.2210165099996</v>
      </c>
      <c r="K67" s="113">
        <v>41.814411970000002</v>
      </c>
      <c r="L67" s="113">
        <v>587.48029401999997</v>
      </c>
      <c r="M67" s="169" t="s">
        <v>189</v>
      </c>
      <c r="N67" s="113">
        <v>5693.9397466199998</v>
      </c>
      <c r="O67" s="113">
        <v>4615.3388743400001</v>
      </c>
      <c r="P67" s="113">
        <v>3198.85422328</v>
      </c>
      <c r="Q67" s="113">
        <v>5.1088167200000001</v>
      </c>
      <c r="R67" s="113">
        <v>29.456208199999999</v>
      </c>
      <c r="S67" s="113">
        <v>886.21947746000001</v>
      </c>
      <c r="T67" s="113">
        <v>1115.4349284699999</v>
      </c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  <c r="JD67" s="113"/>
      <c r="JE67" s="113"/>
      <c r="JF67" s="113"/>
      <c r="JG67" s="113"/>
      <c r="JH67" s="113"/>
      <c r="JI67" s="113"/>
      <c r="JJ67" s="113"/>
      <c r="JK67" s="113"/>
      <c r="JL67" s="113"/>
      <c r="JM67" s="113"/>
      <c r="JN67" s="113"/>
      <c r="JO67" s="113"/>
      <c r="JP67" s="113"/>
      <c r="JQ67" s="113"/>
      <c r="JR67" s="113"/>
      <c r="JS67" s="113"/>
      <c r="JT67" s="113"/>
      <c r="JU67" s="113"/>
      <c r="JV67" s="113"/>
      <c r="JW67" s="113"/>
      <c r="JX67" s="113"/>
      <c r="JY67" s="113"/>
      <c r="JZ67" s="113"/>
      <c r="KA67" s="113"/>
      <c r="KB67" s="113"/>
      <c r="KC67" s="113"/>
      <c r="KD67" s="113"/>
      <c r="KE67" s="113"/>
      <c r="KF67" s="113"/>
      <c r="KG67" s="113"/>
      <c r="KH67" s="113"/>
      <c r="KI67" s="113"/>
      <c r="KJ67" s="113"/>
      <c r="KK67" s="113"/>
      <c r="KL67" s="113"/>
      <c r="KM67" s="113"/>
      <c r="KN67" s="113"/>
      <c r="KO67" s="113"/>
      <c r="KP67" s="113"/>
      <c r="KQ67" s="113"/>
      <c r="KR67" s="113"/>
      <c r="KS67" s="113"/>
      <c r="KT67" s="113"/>
      <c r="KU67" s="113"/>
      <c r="KV67" s="113"/>
      <c r="KW67" s="113"/>
      <c r="KX67" s="113"/>
      <c r="KY67" s="113"/>
      <c r="KZ67" s="113"/>
      <c r="LA67" s="113"/>
      <c r="LB67" s="113"/>
      <c r="LC67" s="113"/>
      <c r="LD67" s="113"/>
      <c r="LE67" s="113"/>
      <c r="LF67" s="113"/>
      <c r="LG67" s="113"/>
      <c r="LH67" s="113"/>
      <c r="LI67" s="113"/>
      <c r="LJ67" s="113"/>
      <c r="LK67" s="113"/>
      <c r="LL67" s="113"/>
      <c r="LM67" s="113"/>
      <c r="LN67" s="113"/>
      <c r="LO67" s="113"/>
      <c r="LP67" s="113"/>
      <c r="LQ67" s="113"/>
      <c r="LR67" s="113"/>
      <c r="LS67" s="113"/>
      <c r="LT67" s="113"/>
      <c r="LU67" s="113"/>
      <c r="LV67" s="113"/>
      <c r="LW67" s="113"/>
      <c r="LX67" s="113"/>
      <c r="LY67" s="113"/>
      <c r="LZ67" s="113"/>
      <c r="MA67" s="113"/>
      <c r="MB67" s="113"/>
      <c r="MC67" s="113"/>
      <c r="MD67" s="113"/>
      <c r="ME67" s="113"/>
      <c r="MF67" s="113"/>
      <c r="MG67" s="113"/>
      <c r="MH67" s="113"/>
      <c r="MI67" s="113"/>
      <c r="MJ67" s="113"/>
      <c r="MK67" s="113"/>
      <c r="ML67" s="113"/>
      <c r="MM67" s="113"/>
      <c r="MN67" s="113"/>
      <c r="MO67" s="113"/>
      <c r="MP67" s="113"/>
      <c r="MQ67" s="113"/>
      <c r="MR67" s="113"/>
      <c r="MS67" s="113"/>
      <c r="MT67" s="113"/>
      <c r="MU67" s="113"/>
      <c r="MV67" s="113"/>
      <c r="MW67" s="113"/>
      <c r="MX67" s="113"/>
      <c r="MY67" s="113"/>
      <c r="MZ67" s="113"/>
      <c r="NA67" s="113"/>
      <c r="NB67" s="113"/>
      <c r="NC67" s="113"/>
      <c r="ND67" s="113"/>
      <c r="NE67" s="113"/>
      <c r="NF67" s="113"/>
      <c r="NG67" s="113"/>
      <c r="NH67" s="113"/>
      <c r="NI67" s="113"/>
      <c r="NJ67" s="113"/>
      <c r="NK67" s="113"/>
      <c r="NL67" s="113"/>
      <c r="NM67" s="113"/>
      <c r="NN67" s="113"/>
      <c r="NO67" s="113"/>
      <c r="NP67" s="113"/>
      <c r="NQ67" s="113"/>
      <c r="NR67" s="113"/>
      <c r="NS67" s="113"/>
      <c r="NT67" s="113"/>
      <c r="NU67" s="113"/>
      <c r="NV67" s="113"/>
      <c r="NW67" s="113"/>
      <c r="NX67" s="113"/>
      <c r="NY67" s="113"/>
      <c r="NZ67" s="113"/>
      <c r="OA67" s="113"/>
      <c r="OB67" s="113"/>
      <c r="OC67" s="113"/>
      <c r="OD67" s="113"/>
      <c r="OE67" s="113"/>
      <c r="OF67" s="113"/>
      <c r="OG67" s="113"/>
      <c r="OH67" s="113"/>
      <c r="OI67" s="113"/>
      <c r="OJ67" s="113"/>
      <c r="OK67" s="113"/>
      <c r="OL67" s="113"/>
      <c r="OM67" s="113"/>
      <c r="ON67" s="113"/>
      <c r="OO67" s="113"/>
      <c r="OP67" s="113"/>
      <c r="OQ67" s="113"/>
      <c r="OR67" s="113"/>
      <c r="OS67" s="113"/>
      <c r="OT67" s="113"/>
      <c r="OU67" s="113"/>
      <c r="OV67" s="113"/>
      <c r="OW67" s="113"/>
      <c r="OX67" s="113"/>
      <c r="OY67" s="113"/>
      <c r="OZ67" s="113"/>
      <c r="PA67" s="113"/>
      <c r="PB67" s="113"/>
      <c r="PC67" s="113"/>
      <c r="PD67" s="113"/>
      <c r="PE67" s="113"/>
      <c r="PF67" s="113"/>
      <c r="PG67" s="113"/>
      <c r="PH67" s="113"/>
      <c r="PI67" s="113"/>
      <c r="PJ67" s="113"/>
      <c r="PK67" s="113"/>
      <c r="PL67" s="113"/>
      <c r="PM67" s="113"/>
      <c r="PN67" s="113"/>
      <c r="PO67" s="113"/>
      <c r="PP67" s="113"/>
      <c r="PQ67" s="113"/>
      <c r="PR67" s="113"/>
      <c r="PS67" s="113"/>
      <c r="PT67" s="113"/>
      <c r="PU67" s="113"/>
      <c r="PV67" s="113"/>
      <c r="PW67" s="113"/>
      <c r="PX67" s="113"/>
      <c r="PY67" s="113"/>
      <c r="PZ67" s="113"/>
      <c r="QA67" s="113"/>
      <c r="QB67" s="113"/>
      <c r="QC67" s="113"/>
      <c r="QD67" s="113"/>
      <c r="QE67" s="113"/>
      <c r="QF67" s="113"/>
      <c r="QG67" s="113"/>
      <c r="QH67" s="113"/>
      <c r="QI67" s="113"/>
      <c r="QJ67" s="113"/>
      <c r="QK67" s="113"/>
      <c r="QL67" s="113"/>
      <c r="QM67" s="113"/>
      <c r="QN67" s="113"/>
      <c r="QO67" s="113"/>
      <c r="QP67" s="113"/>
      <c r="QQ67" s="113"/>
      <c r="QR67" s="113"/>
      <c r="QS67" s="113"/>
      <c r="QT67" s="113"/>
      <c r="QU67" s="113"/>
      <c r="QV67" s="113"/>
      <c r="QW67" s="113"/>
      <c r="QX67" s="113"/>
      <c r="QY67" s="113"/>
      <c r="QZ67" s="113"/>
      <c r="RA67" s="113"/>
      <c r="RB67" s="113"/>
      <c r="RC67" s="113"/>
      <c r="RD67" s="113"/>
      <c r="RE67" s="113"/>
      <c r="RF67" s="113"/>
      <c r="RG67" s="113"/>
      <c r="RH67" s="113"/>
      <c r="RI67" s="113"/>
      <c r="RJ67" s="113"/>
      <c r="RK67" s="113"/>
      <c r="RL67" s="113"/>
      <c r="RM67" s="113"/>
      <c r="RN67" s="113"/>
      <c r="RO67" s="113"/>
      <c r="RP67" s="113"/>
      <c r="RQ67" s="113"/>
      <c r="RR67" s="113"/>
      <c r="RS67" s="113"/>
      <c r="RT67" s="113"/>
      <c r="RU67" s="113"/>
      <c r="RV67" s="113"/>
      <c r="RW67" s="113"/>
      <c r="RX67" s="113"/>
      <c r="RY67" s="113"/>
      <c r="RZ67" s="113"/>
      <c r="SA67" s="113"/>
      <c r="SB67" s="113"/>
      <c r="SC67" s="113"/>
      <c r="SD67" s="113"/>
      <c r="SE67" s="113"/>
      <c r="SF67" s="113"/>
      <c r="SG67" s="113"/>
      <c r="SH67" s="113"/>
      <c r="SI67" s="113"/>
      <c r="SJ67" s="113"/>
      <c r="SK67" s="113"/>
      <c r="SL67" s="113"/>
      <c r="SM67" s="113"/>
      <c r="SN67" s="113"/>
      <c r="SO67" s="113"/>
      <c r="SP67" s="113"/>
      <c r="SQ67" s="113"/>
      <c r="SR67" s="113"/>
      <c r="SS67" s="113"/>
      <c r="ST67" s="113"/>
      <c r="SU67" s="113"/>
      <c r="SV67" s="113"/>
      <c r="SW67" s="113"/>
      <c r="SX67" s="113"/>
      <c r="SY67" s="113"/>
      <c r="SZ67" s="113"/>
      <c r="TA67" s="113"/>
      <c r="TB67" s="113"/>
      <c r="TC67" s="113"/>
      <c r="TD67" s="113"/>
      <c r="TE67" s="113"/>
      <c r="TF67" s="113"/>
      <c r="TG67" s="113"/>
      <c r="TH67" s="113"/>
      <c r="TI67" s="113"/>
      <c r="TJ67" s="113"/>
      <c r="TK67" s="113"/>
      <c r="TL67" s="113"/>
      <c r="TM67" s="113"/>
      <c r="TN67" s="113"/>
      <c r="TO67" s="113"/>
      <c r="TP67" s="113"/>
      <c r="TQ67" s="113"/>
      <c r="TR67" s="113"/>
      <c r="TS67" s="113"/>
      <c r="TT67" s="113"/>
      <c r="TU67" s="113"/>
      <c r="TV67" s="113"/>
      <c r="TW67" s="113"/>
      <c r="TX67" s="113"/>
      <c r="TY67" s="113"/>
      <c r="TZ67" s="113"/>
      <c r="UA67" s="113"/>
      <c r="UB67" s="113"/>
      <c r="UC67" s="113"/>
      <c r="UD67" s="113"/>
      <c r="UE67" s="113"/>
      <c r="UF67" s="113"/>
      <c r="UG67" s="113"/>
      <c r="UH67" s="113"/>
      <c r="UI67" s="113"/>
      <c r="UJ67" s="113"/>
      <c r="UK67" s="113"/>
      <c r="UL67" s="113"/>
      <c r="UM67" s="113"/>
      <c r="UN67" s="113"/>
      <c r="UO67" s="113"/>
      <c r="UP67" s="113"/>
      <c r="UQ67" s="113"/>
      <c r="UR67" s="113"/>
      <c r="US67" s="113"/>
      <c r="UT67" s="113"/>
      <c r="UU67" s="113"/>
      <c r="UV67" s="113"/>
      <c r="UW67" s="113"/>
      <c r="UX67" s="113"/>
      <c r="UY67" s="113"/>
      <c r="UZ67" s="113"/>
      <c r="VA67" s="113"/>
      <c r="VB67" s="113"/>
      <c r="VC67" s="113"/>
      <c r="VD67" s="113"/>
      <c r="VE67" s="113"/>
      <c r="VF67" s="113"/>
      <c r="VG67" s="113"/>
      <c r="VH67" s="113"/>
      <c r="VI67" s="113"/>
      <c r="VJ67" s="113"/>
      <c r="VK67" s="113"/>
      <c r="VL67" s="113"/>
      <c r="VM67" s="113"/>
      <c r="VN67" s="113"/>
      <c r="VO67" s="113"/>
      <c r="VP67" s="113"/>
      <c r="VQ67" s="113"/>
      <c r="VR67" s="113"/>
      <c r="VS67" s="113"/>
      <c r="VT67" s="113"/>
      <c r="VU67" s="113"/>
      <c r="VV67" s="113"/>
      <c r="VW67" s="113"/>
      <c r="VX67" s="113"/>
      <c r="VY67" s="113"/>
      <c r="VZ67" s="113"/>
      <c r="WA67" s="113"/>
      <c r="WB67" s="113"/>
      <c r="WC67" s="113"/>
      <c r="WD67" s="113"/>
      <c r="WE67" s="113"/>
      <c r="WF67" s="113"/>
      <c r="WG67" s="113"/>
      <c r="WH67" s="113"/>
      <c r="WI67" s="113"/>
      <c r="WJ67" s="113"/>
      <c r="WK67" s="113"/>
      <c r="WL67" s="113"/>
      <c r="WM67" s="113"/>
      <c r="WN67" s="113"/>
      <c r="WO67" s="113"/>
      <c r="WP67" s="113"/>
      <c r="WQ67" s="113"/>
      <c r="WR67" s="113"/>
      <c r="WS67" s="113"/>
      <c r="WT67" s="113"/>
      <c r="WU67" s="113"/>
      <c r="WV67" s="113"/>
      <c r="WW67" s="113"/>
      <c r="WX67" s="113"/>
      <c r="WY67" s="113"/>
      <c r="WZ67" s="113"/>
      <c r="XA67" s="113"/>
      <c r="XB67" s="113"/>
      <c r="XC67" s="113"/>
      <c r="XD67" s="113"/>
      <c r="XE67" s="113"/>
      <c r="XF67" s="113"/>
      <c r="XG67" s="113"/>
      <c r="XH67" s="113"/>
      <c r="XI67" s="113"/>
      <c r="XJ67" s="113"/>
      <c r="XK67" s="113"/>
      <c r="XL67" s="113"/>
      <c r="XM67" s="113"/>
      <c r="XN67" s="113"/>
      <c r="XO67" s="113"/>
      <c r="XP67" s="113"/>
      <c r="XQ67" s="113"/>
      <c r="XR67" s="113"/>
      <c r="XS67" s="113"/>
      <c r="XT67" s="113"/>
      <c r="XU67" s="113"/>
      <c r="XV67" s="113"/>
      <c r="XW67" s="113"/>
      <c r="XX67" s="113"/>
      <c r="XY67" s="113"/>
      <c r="XZ67" s="113"/>
      <c r="YA67" s="113"/>
      <c r="YB67" s="113"/>
      <c r="YC67" s="113"/>
      <c r="YD67" s="113"/>
      <c r="YE67" s="113"/>
      <c r="YF67" s="113"/>
      <c r="YG67" s="113"/>
      <c r="YH67" s="113"/>
      <c r="YI67" s="113"/>
      <c r="YJ67" s="113"/>
      <c r="YK67" s="113"/>
      <c r="YL67" s="113"/>
      <c r="YM67" s="113"/>
      <c r="YN67" s="113"/>
      <c r="YO67" s="113"/>
      <c r="YP67" s="113"/>
      <c r="YQ67" s="113"/>
      <c r="YR67" s="113"/>
      <c r="YS67" s="113"/>
      <c r="YT67" s="113"/>
      <c r="YU67" s="113"/>
      <c r="YV67" s="113"/>
      <c r="YW67" s="113"/>
      <c r="YX67" s="113"/>
      <c r="YY67" s="113"/>
      <c r="YZ67" s="113"/>
      <c r="ZA67" s="113"/>
      <c r="ZB67" s="113"/>
      <c r="ZC67" s="113"/>
      <c r="ZD67" s="113"/>
      <c r="ZE67" s="113"/>
      <c r="ZF67" s="113"/>
      <c r="ZG67" s="113"/>
      <c r="ZH67" s="113"/>
      <c r="ZI67" s="113"/>
      <c r="ZJ67" s="113"/>
      <c r="ZK67" s="113"/>
      <c r="ZL67" s="113"/>
      <c r="ZM67" s="113"/>
      <c r="ZN67" s="113"/>
      <c r="ZO67" s="113"/>
      <c r="ZP67" s="113"/>
      <c r="ZQ67" s="113"/>
      <c r="ZR67" s="113"/>
      <c r="ZS67" s="113"/>
      <c r="ZT67" s="113"/>
      <c r="ZU67" s="113"/>
      <c r="ZV67" s="113"/>
      <c r="ZW67" s="113"/>
      <c r="ZX67" s="113"/>
      <c r="ZY67" s="113"/>
      <c r="ZZ67" s="113"/>
    </row>
    <row r="68" spans="1:702" hidden="1" outlineLevel="1">
      <c r="A68" s="8">
        <v>42278</v>
      </c>
      <c r="B68" s="113">
        <v>170596.31758007</v>
      </c>
      <c r="C68" s="113">
        <v>4698.60261937</v>
      </c>
      <c r="D68" s="113">
        <v>1232.48625806</v>
      </c>
      <c r="E68" s="113">
        <v>13272.93680372</v>
      </c>
      <c r="F68" s="113">
        <v>19.374640809999999</v>
      </c>
      <c r="G68" s="113">
        <v>254.32595789999999</v>
      </c>
      <c r="H68" s="113">
        <v>5615.7528344599996</v>
      </c>
      <c r="I68" s="113">
        <v>122112.32193634</v>
      </c>
      <c r="J68" s="113">
        <v>7044.1563213899999</v>
      </c>
      <c r="K68" s="113">
        <v>41.624188019999998</v>
      </c>
      <c r="L68" s="113">
        <v>596.17468329999997</v>
      </c>
      <c r="M68" s="169" t="s">
        <v>189</v>
      </c>
      <c r="N68" s="113">
        <v>5733.3628758599998</v>
      </c>
      <c r="O68" s="113">
        <v>4707.5226685899997</v>
      </c>
      <c r="P68" s="113">
        <v>3242.5713390800001</v>
      </c>
      <c r="Q68" s="113">
        <v>5.8947086999999998</v>
      </c>
      <c r="R68" s="113">
        <v>29.0329409</v>
      </c>
      <c r="S68" s="113">
        <v>890.09039955000003</v>
      </c>
      <c r="T68" s="113">
        <v>1100.0864040199999</v>
      </c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3"/>
      <c r="JB68" s="113"/>
      <c r="JC68" s="113"/>
      <c r="JD68" s="113"/>
      <c r="JE68" s="113"/>
      <c r="JF68" s="113"/>
      <c r="JG68" s="113"/>
      <c r="JH68" s="113"/>
      <c r="JI68" s="113"/>
      <c r="JJ68" s="113"/>
      <c r="JK68" s="113"/>
      <c r="JL68" s="113"/>
      <c r="JM68" s="113"/>
      <c r="JN68" s="113"/>
      <c r="JO68" s="113"/>
      <c r="JP68" s="113"/>
      <c r="JQ68" s="113"/>
      <c r="JR68" s="113"/>
      <c r="JS68" s="113"/>
      <c r="JT68" s="113"/>
      <c r="JU68" s="113"/>
      <c r="JV68" s="113"/>
      <c r="JW68" s="113"/>
      <c r="JX68" s="113"/>
      <c r="JY68" s="113"/>
      <c r="JZ68" s="113"/>
      <c r="KA68" s="113"/>
      <c r="KB68" s="113"/>
      <c r="KC68" s="113"/>
      <c r="KD68" s="113"/>
      <c r="KE68" s="113"/>
      <c r="KF68" s="113"/>
      <c r="KG68" s="113"/>
      <c r="KH68" s="113"/>
      <c r="KI68" s="113"/>
      <c r="KJ68" s="113"/>
      <c r="KK68" s="113"/>
      <c r="KL68" s="113"/>
      <c r="KM68" s="113"/>
      <c r="KN68" s="113"/>
      <c r="KO68" s="113"/>
      <c r="KP68" s="113"/>
      <c r="KQ68" s="113"/>
      <c r="KR68" s="113"/>
      <c r="KS68" s="113"/>
      <c r="KT68" s="113"/>
      <c r="KU68" s="113"/>
      <c r="KV68" s="113"/>
      <c r="KW68" s="113"/>
      <c r="KX68" s="113"/>
      <c r="KY68" s="113"/>
      <c r="KZ68" s="113"/>
      <c r="LA68" s="113"/>
      <c r="LB68" s="113"/>
      <c r="LC68" s="113"/>
      <c r="LD68" s="113"/>
      <c r="LE68" s="113"/>
      <c r="LF68" s="113"/>
      <c r="LG68" s="113"/>
      <c r="LH68" s="113"/>
      <c r="LI68" s="113"/>
      <c r="LJ68" s="113"/>
      <c r="LK68" s="113"/>
      <c r="LL68" s="113"/>
      <c r="LM68" s="113"/>
      <c r="LN68" s="113"/>
      <c r="LO68" s="113"/>
      <c r="LP68" s="113"/>
      <c r="LQ68" s="113"/>
      <c r="LR68" s="113"/>
      <c r="LS68" s="113"/>
      <c r="LT68" s="113"/>
      <c r="LU68" s="113"/>
      <c r="LV68" s="113"/>
      <c r="LW68" s="113"/>
      <c r="LX68" s="113"/>
      <c r="LY68" s="113"/>
      <c r="LZ68" s="113"/>
      <c r="MA68" s="113"/>
      <c r="MB68" s="113"/>
      <c r="MC68" s="113"/>
      <c r="MD68" s="113"/>
      <c r="ME68" s="113"/>
      <c r="MF68" s="113"/>
      <c r="MG68" s="113"/>
      <c r="MH68" s="113"/>
      <c r="MI68" s="113"/>
      <c r="MJ68" s="113"/>
      <c r="MK68" s="113"/>
      <c r="ML68" s="113"/>
      <c r="MM68" s="113"/>
      <c r="MN68" s="113"/>
      <c r="MO68" s="113"/>
      <c r="MP68" s="113"/>
      <c r="MQ68" s="113"/>
      <c r="MR68" s="113"/>
      <c r="MS68" s="113"/>
      <c r="MT68" s="113"/>
      <c r="MU68" s="113"/>
      <c r="MV68" s="113"/>
      <c r="MW68" s="113"/>
      <c r="MX68" s="113"/>
      <c r="MY68" s="113"/>
      <c r="MZ68" s="113"/>
      <c r="NA68" s="113"/>
      <c r="NB68" s="113"/>
      <c r="NC68" s="113"/>
      <c r="ND68" s="113"/>
      <c r="NE68" s="113"/>
      <c r="NF68" s="113"/>
      <c r="NG68" s="113"/>
      <c r="NH68" s="113"/>
      <c r="NI68" s="113"/>
      <c r="NJ68" s="113"/>
      <c r="NK68" s="113"/>
      <c r="NL68" s="113"/>
      <c r="NM68" s="113"/>
      <c r="NN68" s="113"/>
      <c r="NO68" s="113"/>
      <c r="NP68" s="113"/>
      <c r="NQ68" s="113"/>
      <c r="NR68" s="113"/>
      <c r="NS68" s="113"/>
      <c r="NT68" s="113"/>
      <c r="NU68" s="113"/>
      <c r="NV68" s="113"/>
      <c r="NW68" s="113"/>
      <c r="NX68" s="113"/>
      <c r="NY68" s="113"/>
      <c r="NZ68" s="113"/>
      <c r="OA68" s="113"/>
      <c r="OB68" s="113"/>
      <c r="OC68" s="113"/>
      <c r="OD68" s="113"/>
      <c r="OE68" s="113"/>
      <c r="OF68" s="113"/>
      <c r="OG68" s="113"/>
      <c r="OH68" s="113"/>
      <c r="OI68" s="113"/>
      <c r="OJ68" s="113"/>
      <c r="OK68" s="113"/>
      <c r="OL68" s="113"/>
      <c r="OM68" s="113"/>
      <c r="ON68" s="113"/>
      <c r="OO68" s="113"/>
      <c r="OP68" s="113"/>
      <c r="OQ68" s="113"/>
      <c r="OR68" s="113"/>
      <c r="OS68" s="113"/>
      <c r="OT68" s="113"/>
      <c r="OU68" s="113"/>
      <c r="OV68" s="113"/>
      <c r="OW68" s="113"/>
      <c r="OX68" s="113"/>
      <c r="OY68" s="113"/>
      <c r="OZ68" s="113"/>
      <c r="PA68" s="113"/>
      <c r="PB68" s="113"/>
      <c r="PC68" s="113"/>
      <c r="PD68" s="113"/>
      <c r="PE68" s="113"/>
      <c r="PF68" s="113"/>
      <c r="PG68" s="113"/>
      <c r="PH68" s="113"/>
      <c r="PI68" s="113"/>
      <c r="PJ68" s="113"/>
      <c r="PK68" s="113"/>
      <c r="PL68" s="113"/>
      <c r="PM68" s="113"/>
      <c r="PN68" s="113"/>
      <c r="PO68" s="113"/>
      <c r="PP68" s="113"/>
      <c r="PQ68" s="113"/>
      <c r="PR68" s="113"/>
      <c r="PS68" s="113"/>
      <c r="PT68" s="113"/>
      <c r="PU68" s="113"/>
      <c r="PV68" s="113"/>
      <c r="PW68" s="113"/>
      <c r="PX68" s="113"/>
      <c r="PY68" s="113"/>
      <c r="PZ68" s="113"/>
      <c r="QA68" s="113"/>
      <c r="QB68" s="113"/>
      <c r="QC68" s="113"/>
      <c r="QD68" s="113"/>
      <c r="QE68" s="113"/>
      <c r="QF68" s="113"/>
      <c r="QG68" s="113"/>
      <c r="QH68" s="113"/>
      <c r="QI68" s="113"/>
      <c r="QJ68" s="113"/>
      <c r="QK68" s="113"/>
      <c r="QL68" s="113"/>
      <c r="QM68" s="113"/>
      <c r="QN68" s="113"/>
      <c r="QO68" s="113"/>
      <c r="QP68" s="113"/>
      <c r="QQ68" s="113"/>
      <c r="QR68" s="113"/>
      <c r="QS68" s="113"/>
      <c r="QT68" s="113"/>
      <c r="QU68" s="113"/>
      <c r="QV68" s="113"/>
      <c r="QW68" s="113"/>
      <c r="QX68" s="113"/>
      <c r="QY68" s="113"/>
      <c r="QZ68" s="113"/>
      <c r="RA68" s="113"/>
      <c r="RB68" s="113"/>
      <c r="RC68" s="113"/>
      <c r="RD68" s="113"/>
      <c r="RE68" s="113"/>
      <c r="RF68" s="113"/>
      <c r="RG68" s="113"/>
      <c r="RH68" s="113"/>
      <c r="RI68" s="113"/>
      <c r="RJ68" s="113"/>
      <c r="RK68" s="113"/>
      <c r="RL68" s="113"/>
      <c r="RM68" s="113"/>
      <c r="RN68" s="113"/>
      <c r="RO68" s="113"/>
      <c r="RP68" s="113"/>
      <c r="RQ68" s="113"/>
      <c r="RR68" s="113"/>
      <c r="RS68" s="113"/>
      <c r="RT68" s="113"/>
      <c r="RU68" s="113"/>
      <c r="RV68" s="113"/>
      <c r="RW68" s="113"/>
      <c r="RX68" s="113"/>
      <c r="RY68" s="113"/>
      <c r="RZ68" s="113"/>
      <c r="SA68" s="113"/>
      <c r="SB68" s="113"/>
      <c r="SC68" s="113"/>
      <c r="SD68" s="113"/>
      <c r="SE68" s="113"/>
      <c r="SF68" s="113"/>
      <c r="SG68" s="113"/>
      <c r="SH68" s="113"/>
      <c r="SI68" s="113"/>
      <c r="SJ68" s="113"/>
      <c r="SK68" s="113"/>
      <c r="SL68" s="113"/>
      <c r="SM68" s="113"/>
      <c r="SN68" s="113"/>
      <c r="SO68" s="113"/>
      <c r="SP68" s="113"/>
      <c r="SQ68" s="113"/>
      <c r="SR68" s="113"/>
      <c r="SS68" s="113"/>
      <c r="ST68" s="113"/>
      <c r="SU68" s="113"/>
      <c r="SV68" s="113"/>
      <c r="SW68" s="113"/>
      <c r="SX68" s="113"/>
      <c r="SY68" s="113"/>
      <c r="SZ68" s="113"/>
      <c r="TA68" s="113"/>
      <c r="TB68" s="113"/>
      <c r="TC68" s="113"/>
      <c r="TD68" s="113"/>
      <c r="TE68" s="113"/>
      <c r="TF68" s="113"/>
      <c r="TG68" s="113"/>
      <c r="TH68" s="113"/>
      <c r="TI68" s="113"/>
      <c r="TJ68" s="113"/>
      <c r="TK68" s="113"/>
      <c r="TL68" s="113"/>
      <c r="TM68" s="113"/>
      <c r="TN68" s="113"/>
      <c r="TO68" s="113"/>
      <c r="TP68" s="113"/>
      <c r="TQ68" s="113"/>
      <c r="TR68" s="113"/>
      <c r="TS68" s="113"/>
      <c r="TT68" s="113"/>
      <c r="TU68" s="113"/>
      <c r="TV68" s="113"/>
      <c r="TW68" s="113"/>
      <c r="TX68" s="113"/>
      <c r="TY68" s="113"/>
      <c r="TZ68" s="113"/>
      <c r="UA68" s="113"/>
      <c r="UB68" s="113"/>
      <c r="UC68" s="113"/>
      <c r="UD68" s="113"/>
      <c r="UE68" s="113"/>
      <c r="UF68" s="113"/>
      <c r="UG68" s="113"/>
      <c r="UH68" s="113"/>
      <c r="UI68" s="113"/>
      <c r="UJ68" s="113"/>
      <c r="UK68" s="113"/>
      <c r="UL68" s="113"/>
      <c r="UM68" s="113"/>
      <c r="UN68" s="113"/>
      <c r="UO68" s="113"/>
      <c r="UP68" s="113"/>
      <c r="UQ68" s="113"/>
      <c r="UR68" s="113"/>
      <c r="US68" s="113"/>
      <c r="UT68" s="113"/>
      <c r="UU68" s="113"/>
      <c r="UV68" s="113"/>
      <c r="UW68" s="113"/>
      <c r="UX68" s="113"/>
      <c r="UY68" s="113"/>
      <c r="UZ68" s="113"/>
      <c r="VA68" s="113"/>
      <c r="VB68" s="113"/>
      <c r="VC68" s="113"/>
      <c r="VD68" s="113"/>
      <c r="VE68" s="113"/>
      <c r="VF68" s="113"/>
      <c r="VG68" s="113"/>
      <c r="VH68" s="113"/>
      <c r="VI68" s="113"/>
      <c r="VJ68" s="113"/>
      <c r="VK68" s="113"/>
      <c r="VL68" s="113"/>
      <c r="VM68" s="113"/>
      <c r="VN68" s="113"/>
      <c r="VO68" s="113"/>
      <c r="VP68" s="113"/>
      <c r="VQ68" s="113"/>
      <c r="VR68" s="113"/>
      <c r="VS68" s="113"/>
      <c r="VT68" s="113"/>
      <c r="VU68" s="113"/>
      <c r="VV68" s="113"/>
      <c r="VW68" s="113"/>
      <c r="VX68" s="113"/>
      <c r="VY68" s="113"/>
      <c r="VZ68" s="113"/>
      <c r="WA68" s="113"/>
      <c r="WB68" s="113"/>
      <c r="WC68" s="113"/>
      <c r="WD68" s="113"/>
      <c r="WE68" s="113"/>
      <c r="WF68" s="113"/>
      <c r="WG68" s="113"/>
      <c r="WH68" s="113"/>
      <c r="WI68" s="113"/>
      <c r="WJ68" s="113"/>
      <c r="WK68" s="113"/>
      <c r="WL68" s="113"/>
      <c r="WM68" s="113"/>
      <c r="WN68" s="113"/>
      <c r="WO68" s="113"/>
      <c r="WP68" s="113"/>
      <c r="WQ68" s="113"/>
      <c r="WR68" s="113"/>
      <c r="WS68" s="113"/>
      <c r="WT68" s="113"/>
      <c r="WU68" s="113"/>
      <c r="WV68" s="113"/>
      <c r="WW68" s="113"/>
      <c r="WX68" s="113"/>
      <c r="WY68" s="113"/>
      <c r="WZ68" s="113"/>
      <c r="XA68" s="113"/>
      <c r="XB68" s="113"/>
      <c r="XC68" s="113"/>
      <c r="XD68" s="113"/>
      <c r="XE68" s="113"/>
      <c r="XF68" s="113"/>
      <c r="XG68" s="113"/>
      <c r="XH68" s="113"/>
      <c r="XI68" s="113"/>
      <c r="XJ68" s="113"/>
      <c r="XK68" s="113"/>
      <c r="XL68" s="113"/>
      <c r="XM68" s="113"/>
      <c r="XN68" s="113"/>
      <c r="XO68" s="113"/>
      <c r="XP68" s="113"/>
      <c r="XQ68" s="113"/>
      <c r="XR68" s="113"/>
      <c r="XS68" s="113"/>
      <c r="XT68" s="113"/>
      <c r="XU68" s="113"/>
      <c r="XV68" s="113"/>
      <c r="XW68" s="113"/>
      <c r="XX68" s="113"/>
      <c r="XY68" s="113"/>
      <c r="XZ68" s="113"/>
      <c r="YA68" s="113"/>
      <c r="YB68" s="113"/>
      <c r="YC68" s="113"/>
      <c r="YD68" s="113"/>
      <c r="YE68" s="113"/>
      <c r="YF68" s="113"/>
      <c r="YG68" s="113"/>
      <c r="YH68" s="113"/>
      <c r="YI68" s="113"/>
      <c r="YJ68" s="113"/>
      <c r="YK68" s="113"/>
      <c r="YL68" s="113"/>
      <c r="YM68" s="113"/>
      <c r="YN68" s="113"/>
      <c r="YO68" s="113"/>
      <c r="YP68" s="113"/>
      <c r="YQ68" s="113"/>
      <c r="YR68" s="113"/>
      <c r="YS68" s="113"/>
      <c r="YT68" s="113"/>
      <c r="YU68" s="113"/>
      <c r="YV68" s="113"/>
      <c r="YW68" s="113"/>
      <c r="YX68" s="113"/>
      <c r="YY68" s="113"/>
      <c r="YZ68" s="113"/>
      <c r="ZA68" s="113"/>
      <c r="ZB68" s="113"/>
      <c r="ZC68" s="113"/>
      <c r="ZD68" s="113"/>
      <c r="ZE68" s="113"/>
      <c r="ZF68" s="113"/>
      <c r="ZG68" s="113"/>
      <c r="ZH68" s="113"/>
      <c r="ZI68" s="113"/>
      <c r="ZJ68" s="113"/>
      <c r="ZK68" s="113"/>
      <c r="ZL68" s="113"/>
      <c r="ZM68" s="113"/>
      <c r="ZN68" s="113"/>
      <c r="ZO68" s="113"/>
      <c r="ZP68" s="113"/>
      <c r="ZQ68" s="113"/>
      <c r="ZR68" s="113"/>
      <c r="ZS68" s="113"/>
      <c r="ZT68" s="113"/>
      <c r="ZU68" s="113"/>
      <c r="ZV68" s="113"/>
      <c r="ZW68" s="113"/>
      <c r="ZX68" s="113"/>
      <c r="ZY68" s="113"/>
      <c r="ZZ68" s="113"/>
    </row>
    <row r="69" spans="1:702" hidden="1" outlineLevel="1">
      <c r="A69" s="8">
        <v>42309</v>
      </c>
      <c r="B69" s="113">
        <v>173820.99897653001</v>
      </c>
      <c r="C69" s="113">
        <v>4656.0010895799996</v>
      </c>
      <c r="D69" s="113">
        <v>1269.12719767</v>
      </c>
      <c r="E69" s="113">
        <v>13456.238448509999</v>
      </c>
      <c r="F69" s="113">
        <v>19.18665288</v>
      </c>
      <c r="G69" s="113">
        <v>263.62575240000001</v>
      </c>
      <c r="H69" s="113">
        <v>5716.19885419</v>
      </c>
      <c r="I69" s="113">
        <v>124697.76366347</v>
      </c>
      <c r="J69" s="113">
        <v>7180.9155774700002</v>
      </c>
      <c r="K69" s="113">
        <v>40.548805880000003</v>
      </c>
      <c r="L69" s="113">
        <v>597.92925625999999</v>
      </c>
      <c r="M69" s="169" t="s">
        <v>189</v>
      </c>
      <c r="N69" s="113">
        <v>5791.4646069</v>
      </c>
      <c r="O69" s="113">
        <v>4859.7298477000004</v>
      </c>
      <c r="P69" s="113">
        <v>3307.9282158699998</v>
      </c>
      <c r="Q69" s="113">
        <v>6.36307315</v>
      </c>
      <c r="R69" s="113">
        <v>28.700364069999999</v>
      </c>
      <c r="S69" s="113">
        <v>830.87049549999995</v>
      </c>
      <c r="T69" s="113">
        <v>1098.40707503</v>
      </c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3"/>
      <c r="JB69" s="113"/>
      <c r="JC69" s="113"/>
      <c r="JD69" s="113"/>
      <c r="JE69" s="113"/>
      <c r="JF69" s="113"/>
      <c r="JG69" s="113"/>
      <c r="JH69" s="113"/>
      <c r="JI69" s="113"/>
      <c r="JJ69" s="113"/>
      <c r="JK69" s="113"/>
      <c r="JL69" s="113"/>
      <c r="JM69" s="113"/>
      <c r="JN69" s="113"/>
      <c r="JO69" s="113"/>
      <c r="JP69" s="113"/>
      <c r="JQ69" s="113"/>
      <c r="JR69" s="113"/>
      <c r="JS69" s="113"/>
      <c r="JT69" s="113"/>
      <c r="JU69" s="113"/>
      <c r="JV69" s="113"/>
      <c r="JW69" s="113"/>
      <c r="JX69" s="113"/>
      <c r="JY69" s="113"/>
      <c r="JZ69" s="113"/>
      <c r="KA69" s="113"/>
      <c r="KB69" s="113"/>
      <c r="KC69" s="113"/>
      <c r="KD69" s="113"/>
      <c r="KE69" s="113"/>
      <c r="KF69" s="113"/>
      <c r="KG69" s="113"/>
      <c r="KH69" s="113"/>
      <c r="KI69" s="113"/>
      <c r="KJ69" s="113"/>
      <c r="KK69" s="113"/>
      <c r="KL69" s="113"/>
      <c r="KM69" s="113"/>
      <c r="KN69" s="113"/>
      <c r="KO69" s="113"/>
      <c r="KP69" s="113"/>
      <c r="KQ69" s="113"/>
      <c r="KR69" s="113"/>
      <c r="KS69" s="113"/>
      <c r="KT69" s="113"/>
      <c r="KU69" s="113"/>
      <c r="KV69" s="113"/>
      <c r="KW69" s="113"/>
      <c r="KX69" s="113"/>
      <c r="KY69" s="113"/>
      <c r="KZ69" s="113"/>
      <c r="LA69" s="113"/>
      <c r="LB69" s="113"/>
      <c r="LC69" s="113"/>
      <c r="LD69" s="113"/>
      <c r="LE69" s="113"/>
      <c r="LF69" s="113"/>
      <c r="LG69" s="113"/>
      <c r="LH69" s="113"/>
      <c r="LI69" s="113"/>
      <c r="LJ69" s="113"/>
      <c r="LK69" s="113"/>
      <c r="LL69" s="113"/>
      <c r="LM69" s="113"/>
      <c r="LN69" s="113"/>
      <c r="LO69" s="113"/>
      <c r="LP69" s="113"/>
      <c r="LQ69" s="113"/>
      <c r="LR69" s="113"/>
      <c r="LS69" s="113"/>
      <c r="LT69" s="113"/>
      <c r="LU69" s="113"/>
      <c r="LV69" s="113"/>
      <c r="LW69" s="113"/>
      <c r="LX69" s="113"/>
      <c r="LY69" s="113"/>
      <c r="LZ69" s="113"/>
      <c r="MA69" s="113"/>
      <c r="MB69" s="113"/>
      <c r="MC69" s="113"/>
      <c r="MD69" s="113"/>
      <c r="ME69" s="113"/>
      <c r="MF69" s="113"/>
      <c r="MG69" s="113"/>
      <c r="MH69" s="113"/>
      <c r="MI69" s="113"/>
      <c r="MJ69" s="113"/>
      <c r="MK69" s="113"/>
      <c r="ML69" s="113"/>
      <c r="MM69" s="113"/>
      <c r="MN69" s="113"/>
      <c r="MO69" s="113"/>
      <c r="MP69" s="113"/>
      <c r="MQ69" s="113"/>
      <c r="MR69" s="113"/>
      <c r="MS69" s="113"/>
      <c r="MT69" s="113"/>
      <c r="MU69" s="113"/>
      <c r="MV69" s="113"/>
      <c r="MW69" s="113"/>
      <c r="MX69" s="113"/>
      <c r="MY69" s="113"/>
      <c r="MZ69" s="113"/>
      <c r="NA69" s="113"/>
      <c r="NB69" s="113"/>
      <c r="NC69" s="113"/>
      <c r="ND69" s="113"/>
      <c r="NE69" s="113"/>
      <c r="NF69" s="113"/>
      <c r="NG69" s="113"/>
      <c r="NH69" s="113"/>
      <c r="NI69" s="113"/>
      <c r="NJ69" s="113"/>
      <c r="NK69" s="113"/>
      <c r="NL69" s="113"/>
      <c r="NM69" s="113"/>
      <c r="NN69" s="113"/>
      <c r="NO69" s="113"/>
      <c r="NP69" s="113"/>
      <c r="NQ69" s="113"/>
      <c r="NR69" s="113"/>
      <c r="NS69" s="113"/>
      <c r="NT69" s="113"/>
      <c r="NU69" s="113"/>
      <c r="NV69" s="113"/>
      <c r="NW69" s="113"/>
      <c r="NX69" s="113"/>
      <c r="NY69" s="113"/>
      <c r="NZ69" s="113"/>
      <c r="OA69" s="113"/>
      <c r="OB69" s="113"/>
      <c r="OC69" s="113"/>
      <c r="OD69" s="113"/>
      <c r="OE69" s="113"/>
      <c r="OF69" s="113"/>
      <c r="OG69" s="113"/>
      <c r="OH69" s="113"/>
      <c r="OI69" s="113"/>
      <c r="OJ69" s="113"/>
      <c r="OK69" s="113"/>
      <c r="OL69" s="113"/>
      <c r="OM69" s="113"/>
      <c r="ON69" s="113"/>
      <c r="OO69" s="113"/>
      <c r="OP69" s="113"/>
      <c r="OQ69" s="113"/>
      <c r="OR69" s="113"/>
      <c r="OS69" s="113"/>
      <c r="OT69" s="113"/>
      <c r="OU69" s="113"/>
      <c r="OV69" s="113"/>
      <c r="OW69" s="113"/>
      <c r="OX69" s="113"/>
      <c r="OY69" s="113"/>
      <c r="OZ69" s="113"/>
      <c r="PA69" s="113"/>
      <c r="PB69" s="113"/>
      <c r="PC69" s="113"/>
      <c r="PD69" s="113"/>
      <c r="PE69" s="113"/>
      <c r="PF69" s="113"/>
      <c r="PG69" s="113"/>
      <c r="PH69" s="113"/>
      <c r="PI69" s="113"/>
      <c r="PJ69" s="113"/>
      <c r="PK69" s="113"/>
      <c r="PL69" s="113"/>
      <c r="PM69" s="113"/>
      <c r="PN69" s="113"/>
      <c r="PO69" s="113"/>
      <c r="PP69" s="113"/>
      <c r="PQ69" s="113"/>
      <c r="PR69" s="113"/>
      <c r="PS69" s="113"/>
      <c r="PT69" s="113"/>
      <c r="PU69" s="113"/>
      <c r="PV69" s="113"/>
      <c r="PW69" s="113"/>
      <c r="PX69" s="113"/>
      <c r="PY69" s="113"/>
      <c r="PZ69" s="113"/>
      <c r="QA69" s="113"/>
      <c r="QB69" s="113"/>
      <c r="QC69" s="113"/>
      <c r="QD69" s="113"/>
      <c r="QE69" s="113"/>
      <c r="QF69" s="113"/>
      <c r="QG69" s="113"/>
      <c r="QH69" s="113"/>
      <c r="QI69" s="113"/>
      <c r="QJ69" s="113"/>
      <c r="QK69" s="113"/>
      <c r="QL69" s="113"/>
      <c r="QM69" s="113"/>
      <c r="QN69" s="113"/>
      <c r="QO69" s="113"/>
      <c r="QP69" s="113"/>
      <c r="QQ69" s="113"/>
      <c r="QR69" s="113"/>
      <c r="QS69" s="113"/>
      <c r="QT69" s="113"/>
      <c r="QU69" s="113"/>
      <c r="QV69" s="113"/>
      <c r="QW69" s="113"/>
      <c r="QX69" s="113"/>
      <c r="QY69" s="113"/>
      <c r="QZ69" s="113"/>
      <c r="RA69" s="113"/>
      <c r="RB69" s="113"/>
      <c r="RC69" s="113"/>
      <c r="RD69" s="113"/>
      <c r="RE69" s="113"/>
      <c r="RF69" s="113"/>
      <c r="RG69" s="113"/>
      <c r="RH69" s="113"/>
      <c r="RI69" s="113"/>
      <c r="RJ69" s="113"/>
      <c r="RK69" s="113"/>
      <c r="RL69" s="113"/>
      <c r="RM69" s="113"/>
      <c r="RN69" s="113"/>
      <c r="RO69" s="113"/>
      <c r="RP69" s="113"/>
      <c r="RQ69" s="113"/>
      <c r="RR69" s="113"/>
      <c r="RS69" s="113"/>
      <c r="RT69" s="113"/>
      <c r="RU69" s="113"/>
      <c r="RV69" s="113"/>
      <c r="RW69" s="113"/>
      <c r="RX69" s="113"/>
      <c r="RY69" s="113"/>
      <c r="RZ69" s="113"/>
      <c r="SA69" s="113"/>
      <c r="SB69" s="113"/>
      <c r="SC69" s="113"/>
      <c r="SD69" s="113"/>
      <c r="SE69" s="113"/>
      <c r="SF69" s="113"/>
      <c r="SG69" s="113"/>
      <c r="SH69" s="113"/>
      <c r="SI69" s="113"/>
      <c r="SJ69" s="113"/>
      <c r="SK69" s="113"/>
      <c r="SL69" s="113"/>
      <c r="SM69" s="113"/>
      <c r="SN69" s="113"/>
      <c r="SO69" s="113"/>
      <c r="SP69" s="113"/>
      <c r="SQ69" s="113"/>
      <c r="SR69" s="113"/>
      <c r="SS69" s="113"/>
      <c r="ST69" s="113"/>
      <c r="SU69" s="113"/>
      <c r="SV69" s="113"/>
      <c r="SW69" s="113"/>
      <c r="SX69" s="113"/>
      <c r="SY69" s="113"/>
      <c r="SZ69" s="113"/>
      <c r="TA69" s="113"/>
      <c r="TB69" s="113"/>
      <c r="TC69" s="113"/>
      <c r="TD69" s="113"/>
      <c r="TE69" s="113"/>
      <c r="TF69" s="113"/>
      <c r="TG69" s="113"/>
      <c r="TH69" s="113"/>
      <c r="TI69" s="113"/>
      <c r="TJ69" s="113"/>
      <c r="TK69" s="113"/>
      <c r="TL69" s="113"/>
      <c r="TM69" s="113"/>
      <c r="TN69" s="113"/>
      <c r="TO69" s="113"/>
      <c r="TP69" s="113"/>
      <c r="TQ69" s="113"/>
      <c r="TR69" s="113"/>
      <c r="TS69" s="113"/>
      <c r="TT69" s="113"/>
      <c r="TU69" s="113"/>
      <c r="TV69" s="113"/>
      <c r="TW69" s="113"/>
      <c r="TX69" s="113"/>
      <c r="TY69" s="113"/>
      <c r="TZ69" s="113"/>
      <c r="UA69" s="113"/>
      <c r="UB69" s="113"/>
      <c r="UC69" s="113"/>
      <c r="UD69" s="113"/>
      <c r="UE69" s="113"/>
      <c r="UF69" s="113"/>
      <c r="UG69" s="113"/>
      <c r="UH69" s="113"/>
      <c r="UI69" s="113"/>
      <c r="UJ69" s="113"/>
      <c r="UK69" s="113"/>
      <c r="UL69" s="113"/>
      <c r="UM69" s="113"/>
      <c r="UN69" s="113"/>
      <c r="UO69" s="113"/>
      <c r="UP69" s="113"/>
      <c r="UQ69" s="113"/>
      <c r="UR69" s="113"/>
      <c r="US69" s="113"/>
      <c r="UT69" s="113"/>
      <c r="UU69" s="113"/>
      <c r="UV69" s="113"/>
      <c r="UW69" s="113"/>
      <c r="UX69" s="113"/>
      <c r="UY69" s="113"/>
      <c r="UZ69" s="113"/>
      <c r="VA69" s="113"/>
      <c r="VB69" s="113"/>
      <c r="VC69" s="113"/>
      <c r="VD69" s="113"/>
      <c r="VE69" s="113"/>
      <c r="VF69" s="113"/>
      <c r="VG69" s="113"/>
      <c r="VH69" s="113"/>
      <c r="VI69" s="113"/>
      <c r="VJ69" s="113"/>
      <c r="VK69" s="113"/>
      <c r="VL69" s="113"/>
      <c r="VM69" s="113"/>
      <c r="VN69" s="113"/>
      <c r="VO69" s="113"/>
      <c r="VP69" s="113"/>
      <c r="VQ69" s="113"/>
      <c r="VR69" s="113"/>
      <c r="VS69" s="113"/>
      <c r="VT69" s="113"/>
      <c r="VU69" s="113"/>
      <c r="VV69" s="113"/>
      <c r="VW69" s="113"/>
      <c r="VX69" s="113"/>
      <c r="VY69" s="113"/>
      <c r="VZ69" s="113"/>
      <c r="WA69" s="113"/>
      <c r="WB69" s="113"/>
      <c r="WC69" s="113"/>
      <c r="WD69" s="113"/>
      <c r="WE69" s="113"/>
      <c r="WF69" s="113"/>
      <c r="WG69" s="113"/>
      <c r="WH69" s="113"/>
      <c r="WI69" s="113"/>
      <c r="WJ69" s="113"/>
      <c r="WK69" s="113"/>
      <c r="WL69" s="113"/>
      <c r="WM69" s="113"/>
      <c r="WN69" s="113"/>
      <c r="WO69" s="113"/>
      <c r="WP69" s="113"/>
      <c r="WQ69" s="113"/>
      <c r="WR69" s="113"/>
      <c r="WS69" s="113"/>
      <c r="WT69" s="113"/>
      <c r="WU69" s="113"/>
      <c r="WV69" s="113"/>
      <c r="WW69" s="113"/>
      <c r="WX69" s="113"/>
      <c r="WY69" s="113"/>
      <c r="WZ69" s="113"/>
      <c r="XA69" s="113"/>
      <c r="XB69" s="113"/>
      <c r="XC69" s="113"/>
      <c r="XD69" s="113"/>
      <c r="XE69" s="113"/>
      <c r="XF69" s="113"/>
      <c r="XG69" s="113"/>
      <c r="XH69" s="113"/>
      <c r="XI69" s="113"/>
      <c r="XJ69" s="113"/>
      <c r="XK69" s="113"/>
      <c r="XL69" s="113"/>
      <c r="XM69" s="113"/>
      <c r="XN69" s="113"/>
      <c r="XO69" s="113"/>
      <c r="XP69" s="113"/>
      <c r="XQ69" s="113"/>
      <c r="XR69" s="113"/>
      <c r="XS69" s="113"/>
      <c r="XT69" s="113"/>
      <c r="XU69" s="113"/>
      <c r="XV69" s="113"/>
      <c r="XW69" s="113"/>
      <c r="XX69" s="113"/>
      <c r="XY69" s="113"/>
      <c r="XZ69" s="113"/>
      <c r="YA69" s="113"/>
      <c r="YB69" s="113"/>
      <c r="YC69" s="113"/>
      <c r="YD69" s="113"/>
      <c r="YE69" s="113"/>
      <c r="YF69" s="113"/>
      <c r="YG69" s="113"/>
      <c r="YH69" s="113"/>
      <c r="YI69" s="113"/>
      <c r="YJ69" s="113"/>
      <c r="YK69" s="113"/>
      <c r="YL69" s="113"/>
      <c r="YM69" s="113"/>
      <c r="YN69" s="113"/>
      <c r="YO69" s="113"/>
      <c r="YP69" s="113"/>
      <c r="YQ69" s="113"/>
      <c r="YR69" s="113"/>
      <c r="YS69" s="113"/>
      <c r="YT69" s="113"/>
      <c r="YU69" s="113"/>
      <c r="YV69" s="113"/>
      <c r="YW69" s="113"/>
      <c r="YX69" s="113"/>
      <c r="YY69" s="113"/>
      <c r="YZ69" s="113"/>
      <c r="ZA69" s="113"/>
      <c r="ZB69" s="113"/>
      <c r="ZC69" s="113"/>
      <c r="ZD69" s="113"/>
      <c r="ZE69" s="113"/>
      <c r="ZF69" s="113"/>
      <c r="ZG69" s="113"/>
      <c r="ZH69" s="113"/>
      <c r="ZI69" s="113"/>
      <c r="ZJ69" s="113"/>
      <c r="ZK69" s="113"/>
      <c r="ZL69" s="113"/>
      <c r="ZM69" s="113"/>
      <c r="ZN69" s="113"/>
      <c r="ZO69" s="113"/>
      <c r="ZP69" s="113"/>
      <c r="ZQ69" s="113"/>
      <c r="ZR69" s="113"/>
      <c r="ZS69" s="113"/>
      <c r="ZT69" s="113"/>
      <c r="ZU69" s="113"/>
      <c r="ZV69" s="113"/>
      <c r="ZW69" s="113"/>
      <c r="ZX69" s="113"/>
      <c r="ZY69" s="113"/>
      <c r="ZZ69" s="113"/>
    </row>
    <row r="70" spans="1:702" hidden="1" outlineLevel="1">
      <c r="A70" s="8">
        <v>42339</v>
      </c>
      <c r="B70" s="113">
        <v>169713.51632771001</v>
      </c>
      <c r="C70" s="113">
        <v>4222.8670751700001</v>
      </c>
      <c r="D70" s="113">
        <v>1089.5212550700001</v>
      </c>
      <c r="E70" s="113">
        <v>12502.51887652</v>
      </c>
      <c r="F70" s="113">
        <v>17.54875629</v>
      </c>
      <c r="G70" s="113">
        <v>206.0725036</v>
      </c>
      <c r="H70" s="113">
        <v>4828.5438821500002</v>
      </c>
      <c r="I70" s="113">
        <v>125406.56230414001</v>
      </c>
      <c r="J70" s="113">
        <v>6521.3860788499996</v>
      </c>
      <c r="K70" s="113">
        <v>40.470281290000003</v>
      </c>
      <c r="L70" s="113">
        <v>599.40985716</v>
      </c>
      <c r="M70" s="169" t="s">
        <v>189</v>
      </c>
      <c r="N70" s="113">
        <v>5593.2714785300004</v>
      </c>
      <c r="O70" s="113">
        <v>4792.6408519500001</v>
      </c>
      <c r="P70" s="113">
        <v>2624.56389171</v>
      </c>
      <c r="Q70" s="113">
        <v>6.1295977400000003</v>
      </c>
      <c r="R70" s="113">
        <v>28.734393229999998</v>
      </c>
      <c r="S70" s="113">
        <v>629.02713844000004</v>
      </c>
      <c r="T70" s="113">
        <v>604.24810587000002</v>
      </c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3"/>
      <c r="JB70" s="113"/>
      <c r="JC70" s="113"/>
      <c r="JD70" s="113"/>
      <c r="JE70" s="113"/>
      <c r="JF70" s="113"/>
      <c r="JG70" s="113"/>
      <c r="JH70" s="113"/>
      <c r="JI70" s="113"/>
      <c r="JJ70" s="113"/>
      <c r="JK70" s="113"/>
      <c r="JL70" s="113"/>
      <c r="JM70" s="113"/>
      <c r="JN70" s="113"/>
      <c r="JO70" s="113"/>
      <c r="JP70" s="113"/>
      <c r="JQ70" s="113"/>
      <c r="JR70" s="113"/>
      <c r="JS70" s="113"/>
      <c r="JT70" s="113"/>
      <c r="JU70" s="113"/>
      <c r="JV70" s="113"/>
      <c r="JW70" s="113"/>
      <c r="JX70" s="113"/>
      <c r="JY70" s="113"/>
      <c r="JZ70" s="113"/>
      <c r="KA70" s="113"/>
      <c r="KB70" s="113"/>
      <c r="KC70" s="113"/>
      <c r="KD70" s="113"/>
      <c r="KE70" s="113"/>
      <c r="KF70" s="113"/>
      <c r="KG70" s="113"/>
      <c r="KH70" s="113"/>
      <c r="KI70" s="113"/>
      <c r="KJ70" s="113"/>
      <c r="KK70" s="113"/>
      <c r="KL70" s="113"/>
      <c r="KM70" s="113"/>
      <c r="KN70" s="113"/>
      <c r="KO70" s="113"/>
      <c r="KP70" s="113"/>
      <c r="KQ70" s="113"/>
      <c r="KR70" s="113"/>
      <c r="KS70" s="113"/>
      <c r="KT70" s="113"/>
      <c r="KU70" s="113"/>
      <c r="KV70" s="113"/>
      <c r="KW70" s="113"/>
      <c r="KX70" s="113"/>
      <c r="KY70" s="113"/>
      <c r="KZ70" s="113"/>
      <c r="LA70" s="113"/>
      <c r="LB70" s="113"/>
      <c r="LC70" s="113"/>
      <c r="LD70" s="113"/>
      <c r="LE70" s="113"/>
      <c r="LF70" s="113"/>
      <c r="LG70" s="113"/>
      <c r="LH70" s="113"/>
      <c r="LI70" s="113"/>
      <c r="LJ70" s="113"/>
      <c r="LK70" s="113"/>
      <c r="LL70" s="113"/>
      <c r="LM70" s="113"/>
      <c r="LN70" s="113"/>
      <c r="LO70" s="113"/>
      <c r="LP70" s="113"/>
      <c r="LQ70" s="113"/>
      <c r="LR70" s="113"/>
      <c r="LS70" s="113"/>
      <c r="LT70" s="113"/>
      <c r="LU70" s="113"/>
      <c r="LV70" s="113"/>
      <c r="LW70" s="113"/>
      <c r="LX70" s="113"/>
      <c r="LY70" s="113"/>
      <c r="LZ70" s="113"/>
      <c r="MA70" s="113"/>
      <c r="MB70" s="113"/>
      <c r="MC70" s="113"/>
      <c r="MD70" s="113"/>
      <c r="ME70" s="113"/>
      <c r="MF70" s="113"/>
      <c r="MG70" s="113"/>
      <c r="MH70" s="113"/>
      <c r="MI70" s="113"/>
      <c r="MJ70" s="113"/>
      <c r="MK70" s="113"/>
      <c r="ML70" s="113"/>
      <c r="MM70" s="113"/>
      <c r="MN70" s="113"/>
      <c r="MO70" s="113"/>
      <c r="MP70" s="113"/>
      <c r="MQ70" s="113"/>
      <c r="MR70" s="113"/>
      <c r="MS70" s="113"/>
      <c r="MT70" s="113"/>
      <c r="MU70" s="113"/>
      <c r="MV70" s="113"/>
      <c r="MW70" s="113"/>
      <c r="MX70" s="113"/>
      <c r="MY70" s="113"/>
      <c r="MZ70" s="113"/>
      <c r="NA70" s="113"/>
      <c r="NB70" s="113"/>
      <c r="NC70" s="113"/>
      <c r="ND70" s="113"/>
      <c r="NE70" s="113"/>
      <c r="NF70" s="113"/>
      <c r="NG70" s="113"/>
      <c r="NH70" s="113"/>
      <c r="NI70" s="113"/>
      <c r="NJ70" s="113"/>
      <c r="NK70" s="113"/>
      <c r="NL70" s="113"/>
      <c r="NM70" s="113"/>
      <c r="NN70" s="113"/>
      <c r="NO70" s="113"/>
      <c r="NP70" s="113"/>
      <c r="NQ70" s="113"/>
      <c r="NR70" s="113"/>
      <c r="NS70" s="113"/>
      <c r="NT70" s="113"/>
      <c r="NU70" s="113"/>
      <c r="NV70" s="113"/>
      <c r="NW70" s="113"/>
      <c r="NX70" s="113"/>
      <c r="NY70" s="113"/>
      <c r="NZ70" s="113"/>
      <c r="OA70" s="113"/>
      <c r="OB70" s="113"/>
      <c r="OC70" s="113"/>
      <c r="OD70" s="113"/>
      <c r="OE70" s="113"/>
      <c r="OF70" s="113"/>
      <c r="OG70" s="113"/>
      <c r="OH70" s="113"/>
      <c r="OI70" s="113"/>
      <c r="OJ70" s="113"/>
      <c r="OK70" s="113"/>
      <c r="OL70" s="113"/>
      <c r="OM70" s="113"/>
      <c r="ON70" s="113"/>
      <c r="OO70" s="113"/>
      <c r="OP70" s="113"/>
      <c r="OQ70" s="113"/>
      <c r="OR70" s="113"/>
      <c r="OS70" s="113"/>
      <c r="OT70" s="113"/>
      <c r="OU70" s="113"/>
      <c r="OV70" s="113"/>
      <c r="OW70" s="113"/>
      <c r="OX70" s="113"/>
      <c r="OY70" s="113"/>
      <c r="OZ70" s="113"/>
      <c r="PA70" s="113"/>
      <c r="PB70" s="113"/>
      <c r="PC70" s="113"/>
      <c r="PD70" s="113"/>
      <c r="PE70" s="113"/>
      <c r="PF70" s="113"/>
      <c r="PG70" s="113"/>
      <c r="PH70" s="113"/>
      <c r="PI70" s="113"/>
      <c r="PJ70" s="113"/>
      <c r="PK70" s="113"/>
      <c r="PL70" s="113"/>
      <c r="PM70" s="113"/>
      <c r="PN70" s="113"/>
      <c r="PO70" s="113"/>
      <c r="PP70" s="113"/>
      <c r="PQ70" s="113"/>
      <c r="PR70" s="113"/>
      <c r="PS70" s="113"/>
      <c r="PT70" s="113"/>
      <c r="PU70" s="113"/>
      <c r="PV70" s="113"/>
      <c r="PW70" s="113"/>
      <c r="PX70" s="113"/>
      <c r="PY70" s="113"/>
      <c r="PZ70" s="113"/>
      <c r="QA70" s="113"/>
      <c r="QB70" s="113"/>
      <c r="QC70" s="113"/>
      <c r="QD70" s="113"/>
      <c r="QE70" s="113"/>
      <c r="QF70" s="113"/>
      <c r="QG70" s="113"/>
      <c r="QH70" s="113"/>
      <c r="QI70" s="113"/>
      <c r="QJ70" s="113"/>
      <c r="QK70" s="113"/>
      <c r="QL70" s="113"/>
      <c r="QM70" s="113"/>
      <c r="QN70" s="113"/>
      <c r="QO70" s="113"/>
      <c r="QP70" s="113"/>
      <c r="QQ70" s="113"/>
      <c r="QR70" s="113"/>
      <c r="QS70" s="113"/>
      <c r="QT70" s="113"/>
      <c r="QU70" s="113"/>
      <c r="QV70" s="113"/>
      <c r="QW70" s="113"/>
      <c r="QX70" s="113"/>
      <c r="QY70" s="113"/>
      <c r="QZ70" s="113"/>
      <c r="RA70" s="113"/>
      <c r="RB70" s="113"/>
      <c r="RC70" s="113"/>
      <c r="RD70" s="113"/>
      <c r="RE70" s="113"/>
      <c r="RF70" s="113"/>
      <c r="RG70" s="113"/>
      <c r="RH70" s="113"/>
      <c r="RI70" s="113"/>
      <c r="RJ70" s="113"/>
      <c r="RK70" s="113"/>
      <c r="RL70" s="113"/>
      <c r="RM70" s="113"/>
      <c r="RN70" s="113"/>
      <c r="RO70" s="113"/>
      <c r="RP70" s="113"/>
      <c r="RQ70" s="113"/>
      <c r="RR70" s="113"/>
      <c r="RS70" s="113"/>
      <c r="RT70" s="113"/>
      <c r="RU70" s="113"/>
      <c r="RV70" s="113"/>
      <c r="RW70" s="113"/>
      <c r="RX70" s="113"/>
      <c r="RY70" s="113"/>
      <c r="RZ70" s="113"/>
      <c r="SA70" s="113"/>
      <c r="SB70" s="113"/>
      <c r="SC70" s="113"/>
      <c r="SD70" s="113"/>
      <c r="SE70" s="113"/>
      <c r="SF70" s="113"/>
      <c r="SG70" s="113"/>
      <c r="SH70" s="113"/>
      <c r="SI70" s="113"/>
      <c r="SJ70" s="113"/>
      <c r="SK70" s="113"/>
      <c r="SL70" s="113"/>
      <c r="SM70" s="113"/>
      <c r="SN70" s="113"/>
      <c r="SO70" s="113"/>
      <c r="SP70" s="113"/>
      <c r="SQ70" s="113"/>
      <c r="SR70" s="113"/>
      <c r="SS70" s="113"/>
      <c r="ST70" s="113"/>
      <c r="SU70" s="113"/>
      <c r="SV70" s="113"/>
      <c r="SW70" s="113"/>
      <c r="SX70" s="113"/>
      <c r="SY70" s="113"/>
      <c r="SZ70" s="113"/>
      <c r="TA70" s="113"/>
      <c r="TB70" s="113"/>
      <c r="TC70" s="113"/>
      <c r="TD70" s="113"/>
      <c r="TE70" s="113"/>
      <c r="TF70" s="113"/>
      <c r="TG70" s="113"/>
      <c r="TH70" s="113"/>
      <c r="TI70" s="113"/>
      <c r="TJ70" s="113"/>
      <c r="TK70" s="113"/>
      <c r="TL70" s="113"/>
      <c r="TM70" s="113"/>
      <c r="TN70" s="113"/>
      <c r="TO70" s="113"/>
      <c r="TP70" s="113"/>
      <c r="TQ70" s="113"/>
      <c r="TR70" s="113"/>
      <c r="TS70" s="113"/>
      <c r="TT70" s="113"/>
      <c r="TU70" s="113"/>
      <c r="TV70" s="113"/>
      <c r="TW70" s="113"/>
      <c r="TX70" s="113"/>
      <c r="TY70" s="113"/>
      <c r="TZ70" s="113"/>
      <c r="UA70" s="113"/>
      <c r="UB70" s="113"/>
      <c r="UC70" s="113"/>
      <c r="UD70" s="113"/>
      <c r="UE70" s="113"/>
      <c r="UF70" s="113"/>
      <c r="UG70" s="113"/>
      <c r="UH70" s="113"/>
      <c r="UI70" s="113"/>
      <c r="UJ70" s="113"/>
      <c r="UK70" s="113"/>
      <c r="UL70" s="113"/>
      <c r="UM70" s="113"/>
      <c r="UN70" s="113"/>
      <c r="UO70" s="113"/>
      <c r="UP70" s="113"/>
      <c r="UQ70" s="113"/>
      <c r="UR70" s="113"/>
      <c r="US70" s="113"/>
      <c r="UT70" s="113"/>
      <c r="UU70" s="113"/>
      <c r="UV70" s="113"/>
      <c r="UW70" s="113"/>
      <c r="UX70" s="113"/>
      <c r="UY70" s="113"/>
      <c r="UZ70" s="113"/>
      <c r="VA70" s="113"/>
      <c r="VB70" s="113"/>
      <c r="VC70" s="113"/>
      <c r="VD70" s="113"/>
      <c r="VE70" s="113"/>
      <c r="VF70" s="113"/>
      <c r="VG70" s="113"/>
      <c r="VH70" s="113"/>
      <c r="VI70" s="113"/>
      <c r="VJ70" s="113"/>
      <c r="VK70" s="113"/>
      <c r="VL70" s="113"/>
      <c r="VM70" s="113"/>
      <c r="VN70" s="113"/>
      <c r="VO70" s="113"/>
      <c r="VP70" s="113"/>
      <c r="VQ70" s="113"/>
      <c r="VR70" s="113"/>
      <c r="VS70" s="113"/>
      <c r="VT70" s="113"/>
      <c r="VU70" s="113"/>
      <c r="VV70" s="113"/>
      <c r="VW70" s="113"/>
      <c r="VX70" s="113"/>
      <c r="VY70" s="113"/>
      <c r="VZ70" s="113"/>
      <c r="WA70" s="113"/>
      <c r="WB70" s="113"/>
      <c r="WC70" s="113"/>
      <c r="WD70" s="113"/>
      <c r="WE70" s="113"/>
      <c r="WF70" s="113"/>
      <c r="WG70" s="113"/>
      <c r="WH70" s="113"/>
      <c r="WI70" s="113"/>
      <c r="WJ70" s="113"/>
      <c r="WK70" s="113"/>
      <c r="WL70" s="113"/>
      <c r="WM70" s="113"/>
      <c r="WN70" s="113"/>
      <c r="WO70" s="113"/>
      <c r="WP70" s="113"/>
      <c r="WQ70" s="113"/>
      <c r="WR70" s="113"/>
      <c r="WS70" s="113"/>
      <c r="WT70" s="113"/>
      <c r="WU70" s="113"/>
      <c r="WV70" s="113"/>
      <c r="WW70" s="113"/>
      <c r="WX70" s="113"/>
      <c r="WY70" s="113"/>
      <c r="WZ70" s="113"/>
      <c r="XA70" s="113"/>
      <c r="XB70" s="113"/>
      <c r="XC70" s="113"/>
      <c r="XD70" s="113"/>
      <c r="XE70" s="113"/>
      <c r="XF70" s="113"/>
      <c r="XG70" s="113"/>
      <c r="XH70" s="113"/>
      <c r="XI70" s="113"/>
      <c r="XJ70" s="113"/>
      <c r="XK70" s="113"/>
      <c r="XL70" s="113"/>
      <c r="XM70" s="113"/>
      <c r="XN70" s="113"/>
      <c r="XO70" s="113"/>
      <c r="XP70" s="113"/>
      <c r="XQ70" s="113"/>
      <c r="XR70" s="113"/>
      <c r="XS70" s="113"/>
      <c r="XT70" s="113"/>
      <c r="XU70" s="113"/>
      <c r="XV70" s="113"/>
      <c r="XW70" s="113"/>
      <c r="XX70" s="113"/>
      <c r="XY70" s="113"/>
      <c r="XZ70" s="113"/>
      <c r="YA70" s="113"/>
      <c r="YB70" s="113"/>
      <c r="YC70" s="113"/>
      <c r="YD70" s="113"/>
      <c r="YE70" s="113"/>
      <c r="YF70" s="113"/>
      <c r="YG70" s="113"/>
      <c r="YH70" s="113"/>
      <c r="YI70" s="113"/>
      <c r="YJ70" s="113"/>
      <c r="YK70" s="113"/>
      <c r="YL70" s="113"/>
      <c r="YM70" s="113"/>
      <c r="YN70" s="113"/>
      <c r="YO70" s="113"/>
      <c r="YP70" s="113"/>
      <c r="YQ70" s="113"/>
      <c r="YR70" s="113"/>
      <c r="YS70" s="113"/>
      <c r="YT70" s="113"/>
      <c r="YU70" s="113"/>
      <c r="YV70" s="113"/>
      <c r="YW70" s="113"/>
      <c r="YX70" s="113"/>
      <c r="YY70" s="113"/>
      <c r="YZ70" s="113"/>
      <c r="ZA70" s="113"/>
      <c r="ZB70" s="113"/>
      <c r="ZC70" s="113"/>
      <c r="ZD70" s="113"/>
      <c r="ZE70" s="113"/>
      <c r="ZF70" s="113"/>
      <c r="ZG70" s="113"/>
      <c r="ZH70" s="113"/>
      <c r="ZI70" s="113"/>
      <c r="ZJ70" s="113"/>
      <c r="ZK70" s="113"/>
      <c r="ZL70" s="113"/>
      <c r="ZM70" s="113"/>
      <c r="ZN70" s="113"/>
      <c r="ZO70" s="113"/>
      <c r="ZP70" s="113"/>
      <c r="ZQ70" s="113"/>
      <c r="ZR70" s="113"/>
      <c r="ZS70" s="113"/>
      <c r="ZT70" s="113"/>
      <c r="ZU70" s="113"/>
      <c r="ZV70" s="113"/>
      <c r="ZW70" s="113"/>
      <c r="ZX70" s="113"/>
      <c r="ZY70" s="113"/>
      <c r="ZZ70" s="113"/>
    </row>
    <row r="71" spans="1:702" hidden="1" outlineLevel="1">
      <c r="A71" s="8">
        <v>42370</v>
      </c>
      <c r="B71" s="113">
        <v>174244.41365050001</v>
      </c>
      <c r="C71" s="113">
        <v>4295.5184240299996</v>
      </c>
      <c r="D71" s="113">
        <v>1284.59182182</v>
      </c>
      <c r="E71" s="113">
        <v>12811.03928504</v>
      </c>
      <c r="F71" s="113">
        <v>17.387908830000001</v>
      </c>
      <c r="G71" s="113">
        <v>205.38681874</v>
      </c>
      <c r="H71" s="113">
        <v>4937.18791624</v>
      </c>
      <c r="I71" s="113">
        <v>128741.51541708999</v>
      </c>
      <c r="J71" s="113">
        <v>6889.5646786099996</v>
      </c>
      <c r="K71" s="113">
        <v>39.042659610000001</v>
      </c>
      <c r="L71" s="113">
        <v>602.33280475000004</v>
      </c>
      <c r="M71" s="169" t="s">
        <v>189</v>
      </c>
      <c r="N71" s="113">
        <v>5644.9855765499997</v>
      </c>
      <c r="O71" s="113">
        <v>4929.5193416399998</v>
      </c>
      <c r="P71" s="113">
        <v>2672.83950525</v>
      </c>
      <c r="Q71" s="113">
        <v>4.7151350299999999</v>
      </c>
      <c r="R71" s="113">
        <v>28.506295389999998</v>
      </c>
      <c r="S71" s="113">
        <v>530.32218852000005</v>
      </c>
      <c r="T71" s="113">
        <v>609.95787336000001</v>
      </c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3"/>
      <c r="JA71" s="113"/>
      <c r="JB71" s="113"/>
      <c r="JC71" s="113"/>
      <c r="JD71" s="113"/>
      <c r="JE71" s="113"/>
      <c r="JF71" s="113"/>
      <c r="JG71" s="113"/>
      <c r="JH71" s="113"/>
      <c r="JI71" s="113"/>
      <c r="JJ71" s="113"/>
      <c r="JK71" s="113"/>
      <c r="JL71" s="113"/>
      <c r="JM71" s="113"/>
      <c r="JN71" s="113"/>
      <c r="JO71" s="113"/>
      <c r="JP71" s="113"/>
      <c r="JQ71" s="113"/>
      <c r="JR71" s="113"/>
      <c r="JS71" s="113"/>
      <c r="JT71" s="113"/>
      <c r="JU71" s="113"/>
      <c r="JV71" s="113"/>
      <c r="JW71" s="113"/>
      <c r="JX71" s="113"/>
      <c r="JY71" s="113"/>
      <c r="JZ71" s="113"/>
      <c r="KA71" s="113"/>
      <c r="KB71" s="113"/>
      <c r="KC71" s="113"/>
      <c r="KD71" s="113"/>
      <c r="KE71" s="113"/>
      <c r="KF71" s="113"/>
      <c r="KG71" s="113"/>
      <c r="KH71" s="113"/>
      <c r="KI71" s="113"/>
      <c r="KJ71" s="113"/>
      <c r="KK71" s="113"/>
      <c r="KL71" s="113"/>
      <c r="KM71" s="113"/>
      <c r="KN71" s="113"/>
      <c r="KO71" s="113"/>
      <c r="KP71" s="113"/>
      <c r="KQ71" s="113"/>
      <c r="KR71" s="113"/>
      <c r="KS71" s="113"/>
      <c r="KT71" s="113"/>
      <c r="KU71" s="113"/>
      <c r="KV71" s="113"/>
      <c r="KW71" s="113"/>
      <c r="KX71" s="113"/>
      <c r="KY71" s="113"/>
      <c r="KZ71" s="113"/>
      <c r="LA71" s="113"/>
      <c r="LB71" s="113"/>
      <c r="LC71" s="113"/>
      <c r="LD71" s="113"/>
      <c r="LE71" s="113"/>
      <c r="LF71" s="113"/>
      <c r="LG71" s="113"/>
      <c r="LH71" s="113"/>
      <c r="LI71" s="113"/>
      <c r="LJ71" s="113"/>
      <c r="LK71" s="113"/>
      <c r="LL71" s="113"/>
      <c r="LM71" s="113"/>
      <c r="LN71" s="113"/>
      <c r="LO71" s="113"/>
      <c r="LP71" s="113"/>
      <c r="LQ71" s="113"/>
      <c r="LR71" s="113"/>
      <c r="LS71" s="113"/>
      <c r="LT71" s="113"/>
      <c r="LU71" s="113"/>
      <c r="LV71" s="113"/>
      <c r="LW71" s="113"/>
      <c r="LX71" s="113"/>
      <c r="LY71" s="113"/>
      <c r="LZ71" s="113"/>
      <c r="MA71" s="113"/>
      <c r="MB71" s="113"/>
      <c r="MC71" s="113"/>
      <c r="MD71" s="113"/>
      <c r="ME71" s="113"/>
      <c r="MF71" s="113"/>
      <c r="MG71" s="113"/>
      <c r="MH71" s="113"/>
      <c r="MI71" s="113"/>
      <c r="MJ71" s="113"/>
      <c r="MK71" s="113"/>
      <c r="ML71" s="113"/>
      <c r="MM71" s="113"/>
      <c r="MN71" s="113"/>
      <c r="MO71" s="113"/>
      <c r="MP71" s="113"/>
      <c r="MQ71" s="113"/>
      <c r="MR71" s="113"/>
      <c r="MS71" s="113"/>
      <c r="MT71" s="113"/>
      <c r="MU71" s="113"/>
      <c r="MV71" s="113"/>
      <c r="MW71" s="113"/>
      <c r="MX71" s="113"/>
      <c r="MY71" s="113"/>
      <c r="MZ71" s="113"/>
      <c r="NA71" s="113"/>
      <c r="NB71" s="113"/>
      <c r="NC71" s="113"/>
      <c r="ND71" s="113"/>
      <c r="NE71" s="113"/>
      <c r="NF71" s="113"/>
      <c r="NG71" s="113"/>
      <c r="NH71" s="113"/>
      <c r="NI71" s="113"/>
      <c r="NJ71" s="113"/>
      <c r="NK71" s="113"/>
      <c r="NL71" s="113"/>
      <c r="NM71" s="113"/>
      <c r="NN71" s="113"/>
      <c r="NO71" s="113"/>
      <c r="NP71" s="113"/>
      <c r="NQ71" s="113"/>
      <c r="NR71" s="113"/>
      <c r="NS71" s="113"/>
      <c r="NT71" s="113"/>
      <c r="NU71" s="113"/>
      <c r="NV71" s="113"/>
      <c r="NW71" s="113"/>
      <c r="NX71" s="113"/>
      <c r="NY71" s="113"/>
      <c r="NZ71" s="113"/>
      <c r="OA71" s="113"/>
      <c r="OB71" s="113"/>
      <c r="OC71" s="113"/>
      <c r="OD71" s="113"/>
      <c r="OE71" s="113"/>
      <c r="OF71" s="113"/>
      <c r="OG71" s="113"/>
      <c r="OH71" s="113"/>
      <c r="OI71" s="113"/>
      <c r="OJ71" s="113"/>
      <c r="OK71" s="113"/>
      <c r="OL71" s="113"/>
      <c r="OM71" s="113"/>
      <c r="ON71" s="113"/>
      <c r="OO71" s="113"/>
      <c r="OP71" s="113"/>
      <c r="OQ71" s="113"/>
      <c r="OR71" s="113"/>
      <c r="OS71" s="113"/>
      <c r="OT71" s="113"/>
      <c r="OU71" s="113"/>
      <c r="OV71" s="113"/>
      <c r="OW71" s="113"/>
      <c r="OX71" s="113"/>
      <c r="OY71" s="113"/>
      <c r="OZ71" s="113"/>
      <c r="PA71" s="113"/>
      <c r="PB71" s="113"/>
      <c r="PC71" s="113"/>
      <c r="PD71" s="113"/>
      <c r="PE71" s="113"/>
      <c r="PF71" s="113"/>
      <c r="PG71" s="113"/>
      <c r="PH71" s="113"/>
      <c r="PI71" s="113"/>
      <c r="PJ71" s="113"/>
      <c r="PK71" s="113"/>
      <c r="PL71" s="113"/>
      <c r="PM71" s="113"/>
      <c r="PN71" s="113"/>
      <c r="PO71" s="113"/>
      <c r="PP71" s="113"/>
      <c r="PQ71" s="113"/>
      <c r="PR71" s="113"/>
      <c r="PS71" s="113"/>
      <c r="PT71" s="113"/>
      <c r="PU71" s="113"/>
      <c r="PV71" s="113"/>
      <c r="PW71" s="113"/>
      <c r="PX71" s="113"/>
      <c r="PY71" s="113"/>
      <c r="PZ71" s="113"/>
      <c r="QA71" s="113"/>
      <c r="QB71" s="113"/>
      <c r="QC71" s="113"/>
      <c r="QD71" s="113"/>
      <c r="QE71" s="113"/>
      <c r="QF71" s="113"/>
      <c r="QG71" s="113"/>
      <c r="QH71" s="113"/>
      <c r="QI71" s="113"/>
      <c r="QJ71" s="113"/>
      <c r="QK71" s="113"/>
      <c r="QL71" s="113"/>
      <c r="QM71" s="113"/>
      <c r="QN71" s="113"/>
      <c r="QO71" s="113"/>
      <c r="QP71" s="113"/>
      <c r="QQ71" s="113"/>
      <c r="QR71" s="113"/>
      <c r="QS71" s="113"/>
      <c r="QT71" s="113"/>
      <c r="QU71" s="113"/>
      <c r="QV71" s="113"/>
      <c r="QW71" s="113"/>
      <c r="QX71" s="113"/>
      <c r="QY71" s="113"/>
      <c r="QZ71" s="113"/>
      <c r="RA71" s="113"/>
      <c r="RB71" s="113"/>
      <c r="RC71" s="113"/>
      <c r="RD71" s="113"/>
      <c r="RE71" s="113"/>
      <c r="RF71" s="113"/>
      <c r="RG71" s="113"/>
      <c r="RH71" s="113"/>
      <c r="RI71" s="113"/>
      <c r="RJ71" s="113"/>
      <c r="RK71" s="113"/>
      <c r="RL71" s="113"/>
      <c r="RM71" s="113"/>
      <c r="RN71" s="113"/>
      <c r="RO71" s="113"/>
      <c r="RP71" s="113"/>
      <c r="RQ71" s="113"/>
      <c r="RR71" s="113"/>
      <c r="RS71" s="113"/>
      <c r="RT71" s="113"/>
      <c r="RU71" s="113"/>
      <c r="RV71" s="113"/>
      <c r="RW71" s="113"/>
      <c r="RX71" s="113"/>
      <c r="RY71" s="113"/>
      <c r="RZ71" s="113"/>
      <c r="SA71" s="113"/>
      <c r="SB71" s="113"/>
      <c r="SC71" s="113"/>
      <c r="SD71" s="113"/>
      <c r="SE71" s="113"/>
      <c r="SF71" s="113"/>
      <c r="SG71" s="113"/>
      <c r="SH71" s="113"/>
      <c r="SI71" s="113"/>
      <c r="SJ71" s="113"/>
      <c r="SK71" s="113"/>
      <c r="SL71" s="113"/>
      <c r="SM71" s="113"/>
      <c r="SN71" s="113"/>
      <c r="SO71" s="113"/>
      <c r="SP71" s="113"/>
      <c r="SQ71" s="113"/>
      <c r="SR71" s="113"/>
      <c r="SS71" s="113"/>
      <c r="ST71" s="113"/>
      <c r="SU71" s="113"/>
      <c r="SV71" s="113"/>
      <c r="SW71" s="113"/>
      <c r="SX71" s="113"/>
      <c r="SY71" s="113"/>
      <c r="SZ71" s="113"/>
      <c r="TA71" s="113"/>
      <c r="TB71" s="113"/>
      <c r="TC71" s="113"/>
      <c r="TD71" s="113"/>
      <c r="TE71" s="113"/>
      <c r="TF71" s="113"/>
      <c r="TG71" s="113"/>
      <c r="TH71" s="113"/>
      <c r="TI71" s="113"/>
      <c r="TJ71" s="113"/>
      <c r="TK71" s="113"/>
      <c r="TL71" s="113"/>
      <c r="TM71" s="113"/>
      <c r="TN71" s="113"/>
      <c r="TO71" s="113"/>
      <c r="TP71" s="113"/>
      <c r="TQ71" s="113"/>
      <c r="TR71" s="113"/>
      <c r="TS71" s="113"/>
      <c r="TT71" s="113"/>
      <c r="TU71" s="113"/>
      <c r="TV71" s="113"/>
      <c r="TW71" s="113"/>
      <c r="TX71" s="113"/>
      <c r="TY71" s="113"/>
      <c r="TZ71" s="113"/>
      <c r="UA71" s="113"/>
      <c r="UB71" s="113"/>
      <c r="UC71" s="113"/>
      <c r="UD71" s="113"/>
      <c r="UE71" s="113"/>
      <c r="UF71" s="113"/>
      <c r="UG71" s="113"/>
      <c r="UH71" s="113"/>
      <c r="UI71" s="113"/>
      <c r="UJ71" s="113"/>
      <c r="UK71" s="113"/>
      <c r="UL71" s="113"/>
      <c r="UM71" s="113"/>
      <c r="UN71" s="113"/>
      <c r="UO71" s="113"/>
      <c r="UP71" s="113"/>
      <c r="UQ71" s="113"/>
      <c r="UR71" s="113"/>
      <c r="US71" s="113"/>
      <c r="UT71" s="113"/>
      <c r="UU71" s="113"/>
      <c r="UV71" s="113"/>
      <c r="UW71" s="113"/>
      <c r="UX71" s="113"/>
      <c r="UY71" s="113"/>
      <c r="UZ71" s="113"/>
      <c r="VA71" s="113"/>
      <c r="VB71" s="113"/>
      <c r="VC71" s="113"/>
      <c r="VD71" s="113"/>
      <c r="VE71" s="113"/>
      <c r="VF71" s="113"/>
      <c r="VG71" s="113"/>
      <c r="VH71" s="113"/>
      <c r="VI71" s="113"/>
      <c r="VJ71" s="113"/>
      <c r="VK71" s="113"/>
      <c r="VL71" s="113"/>
      <c r="VM71" s="113"/>
      <c r="VN71" s="113"/>
      <c r="VO71" s="113"/>
      <c r="VP71" s="113"/>
      <c r="VQ71" s="113"/>
      <c r="VR71" s="113"/>
      <c r="VS71" s="113"/>
      <c r="VT71" s="113"/>
      <c r="VU71" s="113"/>
      <c r="VV71" s="113"/>
      <c r="VW71" s="113"/>
      <c r="VX71" s="113"/>
      <c r="VY71" s="113"/>
      <c r="VZ71" s="113"/>
      <c r="WA71" s="113"/>
      <c r="WB71" s="113"/>
      <c r="WC71" s="113"/>
      <c r="WD71" s="113"/>
      <c r="WE71" s="113"/>
      <c r="WF71" s="113"/>
      <c r="WG71" s="113"/>
      <c r="WH71" s="113"/>
      <c r="WI71" s="113"/>
      <c r="WJ71" s="113"/>
      <c r="WK71" s="113"/>
      <c r="WL71" s="113"/>
      <c r="WM71" s="113"/>
      <c r="WN71" s="113"/>
      <c r="WO71" s="113"/>
      <c r="WP71" s="113"/>
      <c r="WQ71" s="113"/>
      <c r="WR71" s="113"/>
      <c r="WS71" s="113"/>
      <c r="WT71" s="113"/>
      <c r="WU71" s="113"/>
      <c r="WV71" s="113"/>
      <c r="WW71" s="113"/>
      <c r="WX71" s="113"/>
      <c r="WY71" s="113"/>
      <c r="WZ71" s="113"/>
      <c r="XA71" s="113"/>
      <c r="XB71" s="113"/>
      <c r="XC71" s="113"/>
      <c r="XD71" s="113"/>
      <c r="XE71" s="113"/>
      <c r="XF71" s="113"/>
      <c r="XG71" s="113"/>
      <c r="XH71" s="113"/>
      <c r="XI71" s="113"/>
      <c r="XJ71" s="113"/>
      <c r="XK71" s="113"/>
      <c r="XL71" s="113"/>
      <c r="XM71" s="113"/>
      <c r="XN71" s="113"/>
      <c r="XO71" s="113"/>
      <c r="XP71" s="113"/>
      <c r="XQ71" s="113"/>
      <c r="XR71" s="113"/>
      <c r="XS71" s="113"/>
      <c r="XT71" s="113"/>
      <c r="XU71" s="113"/>
      <c r="XV71" s="113"/>
      <c r="XW71" s="113"/>
      <c r="XX71" s="113"/>
      <c r="XY71" s="113"/>
      <c r="XZ71" s="113"/>
      <c r="YA71" s="113"/>
      <c r="YB71" s="113"/>
      <c r="YC71" s="113"/>
      <c r="YD71" s="113"/>
      <c r="YE71" s="113"/>
      <c r="YF71" s="113"/>
      <c r="YG71" s="113"/>
      <c r="YH71" s="113"/>
      <c r="YI71" s="113"/>
      <c r="YJ71" s="113"/>
      <c r="YK71" s="113"/>
      <c r="YL71" s="113"/>
      <c r="YM71" s="113"/>
      <c r="YN71" s="113"/>
      <c r="YO71" s="113"/>
      <c r="YP71" s="113"/>
      <c r="YQ71" s="113"/>
      <c r="YR71" s="113"/>
      <c r="YS71" s="113"/>
      <c r="YT71" s="113"/>
      <c r="YU71" s="113"/>
      <c r="YV71" s="113"/>
      <c r="YW71" s="113"/>
      <c r="YX71" s="113"/>
      <c r="YY71" s="113"/>
      <c r="YZ71" s="113"/>
      <c r="ZA71" s="113"/>
      <c r="ZB71" s="113"/>
      <c r="ZC71" s="113"/>
      <c r="ZD71" s="113"/>
      <c r="ZE71" s="113"/>
      <c r="ZF71" s="113"/>
      <c r="ZG71" s="113"/>
      <c r="ZH71" s="113"/>
      <c r="ZI71" s="113"/>
      <c r="ZJ71" s="113"/>
      <c r="ZK71" s="113"/>
      <c r="ZL71" s="113"/>
      <c r="ZM71" s="113"/>
      <c r="ZN71" s="113"/>
      <c r="ZO71" s="113"/>
      <c r="ZP71" s="113"/>
      <c r="ZQ71" s="113"/>
      <c r="ZR71" s="113"/>
      <c r="ZS71" s="113"/>
      <c r="ZT71" s="113"/>
      <c r="ZU71" s="113"/>
      <c r="ZV71" s="113"/>
      <c r="ZW71" s="113"/>
      <c r="ZX71" s="113"/>
      <c r="ZY71" s="113"/>
      <c r="ZZ71" s="113"/>
    </row>
    <row r="72" spans="1:702" hidden="1" outlineLevel="1">
      <c r="A72" s="8">
        <v>42401</v>
      </c>
      <c r="B72" s="113">
        <v>181386.31084147</v>
      </c>
      <c r="C72" s="113">
        <v>4826.0225719399996</v>
      </c>
      <c r="D72" s="113">
        <v>1253.25640537</v>
      </c>
      <c r="E72" s="113">
        <v>13180.25758168</v>
      </c>
      <c r="F72" s="113">
        <v>17.435865369999998</v>
      </c>
      <c r="G72" s="113">
        <v>210.34375348</v>
      </c>
      <c r="H72" s="113">
        <v>5281.4561579000001</v>
      </c>
      <c r="I72" s="113">
        <v>134637.43451387002</v>
      </c>
      <c r="J72" s="113">
        <v>7024.4231322200003</v>
      </c>
      <c r="K72" s="113">
        <v>40.369719779999997</v>
      </c>
      <c r="L72" s="113">
        <v>606.2754754</v>
      </c>
      <c r="M72" s="169" t="s">
        <v>189</v>
      </c>
      <c r="N72" s="113">
        <v>5697.5937575500002</v>
      </c>
      <c r="O72" s="113">
        <v>5046.8120654100003</v>
      </c>
      <c r="P72" s="113">
        <v>2385.69079629</v>
      </c>
      <c r="Q72" s="113">
        <v>3.7737662799999998</v>
      </c>
      <c r="R72" s="113">
        <v>25.943222810000002</v>
      </c>
      <c r="S72" s="113">
        <v>533.65698276000001</v>
      </c>
      <c r="T72" s="113">
        <v>615.56507336000004</v>
      </c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  <c r="JD72" s="113"/>
      <c r="JE72" s="113"/>
      <c r="JF72" s="113"/>
      <c r="JG72" s="113"/>
      <c r="JH72" s="113"/>
      <c r="JI72" s="113"/>
      <c r="JJ72" s="113"/>
      <c r="JK72" s="113"/>
      <c r="JL72" s="113"/>
      <c r="JM72" s="113"/>
      <c r="JN72" s="113"/>
      <c r="JO72" s="113"/>
      <c r="JP72" s="113"/>
      <c r="JQ72" s="113"/>
      <c r="JR72" s="113"/>
      <c r="JS72" s="113"/>
      <c r="JT72" s="113"/>
      <c r="JU72" s="113"/>
      <c r="JV72" s="113"/>
      <c r="JW72" s="113"/>
      <c r="JX72" s="113"/>
      <c r="JY72" s="113"/>
      <c r="JZ72" s="113"/>
      <c r="KA72" s="113"/>
      <c r="KB72" s="113"/>
      <c r="KC72" s="113"/>
      <c r="KD72" s="113"/>
      <c r="KE72" s="113"/>
      <c r="KF72" s="113"/>
      <c r="KG72" s="113"/>
      <c r="KH72" s="113"/>
      <c r="KI72" s="113"/>
      <c r="KJ72" s="113"/>
      <c r="KK72" s="113"/>
      <c r="KL72" s="113"/>
      <c r="KM72" s="113"/>
      <c r="KN72" s="113"/>
      <c r="KO72" s="113"/>
      <c r="KP72" s="113"/>
      <c r="KQ72" s="113"/>
      <c r="KR72" s="113"/>
      <c r="KS72" s="113"/>
      <c r="KT72" s="113"/>
      <c r="KU72" s="113"/>
      <c r="KV72" s="113"/>
      <c r="KW72" s="113"/>
      <c r="KX72" s="113"/>
      <c r="KY72" s="113"/>
      <c r="KZ72" s="113"/>
      <c r="LA72" s="113"/>
      <c r="LB72" s="113"/>
      <c r="LC72" s="113"/>
      <c r="LD72" s="113"/>
      <c r="LE72" s="113"/>
      <c r="LF72" s="113"/>
      <c r="LG72" s="113"/>
      <c r="LH72" s="113"/>
      <c r="LI72" s="113"/>
      <c r="LJ72" s="113"/>
      <c r="LK72" s="113"/>
      <c r="LL72" s="113"/>
      <c r="LM72" s="113"/>
      <c r="LN72" s="113"/>
      <c r="LO72" s="113"/>
      <c r="LP72" s="113"/>
      <c r="LQ72" s="113"/>
      <c r="LR72" s="113"/>
      <c r="LS72" s="113"/>
      <c r="LT72" s="113"/>
      <c r="LU72" s="113"/>
      <c r="LV72" s="113"/>
      <c r="LW72" s="113"/>
      <c r="LX72" s="113"/>
      <c r="LY72" s="113"/>
      <c r="LZ72" s="113"/>
      <c r="MA72" s="113"/>
      <c r="MB72" s="113"/>
      <c r="MC72" s="113"/>
      <c r="MD72" s="113"/>
      <c r="ME72" s="113"/>
      <c r="MF72" s="113"/>
      <c r="MG72" s="113"/>
      <c r="MH72" s="113"/>
      <c r="MI72" s="113"/>
      <c r="MJ72" s="113"/>
      <c r="MK72" s="113"/>
      <c r="ML72" s="113"/>
      <c r="MM72" s="113"/>
      <c r="MN72" s="113"/>
      <c r="MO72" s="113"/>
      <c r="MP72" s="113"/>
      <c r="MQ72" s="113"/>
      <c r="MR72" s="113"/>
      <c r="MS72" s="113"/>
      <c r="MT72" s="113"/>
      <c r="MU72" s="113"/>
      <c r="MV72" s="113"/>
      <c r="MW72" s="113"/>
      <c r="MX72" s="113"/>
      <c r="MY72" s="113"/>
      <c r="MZ72" s="113"/>
      <c r="NA72" s="113"/>
      <c r="NB72" s="113"/>
      <c r="NC72" s="113"/>
      <c r="ND72" s="113"/>
      <c r="NE72" s="113"/>
      <c r="NF72" s="113"/>
      <c r="NG72" s="113"/>
      <c r="NH72" s="113"/>
      <c r="NI72" s="113"/>
      <c r="NJ72" s="113"/>
      <c r="NK72" s="113"/>
      <c r="NL72" s="113"/>
      <c r="NM72" s="113"/>
      <c r="NN72" s="113"/>
      <c r="NO72" s="113"/>
      <c r="NP72" s="113"/>
      <c r="NQ72" s="113"/>
      <c r="NR72" s="113"/>
      <c r="NS72" s="113"/>
      <c r="NT72" s="113"/>
      <c r="NU72" s="113"/>
      <c r="NV72" s="113"/>
      <c r="NW72" s="113"/>
      <c r="NX72" s="113"/>
      <c r="NY72" s="113"/>
      <c r="NZ72" s="113"/>
      <c r="OA72" s="113"/>
      <c r="OB72" s="113"/>
      <c r="OC72" s="113"/>
      <c r="OD72" s="113"/>
      <c r="OE72" s="113"/>
      <c r="OF72" s="113"/>
      <c r="OG72" s="113"/>
      <c r="OH72" s="113"/>
      <c r="OI72" s="113"/>
      <c r="OJ72" s="113"/>
      <c r="OK72" s="113"/>
      <c r="OL72" s="113"/>
      <c r="OM72" s="113"/>
      <c r="ON72" s="113"/>
      <c r="OO72" s="113"/>
      <c r="OP72" s="113"/>
      <c r="OQ72" s="113"/>
      <c r="OR72" s="113"/>
      <c r="OS72" s="113"/>
      <c r="OT72" s="113"/>
      <c r="OU72" s="113"/>
      <c r="OV72" s="113"/>
      <c r="OW72" s="113"/>
      <c r="OX72" s="113"/>
      <c r="OY72" s="113"/>
      <c r="OZ72" s="113"/>
      <c r="PA72" s="113"/>
      <c r="PB72" s="113"/>
      <c r="PC72" s="113"/>
      <c r="PD72" s="113"/>
      <c r="PE72" s="113"/>
      <c r="PF72" s="113"/>
      <c r="PG72" s="113"/>
      <c r="PH72" s="113"/>
      <c r="PI72" s="113"/>
      <c r="PJ72" s="113"/>
      <c r="PK72" s="113"/>
      <c r="PL72" s="113"/>
      <c r="PM72" s="113"/>
      <c r="PN72" s="113"/>
      <c r="PO72" s="113"/>
      <c r="PP72" s="113"/>
      <c r="PQ72" s="113"/>
      <c r="PR72" s="113"/>
      <c r="PS72" s="113"/>
      <c r="PT72" s="113"/>
      <c r="PU72" s="113"/>
      <c r="PV72" s="113"/>
      <c r="PW72" s="113"/>
      <c r="PX72" s="113"/>
      <c r="PY72" s="113"/>
      <c r="PZ72" s="113"/>
      <c r="QA72" s="113"/>
      <c r="QB72" s="113"/>
      <c r="QC72" s="113"/>
      <c r="QD72" s="113"/>
      <c r="QE72" s="113"/>
      <c r="QF72" s="113"/>
      <c r="QG72" s="113"/>
      <c r="QH72" s="113"/>
      <c r="QI72" s="113"/>
      <c r="QJ72" s="113"/>
      <c r="QK72" s="113"/>
      <c r="QL72" s="113"/>
      <c r="QM72" s="113"/>
      <c r="QN72" s="113"/>
      <c r="QO72" s="113"/>
      <c r="QP72" s="113"/>
      <c r="QQ72" s="113"/>
      <c r="QR72" s="113"/>
      <c r="QS72" s="113"/>
      <c r="QT72" s="113"/>
      <c r="QU72" s="113"/>
      <c r="QV72" s="113"/>
      <c r="QW72" s="113"/>
      <c r="QX72" s="113"/>
      <c r="QY72" s="113"/>
      <c r="QZ72" s="113"/>
      <c r="RA72" s="113"/>
      <c r="RB72" s="113"/>
      <c r="RC72" s="113"/>
      <c r="RD72" s="113"/>
      <c r="RE72" s="113"/>
      <c r="RF72" s="113"/>
      <c r="RG72" s="113"/>
      <c r="RH72" s="113"/>
      <c r="RI72" s="113"/>
      <c r="RJ72" s="113"/>
      <c r="RK72" s="113"/>
      <c r="RL72" s="113"/>
      <c r="RM72" s="113"/>
      <c r="RN72" s="113"/>
      <c r="RO72" s="113"/>
      <c r="RP72" s="113"/>
      <c r="RQ72" s="113"/>
      <c r="RR72" s="113"/>
      <c r="RS72" s="113"/>
      <c r="RT72" s="113"/>
      <c r="RU72" s="113"/>
      <c r="RV72" s="113"/>
      <c r="RW72" s="113"/>
      <c r="RX72" s="113"/>
      <c r="RY72" s="113"/>
      <c r="RZ72" s="113"/>
      <c r="SA72" s="113"/>
      <c r="SB72" s="113"/>
      <c r="SC72" s="113"/>
      <c r="SD72" s="113"/>
      <c r="SE72" s="113"/>
      <c r="SF72" s="113"/>
      <c r="SG72" s="113"/>
      <c r="SH72" s="113"/>
      <c r="SI72" s="113"/>
      <c r="SJ72" s="113"/>
      <c r="SK72" s="113"/>
      <c r="SL72" s="113"/>
      <c r="SM72" s="113"/>
      <c r="SN72" s="113"/>
      <c r="SO72" s="113"/>
      <c r="SP72" s="113"/>
      <c r="SQ72" s="113"/>
      <c r="SR72" s="113"/>
      <c r="SS72" s="113"/>
      <c r="ST72" s="113"/>
      <c r="SU72" s="113"/>
      <c r="SV72" s="113"/>
      <c r="SW72" s="113"/>
      <c r="SX72" s="113"/>
      <c r="SY72" s="113"/>
      <c r="SZ72" s="113"/>
      <c r="TA72" s="113"/>
      <c r="TB72" s="113"/>
      <c r="TC72" s="113"/>
      <c r="TD72" s="113"/>
      <c r="TE72" s="113"/>
      <c r="TF72" s="113"/>
      <c r="TG72" s="113"/>
      <c r="TH72" s="113"/>
      <c r="TI72" s="113"/>
      <c r="TJ72" s="113"/>
      <c r="TK72" s="113"/>
      <c r="TL72" s="113"/>
      <c r="TM72" s="113"/>
      <c r="TN72" s="113"/>
      <c r="TO72" s="113"/>
      <c r="TP72" s="113"/>
      <c r="TQ72" s="113"/>
      <c r="TR72" s="113"/>
      <c r="TS72" s="113"/>
      <c r="TT72" s="113"/>
      <c r="TU72" s="113"/>
      <c r="TV72" s="113"/>
      <c r="TW72" s="113"/>
      <c r="TX72" s="113"/>
      <c r="TY72" s="113"/>
      <c r="TZ72" s="113"/>
      <c r="UA72" s="113"/>
      <c r="UB72" s="113"/>
      <c r="UC72" s="113"/>
      <c r="UD72" s="113"/>
      <c r="UE72" s="113"/>
      <c r="UF72" s="113"/>
      <c r="UG72" s="113"/>
      <c r="UH72" s="113"/>
      <c r="UI72" s="113"/>
      <c r="UJ72" s="113"/>
      <c r="UK72" s="113"/>
      <c r="UL72" s="113"/>
      <c r="UM72" s="113"/>
      <c r="UN72" s="113"/>
      <c r="UO72" s="113"/>
      <c r="UP72" s="113"/>
      <c r="UQ72" s="113"/>
      <c r="UR72" s="113"/>
      <c r="US72" s="113"/>
      <c r="UT72" s="113"/>
      <c r="UU72" s="113"/>
      <c r="UV72" s="113"/>
      <c r="UW72" s="113"/>
      <c r="UX72" s="113"/>
      <c r="UY72" s="113"/>
      <c r="UZ72" s="113"/>
      <c r="VA72" s="113"/>
      <c r="VB72" s="113"/>
      <c r="VC72" s="113"/>
      <c r="VD72" s="113"/>
      <c r="VE72" s="113"/>
      <c r="VF72" s="113"/>
      <c r="VG72" s="113"/>
      <c r="VH72" s="113"/>
      <c r="VI72" s="113"/>
      <c r="VJ72" s="113"/>
      <c r="VK72" s="113"/>
      <c r="VL72" s="113"/>
      <c r="VM72" s="113"/>
      <c r="VN72" s="113"/>
      <c r="VO72" s="113"/>
      <c r="VP72" s="113"/>
      <c r="VQ72" s="113"/>
      <c r="VR72" s="113"/>
      <c r="VS72" s="113"/>
      <c r="VT72" s="113"/>
      <c r="VU72" s="113"/>
      <c r="VV72" s="113"/>
      <c r="VW72" s="113"/>
      <c r="VX72" s="113"/>
      <c r="VY72" s="113"/>
      <c r="VZ72" s="113"/>
      <c r="WA72" s="113"/>
      <c r="WB72" s="113"/>
      <c r="WC72" s="113"/>
      <c r="WD72" s="113"/>
      <c r="WE72" s="113"/>
      <c r="WF72" s="113"/>
      <c r="WG72" s="113"/>
      <c r="WH72" s="113"/>
      <c r="WI72" s="113"/>
      <c r="WJ72" s="113"/>
      <c r="WK72" s="113"/>
      <c r="WL72" s="113"/>
      <c r="WM72" s="113"/>
      <c r="WN72" s="113"/>
      <c r="WO72" s="113"/>
      <c r="WP72" s="113"/>
      <c r="WQ72" s="113"/>
      <c r="WR72" s="113"/>
      <c r="WS72" s="113"/>
      <c r="WT72" s="113"/>
      <c r="WU72" s="113"/>
      <c r="WV72" s="113"/>
      <c r="WW72" s="113"/>
      <c r="WX72" s="113"/>
      <c r="WY72" s="113"/>
      <c r="WZ72" s="113"/>
      <c r="XA72" s="113"/>
      <c r="XB72" s="113"/>
      <c r="XC72" s="113"/>
      <c r="XD72" s="113"/>
      <c r="XE72" s="113"/>
      <c r="XF72" s="113"/>
      <c r="XG72" s="113"/>
      <c r="XH72" s="113"/>
      <c r="XI72" s="113"/>
      <c r="XJ72" s="113"/>
      <c r="XK72" s="113"/>
      <c r="XL72" s="113"/>
      <c r="XM72" s="113"/>
      <c r="XN72" s="113"/>
      <c r="XO72" s="113"/>
      <c r="XP72" s="113"/>
      <c r="XQ72" s="113"/>
      <c r="XR72" s="113"/>
      <c r="XS72" s="113"/>
      <c r="XT72" s="113"/>
      <c r="XU72" s="113"/>
      <c r="XV72" s="113"/>
      <c r="XW72" s="113"/>
      <c r="XX72" s="113"/>
      <c r="XY72" s="113"/>
      <c r="XZ72" s="113"/>
      <c r="YA72" s="113"/>
      <c r="YB72" s="113"/>
      <c r="YC72" s="113"/>
      <c r="YD72" s="113"/>
      <c r="YE72" s="113"/>
      <c r="YF72" s="113"/>
      <c r="YG72" s="113"/>
      <c r="YH72" s="113"/>
      <c r="YI72" s="113"/>
      <c r="YJ72" s="113"/>
      <c r="YK72" s="113"/>
      <c r="YL72" s="113"/>
      <c r="YM72" s="113"/>
      <c r="YN72" s="113"/>
      <c r="YO72" s="113"/>
      <c r="YP72" s="113"/>
      <c r="YQ72" s="113"/>
      <c r="YR72" s="113"/>
      <c r="YS72" s="113"/>
      <c r="YT72" s="113"/>
      <c r="YU72" s="113"/>
      <c r="YV72" s="113"/>
      <c r="YW72" s="113"/>
      <c r="YX72" s="113"/>
      <c r="YY72" s="113"/>
      <c r="YZ72" s="113"/>
      <c r="ZA72" s="113"/>
      <c r="ZB72" s="113"/>
      <c r="ZC72" s="113"/>
      <c r="ZD72" s="113"/>
      <c r="ZE72" s="113"/>
      <c r="ZF72" s="113"/>
      <c r="ZG72" s="113"/>
      <c r="ZH72" s="113"/>
      <c r="ZI72" s="113"/>
      <c r="ZJ72" s="113"/>
      <c r="ZK72" s="113"/>
      <c r="ZL72" s="113"/>
      <c r="ZM72" s="113"/>
      <c r="ZN72" s="113"/>
      <c r="ZO72" s="113"/>
      <c r="ZP72" s="113"/>
      <c r="ZQ72" s="113"/>
      <c r="ZR72" s="113"/>
      <c r="ZS72" s="113"/>
      <c r="ZT72" s="113"/>
      <c r="ZU72" s="113"/>
      <c r="ZV72" s="113"/>
      <c r="ZW72" s="113"/>
      <c r="ZX72" s="113"/>
      <c r="ZY72" s="113"/>
      <c r="ZZ72" s="113"/>
    </row>
    <row r="73" spans="1:702" hidden="1" outlineLevel="1">
      <c r="A73" s="8">
        <v>42430</v>
      </c>
      <c r="B73" s="113">
        <v>181829.34269885</v>
      </c>
      <c r="C73" s="113">
        <v>5324.0770598899999</v>
      </c>
      <c r="D73" s="113">
        <v>1120.7698077499999</v>
      </c>
      <c r="E73" s="113">
        <v>15408.88254658</v>
      </c>
      <c r="F73" s="113">
        <v>17.085723170000001</v>
      </c>
      <c r="G73" s="113">
        <v>217.3930761</v>
      </c>
      <c r="H73" s="113">
        <v>5058.3271124599996</v>
      </c>
      <c r="I73" s="113">
        <v>132773.48108870999</v>
      </c>
      <c r="J73" s="113">
        <v>6911.4531587000001</v>
      </c>
      <c r="K73" s="113">
        <v>41.664695930000001</v>
      </c>
      <c r="L73" s="113">
        <v>607.36754998000004</v>
      </c>
      <c r="M73" s="169" t="s">
        <v>189</v>
      </c>
      <c r="N73" s="113">
        <v>5914.9289043700001</v>
      </c>
      <c r="O73" s="113">
        <v>4963.5688038500002</v>
      </c>
      <c r="P73" s="113">
        <v>2283.6603585500002</v>
      </c>
      <c r="Q73" s="113">
        <v>3.74100659</v>
      </c>
      <c r="R73" s="113">
        <v>24.446864160000001</v>
      </c>
      <c r="S73" s="113">
        <v>536.93240940999999</v>
      </c>
      <c r="T73" s="113">
        <v>621.56253264999998</v>
      </c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  <c r="OQ73" s="113"/>
      <c r="OR73" s="113"/>
      <c r="OS73" s="113"/>
      <c r="OT73" s="113"/>
      <c r="OU73" s="113"/>
      <c r="OV73" s="113"/>
      <c r="OW73" s="113"/>
      <c r="OX73" s="113"/>
      <c r="OY73" s="113"/>
      <c r="OZ73" s="113"/>
      <c r="PA73" s="113"/>
      <c r="PB73" s="113"/>
      <c r="PC73" s="113"/>
      <c r="PD73" s="113"/>
      <c r="PE73" s="113"/>
      <c r="PF73" s="113"/>
      <c r="PG73" s="113"/>
      <c r="PH73" s="113"/>
      <c r="PI73" s="113"/>
      <c r="PJ73" s="113"/>
      <c r="PK73" s="113"/>
      <c r="PL73" s="113"/>
      <c r="PM73" s="113"/>
      <c r="PN73" s="113"/>
      <c r="PO73" s="113"/>
      <c r="PP73" s="113"/>
      <c r="PQ73" s="113"/>
      <c r="PR73" s="113"/>
      <c r="PS73" s="113"/>
      <c r="PT73" s="113"/>
      <c r="PU73" s="113"/>
      <c r="PV73" s="113"/>
      <c r="PW73" s="113"/>
      <c r="PX73" s="113"/>
      <c r="PY73" s="113"/>
      <c r="PZ73" s="113"/>
      <c r="QA73" s="113"/>
      <c r="QB73" s="113"/>
      <c r="QC73" s="113"/>
      <c r="QD73" s="113"/>
      <c r="QE73" s="113"/>
      <c r="QF73" s="113"/>
      <c r="QG73" s="113"/>
      <c r="QH73" s="113"/>
      <c r="QI73" s="113"/>
      <c r="QJ73" s="113"/>
      <c r="QK73" s="113"/>
      <c r="QL73" s="113"/>
      <c r="QM73" s="113"/>
      <c r="QN73" s="113"/>
      <c r="QO73" s="113"/>
      <c r="QP73" s="113"/>
      <c r="QQ73" s="113"/>
      <c r="QR73" s="113"/>
      <c r="QS73" s="113"/>
      <c r="QT73" s="113"/>
      <c r="QU73" s="113"/>
      <c r="QV73" s="113"/>
      <c r="QW73" s="113"/>
      <c r="QX73" s="113"/>
      <c r="QY73" s="113"/>
      <c r="QZ73" s="113"/>
      <c r="RA73" s="113"/>
      <c r="RB73" s="113"/>
      <c r="RC73" s="113"/>
      <c r="RD73" s="113"/>
      <c r="RE73" s="113"/>
      <c r="RF73" s="113"/>
      <c r="RG73" s="113"/>
      <c r="RH73" s="113"/>
      <c r="RI73" s="113"/>
      <c r="RJ73" s="113"/>
      <c r="RK73" s="113"/>
      <c r="RL73" s="113"/>
      <c r="RM73" s="113"/>
      <c r="RN73" s="113"/>
      <c r="RO73" s="113"/>
      <c r="RP73" s="113"/>
      <c r="RQ73" s="113"/>
      <c r="RR73" s="113"/>
      <c r="RS73" s="113"/>
      <c r="RT73" s="113"/>
      <c r="RU73" s="113"/>
      <c r="RV73" s="113"/>
      <c r="RW73" s="113"/>
      <c r="RX73" s="113"/>
      <c r="RY73" s="113"/>
      <c r="RZ73" s="113"/>
      <c r="SA73" s="113"/>
      <c r="SB73" s="113"/>
      <c r="SC73" s="113"/>
      <c r="SD73" s="113"/>
      <c r="SE73" s="113"/>
      <c r="SF73" s="113"/>
      <c r="SG73" s="113"/>
      <c r="SH73" s="113"/>
      <c r="SI73" s="113"/>
      <c r="SJ73" s="113"/>
      <c r="SK73" s="113"/>
      <c r="SL73" s="113"/>
      <c r="SM73" s="113"/>
      <c r="SN73" s="113"/>
      <c r="SO73" s="113"/>
      <c r="SP73" s="113"/>
      <c r="SQ73" s="113"/>
      <c r="SR73" s="113"/>
      <c r="SS73" s="113"/>
      <c r="ST73" s="113"/>
      <c r="SU73" s="113"/>
      <c r="SV73" s="113"/>
      <c r="SW73" s="113"/>
      <c r="SX73" s="113"/>
      <c r="SY73" s="113"/>
      <c r="SZ73" s="113"/>
      <c r="TA73" s="113"/>
      <c r="TB73" s="113"/>
      <c r="TC73" s="113"/>
      <c r="TD73" s="113"/>
      <c r="TE73" s="113"/>
      <c r="TF73" s="113"/>
      <c r="TG73" s="113"/>
      <c r="TH73" s="113"/>
      <c r="TI73" s="113"/>
      <c r="TJ73" s="113"/>
      <c r="TK73" s="113"/>
      <c r="TL73" s="113"/>
      <c r="TM73" s="113"/>
      <c r="TN73" s="113"/>
      <c r="TO73" s="113"/>
      <c r="TP73" s="113"/>
      <c r="TQ73" s="113"/>
      <c r="TR73" s="113"/>
      <c r="TS73" s="113"/>
      <c r="TT73" s="113"/>
      <c r="TU73" s="113"/>
      <c r="TV73" s="113"/>
      <c r="TW73" s="113"/>
      <c r="TX73" s="113"/>
      <c r="TY73" s="113"/>
      <c r="TZ73" s="113"/>
      <c r="UA73" s="113"/>
      <c r="UB73" s="113"/>
      <c r="UC73" s="113"/>
      <c r="UD73" s="113"/>
      <c r="UE73" s="113"/>
      <c r="UF73" s="113"/>
      <c r="UG73" s="113"/>
      <c r="UH73" s="113"/>
      <c r="UI73" s="113"/>
      <c r="UJ73" s="113"/>
      <c r="UK73" s="113"/>
      <c r="UL73" s="113"/>
      <c r="UM73" s="113"/>
      <c r="UN73" s="113"/>
      <c r="UO73" s="113"/>
      <c r="UP73" s="113"/>
      <c r="UQ73" s="113"/>
      <c r="UR73" s="113"/>
      <c r="US73" s="113"/>
      <c r="UT73" s="113"/>
      <c r="UU73" s="113"/>
      <c r="UV73" s="113"/>
      <c r="UW73" s="113"/>
      <c r="UX73" s="113"/>
      <c r="UY73" s="113"/>
      <c r="UZ73" s="113"/>
      <c r="VA73" s="113"/>
      <c r="VB73" s="113"/>
      <c r="VC73" s="113"/>
      <c r="VD73" s="113"/>
      <c r="VE73" s="113"/>
      <c r="VF73" s="113"/>
      <c r="VG73" s="113"/>
      <c r="VH73" s="113"/>
      <c r="VI73" s="113"/>
      <c r="VJ73" s="113"/>
      <c r="VK73" s="113"/>
      <c r="VL73" s="113"/>
      <c r="VM73" s="113"/>
      <c r="VN73" s="113"/>
      <c r="VO73" s="113"/>
      <c r="VP73" s="113"/>
      <c r="VQ73" s="113"/>
      <c r="VR73" s="113"/>
      <c r="VS73" s="113"/>
      <c r="VT73" s="113"/>
      <c r="VU73" s="113"/>
      <c r="VV73" s="113"/>
      <c r="VW73" s="113"/>
      <c r="VX73" s="113"/>
      <c r="VY73" s="113"/>
      <c r="VZ73" s="113"/>
      <c r="WA73" s="113"/>
      <c r="WB73" s="113"/>
      <c r="WC73" s="113"/>
      <c r="WD73" s="113"/>
      <c r="WE73" s="113"/>
      <c r="WF73" s="113"/>
      <c r="WG73" s="113"/>
      <c r="WH73" s="113"/>
      <c r="WI73" s="113"/>
      <c r="WJ73" s="113"/>
      <c r="WK73" s="113"/>
      <c r="WL73" s="113"/>
      <c r="WM73" s="113"/>
      <c r="WN73" s="113"/>
      <c r="WO73" s="113"/>
      <c r="WP73" s="113"/>
      <c r="WQ73" s="113"/>
      <c r="WR73" s="113"/>
      <c r="WS73" s="113"/>
      <c r="WT73" s="113"/>
      <c r="WU73" s="113"/>
      <c r="WV73" s="113"/>
      <c r="WW73" s="113"/>
      <c r="WX73" s="113"/>
      <c r="WY73" s="113"/>
      <c r="WZ73" s="113"/>
      <c r="XA73" s="113"/>
      <c r="XB73" s="113"/>
      <c r="XC73" s="113"/>
      <c r="XD73" s="113"/>
      <c r="XE73" s="113"/>
      <c r="XF73" s="113"/>
      <c r="XG73" s="113"/>
      <c r="XH73" s="113"/>
      <c r="XI73" s="113"/>
      <c r="XJ73" s="113"/>
      <c r="XK73" s="113"/>
      <c r="XL73" s="113"/>
      <c r="XM73" s="113"/>
      <c r="XN73" s="113"/>
      <c r="XO73" s="113"/>
      <c r="XP73" s="113"/>
      <c r="XQ73" s="113"/>
      <c r="XR73" s="113"/>
      <c r="XS73" s="113"/>
      <c r="XT73" s="113"/>
      <c r="XU73" s="113"/>
      <c r="XV73" s="113"/>
      <c r="XW73" s="113"/>
      <c r="XX73" s="113"/>
      <c r="XY73" s="113"/>
      <c r="XZ73" s="113"/>
      <c r="YA73" s="113"/>
      <c r="YB73" s="113"/>
      <c r="YC73" s="113"/>
      <c r="YD73" s="113"/>
      <c r="YE73" s="113"/>
      <c r="YF73" s="113"/>
      <c r="YG73" s="113"/>
      <c r="YH73" s="113"/>
      <c r="YI73" s="113"/>
      <c r="YJ73" s="113"/>
      <c r="YK73" s="113"/>
      <c r="YL73" s="113"/>
      <c r="YM73" s="113"/>
      <c r="YN73" s="113"/>
      <c r="YO73" s="113"/>
      <c r="YP73" s="113"/>
      <c r="YQ73" s="113"/>
      <c r="YR73" s="113"/>
      <c r="YS73" s="113"/>
      <c r="YT73" s="113"/>
      <c r="YU73" s="113"/>
      <c r="YV73" s="113"/>
      <c r="YW73" s="113"/>
      <c r="YX73" s="113"/>
      <c r="YY73" s="113"/>
      <c r="YZ73" s="113"/>
      <c r="ZA73" s="113"/>
      <c r="ZB73" s="113"/>
      <c r="ZC73" s="113"/>
      <c r="ZD73" s="113"/>
      <c r="ZE73" s="113"/>
      <c r="ZF73" s="113"/>
      <c r="ZG73" s="113"/>
      <c r="ZH73" s="113"/>
      <c r="ZI73" s="113"/>
      <c r="ZJ73" s="113"/>
      <c r="ZK73" s="113"/>
      <c r="ZL73" s="113"/>
      <c r="ZM73" s="113"/>
      <c r="ZN73" s="113"/>
      <c r="ZO73" s="113"/>
      <c r="ZP73" s="113"/>
      <c r="ZQ73" s="113"/>
      <c r="ZR73" s="113"/>
      <c r="ZS73" s="113"/>
      <c r="ZT73" s="113"/>
      <c r="ZU73" s="113"/>
      <c r="ZV73" s="113"/>
      <c r="ZW73" s="113"/>
      <c r="ZX73" s="113"/>
      <c r="ZY73" s="113"/>
      <c r="ZZ73" s="113"/>
    </row>
    <row r="74" spans="1:702" hidden="1" outlineLevel="1">
      <c r="A74" s="8">
        <v>42461</v>
      </c>
      <c r="B74" s="113">
        <v>184569.59580931001</v>
      </c>
      <c r="C74" s="113">
        <v>5434.74011539</v>
      </c>
      <c r="D74" s="113">
        <v>1202.59119289</v>
      </c>
      <c r="E74" s="113">
        <v>15026.88799771</v>
      </c>
      <c r="F74" s="113">
        <v>17.054209199999999</v>
      </c>
      <c r="G74" s="113">
        <v>215.58388776000001</v>
      </c>
      <c r="H74" s="113">
        <v>4919.6523219999999</v>
      </c>
      <c r="I74" s="113">
        <v>136926.04566522001</v>
      </c>
      <c r="J74" s="113">
        <v>6768.7894355400003</v>
      </c>
      <c r="K74" s="113">
        <v>44.64478046</v>
      </c>
      <c r="L74" s="113">
        <v>597.41822562000004</v>
      </c>
      <c r="M74" s="169" t="s">
        <v>189</v>
      </c>
      <c r="N74" s="113">
        <v>5397.5185785699996</v>
      </c>
      <c r="O74" s="113">
        <v>4848.9135248499997</v>
      </c>
      <c r="P74" s="113">
        <v>2610.8770774300001</v>
      </c>
      <c r="Q74" s="113">
        <v>3.6816380500000001</v>
      </c>
      <c r="R74" s="113">
        <v>12.556029410000001</v>
      </c>
      <c r="S74" s="113">
        <v>537.16926296999998</v>
      </c>
      <c r="T74" s="113">
        <v>5.4718662399999998</v>
      </c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3"/>
      <c r="JA74" s="113"/>
      <c r="JB74" s="113"/>
      <c r="JC74" s="113"/>
      <c r="JD74" s="113"/>
      <c r="JE74" s="113"/>
      <c r="JF74" s="113"/>
      <c r="JG74" s="113"/>
      <c r="JH74" s="113"/>
      <c r="JI74" s="113"/>
      <c r="JJ74" s="113"/>
      <c r="JK74" s="113"/>
      <c r="JL74" s="113"/>
      <c r="JM74" s="113"/>
      <c r="JN74" s="113"/>
      <c r="JO74" s="113"/>
      <c r="JP74" s="113"/>
      <c r="JQ74" s="113"/>
      <c r="JR74" s="113"/>
      <c r="JS74" s="113"/>
      <c r="JT74" s="113"/>
      <c r="JU74" s="113"/>
      <c r="JV74" s="113"/>
      <c r="JW74" s="113"/>
      <c r="JX74" s="113"/>
      <c r="JY74" s="113"/>
      <c r="JZ74" s="113"/>
      <c r="KA74" s="113"/>
      <c r="KB74" s="113"/>
      <c r="KC74" s="113"/>
      <c r="KD74" s="113"/>
      <c r="KE74" s="113"/>
      <c r="KF74" s="113"/>
      <c r="KG74" s="113"/>
      <c r="KH74" s="113"/>
      <c r="KI74" s="113"/>
      <c r="KJ74" s="113"/>
      <c r="KK74" s="113"/>
      <c r="KL74" s="113"/>
      <c r="KM74" s="113"/>
      <c r="KN74" s="113"/>
      <c r="KO74" s="113"/>
      <c r="KP74" s="113"/>
      <c r="KQ74" s="113"/>
      <c r="KR74" s="113"/>
      <c r="KS74" s="113"/>
      <c r="KT74" s="113"/>
      <c r="KU74" s="113"/>
      <c r="KV74" s="113"/>
      <c r="KW74" s="113"/>
      <c r="KX74" s="113"/>
      <c r="KY74" s="113"/>
      <c r="KZ74" s="113"/>
      <c r="LA74" s="113"/>
      <c r="LB74" s="113"/>
      <c r="LC74" s="113"/>
      <c r="LD74" s="113"/>
      <c r="LE74" s="113"/>
      <c r="LF74" s="113"/>
      <c r="LG74" s="113"/>
      <c r="LH74" s="113"/>
      <c r="LI74" s="113"/>
      <c r="LJ74" s="113"/>
      <c r="LK74" s="113"/>
      <c r="LL74" s="113"/>
      <c r="LM74" s="113"/>
      <c r="LN74" s="113"/>
      <c r="LO74" s="113"/>
      <c r="LP74" s="113"/>
      <c r="LQ74" s="113"/>
      <c r="LR74" s="113"/>
      <c r="LS74" s="113"/>
      <c r="LT74" s="113"/>
      <c r="LU74" s="113"/>
      <c r="LV74" s="113"/>
      <c r="LW74" s="113"/>
      <c r="LX74" s="113"/>
      <c r="LY74" s="113"/>
      <c r="LZ74" s="113"/>
      <c r="MA74" s="113"/>
      <c r="MB74" s="113"/>
      <c r="MC74" s="113"/>
      <c r="MD74" s="113"/>
      <c r="ME74" s="113"/>
      <c r="MF74" s="113"/>
      <c r="MG74" s="113"/>
      <c r="MH74" s="113"/>
      <c r="MI74" s="113"/>
      <c r="MJ74" s="113"/>
      <c r="MK74" s="113"/>
      <c r="ML74" s="113"/>
      <c r="MM74" s="113"/>
      <c r="MN74" s="113"/>
      <c r="MO74" s="113"/>
      <c r="MP74" s="113"/>
      <c r="MQ74" s="113"/>
      <c r="MR74" s="113"/>
      <c r="MS74" s="113"/>
      <c r="MT74" s="113"/>
      <c r="MU74" s="113"/>
      <c r="MV74" s="113"/>
      <c r="MW74" s="113"/>
      <c r="MX74" s="113"/>
      <c r="MY74" s="113"/>
      <c r="MZ74" s="113"/>
      <c r="NA74" s="113"/>
      <c r="NB74" s="113"/>
      <c r="NC74" s="113"/>
      <c r="ND74" s="113"/>
      <c r="NE74" s="113"/>
      <c r="NF74" s="113"/>
      <c r="NG74" s="113"/>
      <c r="NH74" s="113"/>
      <c r="NI74" s="113"/>
      <c r="NJ74" s="113"/>
      <c r="NK74" s="113"/>
      <c r="NL74" s="113"/>
      <c r="NM74" s="113"/>
      <c r="NN74" s="113"/>
      <c r="NO74" s="113"/>
      <c r="NP74" s="113"/>
      <c r="NQ74" s="113"/>
      <c r="NR74" s="113"/>
      <c r="NS74" s="113"/>
      <c r="NT74" s="113"/>
      <c r="NU74" s="113"/>
      <c r="NV74" s="113"/>
      <c r="NW74" s="113"/>
      <c r="NX74" s="113"/>
      <c r="NY74" s="113"/>
      <c r="NZ74" s="113"/>
      <c r="OA74" s="113"/>
      <c r="OB74" s="113"/>
      <c r="OC74" s="113"/>
      <c r="OD74" s="113"/>
      <c r="OE74" s="113"/>
      <c r="OF74" s="113"/>
      <c r="OG74" s="113"/>
      <c r="OH74" s="113"/>
      <c r="OI74" s="113"/>
      <c r="OJ74" s="113"/>
      <c r="OK74" s="113"/>
      <c r="OL74" s="113"/>
      <c r="OM74" s="113"/>
      <c r="ON74" s="113"/>
      <c r="OO74" s="113"/>
      <c r="OP74" s="113"/>
      <c r="OQ74" s="113"/>
      <c r="OR74" s="113"/>
      <c r="OS74" s="113"/>
      <c r="OT74" s="113"/>
      <c r="OU74" s="113"/>
      <c r="OV74" s="113"/>
      <c r="OW74" s="113"/>
      <c r="OX74" s="113"/>
      <c r="OY74" s="113"/>
      <c r="OZ74" s="113"/>
      <c r="PA74" s="113"/>
      <c r="PB74" s="113"/>
      <c r="PC74" s="113"/>
      <c r="PD74" s="113"/>
      <c r="PE74" s="113"/>
      <c r="PF74" s="113"/>
      <c r="PG74" s="113"/>
      <c r="PH74" s="113"/>
      <c r="PI74" s="113"/>
      <c r="PJ74" s="113"/>
      <c r="PK74" s="113"/>
      <c r="PL74" s="113"/>
      <c r="PM74" s="113"/>
      <c r="PN74" s="113"/>
      <c r="PO74" s="113"/>
      <c r="PP74" s="113"/>
      <c r="PQ74" s="113"/>
      <c r="PR74" s="113"/>
      <c r="PS74" s="113"/>
      <c r="PT74" s="113"/>
      <c r="PU74" s="113"/>
      <c r="PV74" s="113"/>
      <c r="PW74" s="113"/>
      <c r="PX74" s="113"/>
      <c r="PY74" s="113"/>
      <c r="PZ74" s="113"/>
      <c r="QA74" s="113"/>
      <c r="QB74" s="113"/>
      <c r="QC74" s="113"/>
      <c r="QD74" s="113"/>
      <c r="QE74" s="113"/>
      <c r="QF74" s="113"/>
      <c r="QG74" s="113"/>
      <c r="QH74" s="113"/>
      <c r="QI74" s="113"/>
      <c r="QJ74" s="113"/>
      <c r="QK74" s="113"/>
      <c r="QL74" s="113"/>
      <c r="QM74" s="113"/>
      <c r="QN74" s="113"/>
      <c r="QO74" s="113"/>
      <c r="QP74" s="113"/>
      <c r="QQ74" s="113"/>
      <c r="QR74" s="113"/>
      <c r="QS74" s="113"/>
      <c r="QT74" s="113"/>
      <c r="QU74" s="113"/>
      <c r="QV74" s="113"/>
      <c r="QW74" s="113"/>
      <c r="QX74" s="113"/>
      <c r="QY74" s="113"/>
      <c r="QZ74" s="113"/>
      <c r="RA74" s="113"/>
      <c r="RB74" s="113"/>
      <c r="RC74" s="113"/>
      <c r="RD74" s="113"/>
      <c r="RE74" s="113"/>
      <c r="RF74" s="113"/>
      <c r="RG74" s="113"/>
      <c r="RH74" s="113"/>
      <c r="RI74" s="113"/>
      <c r="RJ74" s="113"/>
      <c r="RK74" s="113"/>
      <c r="RL74" s="113"/>
      <c r="RM74" s="113"/>
      <c r="RN74" s="113"/>
      <c r="RO74" s="113"/>
      <c r="RP74" s="113"/>
      <c r="RQ74" s="113"/>
      <c r="RR74" s="113"/>
      <c r="RS74" s="113"/>
      <c r="RT74" s="113"/>
      <c r="RU74" s="113"/>
      <c r="RV74" s="113"/>
      <c r="RW74" s="113"/>
      <c r="RX74" s="113"/>
      <c r="RY74" s="113"/>
      <c r="RZ74" s="113"/>
      <c r="SA74" s="113"/>
      <c r="SB74" s="113"/>
      <c r="SC74" s="113"/>
      <c r="SD74" s="113"/>
      <c r="SE74" s="113"/>
      <c r="SF74" s="113"/>
      <c r="SG74" s="113"/>
      <c r="SH74" s="113"/>
      <c r="SI74" s="113"/>
      <c r="SJ74" s="113"/>
      <c r="SK74" s="113"/>
      <c r="SL74" s="113"/>
      <c r="SM74" s="113"/>
      <c r="SN74" s="113"/>
      <c r="SO74" s="113"/>
      <c r="SP74" s="113"/>
      <c r="SQ74" s="113"/>
      <c r="SR74" s="113"/>
      <c r="SS74" s="113"/>
      <c r="ST74" s="113"/>
      <c r="SU74" s="113"/>
      <c r="SV74" s="113"/>
      <c r="SW74" s="113"/>
      <c r="SX74" s="113"/>
      <c r="SY74" s="113"/>
      <c r="SZ74" s="113"/>
      <c r="TA74" s="113"/>
      <c r="TB74" s="113"/>
      <c r="TC74" s="113"/>
      <c r="TD74" s="113"/>
      <c r="TE74" s="113"/>
      <c r="TF74" s="113"/>
      <c r="TG74" s="113"/>
      <c r="TH74" s="113"/>
      <c r="TI74" s="113"/>
      <c r="TJ74" s="113"/>
      <c r="TK74" s="113"/>
      <c r="TL74" s="113"/>
      <c r="TM74" s="113"/>
      <c r="TN74" s="113"/>
      <c r="TO74" s="113"/>
      <c r="TP74" s="113"/>
      <c r="TQ74" s="113"/>
      <c r="TR74" s="113"/>
      <c r="TS74" s="113"/>
      <c r="TT74" s="113"/>
      <c r="TU74" s="113"/>
      <c r="TV74" s="113"/>
      <c r="TW74" s="113"/>
      <c r="TX74" s="113"/>
      <c r="TY74" s="113"/>
      <c r="TZ74" s="113"/>
      <c r="UA74" s="113"/>
      <c r="UB74" s="113"/>
      <c r="UC74" s="113"/>
      <c r="UD74" s="113"/>
      <c r="UE74" s="113"/>
      <c r="UF74" s="113"/>
      <c r="UG74" s="113"/>
      <c r="UH74" s="113"/>
      <c r="UI74" s="113"/>
      <c r="UJ74" s="113"/>
      <c r="UK74" s="113"/>
      <c r="UL74" s="113"/>
      <c r="UM74" s="113"/>
      <c r="UN74" s="113"/>
      <c r="UO74" s="113"/>
      <c r="UP74" s="113"/>
      <c r="UQ74" s="113"/>
      <c r="UR74" s="113"/>
      <c r="US74" s="113"/>
      <c r="UT74" s="113"/>
      <c r="UU74" s="113"/>
      <c r="UV74" s="113"/>
      <c r="UW74" s="113"/>
      <c r="UX74" s="113"/>
      <c r="UY74" s="113"/>
      <c r="UZ74" s="113"/>
      <c r="VA74" s="113"/>
      <c r="VB74" s="113"/>
      <c r="VC74" s="113"/>
      <c r="VD74" s="113"/>
      <c r="VE74" s="113"/>
      <c r="VF74" s="113"/>
      <c r="VG74" s="113"/>
      <c r="VH74" s="113"/>
      <c r="VI74" s="113"/>
      <c r="VJ74" s="113"/>
      <c r="VK74" s="113"/>
      <c r="VL74" s="113"/>
      <c r="VM74" s="113"/>
      <c r="VN74" s="113"/>
      <c r="VO74" s="113"/>
      <c r="VP74" s="113"/>
      <c r="VQ74" s="113"/>
      <c r="VR74" s="113"/>
      <c r="VS74" s="113"/>
      <c r="VT74" s="113"/>
      <c r="VU74" s="113"/>
      <c r="VV74" s="113"/>
      <c r="VW74" s="113"/>
      <c r="VX74" s="113"/>
      <c r="VY74" s="113"/>
      <c r="VZ74" s="113"/>
      <c r="WA74" s="113"/>
      <c r="WB74" s="113"/>
      <c r="WC74" s="113"/>
      <c r="WD74" s="113"/>
      <c r="WE74" s="113"/>
      <c r="WF74" s="113"/>
      <c r="WG74" s="113"/>
      <c r="WH74" s="113"/>
      <c r="WI74" s="113"/>
      <c r="WJ74" s="113"/>
      <c r="WK74" s="113"/>
      <c r="WL74" s="113"/>
      <c r="WM74" s="113"/>
      <c r="WN74" s="113"/>
      <c r="WO74" s="113"/>
      <c r="WP74" s="113"/>
      <c r="WQ74" s="113"/>
      <c r="WR74" s="113"/>
      <c r="WS74" s="113"/>
      <c r="WT74" s="113"/>
      <c r="WU74" s="113"/>
      <c r="WV74" s="113"/>
      <c r="WW74" s="113"/>
      <c r="WX74" s="113"/>
      <c r="WY74" s="113"/>
      <c r="WZ74" s="113"/>
      <c r="XA74" s="113"/>
      <c r="XB74" s="113"/>
      <c r="XC74" s="113"/>
      <c r="XD74" s="113"/>
      <c r="XE74" s="113"/>
      <c r="XF74" s="113"/>
      <c r="XG74" s="113"/>
      <c r="XH74" s="113"/>
      <c r="XI74" s="113"/>
      <c r="XJ74" s="113"/>
      <c r="XK74" s="113"/>
      <c r="XL74" s="113"/>
      <c r="XM74" s="113"/>
      <c r="XN74" s="113"/>
      <c r="XO74" s="113"/>
      <c r="XP74" s="113"/>
      <c r="XQ74" s="113"/>
      <c r="XR74" s="113"/>
      <c r="XS74" s="113"/>
      <c r="XT74" s="113"/>
      <c r="XU74" s="113"/>
      <c r="XV74" s="113"/>
      <c r="XW74" s="113"/>
      <c r="XX74" s="113"/>
      <c r="XY74" s="113"/>
      <c r="XZ74" s="113"/>
      <c r="YA74" s="113"/>
      <c r="YB74" s="113"/>
      <c r="YC74" s="113"/>
      <c r="YD74" s="113"/>
      <c r="YE74" s="113"/>
      <c r="YF74" s="113"/>
      <c r="YG74" s="113"/>
      <c r="YH74" s="113"/>
      <c r="YI74" s="113"/>
      <c r="YJ74" s="113"/>
      <c r="YK74" s="113"/>
      <c r="YL74" s="113"/>
      <c r="YM74" s="113"/>
      <c r="YN74" s="113"/>
      <c r="YO74" s="113"/>
      <c r="YP74" s="113"/>
      <c r="YQ74" s="113"/>
      <c r="YR74" s="113"/>
      <c r="YS74" s="113"/>
      <c r="YT74" s="113"/>
      <c r="YU74" s="113"/>
      <c r="YV74" s="113"/>
      <c r="YW74" s="113"/>
      <c r="YX74" s="113"/>
      <c r="YY74" s="113"/>
      <c r="YZ74" s="113"/>
      <c r="ZA74" s="113"/>
      <c r="ZB74" s="113"/>
      <c r="ZC74" s="113"/>
      <c r="ZD74" s="113"/>
      <c r="ZE74" s="113"/>
      <c r="ZF74" s="113"/>
      <c r="ZG74" s="113"/>
      <c r="ZH74" s="113"/>
      <c r="ZI74" s="113"/>
      <c r="ZJ74" s="113"/>
      <c r="ZK74" s="113"/>
      <c r="ZL74" s="113"/>
      <c r="ZM74" s="113"/>
      <c r="ZN74" s="113"/>
      <c r="ZO74" s="113"/>
      <c r="ZP74" s="113"/>
      <c r="ZQ74" s="113"/>
      <c r="ZR74" s="113"/>
      <c r="ZS74" s="113"/>
      <c r="ZT74" s="113"/>
      <c r="ZU74" s="113"/>
      <c r="ZV74" s="113"/>
      <c r="ZW74" s="113"/>
      <c r="ZX74" s="113"/>
      <c r="ZY74" s="113"/>
      <c r="ZZ74" s="113"/>
    </row>
    <row r="75" spans="1:702" hidden="1" outlineLevel="1">
      <c r="A75" s="8">
        <v>42491</v>
      </c>
      <c r="B75" s="113">
        <v>185594.65557114</v>
      </c>
      <c r="C75" s="113">
        <v>5540.9097910999999</v>
      </c>
      <c r="D75" s="113">
        <v>1218.85343577</v>
      </c>
      <c r="E75" s="113">
        <v>15209.31929098</v>
      </c>
      <c r="F75" s="113">
        <v>2.2174508899999998</v>
      </c>
      <c r="G75" s="113">
        <v>217.82729778999999</v>
      </c>
      <c r="H75" s="113">
        <v>4675.5022161999996</v>
      </c>
      <c r="I75" s="113">
        <v>137803.45647317002</v>
      </c>
      <c r="J75" s="113">
        <v>6709.8786895900002</v>
      </c>
      <c r="K75" s="113">
        <v>45.523161020000003</v>
      </c>
      <c r="L75" s="113">
        <v>597.11337925999999</v>
      </c>
      <c r="M75" s="169" t="s">
        <v>189</v>
      </c>
      <c r="N75" s="113">
        <v>5484.2178814500003</v>
      </c>
      <c r="O75" s="113">
        <v>4882.2870792699996</v>
      </c>
      <c r="P75" s="113">
        <v>2637.8675983100002</v>
      </c>
      <c r="Q75" s="113">
        <v>2.61819494</v>
      </c>
      <c r="R75" s="113">
        <v>12.13472037</v>
      </c>
      <c r="S75" s="113">
        <v>550.00044437999998</v>
      </c>
      <c r="T75" s="113">
        <v>4.9284666499999998</v>
      </c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3"/>
      <c r="IX75" s="113"/>
      <c r="IY75" s="113"/>
      <c r="IZ75" s="113"/>
      <c r="JA75" s="113"/>
      <c r="JB75" s="113"/>
      <c r="JC75" s="113"/>
      <c r="JD75" s="113"/>
      <c r="JE75" s="113"/>
      <c r="JF75" s="113"/>
      <c r="JG75" s="113"/>
      <c r="JH75" s="113"/>
      <c r="JI75" s="113"/>
      <c r="JJ75" s="113"/>
      <c r="JK75" s="113"/>
      <c r="JL75" s="113"/>
      <c r="JM75" s="113"/>
      <c r="JN75" s="113"/>
      <c r="JO75" s="113"/>
      <c r="JP75" s="113"/>
      <c r="JQ75" s="113"/>
      <c r="JR75" s="113"/>
      <c r="JS75" s="113"/>
      <c r="JT75" s="113"/>
      <c r="JU75" s="113"/>
      <c r="JV75" s="113"/>
      <c r="JW75" s="113"/>
      <c r="JX75" s="113"/>
      <c r="JY75" s="113"/>
      <c r="JZ75" s="113"/>
      <c r="KA75" s="113"/>
      <c r="KB75" s="113"/>
      <c r="KC75" s="113"/>
      <c r="KD75" s="113"/>
      <c r="KE75" s="113"/>
      <c r="KF75" s="113"/>
      <c r="KG75" s="113"/>
      <c r="KH75" s="113"/>
      <c r="KI75" s="113"/>
      <c r="KJ75" s="113"/>
      <c r="KK75" s="113"/>
      <c r="KL75" s="113"/>
      <c r="KM75" s="113"/>
      <c r="KN75" s="113"/>
      <c r="KO75" s="113"/>
      <c r="KP75" s="113"/>
      <c r="KQ75" s="113"/>
      <c r="KR75" s="113"/>
      <c r="KS75" s="113"/>
      <c r="KT75" s="113"/>
      <c r="KU75" s="113"/>
      <c r="KV75" s="113"/>
      <c r="KW75" s="113"/>
      <c r="KX75" s="113"/>
      <c r="KY75" s="113"/>
      <c r="KZ75" s="113"/>
      <c r="LA75" s="113"/>
      <c r="LB75" s="113"/>
      <c r="LC75" s="113"/>
      <c r="LD75" s="113"/>
      <c r="LE75" s="113"/>
      <c r="LF75" s="113"/>
      <c r="LG75" s="113"/>
      <c r="LH75" s="113"/>
      <c r="LI75" s="113"/>
      <c r="LJ75" s="113"/>
      <c r="LK75" s="113"/>
      <c r="LL75" s="113"/>
      <c r="LM75" s="113"/>
      <c r="LN75" s="113"/>
      <c r="LO75" s="113"/>
      <c r="LP75" s="113"/>
      <c r="LQ75" s="113"/>
      <c r="LR75" s="113"/>
      <c r="LS75" s="113"/>
      <c r="LT75" s="113"/>
      <c r="LU75" s="113"/>
      <c r="LV75" s="113"/>
      <c r="LW75" s="113"/>
      <c r="LX75" s="113"/>
      <c r="LY75" s="113"/>
      <c r="LZ75" s="113"/>
      <c r="MA75" s="113"/>
      <c r="MB75" s="113"/>
      <c r="MC75" s="113"/>
      <c r="MD75" s="113"/>
      <c r="ME75" s="113"/>
      <c r="MF75" s="113"/>
      <c r="MG75" s="113"/>
      <c r="MH75" s="113"/>
      <c r="MI75" s="113"/>
      <c r="MJ75" s="113"/>
      <c r="MK75" s="113"/>
      <c r="ML75" s="113"/>
      <c r="MM75" s="113"/>
      <c r="MN75" s="113"/>
      <c r="MO75" s="113"/>
      <c r="MP75" s="113"/>
      <c r="MQ75" s="113"/>
      <c r="MR75" s="113"/>
      <c r="MS75" s="113"/>
      <c r="MT75" s="113"/>
      <c r="MU75" s="113"/>
      <c r="MV75" s="113"/>
      <c r="MW75" s="113"/>
      <c r="MX75" s="113"/>
      <c r="MY75" s="113"/>
      <c r="MZ75" s="113"/>
      <c r="NA75" s="113"/>
      <c r="NB75" s="113"/>
      <c r="NC75" s="113"/>
      <c r="ND75" s="113"/>
      <c r="NE75" s="113"/>
      <c r="NF75" s="113"/>
      <c r="NG75" s="113"/>
      <c r="NH75" s="113"/>
      <c r="NI75" s="113"/>
      <c r="NJ75" s="113"/>
      <c r="NK75" s="113"/>
      <c r="NL75" s="113"/>
      <c r="NM75" s="113"/>
      <c r="NN75" s="113"/>
      <c r="NO75" s="113"/>
      <c r="NP75" s="113"/>
      <c r="NQ75" s="113"/>
      <c r="NR75" s="113"/>
      <c r="NS75" s="113"/>
      <c r="NT75" s="113"/>
      <c r="NU75" s="113"/>
      <c r="NV75" s="113"/>
      <c r="NW75" s="113"/>
      <c r="NX75" s="113"/>
      <c r="NY75" s="113"/>
      <c r="NZ75" s="113"/>
      <c r="OA75" s="113"/>
      <c r="OB75" s="113"/>
      <c r="OC75" s="113"/>
      <c r="OD75" s="113"/>
      <c r="OE75" s="113"/>
      <c r="OF75" s="113"/>
      <c r="OG75" s="113"/>
      <c r="OH75" s="113"/>
      <c r="OI75" s="113"/>
      <c r="OJ75" s="113"/>
      <c r="OK75" s="113"/>
      <c r="OL75" s="113"/>
      <c r="OM75" s="113"/>
      <c r="ON75" s="113"/>
      <c r="OO75" s="113"/>
      <c r="OP75" s="113"/>
      <c r="OQ75" s="113"/>
      <c r="OR75" s="113"/>
      <c r="OS75" s="113"/>
      <c r="OT75" s="113"/>
      <c r="OU75" s="113"/>
      <c r="OV75" s="113"/>
      <c r="OW75" s="113"/>
      <c r="OX75" s="113"/>
      <c r="OY75" s="113"/>
      <c r="OZ75" s="113"/>
      <c r="PA75" s="113"/>
      <c r="PB75" s="113"/>
      <c r="PC75" s="113"/>
      <c r="PD75" s="113"/>
      <c r="PE75" s="113"/>
      <c r="PF75" s="113"/>
      <c r="PG75" s="113"/>
      <c r="PH75" s="113"/>
      <c r="PI75" s="113"/>
      <c r="PJ75" s="113"/>
      <c r="PK75" s="113"/>
      <c r="PL75" s="113"/>
      <c r="PM75" s="113"/>
      <c r="PN75" s="113"/>
      <c r="PO75" s="113"/>
      <c r="PP75" s="113"/>
      <c r="PQ75" s="113"/>
      <c r="PR75" s="113"/>
      <c r="PS75" s="113"/>
      <c r="PT75" s="113"/>
      <c r="PU75" s="113"/>
      <c r="PV75" s="113"/>
      <c r="PW75" s="113"/>
      <c r="PX75" s="113"/>
      <c r="PY75" s="113"/>
      <c r="PZ75" s="113"/>
      <c r="QA75" s="113"/>
      <c r="QB75" s="113"/>
      <c r="QC75" s="113"/>
      <c r="QD75" s="113"/>
      <c r="QE75" s="113"/>
      <c r="QF75" s="113"/>
      <c r="QG75" s="113"/>
      <c r="QH75" s="113"/>
      <c r="QI75" s="113"/>
      <c r="QJ75" s="113"/>
      <c r="QK75" s="113"/>
      <c r="QL75" s="113"/>
      <c r="QM75" s="113"/>
      <c r="QN75" s="113"/>
      <c r="QO75" s="113"/>
      <c r="QP75" s="113"/>
      <c r="QQ75" s="113"/>
      <c r="QR75" s="113"/>
      <c r="QS75" s="113"/>
      <c r="QT75" s="113"/>
      <c r="QU75" s="113"/>
      <c r="QV75" s="113"/>
      <c r="QW75" s="113"/>
      <c r="QX75" s="113"/>
      <c r="QY75" s="113"/>
      <c r="QZ75" s="113"/>
      <c r="RA75" s="113"/>
      <c r="RB75" s="113"/>
      <c r="RC75" s="113"/>
      <c r="RD75" s="113"/>
      <c r="RE75" s="113"/>
      <c r="RF75" s="113"/>
      <c r="RG75" s="113"/>
      <c r="RH75" s="113"/>
      <c r="RI75" s="113"/>
      <c r="RJ75" s="113"/>
      <c r="RK75" s="113"/>
      <c r="RL75" s="113"/>
      <c r="RM75" s="113"/>
      <c r="RN75" s="113"/>
      <c r="RO75" s="113"/>
      <c r="RP75" s="113"/>
      <c r="RQ75" s="113"/>
      <c r="RR75" s="113"/>
      <c r="RS75" s="113"/>
      <c r="RT75" s="113"/>
      <c r="RU75" s="113"/>
      <c r="RV75" s="113"/>
      <c r="RW75" s="113"/>
      <c r="RX75" s="113"/>
      <c r="RY75" s="113"/>
      <c r="RZ75" s="113"/>
      <c r="SA75" s="113"/>
      <c r="SB75" s="113"/>
      <c r="SC75" s="113"/>
      <c r="SD75" s="113"/>
      <c r="SE75" s="113"/>
      <c r="SF75" s="113"/>
      <c r="SG75" s="113"/>
      <c r="SH75" s="113"/>
      <c r="SI75" s="113"/>
      <c r="SJ75" s="113"/>
      <c r="SK75" s="113"/>
      <c r="SL75" s="113"/>
      <c r="SM75" s="113"/>
      <c r="SN75" s="113"/>
      <c r="SO75" s="113"/>
      <c r="SP75" s="113"/>
      <c r="SQ75" s="113"/>
      <c r="SR75" s="113"/>
      <c r="SS75" s="113"/>
      <c r="ST75" s="113"/>
      <c r="SU75" s="113"/>
      <c r="SV75" s="113"/>
      <c r="SW75" s="113"/>
      <c r="SX75" s="113"/>
      <c r="SY75" s="113"/>
      <c r="SZ75" s="113"/>
      <c r="TA75" s="113"/>
      <c r="TB75" s="113"/>
      <c r="TC75" s="113"/>
      <c r="TD75" s="113"/>
      <c r="TE75" s="113"/>
      <c r="TF75" s="113"/>
      <c r="TG75" s="113"/>
      <c r="TH75" s="113"/>
      <c r="TI75" s="113"/>
      <c r="TJ75" s="113"/>
      <c r="TK75" s="113"/>
      <c r="TL75" s="113"/>
      <c r="TM75" s="113"/>
      <c r="TN75" s="113"/>
      <c r="TO75" s="113"/>
      <c r="TP75" s="113"/>
      <c r="TQ75" s="113"/>
      <c r="TR75" s="113"/>
      <c r="TS75" s="113"/>
      <c r="TT75" s="113"/>
      <c r="TU75" s="113"/>
      <c r="TV75" s="113"/>
      <c r="TW75" s="113"/>
      <c r="TX75" s="113"/>
      <c r="TY75" s="113"/>
      <c r="TZ75" s="113"/>
      <c r="UA75" s="113"/>
      <c r="UB75" s="113"/>
      <c r="UC75" s="113"/>
      <c r="UD75" s="113"/>
      <c r="UE75" s="113"/>
      <c r="UF75" s="113"/>
      <c r="UG75" s="113"/>
      <c r="UH75" s="113"/>
      <c r="UI75" s="113"/>
      <c r="UJ75" s="113"/>
      <c r="UK75" s="113"/>
      <c r="UL75" s="113"/>
      <c r="UM75" s="113"/>
      <c r="UN75" s="113"/>
      <c r="UO75" s="113"/>
      <c r="UP75" s="113"/>
      <c r="UQ75" s="113"/>
      <c r="UR75" s="113"/>
      <c r="US75" s="113"/>
      <c r="UT75" s="113"/>
      <c r="UU75" s="113"/>
      <c r="UV75" s="113"/>
      <c r="UW75" s="113"/>
      <c r="UX75" s="113"/>
      <c r="UY75" s="113"/>
      <c r="UZ75" s="113"/>
      <c r="VA75" s="113"/>
      <c r="VB75" s="113"/>
      <c r="VC75" s="113"/>
      <c r="VD75" s="113"/>
      <c r="VE75" s="113"/>
      <c r="VF75" s="113"/>
      <c r="VG75" s="113"/>
      <c r="VH75" s="113"/>
      <c r="VI75" s="113"/>
      <c r="VJ75" s="113"/>
      <c r="VK75" s="113"/>
      <c r="VL75" s="113"/>
      <c r="VM75" s="113"/>
      <c r="VN75" s="113"/>
      <c r="VO75" s="113"/>
      <c r="VP75" s="113"/>
      <c r="VQ75" s="113"/>
      <c r="VR75" s="113"/>
      <c r="VS75" s="113"/>
      <c r="VT75" s="113"/>
      <c r="VU75" s="113"/>
      <c r="VV75" s="113"/>
      <c r="VW75" s="113"/>
      <c r="VX75" s="113"/>
      <c r="VY75" s="113"/>
      <c r="VZ75" s="113"/>
      <c r="WA75" s="113"/>
      <c r="WB75" s="113"/>
      <c r="WC75" s="113"/>
      <c r="WD75" s="113"/>
      <c r="WE75" s="113"/>
      <c r="WF75" s="113"/>
      <c r="WG75" s="113"/>
      <c r="WH75" s="113"/>
      <c r="WI75" s="113"/>
      <c r="WJ75" s="113"/>
      <c r="WK75" s="113"/>
      <c r="WL75" s="113"/>
      <c r="WM75" s="113"/>
      <c r="WN75" s="113"/>
      <c r="WO75" s="113"/>
      <c r="WP75" s="113"/>
      <c r="WQ75" s="113"/>
      <c r="WR75" s="113"/>
      <c r="WS75" s="113"/>
      <c r="WT75" s="113"/>
      <c r="WU75" s="113"/>
      <c r="WV75" s="113"/>
      <c r="WW75" s="113"/>
      <c r="WX75" s="113"/>
      <c r="WY75" s="113"/>
      <c r="WZ75" s="113"/>
      <c r="XA75" s="113"/>
      <c r="XB75" s="113"/>
      <c r="XC75" s="113"/>
      <c r="XD75" s="113"/>
      <c r="XE75" s="113"/>
      <c r="XF75" s="113"/>
      <c r="XG75" s="113"/>
      <c r="XH75" s="113"/>
      <c r="XI75" s="113"/>
      <c r="XJ75" s="113"/>
      <c r="XK75" s="113"/>
      <c r="XL75" s="113"/>
      <c r="XM75" s="113"/>
      <c r="XN75" s="113"/>
      <c r="XO75" s="113"/>
      <c r="XP75" s="113"/>
      <c r="XQ75" s="113"/>
      <c r="XR75" s="113"/>
      <c r="XS75" s="113"/>
      <c r="XT75" s="113"/>
      <c r="XU75" s="113"/>
      <c r="XV75" s="113"/>
      <c r="XW75" s="113"/>
      <c r="XX75" s="113"/>
      <c r="XY75" s="113"/>
      <c r="XZ75" s="113"/>
      <c r="YA75" s="113"/>
      <c r="YB75" s="113"/>
      <c r="YC75" s="113"/>
      <c r="YD75" s="113"/>
      <c r="YE75" s="113"/>
      <c r="YF75" s="113"/>
      <c r="YG75" s="113"/>
      <c r="YH75" s="113"/>
      <c r="YI75" s="113"/>
      <c r="YJ75" s="113"/>
      <c r="YK75" s="113"/>
      <c r="YL75" s="113"/>
      <c r="YM75" s="113"/>
      <c r="YN75" s="113"/>
      <c r="YO75" s="113"/>
      <c r="YP75" s="113"/>
      <c r="YQ75" s="113"/>
      <c r="YR75" s="113"/>
      <c r="YS75" s="113"/>
      <c r="YT75" s="113"/>
      <c r="YU75" s="113"/>
      <c r="YV75" s="113"/>
      <c r="YW75" s="113"/>
      <c r="YX75" s="113"/>
      <c r="YY75" s="113"/>
      <c r="YZ75" s="113"/>
      <c r="ZA75" s="113"/>
      <c r="ZB75" s="113"/>
      <c r="ZC75" s="113"/>
      <c r="ZD75" s="113"/>
      <c r="ZE75" s="113"/>
      <c r="ZF75" s="113"/>
      <c r="ZG75" s="113"/>
      <c r="ZH75" s="113"/>
      <c r="ZI75" s="113"/>
      <c r="ZJ75" s="113"/>
      <c r="ZK75" s="113"/>
      <c r="ZL75" s="113"/>
      <c r="ZM75" s="113"/>
      <c r="ZN75" s="113"/>
      <c r="ZO75" s="113"/>
      <c r="ZP75" s="113"/>
      <c r="ZQ75" s="113"/>
      <c r="ZR75" s="113"/>
      <c r="ZS75" s="113"/>
      <c r="ZT75" s="113"/>
      <c r="ZU75" s="113"/>
      <c r="ZV75" s="113"/>
      <c r="ZW75" s="113"/>
      <c r="ZX75" s="113"/>
      <c r="ZY75" s="113"/>
      <c r="ZZ75" s="113"/>
    </row>
    <row r="76" spans="1:702" hidden="1" outlineLevel="1">
      <c r="A76" s="8">
        <v>42522</v>
      </c>
      <c r="B76" s="113">
        <v>172157.37928960001</v>
      </c>
      <c r="C76" s="113">
        <v>5591.4957766899997</v>
      </c>
      <c r="D76" s="113">
        <v>1241.4917982100001</v>
      </c>
      <c r="E76" s="113">
        <v>15134.690880509999</v>
      </c>
      <c r="F76" s="113">
        <v>6.0201682999999999</v>
      </c>
      <c r="G76" s="113">
        <v>220.25329067999999</v>
      </c>
      <c r="H76" s="113">
        <v>4551.1061898400003</v>
      </c>
      <c r="I76" s="113">
        <v>128262.98606134001</v>
      </c>
      <c r="J76" s="113">
        <v>6641.5054505099997</v>
      </c>
      <c r="K76" s="113">
        <v>43.557308499999998</v>
      </c>
      <c r="L76" s="113">
        <v>597.19490242999996</v>
      </c>
      <c r="M76" s="169" t="s">
        <v>189</v>
      </c>
      <c r="N76" s="113">
        <v>4299.1133711399998</v>
      </c>
      <c r="O76" s="113">
        <v>3550.6841554299999</v>
      </c>
      <c r="P76" s="113">
        <v>1992.4695829299999</v>
      </c>
      <c r="Q76" s="113">
        <v>3.5454846299999998</v>
      </c>
      <c r="R76" s="113">
        <v>11.86714282</v>
      </c>
      <c r="S76" s="113">
        <v>4.6107500100000003</v>
      </c>
      <c r="T76" s="113">
        <v>4.7869756299999997</v>
      </c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3"/>
      <c r="IX76" s="113"/>
      <c r="IY76" s="113"/>
      <c r="IZ76" s="113"/>
      <c r="JA76" s="113"/>
      <c r="JB76" s="113"/>
      <c r="JC76" s="113"/>
      <c r="JD76" s="113"/>
      <c r="JE76" s="113"/>
      <c r="JF76" s="113"/>
      <c r="JG76" s="113"/>
      <c r="JH76" s="113"/>
      <c r="JI76" s="113"/>
      <c r="JJ76" s="113"/>
      <c r="JK76" s="113"/>
      <c r="JL76" s="113"/>
      <c r="JM76" s="113"/>
      <c r="JN76" s="113"/>
      <c r="JO76" s="113"/>
      <c r="JP76" s="113"/>
      <c r="JQ76" s="113"/>
      <c r="JR76" s="113"/>
      <c r="JS76" s="113"/>
      <c r="JT76" s="113"/>
      <c r="JU76" s="113"/>
      <c r="JV76" s="113"/>
      <c r="JW76" s="113"/>
      <c r="JX76" s="113"/>
      <c r="JY76" s="113"/>
      <c r="JZ76" s="113"/>
      <c r="KA76" s="113"/>
      <c r="KB76" s="113"/>
      <c r="KC76" s="113"/>
      <c r="KD76" s="113"/>
      <c r="KE76" s="113"/>
      <c r="KF76" s="113"/>
      <c r="KG76" s="113"/>
      <c r="KH76" s="113"/>
      <c r="KI76" s="113"/>
      <c r="KJ76" s="113"/>
      <c r="KK76" s="113"/>
      <c r="KL76" s="113"/>
      <c r="KM76" s="113"/>
      <c r="KN76" s="113"/>
      <c r="KO76" s="113"/>
      <c r="KP76" s="113"/>
      <c r="KQ76" s="113"/>
      <c r="KR76" s="113"/>
      <c r="KS76" s="113"/>
      <c r="KT76" s="113"/>
      <c r="KU76" s="113"/>
      <c r="KV76" s="113"/>
      <c r="KW76" s="113"/>
      <c r="KX76" s="113"/>
      <c r="KY76" s="113"/>
      <c r="KZ76" s="113"/>
      <c r="LA76" s="113"/>
      <c r="LB76" s="113"/>
      <c r="LC76" s="113"/>
      <c r="LD76" s="113"/>
      <c r="LE76" s="113"/>
      <c r="LF76" s="113"/>
      <c r="LG76" s="113"/>
      <c r="LH76" s="113"/>
      <c r="LI76" s="113"/>
      <c r="LJ76" s="113"/>
      <c r="LK76" s="113"/>
      <c r="LL76" s="113"/>
      <c r="LM76" s="113"/>
      <c r="LN76" s="113"/>
      <c r="LO76" s="113"/>
      <c r="LP76" s="113"/>
      <c r="LQ76" s="113"/>
      <c r="LR76" s="113"/>
      <c r="LS76" s="113"/>
      <c r="LT76" s="113"/>
      <c r="LU76" s="113"/>
      <c r="LV76" s="113"/>
      <c r="LW76" s="113"/>
      <c r="LX76" s="113"/>
      <c r="LY76" s="113"/>
      <c r="LZ76" s="113"/>
      <c r="MA76" s="113"/>
      <c r="MB76" s="113"/>
      <c r="MC76" s="113"/>
      <c r="MD76" s="113"/>
      <c r="ME76" s="113"/>
      <c r="MF76" s="113"/>
      <c r="MG76" s="113"/>
      <c r="MH76" s="113"/>
      <c r="MI76" s="113"/>
      <c r="MJ76" s="113"/>
      <c r="MK76" s="113"/>
      <c r="ML76" s="113"/>
      <c r="MM76" s="113"/>
      <c r="MN76" s="113"/>
      <c r="MO76" s="113"/>
      <c r="MP76" s="113"/>
      <c r="MQ76" s="113"/>
      <c r="MR76" s="113"/>
      <c r="MS76" s="113"/>
      <c r="MT76" s="113"/>
      <c r="MU76" s="113"/>
      <c r="MV76" s="113"/>
      <c r="MW76" s="113"/>
      <c r="MX76" s="113"/>
      <c r="MY76" s="113"/>
      <c r="MZ76" s="113"/>
      <c r="NA76" s="113"/>
      <c r="NB76" s="113"/>
      <c r="NC76" s="113"/>
      <c r="ND76" s="113"/>
      <c r="NE76" s="113"/>
      <c r="NF76" s="113"/>
      <c r="NG76" s="113"/>
      <c r="NH76" s="113"/>
      <c r="NI76" s="113"/>
      <c r="NJ76" s="113"/>
      <c r="NK76" s="113"/>
      <c r="NL76" s="113"/>
      <c r="NM76" s="113"/>
      <c r="NN76" s="113"/>
      <c r="NO76" s="113"/>
      <c r="NP76" s="113"/>
      <c r="NQ76" s="113"/>
      <c r="NR76" s="113"/>
      <c r="NS76" s="113"/>
      <c r="NT76" s="113"/>
      <c r="NU76" s="113"/>
      <c r="NV76" s="113"/>
      <c r="NW76" s="113"/>
      <c r="NX76" s="113"/>
      <c r="NY76" s="113"/>
      <c r="NZ76" s="113"/>
      <c r="OA76" s="113"/>
      <c r="OB76" s="113"/>
      <c r="OC76" s="113"/>
      <c r="OD76" s="113"/>
      <c r="OE76" s="113"/>
      <c r="OF76" s="113"/>
      <c r="OG76" s="113"/>
      <c r="OH76" s="113"/>
      <c r="OI76" s="113"/>
      <c r="OJ76" s="113"/>
      <c r="OK76" s="113"/>
      <c r="OL76" s="113"/>
      <c r="OM76" s="113"/>
      <c r="ON76" s="113"/>
      <c r="OO76" s="113"/>
      <c r="OP76" s="113"/>
      <c r="OQ76" s="113"/>
      <c r="OR76" s="113"/>
      <c r="OS76" s="113"/>
      <c r="OT76" s="113"/>
      <c r="OU76" s="113"/>
      <c r="OV76" s="113"/>
      <c r="OW76" s="113"/>
      <c r="OX76" s="113"/>
      <c r="OY76" s="113"/>
      <c r="OZ76" s="113"/>
      <c r="PA76" s="113"/>
      <c r="PB76" s="113"/>
      <c r="PC76" s="113"/>
      <c r="PD76" s="113"/>
      <c r="PE76" s="113"/>
      <c r="PF76" s="113"/>
      <c r="PG76" s="113"/>
      <c r="PH76" s="113"/>
      <c r="PI76" s="113"/>
      <c r="PJ76" s="113"/>
      <c r="PK76" s="113"/>
      <c r="PL76" s="113"/>
      <c r="PM76" s="113"/>
      <c r="PN76" s="113"/>
      <c r="PO76" s="113"/>
      <c r="PP76" s="113"/>
      <c r="PQ76" s="113"/>
      <c r="PR76" s="113"/>
      <c r="PS76" s="113"/>
      <c r="PT76" s="113"/>
      <c r="PU76" s="113"/>
      <c r="PV76" s="113"/>
      <c r="PW76" s="113"/>
      <c r="PX76" s="113"/>
      <c r="PY76" s="113"/>
      <c r="PZ76" s="113"/>
      <c r="QA76" s="113"/>
      <c r="QB76" s="113"/>
      <c r="QC76" s="113"/>
      <c r="QD76" s="113"/>
      <c r="QE76" s="113"/>
      <c r="QF76" s="113"/>
      <c r="QG76" s="113"/>
      <c r="QH76" s="113"/>
      <c r="QI76" s="113"/>
      <c r="QJ76" s="113"/>
      <c r="QK76" s="113"/>
      <c r="QL76" s="113"/>
      <c r="QM76" s="113"/>
      <c r="QN76" s="113"/>
      <c r="QO76" s="113"/>
      <c r="QP76" s="113"/>
      <c r="QQ76" s="113"/>
      <c r="QR76" s="113"/>
      <c r="QS76" s="113"/>
      <c r="QT76" s="113"/>
      <c r="QU76" s="113"/>
      <c r="QV76" s="113"/>
      <c r="QW76" s="113"/>
      <c r="QX76" s="113"/>
      <c r="QY76" s="113"/>
      <c r="QZ76" s="113"/>
      <c r="RA76" s="113"/>
      <c r="RB76" s="113"/>
      <c r="RC76" s="113"/>
      <c r="RD76" s="113"/>
      <c r="RE76" s="113"/>
      <c r="RF76" s="113"/>
      <c r="RG76" s="113"/>
      <c r="RH76" s="113"/>
      <c r="RI76" s="113"/>
      <c r="RJ76" s="113"/>
      <c r="RK76" s="113"/>
      <c r="RL76" s="113"/>
      <c r="RM76" s="113"/>
      <c r="RN76" s="113"/>
      <c r="RO76" s="113"/>
      <c r="RP76" s="113"/>
      <c r="RQ76" s="113"/>
      <c r="RR76" s="113"/>
      <c r="RS76" s="113"/>
      <c r="RT76" s="113"/>
      <c r="RU76" s="113"/>
      <c r="RV76" s="113"/>
      <c r="RW76" s="113"/>
      <c r="RX76" s="113"/>
      <c r="RY76" s="113"/>
      <c r="RZ76" s="113"/>
      <c r="SA76" s="113"/>
      <c r="SB76" s="113"/>
      <c r="SC76" s="113"/>
      <c r="SD76" s="113"/>
      <c r="SE76" s="113"/>
      <c r="SF76" s="113"/>
      <c r="SG76" s="113"/>
      <c r="SH76" s="113"/>
      <c r="SI76" s="113"/>
      <c r="SJ76" s="113"/>
      <c r="SK76" s="113"/>
      <c r="SL76" s="113"/>
      <c r="SM76" s="113"/>
      <c r="SN76" s="113"/>
      <c r="SO76" s="113"/>
      <c r="SP76" s="113"/>
      <c r="SQ76" s="113"/>
      <c r="SR76" s="113"/>
      <c r="SS76" s="113"/>
      <c r="ST76" s="113"/>
      <c r="SU76" s="113"/>
      <c r="SV76" s="113"/>
      <c r="SW76" s="113"/>
      <c r="SX76" s="113"/>
      <c r="SY76" s="113"/>
      <c r="SZ76" s="113"/>
      <c r="TA76" s="113"/>
      <c r="TB76" s="113"/>
      <c r="TC76" s="113"/>
      <c r="TD76" s="113"/>
      <c r="TE76" s="113"/>
      <c r="TF76" s="113"/>
      <c r="TG76" s="113"/>
      <c r="TH76" s="113"/>
      <c r="TI76" s="113"/>
      <c r="TJ76" s="113"/>
      <c r="TK76" s="113"/>
      <c r="TL76" s="113"/>
      <c r="TM76" s="113"/>
      <c r="TN76" s="113"/>
      <c r="TO76" s="113"/>
      <c r="TP76" s="113"/>
      <c r="TQ76" s="113"/>
      <c r="TR76" s="113"/>
      <c r="TS76" s="113"/>
      <c r="TT76" s="113"/>
      <c r="TU76" s="113"/>
      <c r="TV76" s="113"/>
      <c r="TW76" s="113"/>
      <c r="TX76" s="113"/>
      <c r="TY76" s="113"/>
      <c r="TZ76" s="113"/>
      <c r="UA76" s="113"/>
      <c r="UB76" s="113"/>
      <c r="UC76" s="113"/>
      <c r="UD76" s="113"/>
      <c r="UE76" s="113"/>
      <c r="UF76" s="113"/>
      <c r="UG76" s="113"/>
      <c r="UH76" s="113"/>
      <c r="UI76" s="113"/>
      <c r="UJ76" s="113"/>
      <c r="UK76" s="113"/>
      <c r="UL76" s="113"/>
      <c r="UM76" s="113"/>
      <c r="UN76" s="113"/>
      <c r="UO76" s="113"/>
      <c r="UP76" s="113"/>
      <c r="UQ76" s="113"/>
      <c r="UR76" s="113"/>
      <c r="US76" s="113"/>
      <c r="UT76" s="113"/>
      <c r="UU76" s="113"/>
      <c r="UV76" s="113"/>
      <c r="UW76" s="113"/>
      <c r="UX76" s="113"/>
      <c r="UY76" s="113"/>
      <c r="UZ76" s="113"/>
      <c r="VA76" s="113"/>
      <c r="VB76" s="113"/>
      <c r="VC76" s="113"/>
      <c r="VD76" s="113"/>
      <c r="VE76" s="113"/>
      <c r="VF76" s="113"/>
      <c r="VG76" s="113"/>
      <c r="VH76" s="113"/>
      <c r="VI76" s="113"/>
      <c r="VJ76" s="113"/>
      <c r="VK76" s="113"/>
      <c r="VL76" s="113"/>
      <c r="VM76" s="113"/>
      <c r="VN76" s="113"/>
      <c r="VO76" s="113"/>
      <c r="VP76" s="113"/>
      <c r="VQ76" s="113"/>
      <c r="VR76" s="113"/>
      <c r="VS76" s="113"/>
      <c r="VT76" s="113"/>
      <c r="VU76" s="113"/>
      <c r="VV76" s="113"/>
      <c r="VW76" s="113"/>
      <c r="VX76" s="113"/>
      <c r="VY76" s="113"/>
      <c r="VZ76" s="113"/>
      <c r="WA76" s="113"/>
      <c r="WB76" s="113"/>
      <c r="WC76" s="113"/>
      <c r="WD76" s="113"/>
      <c r="WE76" s="113"/>
      <c r="WF76" s="113"/>
      <c r="WG76" s="113"/>
      <c r="WH76" s="113"/>
      <c r="WI76" s="113"/>
      <c r="WJ76" s="113"/>
      <c r="WK76" s="113"/>
      <c r="WL76" s="113"/>
      <c r="WM76" s="113"/>
      <c r="WN76" s="113"/>
      <c r="WO76" s="113"/>
      <c r="WP76" s="113"/>
      <c r="WQ76" s="113"/>
      <c r="WR76" s="113"/>
      <c r="WS76" s="113"/>
      <c r="WT76" s="113"/>
      <c r="WU76" s="113"/>
      <c r="WV76" s="113"/>
      <c r="WW76" s="113"/>
      <c r="WX76" s="113"/>
      <c r="WY76" s="113"/>
      <c r="WZ76" s="113"/>
      <c r="XA76" s="113"/>
      <c r="XB76" s="113"/>
      <c r="XC76" s="113"/>
      <c r="XD76" s="113"/>
      <c r="XE76" s="113"/>
      <c r="XF76" s="113"/>
      <c r="XG76" s="113"/>
      <c r="XH76" s="113"/>
      <c r="XI76" s="113"/>
      <c r="XJ76" s="113"/>
      <c r="XK76" s="113"/>
      <c r="XL76" s="113"/>
      <c r="XM76" s="113"/>
      <c r="XN76" s="113"/>
      <c r="XO76" s="113"/>
      <c r="XP76" s="113"/>
      <c r="XQ76" s="113"/>
      <c r="XR76" s="113"/>
      <c r="XS76" s="113"/>
      <c r="XT76" s="113"/>
      <c r="XU76" s="113"/>
      <c r="XV76" s="113"/>
      <c r="XW76" s="113"/>
      <c r="XX76" s="113"/>
      <c r="XY76" s="113"/>
      <c r="XZ76" s="113"/>
      <c r="YA76" s="113"/>
      <c r="YB76" s="113"/>
      <c r="YC76" s="113"/>
      <c r="YD76" s="113"/>
      <c r="YE76" s="113"/>
      <c r="YF76" s="113"/>
      <c r="YG76" s="113"/>
      <c r="YH76" s="113"/>
      <c r="YI76" s="113"/>
      <c r="YJ76" s="113"/>
      <c r="YK76" s="113"/>
      <c r="YL76" s="113"/>
      <c r="YM76" s="113"/>
      <c r="YN76" s="113"/>
      <c r="YO76" s="113"/>
      <c r="YP76" s="113"/>
      <c r="YQ76" s="113"/>
      <c r="YR76" s="113"/>
      <c r="YS76" s="113"/>
      <c r="YT76" s="113"/>
      <c r="YU76" s="113"/>
      <c r="YV76" s="113"/>
      <c r="YW76" s="113"/>
      <c r="YX76" s="113"/>
      <c r="YY76" s="113"/>
      <c r="YZ76" s="113"/>
      <c r="ZA76" s="113"/>
      <c r="ZB76" s="113"/>
      <c r="ZC76" s="113"/>
      <c r="ZD76" s="113"/>
      <c r="ZE76" s="113"/>
      <c r="ZF76" s="113"/>
      <c r="ZG76" s="113"/>
      <c r="ZH76" s="113"/>
      <c r="ZI76" s="113"/>
      <c r="ZJ76" s="113"/>
      <c r="ZK76" s="113"/>
      <c r="ZL76" s="113"/>
      <c r="ZM76" s="113"/>
      <c r="ZN76" s="113"/>
      <c r="ZO76" s="113"/>
      <c r="ZP76" s="113"/>
      <c r="ZQ76" s="113"/>
      <c r="ZR76" s="113"/>
      <c r="ZS76" s="113"/>
      <c r="ZT76" s="113"/>
      <c r="ZU76" s="113"/>
      <c r="ZV76" s="113"/>
      <c r="ZW76" s="113"/>
      <c r="ZX76" s="113"/>
      <c r="ZY76" s="113"/>
      <c r="ZZ76" s="113"/>
    </row>
    <row r="77" spans="1:702" hidden="1" outlineLevel="1">
      <c r="A77" s="8">
        <v>42552</v>
      </c>
      <c r="B77" s="113">
        <v>180746.23053520999</v>
      </c>
      <c r="C77" s="113">
        <v>5661.3024199800002</v>
      </c>
      <c r="D77" s="113">
        <v>1226.6272209900001</v>
      </c>
      <c r="E77" s="113">
        <v>13204.21094253</v>
      </c>
      <c r="F77" s="113">
        <v>2.5598171299999999</v>
      </c>
      <c r="G77" s="113">
        <v>222.09518901999999</v>
      </c>
      <c r="H77" s="113">
        <v>5065.37504446</v>
      </c>
      <c r="I77" s="113">
        <v>137132.41332307001</v>
      </c>
      <c r="J77" s="113">
        <v>6679.5275210999998</v>
      </c>
      <c r="K77" s="113">
        <v>101.81550727</v>
      </c>
      <c r="L77" s="113">
        <v>598.07459747999997</v>
      </c>
      <c r="M77" s="169" t="s">
        <v>189</v>
      </c>
      <c r="N77" s="113">
        <v>4846.7601395800002</v>
      </c>
      <c r="O77" s="113">
        <v>3875.7101357199999</v>
      </c>
      <c r="P77" s="113">
        <v>2102.5469010800002</v>
      </c>
      <c r="Q77" s="113">
        <v>6.9293848300000001</v>
      </c>
      <c r="R77" s="113">
        <v>11.20168526</v>
      </c>
      <c r="S77" s="113">
        <v>4.61413356</v>
      </c>
      <c r="T77" s="113">
        <v>4.4665721500000002</v>
      </c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3"/>
      <c r="IX77" s="113"/>
      <c r="IY77" s="113"/>
      <c r="IZ77" s="113"/>
      <c r="JA77" s="113"/>
      <c r="JB77" s="113"/>
      <c r="JC77" s="113"/>
      <c r="JD77" s="113"/>
      <c r="JE77" s="113"/>
      <c r="JF77" s="113"/>
      <c r="JG77" s="113"/>
      <c r="JH77" s="113"/>
      <c r="JI77" s="113"/>
      <c r="JJ77" s="113"/>
      <c r="JK77" s="113"/>
      <c r="JL77" s="113"/>
      <c r="JM77" s="113"/>
      <c r="JN77" s="113"/>
      <c r="JO77" s="113"/>
      <c r="JP77" s="113"/>
      <c r="JQ77" s="113"/>
      <c r="JR77" s="113"/>
      <c r="JS77" s="113"/>
      <c r="JT77" s="113"/>
      <c r="JU77" s="113"/>
      <c r="JV77" s="113"/>
      <c r="JW77" s="113"/>
      <c r="JX77" s="113"/>
      <c r="JY77" s="113"/>
      <c r="JZ77" s="113"/>
      <c r="KA77" s="113"/>
      <c r="KB77" s="113"/>
      <c r="KC77" s="113"/>
      <c r="KD77" s="113"/>
      <c r="KE77" s="113"/>
      <c r="KF77" s="113"/>
      <c r="KG77" s="113"/>
      <c r="KH77" s="113"/>
      <c r="KI77" s="113"/>
      <c r="KJ77" s="113"/>
      <c r="KK77" s="113"/>
      <c r="KL77" s="113"/>
      <c r="KM77" s="113"/>
      <c r="KN77" s="113"/>
      <c r="KO77" s="113"/>
      <c r="KP77" s="113"/>
      <c r="KQ77" s="113"/>
      <c r="KR77" s="113"/>
      <c r="KS77" s="113"/>
      <c r="KT77" s="113"/>
      <c r="KU77" s="113"/>
      <c r="KV77" s="113"/>
      <c r="KW77" s="113"/>
      <c r="KX77" s="113"/>
      <c r="KY77" s="113"/>
      <c r="KZ77" s="113"/>
      <c r="LA77" s="113"/>
      <c r="LB77" s="113"/>
      <c r="LC77" s="113"/>
      <c r="LD77" s="113"/>
      <c r="LE77" s="113"/>
      <c r="LF77" s="113"/>
      <c r="LG77" s="113"/>
      <c r="LH77" s="113"/>
      <c r="LI77" s="113"/>
      <c r="LJ77" s="113"/>
      <c r="LK77" s="113"/>
      <c r="LL77" s="113"/>
      <c r="LM77" s="113"/>
      <c r="LN77" s="113"/>
      <c r="LO77" s="113"/>
      <c r="LP77" s="113"/>
      <c r="LQ77" s="113"/>
      <c r="LR77" s="113"/>
      <c r="LS77" s="113"/>
      <c r="LT77" s="113"/>
      <c r="LU77" s="113"/>
      <c r="LV77" s="113"/>
      <c r="LW77" s="113"/>
      <c r="LX77" s="113"/>
      <c r="LY77" s="113"/>
      <c r="LZ77" s="113"/>
      <c r="MA77" s="113"/>
      <c r="MB77" s="113"/>
      <c r="MC77" s="113"/>
      <c r="MD77" s="113"/>
      <c r="ME77" s="113"/>
      <c r="MF77" s="113"/>
      <c r="MG77" s="113"/>
      <c r="MH77" s="113"/>
      <c r="MI77" s="113"/>
      <c r="MJ77" s="113"/>
      <c r="MK77" s="113"/>
      <c r="ML77" s="113"/>
      <c r="MM77" s="113"/>
      <c r="MN77" s="113"/>
      <c r="MO77" s="113"/>
      <c r="MP77" s="113"/>
      <c r="MQ77" s="113"/>
      <c r="MR77" s="113"/>
      <c r="MS77" s="113"/>
      <c r="MT77" s="113"/>
      <c r="MU77" s="113"/>
      <c r="MV77" s="113"/>
      <c r="MW77" s="113"/>
      <c r="MX77" s="113"/>
      <c r="MY77" s="113"/>
      <c r="MZ77" s="113"/>
      <c r="NA77" s="113"/>
      <c r="NB77" s="113"/>
      <c r="NC77" s="113"/>
      <c r="ND77" s="113"/>
      <c r="NE77" s="113"/>
      <c r="NF77" s="113"/>
      <c r="NG77" s="113"/>
      <c r="NH77" s="113"/>
      <c r="NI77" s="113"/>
      <c r="NJ77" s="113"/>
      <c r="NK77" s="113"/>
      <c r="NL77" s="113"/>
      <c r="NM77" s="113"/>
      <c r="NN77" s="113"/>
      <c r="NO77" s="113"/>
      <c r="NP77" s="113"/>
      <c r="NQ77" s="113"/>
      <c r="NR77" s="113"/>
      <c r="NS77" s="113"/>
      <c r="NT77" s="113"/>
      <c r="NU77" s="113"/>
      <c r="NV77" s="113"/>
      <c r="NW77" s="113"/>
      <c r="NX77" s="113"/>
      <c r="NY77" s="113"/>
      <c r="NZ77" s="113"/>
      <c r="OA77" s="113"/>
      <c r="OB77" s="113"/>
      <c r="OC77" s="113"/>
      <c r="OD77" s="113"/>
      <c r="OE77" s="113"/>
      <c r="OF77" s="113"/>
      <c r="OG77" s="113"/>
      <c r="OH77" s="113"/>
      <c r="OI77" s="113"/>
      <c r="OJ77" s="113"/>
      <c r="OK77" s="113"/>
      <c r="OL77" s="113"/>
      <c r="OM77" s="113"/>
      <c r="ON77" s="113"/>
      <c r="OO77" s="113"/>
      <c r="OP77" s="113"/>
      <c r="OQ77" s="113"/>
      <c r="OR77" s="113"/>
      <c r="OS77" s="113"/>
      <c r="OT77" s="113"/>
      <c r="OU77" s="113"/>
      <c r="OV77" s="113"/>
      <c r="OW77" s="113"/>
      <c r="OX77" s="113"/>
      <c r="OY77" s="113"/>
      <c r="OZ77" s="113"/>
      <c r="PA77" s="113"/>
      <c r="PB77" s="113"/>
      <c r="PC77" s="113"/>
      <c r="PD77" s="113"/>
      <c r="PE77" s="113"/>
      <c r="PF77" s="113"/>
      <c r="PG77" s="113"/>
      <c r="PH77" s="113"/>
      <c r="PI77" s="113"/>
      <c r="PJ77" s="113"/>
      <c r="PK77" s="113"/>
      <c r="PL77" s="113"/>
      <c r="PM77" s="113"/>
      <c r="PN77" s="113"/>
      <c r="PO77" s="113"/>
      <c r="PP77" s="113"/>
      <c r="PQ77" s="113"/>
      <c r="PR77" s="113"/>
      <c r="PS77" s="113"/>
      <c r="PT77" s="113"/>
      <c r="PU77" s="113"/>
      <c r="PV77" s="113"/>
      <c r="PW77" s="113"/>
      <c r="PX77" s="113"/>
      <c r="PY77" s="113"/>
      <c r="PZ77" s="113"/>
      <c r="QA77" s="113"/>
      <c r="QB77" s="113"/>
      <c r="QC77" s="113"/>
      <c r="QD77" s="113"/>
      <c r="QE77" s="113"/>
      <c r="QF77" s="113"/>
      <c r="QG77" s="113"/>
      <c r="QH77" s="113"/>
      <c r="QI77" s="113"/>
      <c r="QJ77" s="113"/>
      <c r="QK77" s="113"/>
      <c r="QL77" s="113"/>
      <c r="QM77" s="113"/>
      <c r="QN77" s="113"/>
      <c r="QO77" s="113"/>
      <c r="QP77" s="113"/>
      <c r="QQ77" s="113"/>
      <c r="QR77" s="113"/>
      <c r="QS77" s="113"/>
      <c r="QT77" s="113"/>
      <c r="QU77" s="113"/>
      <c r="QV77" s="113"/>
      <c r="QW77" s="113"/>
      <c r="QX77" s="113"/>
      <c r="QY77" s="113"/>
      <c r="QZ77" s="113"/>
      <c r="RA77" s="113"/>
      <c r="RB77" s="113"/>
      <c r="RC77" s="113"/>
      <c r="RD77" s="113"/>
      <c r="RE77" s="113"/>
      <c r="RF77" s="113"/>
      <c r="RG77" s="113"/>
      <c r="RH77" s="113"/>
      <c r="RI77" s="113"/>
      <c r="RJ77" s="113"/>
      <c r="RK77" s="113"/>
      <c r="RL77" s="113"/>
      <c r="RM77" s="113"/>
      <c r="RN77" s="113"/>
      <c r="RO77" s="113"/>
      <c r="RP77" s="113"/>
      <c r="RQ77" s="113"/>
      <c r="RR77" s="113"/>
      <c r="RS77" s="113"/>
      <c r="RT77" s="113"/>
      <c r="RU77" s="113"/>
      <c r="RV77" s="113"/>
      <c r="RW77" s="113"/>
      <c r="RX77" s="113"/>
      <c r="RY77" s="113"/>
      <c r="RZ77" s="113"/>
      <c r="SA77" s="113"/>
      <c r="SB77" s="113"/>
      <c r="SC77" s="113"/>
      <c r="SD77" s="113"/>
      <c r="SE77" s="113"/>
      <c r="SF77" s="113"/>
      <c r="SG77" s="113"/>
      <c r="SH77" s="113"/>
      <c r="SI77" s="113"/>
      <c r="SJ77" s="113"/>
      <c r="SK77" s="113"/>
      <c r="SL77" s="113"/>
      <c r="SM77" s="113"/>
      <c r="SN77" s="113"/>
      <c r="SO77" s="113"/>
      <c r="SP77" s="113"/>
      <c r="SQ77" s="113"/>
      <c r="SR77" s="113"/>
      <c r="SS77" s="113"/>
      <c r="ST77" s="113"/>
      <c r="SU77" s="113"/>
      <c r="SV77" s="113"/>
      <c r="SW77" s="113"/>
      <c r="SX77" s="113"/>
      <c r="SY77" s="113"/>
      <c r="SZ77" s="113"/>
      <c r="TA77" s="113"/>
      <c r="TB77" s="113"/>
      <c r="TC77" s="113"/>
      <c r="TD77" s="113"/>
      <c r="TE77" s="113"/>
      <c r="TF77" s="113"/>
      <c r="TG77" s="113"/>
      <c r="TH77" s="113"/>
      <c r="TI77" s="113"/>
      <c r="TJ77" s="113"/>
      <c r="TK77" s="113"/>
      <c r="TL77" s="113"/>
      <c r="TM77" s="113"/>
      <c r="TN77" s="113"/>
      <c r="TO77" s="113"/>
      <c r="TP77" s="113"/>
      <c r="TQ77" s="113"/>
      <c r="TR77" s="113"/>
      <c r="TS77" s="113"/>
      <c r="TT77" s="113"/>
      <c r="TU77" s="113"/>
      <c r="TV77" s="113"/>
      <c r="TW77" s="113"/>
      <c r="TX77" s="113"/>
      <c r="TY77" s="113"/>
      <c r="TZ77" s="113"/>
      <c r="UA77" s="113"/>
      <c r="UB77" s="113"/>
      <c r="UC77" s="113"/>
      <c r="UD77" s="113"/>
      <c r="UE77" s="113"/>
      <c r="UF77" s="113"/>
      <c r="UG77" s="113"/>
      <c r="UH77" s="113"/>
      <c r="UI77" s="113"/>
      <c r="UJ77" s="113"/>
      <c r="UK77" s="113"/>
      <c r="UL77" s="113"/>
      <c r="UM77" s="113"/>
      <c r="UN77" s="113"/>
      <c r="UO77" s="113"/>
      <c r="UP77" s="113"/>
      <c r="UQ77" s="113"/>
      <c r="UR77" s="113"/>
      <c r="US77" s="113"/>
      <c r="UT77" s="113"/>
      <c r="UU77" s="113"/>
      <c r="UV77" s="113"/>
      <c r="UW77" s="113"/>
      <c r="UX77" s="113"/>
      <c r="UY77" s="113"/>
      <c r="UZ77" s="113"/>
      <c r="VA77" s="113"/>
      <c r="VB77" s="113"/>
      <c r="VC77" s="113"/>
      <c r="VD77" s="113"/>
      <c r="VE77" s="113"/>
      <c r="VF77" s="113"/>
      <c r="VG77" s="113"/>
      <c r="VH77" s="113"/>
      <c r="VI77" s="113"/>
      <c r="VJ77" s="113"/>
      <c r="VK77" s="113"/>
      <c r="VL77" s="113"/>
      <c r="VM77" s="113"/>
      <c r="VN77" s="113"/>
      <c r="VO77" s="113"/>
      <c r="VP77" s="113"/>
      <c r="VQ77" s="113"/>
      <c r="VR77" s="113"/>
      <c r="VS77" s="113"/>
      <c r="VT77" s="113"/>
      <c r="VU77" s="113"/>
      <c r="VV77" s="113"/>
      <c r="VW77" s="113"/>
      <c r="VX77" s="113"/>
      <c r="VY77" s="113"/>
      <c r="VZ77" s="113"/>
      <c r="WA77" s="113"/>
      <c r="WB77" s="113"/>
      <c r="WC77" s="113"/>
      <c r="WD77" s="113"/>
      <c r="WE77" s="113"/>
      <c r="WF77" s="113"/>
      <c r="WG77" s="113"/>
      <c r="WH77" s="113"/>
      <c r="WI77" s="113"/>
      <c r="WJ77" s="113"/>
      <c r="WK77" s="113"/>
      <c r="WL77" s="113"/>
      <c r="WM77" s="113"/>
      <c r="WN77" s="113"/>
      <c r="WO77" s="113"/>
      <c r="WP77" s="113"/>
      <c r="WQ77" s="113"/>
      <c r="WR77" s="113"/>
      <c r="WS77" s="113"/>
      <c r="WT77" s="113"/>
      <c r="WU77" s="113"/>
      <c r="WV77" s="113"/>
      <c r="WW77" s="113"/>
      <c r="WX77" s="113"/>
      <c r="WY77" s="113"/>
      <c r="WZ77" s="113"/>
      <c r="XA77" s="113"/>
      <c r="XB77" s="113"/>
      <c r="XC77" s="113"/>
      <c r="XD77" s="113"/>
      <c r="XE77" s="113"/>
      <c r="XF77" s="113"/>
      <c r="XG77" s="113"/>
      <c r="XH77" s="113"/>
      <c r="XI77" s="113"/>
      <c r="XJ77" s="113"/>
      <c r="XK77" s="113"/>
      <c r="XL77" s="113"/>
      <c r="XM77" s="113"/>
      <c r="XN77" s="113"/>
      <c r="XO77" s="113"/>
      <c r="XP77" s="113"/>
      <c r="XQ77" s="113"/>
      <c r="XR77" s="113"/>
      <c r="XS77" s="113"/>
      <c r="XT77" s="113"/>
      <c r="XU77" s="113"/>
      <c r="XV77" s="113"/>
      <c r="XW77" s="113"/>
      <c r="XX77" s="113"/>
      <c r="XY77" s="113"/>
      <c r="XZ77" s="113"/>
      <c r="YA77" s="113"/>
      <c r="YB77" s="113"/>
      <c r="YC77" s="113"/>
      <c r="YD77" s="113"/>
      <c r="YE77" s="113"/>
      <c r="YF77" s="113"/>
      <c r="YG77" s="113"/>
      <c r="YH77" s="113"/>
      <c r="YI77" s="113"/>
      <c r="YJ77" s="113"/>
      <c r="YK77" s="113"/>
      <c r="YL77" s="113"/>
      <c r="YM77" s="113"/>
      <c r="YN77" s="113"/>
      <c r="YO77" s="113"/>
      <c r="YP77" s="113"/>
      <c r="YQ77" s="113"/>
      <c r="YR77" s="113"/>
      <c r="YS77" s="113"/>
      <c r="YT77" s="113"/>
      <c r="YU77" s="113"/>
      <c r="YV77" s="113"/>
      <c r="YW77" s="113"/>
      <c r="YX77" s="113"/>
      <c r="YY77" s="113"/>
      <c r="YZ77" s="113"/>
      <c r="ZA77" s="113"/>
      <c r="ZB77" s="113"/>
      <c r="ZC77" s="113"/>
      <c r="ZD77" s="113"/>
      <c r="ZE77" s="113"/>
      <c r="ZF77" s="113"/>
      <c r="ZG77" s="113"/>
      <c r="ZH77" s="113"/>
      <c r="ZI77" s="113"/>
      <c r="ZJ77" s="113"/>
      <c r="ZK77" s="113"/>
      <c r="ZL77" s="113"/>
      <c r="ZM77" s="113"/>
      <c r="ZN77" s="113"/>
      <c r="ZO77" s="113"/>
      <c r="ZP77" s="113"/>
      <c r="ZQ77" s="113"/>
      <c r="ZR77" s="113"/>
      <c r="ZS77" s="113"/>
      <c r="ZT77" s="113"/>
      <c r="ZU77" s="113"/>
      <c r="ZV77" s="113"/>
      <c r="ZW77" s="113"/>
      <c r="ZX77" s="113"/>
      <c r="ZY77" s="113"/>
      <c r="ZZ77" s="113"/>
    </row>
    <row r="78" spans="1:702" hidden="1" outlineLevel="1">
      <c r="A78" s="8">
        <v>42583</v>
      </c>
      <c r="B78" s="113">
        <v>182336.41348061</v>
      </c>
      <c r="C78" s="113">
        <v>5788.4414690000003</v>
      </c>
      <c r="D78" s="113">
        <v>1252.2553205500001</v>
      </c>
      <c r="E78" s="113">
        <v>12762.807562129999</v>
      </c>
      <c r="F78" s="113">
        <v>8.3312016199999999</v>
      </c>
      <c r="G78" s="113">
        <v>225.89678278</v>
      </c>
      <c r="H78" s="113">
        <v>5450.2297714300003</v>
      </c>
      <c r="I78" s="113">
        <v>133872.75864689</v>
      </c>
      <c r="J78" s="113">
        <v>6849.8086493199999</v>
      </c>
      <c r="K78" s="113">
        <v>1230.41581759</v>
      </c>
      <c r="L78" s="113">
        <v>600.07329715000003</v>
      </c>
      <c r="M78" s="169" t="s">
        <v>189</v>
      </c>
      <c r="N78" s="113">
        <v>5736.78968308</v>
      </c>
      <c r="O78" s="113">
        <v>5424.9679670799997</v>
      </c>
      <c r="P78" s="113">
        <v>2436.5786930600002</v>
      </c>
      <c r="Q78" s="113">
        <v>5.74563881</v>
      </c>
      <c r="R78" s="113">
        <v>10.35344931</v>
      </c>
      <c r="S78" s="113">
        <v>676.54124922999995</v>
      </c>
      <c r="T78" s="113">
        <v>4.4182815800000004</v>
      </c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3"/>
      <c r="IX78" s="113"/>
      <c r="IY78" s="113"/>
      <c r="IZ78" s="113"/>
      <c r="JA78" s="113"/>
      <c r="JB78" s="113"/>
      <c r="JC78" s="113"/>
      <c r="JD78" s="113"/>
      <c r="JE78" s="113"/>
      <c r="JF78" s="113"/>
      <c r="JG78" s="113"/>
      <c r="JH78" s="113"/>
      <c r="JI78" s="113"/>
      <c r="JJ78" s="113"/>
      <c r="JK78" s="113"/>
      <c r="JL78" s="113"/>
      <c r="JM78" s="113"/>
      <c r="JN78" s="113"/>
      <c r="JO78" s="113"/>
      <c r="JP78" s="113"/>
      <c r="JQ78" s="113"/>
      <c r="JR78" s="113"/>
      <c r="JS78" s="113"/>
      <c r="JT78" s="113"/>
      <c r="JU78" s="113"/>
      <c r="JV78" s="113"/>
      <c r="JW78" s="113"/>
      <c r="JX78" s="113"/>
      <c r="JY78" s="113"/>
      <c r="JZ78" s="113"/>
      <c r="KA78" s="113"/>
      <c r="KB78" s="113"/>
      <c r="KC78" s="113"/>
      <c r="KD78" s="113"/>
      <c r="KE78" s="113"/>
      <c r="KF78" s="113"/>
      <c r="KG78" s="113"/>
      <c r="KH78" s="113"/>
      <c r="KI78" s="113"/>
      <c r="KJ78" s="113"/>
      <c r="KK78" s="113"/>
      <c r="KL78" s="113"/>
      <c r="KM78" s="113"/>
      <c r="KN78" s="113"/>
      <c r="KO78" s="113"/>
      <c r="KP78" s="113"/>
      <c r="KQ78" s="113"/>
      <c r="KR78" s="113"/>
      <c r="KS78" s="113"/>
      <c r="KT78" s="113"/>
      <c r="KU78" s="113"/>
      <c r="KV78" s="113"/>
      <c r="KW78" s="113"/>
      <c r="KX78" s="113"/>
      <c r="KY78" s="113"/>
      <c r="KZ78" s="113"/>
      <c r="LA78" s="113"/>
      <c r="LB78" s="113"/>
      <c r="LC78" s="113"/>
      <c r="LD78" s="113"/>
      <c r="LE78" s="113"/>
      <c r="LF78" s="113"/>
      <c r="LG78" s="113"/>
      <c r="LH78" s="113"/>
      <c r="LI78" s="113"/>
      <c r="LJ78" s="113"/>
      <c r="LK78" s="113"/>
      <c r="LL78" s="113"/>
      <c r="LM78" s="113"/>
      <c r="LN78" s="113"/>
      <c r="LO78" s="113"/>
      <c r="LP78" s="113"/>
      <c r="LQ78" s="113"/>
      <c r="LR78" s="113"/>
      <c r="LS78" s="113"/>
      <c r="LT78" s="113"/>
      <c r="LU78" s="113"/>
      <c r="LV78" s="113"/>
      <c r="LW78" s="113"/>
      <c r="LX78" s="113"/>
      <c r="LY78" s="113"/>
      <c r="LZ78" s="113"/>
      <c r="MA78" s="113"/>
      <c r="MB78" s="113"/>
      <c r="MC78" s="113"/>
      <c r="MD78" s="113"/>
      <c r="ME78" s="113"/>
      <c r="MF78" s="113"/>
      <c r="MG78" s="113"/>
      <c r="MH78" s="113"/>
      <c r="MI78" s="113"/>
      <c r="MJ78" s="113"/>
      <c r="MK78" s="113"/>
      <c r="ML78" s="113"/>
      <c r="MM78" s="113"/>
      <c r="MN78" s="113"/>
      <c r="MO78" s="113"/>
      <c r="MP78" s="113"/>
      <c r="MQ78" s="113"/>
      <c r="MR78" s="113"/>
      <c r="MS78" s="113"/>
      <c r="MT78" s="113"/>
      <c r="MU78" s="113"/>
      <c r="MV78" s="113"/>
      <c r="MW78" s="113"/>
      <c r="MX78" s="113"/>
      <c r="MY78" s="113"/>
      <c r="MZ78" s="113"/>
      <c r="NA78" s="113"/>
      <c r="NB78" s="113"/>
      <c r="NC78" s="113"/>
      <c r="ND78" s="113"/>
      <c r="NE78" s="113"/>
      <c r="NF78" s="113"/>
      <c r="NG78" s="113"/>
      <c r="NH78" s="113"/>
      <c r="NI78" s="113"/>
      <c r="NJ78" s="113"/>
      <c r="NK78" s="113"/>
      <c r="NL78" s="113"/>
      <c r="NM78" s="113"/>
      <c r="NN78" s="113"/>
      <c r="NO78" s="113"/>
      <c r="NP78" s="113"/>
      <c r="NQ78" s="113"/>
      <c r="NR78" s="113"/>
      <c r="NS78" s="113"/>
      <c r="NT78" s="113"/>
      <c r="NU78" s="113"/>
      <c r="NV78" s="113"/>
      <c r="NW78" s="113"/>
      <c r="NX78" s="113"/>
      <c r="NY78" s="113"/>
      <c r="NZ78" s="113"/>
      <c r="OA78" s="113"/>
      <c r="OB78" s="113"/>
      <c r="OC78" s="113"/>
      <c r="OD78" s="113"/>
      <c r="OE78" s="113"/>
      <c r="OF78" s="113"/>
      <c r="OG78" s="113"/>
      <c r="OH78" s="113"/>
      <c r="OI78" s="113"/>
      <c r="OJ78" s="113"/>
      <c r="OK78" s="113"/>
      <c r="OL78" s="113"/>
      <c r="OM78" s="113"/>
      <c r="ON78" s="113"/>
      <c r="OO78" s="113"/>
      <c r="OP78" s="113"/>
      <c r="OQ78" s="113"/>
      <c r="OR78" s="113"/>
      <c r="OS78" s="113"/>
      <c r="OT78" s="113"/>
      <c r="OU78" s="113"/>
      <c r="OV78" s="113"/>
      <c r="OW78" s="113"/>
      <c r="OX78" s="113"/>
      <c r="OY78" s="113"/>
      <c r="OZ78" s="113"/>
      <c r="PA78" s="113"/>
      <c r="PB78" s="113"/>
      <c r="PC78" s="113"/>
      <c r="PD78" s="113"/>
      <c r="PE78" s="113"/>
      <c r="PF78" s="113"/>
      <c r="PG78" s="113"/>
      <c r="PH78" s="113"/>
      <c r="PI78" s="113"/>
      <c r="PJ78" s="113"/>
      <c r="PK78" s="113"/>
      <c r="PL78" s="113"/>
      <c r="PM78" s="113"/>
      <c r="PN78" s="113"/>
      <c r="PO78" s="113"/>
      <c r="PP78" s="113"/>
      <c r="PQ78" s="113"/>
      <c r="PR78" s="113"/>
      <c r="PS78" s="113"/>
      <c r="PT78" s="113"/>
      <c r="PU78" s="113"/>
      <c r="PV78" s="113"/>
      <c r="PW78" s="113"/>
      <c r="PX78" s="113"/>
      <c r="PY78" s="113"/>
      <c r="PZ78" s="113"/>
      <c r="QA78" s="113"/>
      <c r="QB78" s="113"/>
      <c r="QC78" s="113"/>
      <c r="QD78" s="113"/>
      <c r="QE78" s="113"/>
      <c r="QF78" s="113"/>
      <c r="QG78" s="113"/>
      <c r="QH78" s="113"/>
      <c r="QI78" s="113"/>
      <c r="QJ78" s="113"/>
      <c r="QK78" s="113"/>
      <c r="QL78" s="113"/>
      <c r="QM78" s="113"/>
      <c r="QN78" s="113"/>
      <c r="QO78" s="113"/>
      <c r="QP78" s="113"/>
      <c r="QQ78" s="113"/>
      <c r="QR78" s="113"/>
      <c r="QS78" s="113"/>
      <c r="QT78" s="113"/>
      <c r="QU78" s="113"/>
      <c r="QV78" s="113"/>
      <c r="QW78" s="113"/>
      <c r="QX78" s="113"/>
      <c r="QY78" s="113"/>
      <c r="QZ78" s="113"/>
      <c r="RA78" s="113"/>
      <c r="RB78" s="113"/>
      <c r="RC78" s="113"/>
      <c r="RD78" s="113"/>
      <c r="RE78" s="113"/>
      <c r="RF78" s="113"/>
      <c r="RG78" s="113"/>
      <c r="RH78" s="113"/>
      <c r="RI78" s="113"/>
      <c r="RJ78" s="113"/>
      <c r="RK78" s="113"/>
      <c r="RL78" s="113"/>
      <c r="RM78" s="113"/>
      <c r="RN78" s="113"/>
      <c r="RO78" s="113"/>
      <c r="RP78" s="113"/>
      <c r="RQ78" s="113"/>
      <c r="RR78" s="113"/>
      <c r="RS78" s="113"/>
      <c r="RT78" s="113"/>
      <c r="RU78" s="113"/>
      <c r="RV78" s="113"/>
      <c r="RW78" s="113"/>
      <c r="RX78" s="113"/>
      <c r="RY78" s="113"/>
      <c r="RZ78" s="113"/>
      <c r="SA78" s="113"/>
      <c r="SB78" s="113"/>
      <c r="SC78" s="113"/>
      <c r="SD78" s="113"/>
      <c r="SE78" s="113"/>
      <c r="SF78" s="113"/>
      <c r="SG78" s="113"/>
      <c r="SH78" s="113"/>
      <c r="SI78" s="113"/>
      <c r="SJ78" s="113"/>
      <c r="SK78" s="113"/>
      <c r="SL78" s="113"/>
      <c r="SM78" s="113"/>
      <c r="SN78" s="113"/>
      <c r="SO78" s="113"/>
      <c r="SP78" s="113"/>
      <c r="SQ78" s="113"/>
      <c r="SR78" s="113"/>
      <c r="SS78" s="113"/>
      <c r="ST78" s="113"/>
      <c r="SU78" s="113"/>
      <c r="SV78" s="113"/>
      <c r="SW78" s="113"/>
      <c r="SX78" s="113"/>
      <c r="SY78" s="113"/>
      <c r="SZ78" s="113"/>
      <c r="TA78" s="113"/>
      <c r="TB78" s="113"/>
      <c r="TC78" s="113"/>
      <c r="TD78" s="113"/>
      <c r="TE78" s="113"/>
      <c r="TF78" s="113"/>
      <c r="TG78" s="113"/>
      <c r="TH78" s="113"/>
      <c r="TI78" s="113"/>
      <c r="TJ78" s="113"/>
      <c r="TK78" s="113"/>
      <c r="TL78" s="113"/>
      <c r="TM78" s="113"/>
      <c r="TN78" s="113"/>
      <c r="TO78" s="113"/>
      <c r="TP78" s="113"/>
      <c r="TQ78" s="113"/>
      <c r="TR78" s="113"/>
      <c r="TS78" s="113"/>
      <c r="TT78" s="113"/>
      <c r="TU78" s="113"/>
      <c r="TV78" s="113"/>
      <c r="TW78" s="113"/>
      <c r="TX78" s="113"/>
      <c r="TY78" s="113"/>
      <c r="TZ78" s="113"/>
      <c r="UA78" s="113"/>
      <c r="UB78" s="113"/>
      <c r="UC78" s="113"/>
      <c r="UD78" s="113"/>
      <c r="UE78" s="113"/>
      <c r="UF78" s="113"/>
      <c r="UG78" s="113"/>
      <c r="UH78" s="113"/>
      <c r="UI78" s="113"/>
      <c r="UJ78" s="113"/>
      <c r="UK78" s="113"/>
      <c r="UL78" s="113"/>
      <c r="UM78" s="113"/>
      <c r="UN78" s="113"/>
      <c r="UO78" s="113"/>
      <c r="UP78" s="113"/>
      <c r="UQ78" s="113"/>
      <c r="UR78" s="113"/>
      <c r="US78" s="113"/>
      <c r="UT78" s="113"/>
      <c r="UU78" s="113"/>
      <c r="UV78" s="113"/>
      <c r="UW78" s="113"/>
      <c r="UX78" s="113"/>
      <c r="UY78" s="113"/>
      <c r="UZ78" s="113"/>
      <c r="VA78" s="113"/>
      <c r="VB78" s="113"/>
      <c r="VC78" s="113"/>
      <c r="VD78" s="113"/>
      <c r="VE78" s="113"/>
      <c r="VF78" s="113"/>
      <c r="VG78" s="113"/>
      <c r="VH78" s="113"/>
      <c r="VI78" s="113"/>
      <c r="VJ78" s="113"/>
      <c r="VK78" s="113"/>
      <c r="VL78" s="113"/>
      <c r="VM78" s="113"/>
      <c r="VN78" s="113"/>
      <c r="VO78" s="113"/>
      <c r="VP78" s="113"/>
      <c r="VQ78" s="113"/>
      <c r="VR78" s="113"/>
      <c r="VS78" s="113"/>
      <c r="VT78" s="113"/>
      <c r="VU78" s="113"/>
      <c r="VV78" s="113"/>
      <c r="VW78" s="113"/>
      <c r="VX78" s="113"/>
      <c r="VY78" s="113"/>
      <c r="VZ78" s="113"/>
      <c r="WA78" s="113"/>
      <c r="WB78" s="113"/>
      <c r="WC78" s="113"/>
      <c r="WD78" s="113"/>
      <c r="WE78" s="113"/>
      <c r="WF78" s="113"/>
      <c r="WG78" s="113"/>
      <c r="WH78" s="113"/>
      <c r="WI78" s="113"/>
      <c r="WJ78" s="113"/>
      <c r="WK78" s="113"/>
      <c r="WL78" s="113"/>
      <c r="WM78" s="113"/>
      <c r="WN78" s="113"/>
      <c r="WO78" s="113"/>
      <c r="WP78" s="113"/>
      <c r="WQ78" s="113"/>
      <c r="WR78" s="113"/>
      <c r="WS78" s="113"/>
      <c r="WT78" s="113"/>
      <c r="WU78" s="113"/>
      <c r="WV78" s="113"/>
      <c r="WW78" s="113"/>
      <c r="WX78" s="113"/>
      <c r="WY78" s="113"/>
      <c r="WZ78" s="113"/>
      <c r="XA78" s="113"/>
      <c r="XB78" s="113"/>
      <c r="XC78" s="113"/>
      <c r="XD78" s="113"/>
      <c r="XE78" s="113"/>
      <c r="XF78" s="113"/>
      <c r="XG78" s="113"/>
      <c r="XH78" s="113"/>
      <c r="XI78" s="113"/>
      <c r="XJ78" s="113"/>
      <c r="XK78" s="113"/>
      <c r="XL78" s="113"/>
      <c r="XM78" s="113"/>
      <c r="XN78" s="113"/>
      <c r="XO78" s="113"/>
      <c r="XP78" s="113"/>
      <c r="XQ78" s="113"/>
      <c r="XR78" s="113"/>
      <c r="XS78" s="113"/>
      <c r="XT78" s="113"/>
      <c r="XU78" s="113"/>
      <c r="XV78" s="113"/>
      <c r="XW78" s="113"/>
      <c r="XX78" s="113"/>
      <c r="XY78" s="113"/>
      <c r="XZ78" s="113"/>
      <c r="YA78" s="113"/>
      <c r="YB78" s="113"/>
      <c r="YC78" s="113"/>
      <c r="YD78" s="113"/>
      <c r="YE78" s="113"/>
      <c r="YF78" s="113"/>
      <c r="YG78" s="113"/>
      <c r="YH78" s="113"/>
      <c r="YI78" s="113"/>
      <c r="YJ78" s="113"/>
      <c r="YK78" s="113"/>
      <c r="YL78" s="113"/>
      <c r="YM78" s="113"/>
      <c r="YN78" s="113"/>
      <c r="YO78" s="113"/>
      <c r="YP78" s="113"/>
      <c r="YQ78" s="113"/>
      <c r="YR78" s="113"/>
      <c r="YS78" s="113"/>
      <c r="YT78" s="113"/>
      <c r="YU78" s="113"/>
      <c r="YV78" s="113"/>
      <c r="YW78" s="113"/>
      <c r="YX78" s="113"/>
      <c r="YY78" s="113"/>
      <c r="YZ78" s="113"/>
      <c r="ZA78" s="113"/>
      <c r="ZB78" s="113"/>
      <c r="ZC78" s="113"/>
      <c r="ZD78" s="113"/>
      <c r="ZE78" s="113"/>
      <c r="ZF78" s="113"/>
      <c r="ZG78" s="113"/>
      <c r="ZH78" s="113"/>
      <c r="ZI78" s="113"/>
      <c r="ZJ78" s="113"/>
      <c r="ZK78" s="113"/>
      <c r="ZL78" s="113"/>
      <c r="ZM78" s="113"/>
      <c r="ZN78" s="113"/>
      <c r="ZO78" s="113"/>
      <c r="ZP78" s="113"/>
      <c r="ZQ78" s="113"/>
      <c r="ZR78" s="113"/>
      <c r="ZS78" s="113"/>
      <c r="ZT78" s="113"/>
      <c r="ZU78" s="113"/>
      <c r="ZV78" s="113"/>
      <c r="ZW78" s="113"/>
      <c r="ZX78" s="113"/>
      <c r="ZY78" s="113"/>
      <c r="ZZ78" s="113"/>
    </row>
    <row r="79" spans="1:702" hidden="1" outlineLevel="1">
      <c r="A79" s="8">
        <v>42614</v>
      </c>
      <c r="B79" s="113">
        <v>187188.66682852001</v>
      </c>
      <c r="C79" s="113">
        <v>5918.9145620700001</v>
      </c>
      <c r="D79" s="113">
        <v>1262.4523838099999</v>
      </c>
      <c r="E79" s="113">
        <v>12456.730500600001</v>
      </c>
      <c r="F79" s="113">
        <v>39.501978770000001</v>
      </c>
      <c r="G79" s="113">
        <v>225.67278902999999</v>
      </c>
      <c r="H79" s="113">
        <v>5372.8862512100004</v>
      </c>
      <c r="I79" s="113">
        <v>134923.00334066999</v>
      </c>
      <c r="J79" s="113">
        <v>9782.9060477500007</v>
      </c>
      <c r="K79" s="113">
        <v>1236.0478926400001</v>
      </c>
      <c r="L79" s="113">
        <v>606.70912821000002</v>
      </c>
      <c r="M79" s="169" t="s">
        <v>189</v>
      </c>
      <c r="N79" s="113">
        <v>6693.22143409</v>
      </c>
      <c r="O79" s="113">
        <v>5506.7411788099998</v>
      </c>
      <c r="P79" s="113">
        <v>2463.3400123000001</v>
      </c>
      <c r="Q79" s="113">
        <v>2.9730449800000001</v>
      </c>
      <c r="R79" s="113">
        <v>9.6373587500000006</v>
      </c>
      <c r="S79" s="113">
        <v>683.28700150999998</v>
      </c>
      <c r="T79" s="113">
        <v>4.6419233200000001</v>
      </c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3"/>
      <c r="IX79" s="113"/>
      <c r="IY79" s="113"/>
      <c r="IZ79" s="113"/>
      <c r="JA79" s="113"/>
      <c r="JB79" s="113"/>
      <c r="JC79" s="113"/>
      <c r="JD79" s="113"/>
      <c r="JE79" s="113"/>
      <c r="JF79" s="113"/>
      <c r="JG79" s="113"/>
      <c r="JH79" s="113"/>
      <c r="JI79" s="113"/>
      <c r="JJ79" s="113"/>
      <c r="JK79" s="113"/>
      <c r="JL79" s="113"/>
      <c r="JM79" s="113"/>
      <c r="JN79" s="113"/>
      <c r="JO79" s="113"/>
      <c r="JP79" s="113"/>
      <c r="JQ79" s="113"/>
      <c r="JR79" s="113"/>
      <c r="JS79" s="113"/>
      <c r="JT79" s="113"/>
      <c r="JU79" s="113"/>
      <c r="JV79" s="113"/>
      <c r="JW79" s="113"/>
      <c r="JX79" s="113"/>
      <c r="JY79" s="113"/>
      <c r="JZ79" s="113"/>
      <c r="KA79" s="113"/>
      <c r="KB79" s="113"/>
      <c r="KC79" s="113"/>
      <c r="KD79" s="113"/>
      <c r="KE79" s="113"/>
      <c r="KF79" s="113"/>
      <c r="KG79" s="113"/>
      <c r="KH79" s="113"/>
      <c r="KI79" s="113"/>
      <c r="KJ79" s="113"/>
      <c r="KK79" s="113"/>
      <c r="KL79" s="113"/>
      <c r="KM79" s="113"/>
      <c r="KN79" s="113"/>
      <c r="KO79" s="113"/>
      <c r="KP79" s="113"/>
      <c r="KQ79" s="113"/>
      <c r="KR79" s="113"/>
      <c r="KS79" s="113"/>
      <c r="KT79" s="113"/>
      <c r="KU79" s="113"/>
      <c r="KV79" s="113"/>
      <c r="KW79" s="113"/>
      <c r="KX79" s="113"/>
      <c r="KY79" s="113"/>
      <c r="KZ79" s="113"/>
      <c r="LA79" s="113"/>
      <c r="LB79" s="113"/>
      <c r="LC79" s="113"/>
      <c r="LD79" s="113"/>
      <c r="LE79" s="113"/>
      <c r="LF79" s="113"/>
      <c r="LG79" s="113"/>
      <c r="LH79" s="113"/>
      <c r="LI79" s="113"/>
      <c r="LJ79" s="113"/>
      <c r="LK79" s="113"/>
      <c r="LL79" s="113"/>
      <c r="LM79" s="113"/>
      <c r="LN79" s="113"/>
      <c r="LO79" s="113"/>
      <c r="LP79" s="113"/>
      <c r="LQ79" s="113"/>
      <c r="LR79" s="113"/>
      <c r="LS79" s="113"/>
      <c r="LT79" s="113"/>
      <c r="LU79" s="113"/>
      <c r="LV79" s="113"/>
      <c r="LW79" s="113"/>
      <c r="LX79" s="113"/>
      <c r="LY79" s="113"/>
      <c r="LZ79" s="113"/>
      <c r="MA79" s="113"/>
      <c r="MB79" s="113"/>
      <c r="MC79" s="113"/>
      <c r="MD79" s="113"/>
      <c r="ME79" s="113"/>
      <c r="MF79" s="113"/>
      <c r="MG79" s="113"/>
      <c r="MH79" s="113"/>
      <c r="MI79" s="113"/>
      <c r="MJ79" s="113"/>
      <c r="MK79" s="113"/>
      <c r="ML79" s="113"/>
      <c r="MM79" s="113"/>
      <c r="MN79" s="113"/>
      <c r="MO79" s="113"/>
      <c r="MP79" s="113"/>
      <c r="MQ79" s="113"/>
      <c r="MR79" s="113"/>
      <c r="MS79" s="113"/>
      <c r="MT79" s="113"/>
      <c r="MU79" s="113"/>
      <c r="MV79" s="113"/>
      <c r="MW79" s="113"/>
      <c r="MX79" s="113"/>
      <c r="MY79" s="113"/>
      <c r="MZ79" s="113"/>
      <c r="NA79" s="113"/>
      <c r="NB79" s="113"/>
      <c r="NC79" s="113"/>
      <c r="ND79" s="113"/>
      <c r="NE79" s="113"/>
      <c r="NF79" s="113"/>
      <c r="NG79" s="113"/>
      <c r="NH79" s="113"/>
      <c r="NI79" s="113"/>
      <c r="NJ79" s="113"/>
      <c r="NK79" s="113"/>
      <c r="NL79" s="113"/>
      <c r="NM79" s="113"/>
      <c r="NN79" s="113"/>
      <c r="NO79" s="113"/>
      <c r="NP79" s="113"/>
      <c r="NQ79" s="113"/>
      <c r="NR79" s="113"/>
      <c r="NS79" s="113"/>
      <c r="NT79" s="113"/>
      <c r="NU79" s="113"/>
      <c r="NV79" s="113"/>
      <c r="NW79" s="113"/>
      <c r="NX79" s="113"/>
      <c r="NY79" s="113"/>
      <c r="NZ79" s="113"/>
      <c r="OA79" s="113"/>
      <c r="OB79" s="113"/>
      <c r="OC79" s="113"/>
      <c r="OD79" s="113"/>
      <c r="OE79" s="113"/>
      <c r="OF79" s="113"/>
      <c r="OG79" s="113"/>
      <c r="OH79" s="113"/>
      <c r="OI79" s="113"/>
      <c r="OJ79" s="113"/>
      <c r="OK79" s="113"/>
      <c r="OL79" s="113"/>
      <c r="OM79" s="113"/>
      <c r="ON79" s="113"/>
      <c r="OO79" s="113"/>
      <c r="OP79" s="113"/>
      <c r="OQ79" s="113"/>
      <c r="OR79" s="113"/>
      <c r="OS79" s="113"/>
      <c r="OT79" s="113"/>
      <c r="OU79" s="113"/>
      <c r="OV79" s="113"/>
      <c r="OW79" s="113"/>
      <c r="OX79" s="113"/>
      <c r="OY79" s="113"/>
      <c r="OZ79" s="113"/>
      <c r="PA79" s="113"/>
      <c r="PB79" s="113"/>
      <c r="PC79" s="113"/>
      <c r="PD79" s="113"/>
      <c r="PE79" s="113"/>
      <c r="PF79" s="113"/>
      <c r="PG79" s="113"/>
      <c r="PH79" s="113"/>
      <c r="PI79" s="113"/>
      <c r="PJ79" s="113"/>
      <c r="PK79" s="113"/>
      <c r="PL79" s="113"/>
      <c r="PM79" s="113"/>
      <c r="PN79" s="113"/>
      <c r="PO79" s="113"/>
      <c r="PP79" s="113"/>
      <c r="PQ79" s="113"/>
      <c r="PR79" s="113"/>
      <c r="PS79" s="113"/>
      <c r="PT79" s="113"/>
      <c r="PU79" s="113"/>
      <c r="PV79" s="113"/>
      <c r="PW79" s="113"/>
      <c r="PX79" s="113"/>
      <c r="PY79" s="113"/>
      <c r="PZ79" s="113"/>
      <c r="QA79" s="113"/>
      <c r="QB79" s="113"/>
      <c r="QC79" s="113"/>
      <c r="QD79" s="113"/>
      <c r="QE79" s="113"/>
      <c r="QF79" s="113"/>
      <c r="QG79" s="113"/>
      <c r="QH79" s="113"/>
      <c r="QI79" s="113"/>
      <c r="QJ79" s="113"/>
      <c r="QK79" s="113"/>
      <c r="QL79" s="113"/>
      <c r="QM79" s="113"/>
      <c r="QN79" s="113"/>
      <c r="QO79" s="113"/>
      <c r="QP79" s="113"/>
      <c r="QQ79" s="113"/>
      <c r="QR79" s="113"/>
      <c r="QS79" s="113"/>
      <c r="QT79" s="113"/>
      <c r="QU79" s="113"/>
      <c r="QV79" s="113"/>
      <c r="QW79" s="113"/>
      <c r="QX79" s="113"/>
      <c r="QY79" s="113"/>
      <c r="QZ79" s="113"/>
      <c r="RA79" s="113"/>
      <c r="RB79" s="113"/>
      <c r="RC79" s="113"/>
      <c r="RD79" s="113"/>
      <c r="RE79" s="113"/>
      <c r="RF79" s="113"/>
      <c r="RG79" s="113"/>
      <c r="RH79" s="113"/>
      <c r="RI79" s="113"/>
      <c r="RJ79" s="113"/>
      <c r="RK79" s="113"/>
      <c r="RL79" s="113"/>
      <c r="RM79" s="113"/>
      <c r="RN79" s="113"/>
      <c r="RO79" s="113"/>
      <c r="RP79" s="113"/>
      <c r="RQ79" s="113"/>
      <c r="RR79" s="113"/>
      <c r="RS79" s="113"/>
      <c r="RT79" s="113"/>
      <c r="RU79" s="113"/>
      <c r="RV79" s="113"/>
      <c r="RW79" s="113"/>
      <c r="RX79" s="113"/>
      <c r="RY79" s="113"/>
      <c r="RZ79" s="113"/>
      <c r="SA79" s="113"/>
      <c r="SB79" s="113"/>
      <c r="SC79" s="113"/>
      <c r="SD79" s="113"/>
      <c r="SE79" s="113"/>
      <c r="SF79" s="113"/>
      <c r="SG79" s="113"/>
      <c r="SH79" s="113"/>
      <c r="SI79" s="113"/>
      <c r="SJ79" s="113"/>
      <c r="SK79" s="113"/>
      <c r="SL79" s="113"/>
      <c r="SM79" s="113"/>
      <c r="SN79" s="113"/>
      <c r="SO79" s="113"/>
      <c r="SP79" s="113"/>
      <c r="SQ79" s="113"/>
      <c r="SR79" s="113"/>
      <c r="SS79" s="113"/>
      <c r="ST79" s="113"/>
      <c r="SU79" s="113"/>
      <c r="SV79" s="113"/>
      <c r="SW79" s="113"/>
      <c r="SX79" s="113"/>
      <c r="SY79" s="113"/>
      <c r="SZ79" s="113"/>
      <c r="TA79" s="113"/>
      <c r="TB79" s="113"/>
      <c r="TC79" s="113"/>
      <c r="TD79" s="113"/>
      <c r="TE79" s="113"/>
      <c r="TF79" s="113"/>
      <c r="TG79" s="113"/>
      <c r="TH79" s="113"/>
      <c r="TI79" s="113"/>
      <c r="TJ79" s="113"/>
      <c r="TK79" s="113"/>
      <c r="TL79" s="113"/>
      <c r="TM79" s="113"/>
      <c r="TN79" s="113"/>
      <c r="TO79" s="113"/>
      <c r="TP79" s="113"/>
      <c r="TQ79" s="113"/>
      <c r="TR79" s="113"/>
      <c r="TS79" s="113"/>
      <c r="TT79" s="113"/>
      <c r="TU79" s="113"/>
      <c r="TV79" s="113"/>
      <c r="TW79" s="113"/>
      <c r="TX79" s="113"/>
      <c r="TY79" s="113"/>
      <c r="TZ79" s="113"/>
      <c r="UA79" s="113"/>
      <c r="UB79" s="113"/>
      <c r="UC79" s="113"/>
      <c r="UD79" s="113"/>
      <c r="UE79" s="113"/>
      <c r="UF79" s="113"/>
      <c r="UG79" s="113"/>
      <c r="UH79" s="113"/>
      <c r="UI79" s="113"/>
      <c r="UJ79" s="113"/>
      <c r="UK79" s="113"/>
      <c r="UL79" s="113"/>
      <c r="UM79" s="113"/>
      <c r="UN79" s="113"/>
      <c r="UO79" s="113"/>
      <c r="UP79" s="113"/>
      <c r="UQ79" s="113"/>
      <c r="UR79" s="113"/>
      <c r="US79" s="113"/>
      <c r="UT79" s="113"/>
      <c r="UU79" s="113"/>
      <c r="UV79" s="113"/>
      <c r="UW79" s="113"/>
      <c r="UX79" s="113"/>
      <c r="UY79" s="113"/>
      <c r="UZ79" s="113"/>
      <c r="VA79" s="113"/>
      <c r="VB79" s="113"/>
      <c r="VC79" s="113"/>
      <c r="VD79" s="113"/>
      <c r="VE79" s="113"/>
      <c r="VF79" s="113"/>
      <c r="VG79" s="113"/>
      <c r="VH79" s="113"/>
      <c r="VI79" s="113"/>
      <c r="VJ79" s="113"/>
      <c r="VK79" s="113"/>
      <c r="VL79" s="113"/>
      <c r="VM79" s="113"/>
      <c r="VN79" s="113"/>
      <c r="VO79" s="113"/>
      <c r="VP79" s="113"/>
      <c r="VQ79" s="113"/>
      <c r="VR79" s="113"/>
      <c r="VS79" s="113"/>
      <c r="VT79" s="113"/>
      <c r="VU79" s="113"/>
      <c r="VV79" s="113"/>
      <c r="VW79" s="113"/>
      <c r="VX79" s="113"/>
      <c r="VY79" s="113"/>
      <c r="VZ79" s="113"/>
      <c r="WA79" s="113"/>
      <c r="WB79" s="113"/>
      <c r="WC79" s="113"/>
      <c r="WD79" s="113"/>
      <c r="WE79" s="113"/>
      <c r="WF79" s="113"/>
      <c r="WG79" s="113"/>
      <c r="WH79" s="113"/>
      <c r="WI79" s="113"/>
      <c r="WJ79" s="113"/>
      <c r="WK79" s="113"/>
      <c r="WL79" s="113"/>
      <c r="WM79" s="113"/>
      <c r="WN79" s="113"/>
      <c r="WO79" s="113"/>
      <c r="WP79" s="113"/>
      <c r="WQ79" s="113"/>
      <c r="WR79" s="113"/>
      <c r="WS79" s="113"/>
      <c r="WT79" s="113"/>
      <c r="WU79" s="113"/>
      <c r="WV79" s="113"/>
      <c r="WW79" s="113"/>
      <c r="WX79" s="113"/>
      <c r="WY79" s="113"/>
      <c r="WZ79" s="113"/>
      <c r="XA79" s="113"/>
      <c r="XB79" s="113"/>
      <c r="XC79" s="113"/>
      <c r="XD79" s="113"/>
      <c r="XE79" s="113"/>
      <c r="XF79" s="113"/>
      <c r="XG79" s="113"/>
      <c r="XH79" s="113"/>
      <c r="XI79" s="113"/>
      <c r="XJ79" s="113"/>
      <c r="XK79" s="113"/>
      <c r="XL79" s="113"/>
      <c r="XM79" s="113"/>
      <c r="XN79" s="113"/>
      <c r="XO79" s="113"/>
      <c r="XP79" s="113"/>
      <c r="XQ79" s="113"/>
      <c r="XR79" s="113"/>
      <c r="XS79" s="113"/>
      <c r="XT79" s="113"/>
      <c r="XU79" s="113"/>
      <c r="XV79" s="113"/>
      <c r="XW79" s="113"/>
      <c r="XX79" s="113"/>
      <c r="XY79" s="113"/>
      <c r="XZ79" s="113"/>
      <c r="YA79" s="113"/>
      <c r="YB79" s="113"/>
      <c r="YC79" s="113"/>
      <c r="YD79" s="113"/>
      <c r="YE79" s="113"/>
      <c r="YF79" s="113"/>
      <c r="YG79" s="113"/>
      <c r="YH79" s="113"/>
      <c r="YI79" s="113"/>
      <c r="YJ79" s="113"/>
      <c r="YK79" s="113"/>
      <c r="YL79" s="113"/>
      <c r="YM79" s="113"/>
      <c r="YN79" s="113"/>
      <c r="YO79" s="113"/>
      <c r="YP79" s="113"/>
      <c r="YQ79" s="113"/>
      <c r="YR79" s="113"/>
      <c r="YS79" s="113"/>
      <c r="YT79" s="113"/>
      <c r="YU79" s="113"/>
      <c r="YV79" s="113"/>
      <c r="YW79" s="113"/>
      <c r="YX79" s="113"/>
      <c r="YY79" s="113"/>
      <c r="YZ79" s="113"/>
      <c r="ZA79" s="113"/>
      <c r="ZB79" s="113"/>
      <c r="ZC79" s="113"/>
      <c r="ZD79" s="113"/>
      <c r="ZE79" s="113"/>
      <c r="ZF79" s="113"/>
      <c r="ZG79" s="113"/>
      <c r="ZH79" s="113"/>
      <c r="ZI79" s="113"/>
      <c r="ZJ79" s="113"/>
      <c r="ZK79" s="113"/>
      <c r="ZL79" s="113"/>
      <c r="ZM79" s="113"/>
      <c r="ZN79" s="113"/>
      <c r="ZO79" s="113"/>
      <c r="ZP79" s="113"/>
      <c r="ZQ79" s="113"/>
      <c r="ZR79" s="113"/>
      <c r="ZS79" s="113"/>
      <c r="ZT79" s="113"/>
      <c r="ZU79" s="113"/>
      <c r="ZV79" s="113"/>
      <c r="ZW79" s="113"/>
      <c r="ZX79" s="113"/>
      <c r="ZY79" s="113"/>
      <c r="ZZ79" s="113"/>
    </row>
    <row r="80" spans="1:702" hidden="1" outlineLevel="1">
      <c r="A80" s="8">
        <v>42644</v>
      </c>
      <c r="B80" s="113">
        <v>190643.75824112</v>
      </c>
      <c r="C80" s="113">
        <v>6159.8333113299996</v>
      </c>
      <c r="D80" s="113">
        <v>1238.6215540799999</v>
      </c>
      <c r="E80" s="113">
        <v>11492.9031968</v>
      </c>
      <c r="F80" s="113">
        <v>106.98190073000001</v>
      </c>
      <c r="G80" s="113">
        <v>224.38925266999999</v>
      </c>
      <c r="H80" s="113">
        <v>5353.4204570399997</v>
      </c>
      <c r="I80" s="113">
        <v>136726.19638368001</v>
      </c>
      <c r="J80" s="113">
        <v>9752.3304802999992</v>
      </c>
      <c r="K80" s="113">
        <v>1241.9552455800001</v>
      </c>
      <c r="L80" s="113">
        <v>164.68938216999999</v>
      </c>
      <c r="M80" s="169" t="s">
        <v>189</v>
      </c>
      <c r="N80" s="113">
        <v>6695.2639832699997</v>
      </c>
      <c r="O80" s="113">
        <v>3898.9402692100002</v>
      </c>
      <c r="P80" s="113">
        <v>6882.7968230799997</v>
      </c>
      <c r="Q80" s="113">
        <v>2.4437919300000002</v>
      </c>
      <c r="R80" s="113">
        <v>9.0209702800000002</v>
      </c>
      <c r="S80" s="113">
        <v>690.29479039</v>
      </c>
      <c r="T80" s="113">
        <v>3.6764485800000002</v>
      </c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3"/>
      <c r="JB80" s="113"/>
      <c r="JC80" s="113"/>
      <c r="JD80" s="113"/>
      <c r="JE80" s="113"/>
      <c r="JF80" s="113"/>
      <c r="JG80" s="113"/>
      <c r="JH80" s="113"/>
      <c r="JI80" s="113"/>
      <c r="JJ80" s="113"/>
      <c r="JK80" s="113"/>
      <c r="JL80" s="113"/>
      <c r="JM80" s="113"/>
      <c r="JN80" s="113"/>
      <c r="JO80" s="113"/>
      <c r="JP80" s="113"/>
      <c r="JQ80" s="113"/>
      <c r="JR80" s="113"/>
      <c r="JS80" s="113"/>
      <c r="JT80" s="113"/>
      <c r="JU80" s="113"/>
      <c r="JV80" s="113"/>
      <c r="JW80" s="113"/>
      <c r="JX80" s="113"/>
      <c r="JY80" s="113"/>
      <c r="JZ80" s="113"/>
      <c r="KA80" s="113"/>
      <c r="KB80" s="113"/>
      <c r="KC80" s="113"/>
      <c r="KD80" s="113"/>
      <c r="KE80" s="113"/>
      <c r="KF80" s="113"/>
      <c r="KG80" s="113"/>
      <c r="KH80" s="113"/>
      <c r="KI80" s="113"/>
      <c r="KJ80" s="113"/>
      <c r="KK80" s="113"/>
      <c r="KL80" s="113"/>
      <c r="KM80" s="113"/>
      <c r="KN80" s="113"/>
      <c r="KO80" s="113"/>
      <c r="KP80" s="113"/>
      <c r="KQ80" s="113"/>
      <c r="KR80" s="113"/>
      <c r="KS80" s="113"/>
      <c r="KT80" s="113"/>
      <c r="KU80" s="113"/>
      <c r="KV80" s="113"/>
      <c r="KW80" s="113"/>
      <c r="KX80" s="113"/>
      <c r="KY80" s="113"/>
      <c r="KZ80" s="113"/>
      <c r="LA80" s="113"/>
      <c r="LB80" s="113"/>
      <c r="LC80" s="113"/>
      <c r="LD80" s="113"/>
      <c r="LE80" s="113"/>
      <c r="LF80" s="113"/>
      <c r="LG80" s="113"/>
      <c r="LH80" s="113"/>
      <c r="LI80" s="113"/>
      <c r="LJ80" s="113"/>
      <c r="LK80" s="113"/>
      <c r="LL80" s="113"/>
      <c r="LM80" s="113"/>
      <c r="LN80" s="113"/>
      <c r="LO80" s="113"/>
      <c r="LP80" s="113"/>
      <c r="LQ80" s="113"/>
      <c r="LR80" s="113"/>
      <c r="LS80" s="113"/>
      <c r="LT80" s="113"/>
      <c r="LU80" s="113"/>
      <c r="LV80" s="113"/>
      <c r="LW80" s="113"/>
      <c r="LX80" s="113"/>
      <c r="LY80" s="113"/>
      <c r="LZ80" s="113"/>
      <c r="MA80" s="113"/>
      <c r="MB80" s="113"/>
      <c r="MC80" s="113"/>
      <c r="MD80" s="113"/>
      <c r="ME80" s="113"/>
      <c r="MF80" s="113"/>
      <c r="MG80" s="113"/>
      <c r="MH80" s="113"/>
      <c r="MI80" s="113"/>
      <c r="MJ80" s="113"/>
      <c r="MK80" s="113"/>
      <c r="ML80" s="113"/>
      <c r="MM80" s="113"/>
      <c r="MN80" s="113"/>
      <c r="MO80" s="113"/>
      <c r="MP80" s="113"/>
      <c r="MQ80" s="113"/>
      <c r="MR80" s="113"/>
      <c r="MS80" s="113"/>
      <c r="MT80" s="113"/>
      <c r="MU80" s="113"/>
      <c r="MV80" s="113"/>
      <c r="MW80" s="113"/>
      <c r="MX80" s="113"/>
      <c r="MY80" s="113"/>
      <c r="MZ80" s="113"/>
      <c r="NA80" s="113"/>
      <c r="NB80" s="113"/>
      <c r="NC80" s="113"/>
      <c r="ND80" s="113"/>
      <c r="NE80" s="113"/>
      <c r="NF80" s="113"/>
      <c r="NG80" s="113"/>
      <c r="NH80" s="113"/>
      <c r="NI80" s="113"/>
      <c r="NJ80" s="113"/>
      <c r="NK80" s="113"/>
      <c r="NL80" s="113"/>
      <c r="NM80" s="113"/>
      <c r="NN80" s="113"/>
      <c r="NO80" s="113"/>
      <c r="NP80" s="113"/>
      <c r="NQ80" s="113"/>
      <c r="NR80" s="113"/>
      <c r="NS80" s="113"/>
      <c r="NT80" s="113"/>
      <c r="NU80" s="113"/>
      <c r="NV80" s="113"/>
      <c r="NW80" s="113"/>
      <c r="NX80" s="113"/>
      <c r="NY80" s="113"/>
      <c r="NZ80" s="113"/>
      <c r="OA80" s="113"/>
      <c r="OB80" s="113"/>
      <c r="OC80" s="113"/>
      <c r="OD80" s="113"/>
      <c r="OE80" s="113"/>
      <c r="OF80" s="113"/>
      <c r="OG80" s="113"/>
      <c r="OH80" s="113"/>
      <c r="OI80" s="113"/>
      <c r="OJ80" s="113"/>
      <c r="OK80" s="113"/>
      <c r="OL80" s="113"/>
      <c r="OM80" s="113"/>
      <c r="ON80" s="113"/>
      <c r="OO80" s="113"/>
      <c r="OP80" s="113"/>
      <c r="OQ80" s="113"/>
      <c r="OR80" s="113"/>
      <c r="OS80" s="113"/>
      <c r="OT80" s="113"/>
      <c r="OU80" s="113"/>
      <c r="OV80" s="113"/>
      <c r="OW80" s="113"/>
      <c r="OX80" s="113"/>
      <c r="OY80" s="113"/>
      <c r="OZ80" s="113"/>
      <c r="PA80" s="113"/>
      <c r="PB80" s="113"/>
      <c r="PC80" s="113"/>
      <c r="PD80" s="113"/>
      <c r="PE80" s="113"/>
      <c r="PF80" s="113"/>
      <c r="PG80" s="113"/>
      <c r="PH80" s="113"/>
      <c r="PI80" s="113"/>
      <c r="PJ80" s="113"/>
      <c r="PK80" s="113"/>
      <c r="PL80" s="113"/>
      <c r="PM80" s="113"/>
      <c r="PN80" s="113"/>
      <c r="PO80" s="113"/>
      <c r="PP80" s="113"/>
      <c r="PQ80" s="113"/>
      <c r="PR80" s="113"/>
      <c r="PS80" s="113"/>
      <c r="PT80" s="113"/>
      <c r="PU80" s="113"/>
      <c r="PV80" s="113"/>
      <c r="PW80" s="113"/>
      <c r="PX80" s="113"/>
      <c r="PY80" s="113"/>
      <c r="PZ80" s="113"/>
      <c r="QA80" s="113"/>
      <c r="QB80" s="113"/>
      <c r="QC80" s="113"/>
      <c r="QD80" s="113"/>
      <c r="QE80" s="113"/>
      <c r="QF80" s="113"/>
      <c r="QG80" s="113"/>
      <c r="QH80" s="113"/>
      <c r="QI80" s="113"/>
      <c r="QJ80" s="113"/>
      <c r="QK80" s="113"/>
      <c r="QL80" s="113"/>
      <c r="QM80" s="113"/>
      <c r="QN80" s="113"/>
      <c r="QO80" s="113"/>
      <c r="QP80" s="113"/>
      <c r="QQ80" s="113"/>
      <c r="QR80" s="113"/>
      <c r="QS80" s="113"/>
      <c r="QT80" s="113"/>
      <c r="QU80" s="113"/>
      <c r="QV80" s="113"/>
      <c r="QW80" s="113"/>
      <c r="QX80" s="113"/>
      <c r="QY80" s="113"/>
      <c r="QZ80" s="113"/>
      <c r="RA80" s="113"/>
      <c r="RB80" s="113"/>
      <c r="RC80" s="113"/>
      <c r="RD80" s="113"/>
      <c r="RE80" s="113"/>
      <c r="RF80" s="113"/>
      <c r="RG80" s="113"/>
      <c r="RH80" s="113"/>
      <c r="RI80" s="113"/>
      <c r="RJ80" s="113"/>
      <c r="RK80" s="113"/>
      <c r="RL80" s="113"/>
      <c r="RM80" s="113"/>
      <c r="RN80" s="113"/>
      <c r="RO80" s="113"/>
      <c r="RP80" s="113"/>
      <c r="RQ80" s="113"/>
      <c r="RR80" s="113"/>
      <c r="RS80" s="113"/>
      <c r="RT80" s="113"/>
      <c r="RU80" s="113"/>
      <c r="RV80" s="113"/>
      <c r="RW80" s="113"/>
      <c r="RX80" s="113"/>
      <c r="RY80" s="113"/>
      <c r="RZ80" s="113"/>
      <c r="SA80" s="113"/>
      <c r="SB80" s="113"/>
      <c r="SC80" s="113"/>
      <c r="SD80" s="113"/>
      <c r="SE80" s="113"/>
      <c r="SF80" s="113"/>
      <c r="SG80" s="113"/>
      <c r="SH80" s="113"/>
      <c r="SI80" s="113"/>
      <c r="SJ80" s="113"/>
      <c r="SK80" s="113"/>
      <c r="SL80" s="113"/>
      <c r="SM80" s="113"/>
      <c r="SN80" s="113"/>
      <c r="SO80" s="113"/>
      <c r="SP80" s="113"/>
      <c r="SQ80" s="113"/>
      <c r="SR80" s="113"/>
      <c r="SS80" s="113"/>
      <c r="ST80" s="113"/>
      <c r="SU80" s="113"/>
      <c r="SV80" s="113"/>
      <c r="SW80" s="113"/>
      <c r="SX80" s="113"/>
      <c r="SY80" s="113"/>
      <c r="SZ80" s="113"/>
      <c r="TA80" s="113"/>
      <c r="TB80" s="113"/>
      <c r="TC80" s="113"/>
      <c r="TD80" s="113"/>
      <c r="TE80" s="113"/>
      <c r="TF80" s="113"/>
      <c r="TG80" s="113"/>
      <c r="TH80" s="113"/>
      <c r="TI80" s="113"/>
      <c r="TJ80" s="113"/>
      <c r="TK80" s="113"/>
      <c r="TL80" s="113"/>
      <c r="TM80" s="113"/>
      <c r="TN80" s="113"/>
      <c r="TO80" s="113"/>
      <c r="TP80" s="113"/>
      <c r="TQ80" s="113"/>
      <c r="TR80" s="113"/>
      <c r="TS80" s="113"/>
      <c r="TT80" s="113"/>
      <c r="TU80" s="113"/>
      <c r="TV80" s="113"/>
      <c r="TW80" s="113"/>
      <c r="TX80" s="113"/>
      <c r="TY80" s="113"/>
      <c r="TZ80" s="113"/>
      <c r="UA80" s="113"/>
      <c r="UB80" s="113"/>
      <c r="UC80" s="113"/>
      <c r="UD80" s="113"/>
      <c r="UE80" s="113"/>
      <c r="UF80" s="113"/>
      <c r="UG80" s="113"/>
      <c r="UH80" s="113"/>
      <c r="UI80" s="113"/>
      <c r="UJ80" s="113"/>
      <c r="UK80" s="113"/>
      <c r="UL80" s="113"/>
      <c r="UM80" s="113"/>
      <c r="UN80" s="113"/>
      <c r="UO80" s="113"/>
      <c r="UP80" s="113"/>
      <c r="UQ80" s="113"/>
      <c r="UR80" s="113"/>
      <c r="US80" s="113"/>
      <c r="UT80" s="113"/>
      <c r="UU80" s="113"/>
      <c r="UV80" s="113"/>
      <c r="UW80" s="113"/>
      <c r="UX80" s="113"/>
      <c r="UY80" s="113"/>
      <c r="UZ80" s="113"/>
      <c r="VA80" s="113"/>
      <c r="VB80" s="113"/>
      <c r="VC80" s="113"/>
      <c r="VD80" s="113"/>
      <c r="VE80" s="113"/>
      <c r="VF80" s="113"/>
      <c r="VG80" s="113"/>
      <c r="VH80" s="113"/>
      <c r="VI80" s="113"/>
      <c r="VJ80" s="113"/>
      <c r="VK80" s="113"/>
      <c r="VL80" s="113"/>
      <c r="VM80" s="113"/>
      <c r="VN80" s="113"/>
      <c r="VO80" s="113"/>
      <c r="VP80" s="113"/>
      <c r="VQ80" s="113"/>
      <c r="VR80" s="113"/>
      <c r="VS80" s="113"/>
      <c r="VT80" s="113"/>
      <c r="VU80" s="113"/>
      <c r="VV80" s="113"/>
      <c r="VW80" s="113"/>
      <c r="VX80" s="113"/>
      <c r="VY80" s="113"/>
      <c r="VZ80" s="113"/>
      <c r="WA80" s="113"/>
      <c r="WB80" s="113"/>
      <c r="WC80" s="113"/>
      <c r="WD80" s="113"/>
      <c r="WE80" s="113"/>
      <c r="WF80" s="113"/>
      <c r="WG80" s="113"/>
      <c r="WH80" s="113"/>
      <c r="WI80" s="113"/>
      <c r="WJ80" s="113"/>
      <c r="WK80" s="113"/>
      <c r="WL80" s="113"/>
      <c r="WM80" s="113"/>
      <c r="WN80" s="113"/>
      <c r="WO80" s="113"/>
      <c r="WP80" s="113"/>
      <c r="WQ80" s="113"/>
      <c r="WR80" s="113"/>
      <c r="WS80" s="113"/>
      <c r="WT80" s="113"/>
      <c r="WU80" s="113"/>
      <c r="WV80" s="113"/>
      <c r="WW80" s="113"/>
      <c r="WX80" s="113"/>
      <c r="WY80" s="113"/>
      <c r="WZ80" s="113"/>
      <c r="XA80" s="113"/>
      <c r="XB80" s="113"/>
      <c r="XC80" s="113"/>
      <c r="XD80" s="113"/>
      <c r="XE80" s="113"/>
      <c r="XF80" s="113"/>
      <c r="XG80" s="113"/>
      <c r="XH80" s="113"/>
      <c r="XI80" s="113"/>
      <c r="XJ80" s="113"/>
      <c r="XK80" s="113"/>
      <c r="XL80" s="113"/>
      <c r="XM80" s="113"/>
      <c r="XN80" s="113"/>
      <c r="XO80" s="113"/>
      <c r="XP80" s="113"/>
      <c r="XQ80" s="113"/>
      <c r="XR80" s="113"/>
      <c r="XS80" s="113"/>
      <c r="XT80" s="113"/>
      <c r="XU80" s="113"/>
      <c r="XV80" s="113"/>
      <c r="XW80" s="113"/>
      <c r="XX80" s="113"/>
      <c r="XY80" s="113"/>
      <c r="XZ80" s="113"/>
      <c r="YA80" s="113"/>
      <c r="YB80" s="113"/>
      <c r="YC80" s="113"/>
      <c r="YD80" s="113"/>
      <c r="YE80" s="113"/>
      <c r="YF80" s="113"/>
      <c r="YG80" s="113"/>
      <c r="YH80" s="113"/>
      <c r="YI80" s="113"/>
      <c r="YJ80" s="113"/>
      <c r="YK80" s="113"/>
      <c r="YL80" s="113"/>
      <c r="YM80" s="113"/>
      <c r="YN80" s="113"/>
      <c r="YO80" s="113"/>
      <c r="YP80" s="113"/>
      <c r="YQ80" s="113"/>
      <c r="YR80" s="113"/>
      <c r="YS80" s="113"/>
      <c r="YT80" s="113"/>
      <c r="YU80" s="113"/>
      <c r="YV80" s="113"/>
      <c r="YW80" s="113"/>
      <c r="YX80" s="113"/>
      <c r="YY80" s="113"/>
      <c r="YZ80" s="113"/>
      <c r="ZA80" s="113"/>
      <c r="ZB80" s="113"/>
      <c r="ZC80" s="113"/>
      <c r="ZD80" s="113"/>
      <c r="ZE80" s="113"/>
      <c r="ZF80" s="113"/>
      <c r="ZG80" s="113"/>
      <c r="ZH80" s="113"/>
      <c r="ZI80" s="113"/>
      <c r="ZJ80" s="113"/>
      <c r="ZK80" s="113"/>
      <c r="ZL80" s="113"/>
      <c r="ZM80" s="113"/>
      <c r="ZN80" s="113"/>
      <c r="ZO80" s="113"/>
      <c r="ZP80" s="113"/>
      <c r="ZQ80" s="113"/>
      <c r="ZR80" s="113"/>
      <c r="ZS80" s="113"/>
      <c r="ZT80" s="113"/>
      <c r="ZU80" s="113"/>
      <c r="ZV80" s="113"/>
      <c r="ZW80" s="113"/>
      <c r="ZX80" s="113"/>
      <c r="ZY80" s="113"/>
      <c r="ZZ80" s="113"/>
    </row>
    <row r="81" spans="1:702" hidden="1" outlineLevel="1">
      <c r="A81" s="8">
        <v>42675</v>
      </c>
      <c r="B81" s="113">
        <v>192162.02064654999</v>
      </c>
      <c r="C81" s="113">
        <v>6213.1891607699999</v>
      </c>
      <c r="D81" s="113">
        <v>1164.47946723</v>
      </c>
      <c r="E81" s="113">
        <v>9919.0715980599998</v>
      </c>
      <c r="F81" s="113">
        <v>160.41140657</v>
      </c>
      <c r="G81" s="113">
        <v>224.92091676999999</v>
      </c>
      <c r="H81" s="113">
        <v>11201.97122571</v>
      </c>
      <c r="I81" s="113">
        <v>138128.59564884999</v>
      </c>
      <c r="J81" s="113">
        <v>8214.3765576400001</v>
      </c>
      <c r="K81" s="113">
        <v>439.22316637</v>
      </c>
      <c r="L81" s="113">
        <v>163.76728365</v>
      </c>
      <c r="M81" s="169" t="s">
        <v>189</v>
      </c>
      <c r="N81" s="113">
        <v>8859.2571540499994</v>
      </c>
      <c r="O81" s="113">
        <v>2206.7955828200002</v>
      </c>
      <c r="P81" s="113">
        <v>5247.4029130400004</v>
      </c>
      <c r="Q81" s="113">
        <v>2.4244872200000001</v>
      </c>
      <c r="R81" s="113">
        <v>7.7726111500000004</v>
      </c>
      <c r="S81" s="113">
        <v>4.84962582</v>
      </c>
      <c r="T81" s="113">
        <v>3.5118408300000001</v>
      </c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3"/>
      <c r="IX81" s="113"/>
      <c r="IY81" s="113"/>
      <c r="IZ81" s="113"/>
      <c r="JA81" s="113"/>
      <c r="JB81" s="113"/>
      <c r="JC81" s="113"/>
      <c r="JD81" s="113"/>
      <c r="JE81" s="113"/>
      <c r="JF81" s="113"/>
      <c r="JG81" s="113"/>
      <c r="JH81" s="113"/>
      <c r="JI81" s="113"/>
      <c r="JJ81" s="113"/>
      <c r="JK81" s="113"/>
      <c r="JL81" s="113"/>
      <c r="JM81" s="113"/>
      <c r="JN81" s="113"/>
      <c r="JO81" s="113"/>
      <c r="JP81" s="113"/>
      <c r="JQ81" s="113"/>
      <c r="JR81" s="113"/>
      <c r="JS81" s="113"/>
      <c r="JT81" s="113"/>
      <c r="JU81" s="113"/>
      <c r="JV81" s="113"/>
      <c r="JW81" s="113"/>
      <c r="JX81" s="113"/>
      <c r="JY81" s="113"/>
      <c r="JZ81" s="113"/>
      <c r="KA81" s="113"/>
      <c r="KB81" s="113"/>
      <c r="KC81" s="113"/>
      <c r="KD81" s="113"/>
      <c r="KE81" s="113"/>
      <c r="KF81" s="113"/>
      <c r="KG81" s="113"/>
      <c r="KH81" s="113"/>
      <c r="KI81" s="113"/>
      <c r="KJ81" s="113"/>
      <c r="KK81" s="113"/>
      <c r="KL81" s="113"/>
      <c r="KM81" s="113"/>
      <c r="KN81" s="113"/>
      <c r="KO81" s="113"/>
      <c r="KP81" s="113"/>
      <c r="KQ81" s="113"/>
      <c r="KR81" s="113"/>
      <c r="KS81" s="113"/>
      <c r="KT81" s="113"/>
      <c r="KU81" s="113"/>
      <c r="KV81" s="113"/>
      <c r="KW81" s="113"/>
      <c r="KX81" s="113"/>
      <c r="KY81" s="113"/>
      <c r="KZ81" s="113"/>
      <c r="LA81" s="113"/>
      <c r="LB81" s="113"/>
      <c r="LC81" s="113"/>
      <c r="LD81" s="113"/>
      <c r="LE81" s="113"/>
      <c r="LF81" s="113"/>
      <c r="LG81" s="113"/>
      <c r="LH81" s="113"/>
      <c r="LI81" s="113"/>
      <c r="LJ81" s="113"/>
      <c r="LK81" s="113"/>
      <c r="LL81" s="113"/>
      <c r="LM81" s="113"/>
      <c r="LN81" s="113"/>
      <c r="LO81" s="113"/>
      <c r="LP81" s="113"/>
      <c r="LQ81" s="113"/>
      <c r="LR81" s="113"/>
      <c r="LS81" s="113"/>
      <c r="LT81" s="113"/>
      <c r="LU81" s="113"/>
      <c r="LV81" s="113"/>
      <c r="LW81" s="113"/>
      <c r="LX81" s="113"/>
      <c r="LY81" s="113"/>
      <c r="LZ81" s="113"/>
      <c r="MA81" s="113"/>
      <c r="MB81" s="113"/>
      <c r="MC81" s="113"/>
      <c r="MD81" s="113"/>
      <c r="ME81" s="113"/>
      <c r="MF81" s="113"/>
      <c r="MG81" s="113"/>
      <c r="MH81" s="113"/>
      <c r="MI81" s="113"/>
      <c r="MJ81" s="113"/>
      <c r="MK81" s="113"/>
      <c r="ML81" s="113"/>
      <c r="MM81" s="113"/>
      <c r="MN81" s="113"/>
      <c r="MO81" s="113"/>
      <c r="MP81" s="113"/>
      <c r="MQ81" s="113"/>
      <c r="MR81" s="113"/>
      <c r="MS81" s="113"/>
      <c r="MT81" s="113"/>
      <c r="MU81" s="113"/>
      <c r="MV81" s="113"/>
      <c r="MW81" s="113"/>
      <c r="MX81" s="113"/>
      <c r="MY81" s="113"/>
      <c r="MZ81" s="113"/>
      <c r="NA81" s="113"/>
      <c r="NB81" s="113"/>
      <c r="NC81" s="113"/>
      <c r="ND81" s="113"/>
      <c r="NE81" s="113"/>
      <c r="NF81" s="113"/>
      <c r="NG81" s="113"/>
      <c r="NH81" s="113"/>
      <c r="NI81" s="113"/>
      <c r="NJ81" s="113"/>
      <c r="NK81" s="113"/>
      <c r="NL81" s="113"/>
      <c r="NM81" s="113"/>
      <c r="NN81" s="113"/>
      <c r="NO81" s="113"/>
      <c r="NP81" s="113"/>
      <c r="NQ81" s="113"/>
      <c r="NR81" s="113"/>
      <c r="NS81" s="113"/>
      <c r="NT81" s="113"/>
      <c r="NU81" s="113"/>
      <c r="NV81" s="113"/>
      <c r="NW81" s="113"/>
      <c r="NX81" s="113"/>
      <c r="NY81" s="113"/>
      <c r="NZ81" s="113"/>
      <c r="OA81" s="113"/>
      <c r="OB81" s="113"/>
      <c r="OC81" s="113"/>
      <c r="OD81" s="113"/>
      <c r="OE81" s="113"/>
      <c r="OF81" s="113"/>
      <c r="OG81" s="113"/>
      <c r="OH81" s="113"/>
      <c r="OI81" s="113"/>
      <c r="OJ81" s="113"/>
      <c r="OK81" s="113"/>
      <c r="OL81" s="113"/>
      <c r="OM81" s="113"/>
      <c r="ON81" s="113"/>
      <c r="OO81" s="113"/>
      <c r="OP81" s="113"/>
      <c r="OQ81" s="113"/>
      <c r="OR81" s="113"/>
      <c r="OS81" s="113"/>
      <c r="OT81" s="113"/>
      <c r="OU81" s="113"/>
      <c r="OV81" s="113"/>
      <c r="OW81" s="113"/>
      <c r="OX81" s="113"/>
      <c r="OY81" s="113"/>
      <c r="OZ81" s="113"/>
      <c r="PA81" s="113"/>
      <c r="PB81" s="113"/>
      <c r="PC81" s="113"/>
      <c r="PD81" s="113"/>
      <c r="PE81" s="113"/>
      <c r="PF81" s="113"/>
      <c r="PG81" s="113"/>
      <c r="PH81" s="113"/>
      <c r="PI81" s="113"/>
      <c r="PJ81" s="113"/>
      <c r="PK81" s="113"/>
      <c r="PL81" s="113"/>
      <c r="PM81" s="113"/>
      <c r="PN81" s="113"/>
      <c r="PO81" s="113"/>
      <c r="PP81" s="113"/>
      <c r="PQ81" s="113"/>
      <c r="PR81" s="113"/>
      <c r="PS81" s="113"/>
      <c r="PT81" s="113"/>
      <c r="PU81" s="113"/>
      <c r="PV81" s="113"/>
      <c r="PW81" s="113"/>
      <c r="PX81" s="113"/>
      <c r="PY81" s="113"/>
      <c r="PZ81" s="113"/>
      <c r="QA81" s="113"/>
      <c r="QB81" s="113"/>
      <c r="QC81" s="113"/>
      <c r="QD81" s="113"/>
      <c r="QE81" s="113"/>
      <c r="QF81" s="113"/>
      <c r="QG81" s="113"/>
      <c r="QH81" s="113"/>
      <c r="QI81" s="113"/>
      <c r="QJ81" s="113"/>
      <c r="QK81" s="113"/>
      <c r="QL81" s="113"/>
      <c r="QM81" s="113"/>
      <c r="QN81" s="113"/>
      <c r="QO81" s="113"/>
      <c r="QP81" s="113"/>
      <c r="QQ81" s="113"/>
      <c r="QR81" s="113"/>
      <c r="QS81" s="113"/>
      <c r="QT81" s="113"/>
      <c r="QU81" s="113"/>
      <c r="QV81" s="113"/>
      <c r="QW81" s="113"/>
      <c r="QX81" s="113"/>
      <c r="QY81" s="113"/>
      <c r="QZ81" s="113"/>
      <c r="RA81" s="113"/>
      <c r="RB81" s="113"/>
      <c r="RC81" s="113"/>
      <c r="RD81" s="113"/>
      <c r="RE81" s="113"/>
      <c r="RF81" s="113"/>
      <c r="RG81" s="113"/>
      <c r="RH81" s="113"/>
      <c r="RI81" s="113"/>
      <c r="RJ81" s="113"/>
      <c r="RK81" s="113"/>
      <c r="RL81" s="113"/>
      <c r="RM81" s="113"/>
      <c r="RN81" s="113"/>
      <c r="RO81" s="113"/>
      <c r="RP81" s="113"/>
      <c r="RQ81" s="113"/>
      <c r="RR81" s="113"/>
      <c r="RS81" s="113"/>
      <c r="RT81" s="113"/>
      <c r="RU81" s="113"/>
      <c r="RV81" s="113"/>
      <c r="RW81" s="113"/>
      <c r="RX81" s="113"/>
      <c r="RY81" s="113"/>
      <c r="RZ81" s="113"/>
      <c r="SA81" s="113"/>
      <c r="SB81" s="113"/>
      <c r="SC81" s="113"/>
      <c r="SD81" s="113"/>
      <c r="SE81" s="113"/>
      <c r="SF81" s="113"/>
      <c r="SG81" s="113"/>
      <c r="SH81" s="113"/>
      <c r="SI81" s="113"/>
      <c r="SJ81" s="113"/>
      <c r="SK81" s="113"/>
      <c r="SL81" s="113"/>
      <c r="SM81" s="113"/>
      <c r="SN81" s="113"/>
      <c r="SO81" s="113"/>
      <c r="SP81" s="113"/>
      <c r="SQ81" s="113"/>
      <c r="SR81" s="113"/>
      <c r="SS81" s="113"/>
      <c r="ST81" s="113"/>
      <c r="SU81" s="113"/>
      <c r="SV81" s="113"/>
      <c r="SW81" s="113"/>
      <c r="SX81" s="113"/>
      <c r="SY81" s="113"/>
      <c r="SZ81" s="113"/>
      <c r="TA81" s="113"/>
      <c r="TB81" s="113"/>
      <c r="TC81" s="113"/>
      <c r="TD81" s="113"/>
      <c r="TE81" s="113"/>
      <c r="TF81" s="113"/>
      <c r="TG81" s="113"/>
      <c r="TH81" s="113"/>
      <c r="TI81" s="113"/>
      <c r="TJ81" s="113"/>
      <c r="TK81" s="113"/>
      <c r="TL81" s="113"/>
      <c r="TM81" s="113"/>
      <c r="TN81" s="113"/>
      <c r="TO81" s="113"/>
      <c r="TP81" s="113"/>
      <c r="TQ81" s="113"/>
      <c r="TR81" s="113"/>
      <c r="TS81" s="113"/>
      <c r="TT81" s="113"/>
      <c r="TU81" s="113"/>
      <c r="TV81" s="113"/>
      <c r="TW81" s="113"/>
      <c r="TX81" s="113"/>
      <c r="TY81" s="113"/>
      <c r="TZ81" s="113"/>
      <c r="UA81" s="113"/>
      <c r="UB81" s="113"/>
      <c r="UC81" s="113"/>
      <c r="UD81" s="113"/>
      <c r="UE81" s="113"/>
      <c r="UF81" s="113"/>
      <c r="UG81" s="113"/>
      <c r="UH81" s="113"/>
      <c r="UI81" s="113"/>
      <c r="UJ81" s="113"/>
      <c r="UK81" s="113"/>
      <c r="UL81" s="113"/>
      <c r="UM81" s="113"/>
      <c r="UN81" s="113"/>
      <c r="UO81" s="113"/>
      <c r="UP81" s="113"/>
      <c r="UQ81" s="113"/>
      <c r="UR81" s="113"/>
      <c r="US81" s="113"/>
      <c r="UT81" s="113"/>
      <c r="UU81" s="113"/>
      <c r="UV81" s="113"/>
      <c r="UW81" s="113"/>
      <c r="UX81" s="113"/>
      <c r="UY81" s="113"/>
      <c r="UZ81" s="113"/>
      <c r="VA81" s="113"/>
      <c r="VB81" s="113"/>
      <c r="VC81" s="113"/>
      <c r="VD81" s="113"/>
      <c r="VE81" s="113"/>
      <c r="VF81" s="113"/>
      <c r="VG81" s="113"/>
      <c r="VH81" s="113"/>
      <c r="VI81" s="113"/>
      <c r="VJ81" s="113"/>
      <c r="VK81" s="113"/>
      <c r="VL81" s="113"/>
      <c r="VM81" s="113"/>
      <c r="VN81" s="113"/>
      <c r="VO81" s="113"/>
      <c r="VP81" s="113"/>
      <c r="VQ81" s="113"/>
      <c r="VR81" s="113"/>
      <c r="VS81" s="113"/>
      <c r="VT81" s="113"/>
      <c r="VU81" s="113"/>
      <c r="VV81" s="113"/>
      <c r="VW81" s="113"/>
      <c r="VX81" s="113"/>
      <c r="VY81" s="113"/>
      <c r="VZ81" s="113"/>
      <c r="WA81" s="113"/>
      <c r="WB81" s="113"/>
      <c r="WC81" s="113"/>
      <c r="WD81" s="113"/>
      <c r="WE81" s="113"/>
      <c r="WF81" s="113"/>
      <c r="WG81" s="113"/>
      <c r="WH81" s="113"/>
      <c r="WI81" s="113"/>
      <c r="WJ81" s="113"/>
      <c r="WK81" s="113"/>
      <c r="WL81" s="113"/>
      <c r="WM81" s="113"/>
      <c r="WN81" s="113"/>
      <c r="WO81" s="113"/>
      <c r="WP81" s="113"/>
      <c r="WQ81" s="113"/>
      <c r="WR81" s="113"/>
      <c r="WS81" s="113"/>
      <c r="WT81" s="113"/>
      <c r="WU81" s="113"/>
      <c r="WV81" s="113"/>
      <c r="WW81" s="113"/>
      <c r="WX81" s="113"/>
      <c r="WY81" s="113"/>
      <c r="WZ81" s="113"/>
      <c r="XA81" s="113"/>
      <c r="XB81" s="113"/>
      <c r="XC81" s="113"/>
      <c r="XD81" s="113"/>
      <c r="XE81" s="113"/>
      <c r="XF81" s="113"/>
      <c r="XG81" s="113"/>
      <c r="XH81" s="113"/>
      <c r="XI81" s="113"/>
      <c r="XJ81" s="113"/>
      <c r="XK81" s="113"/>
      <c r="XL81" s="113"/>
      <c r="XM81" s="113"/>
      <c r="XN81" s="113"/>
      <c r="XO81" s="113"/>
      <c r="XP81" s="113"/>
      <c r="XQ81" s="113"/>
      <c r="XR81" s="113"/>
      <c r="XS81" s="113"/>
      <c r="XT81" s="113"/>
      <c r="XU81" s="113"/>
      <c r="XV81" s="113"/>
      <c r="XW81" s="113"/>
      <c r="XX81" s="113"/>
      <c r="XY81" s="113"/>
      <c r="XZ81" s="113"/>
      <c r="YA81" s="113"/>
      <c r="YB81" s="113"/>
      <c r="YC81" s="113"/>
      <c r="YD81" s="113"/>
      <c r="YE81" s="113"/>
      <c r="YF81" s="113"/>
      <c r="YG81" s="113"/>
      <c r="YH81" s="113"/>
      <c r="YI81" s="113"/>
      <c r="YJ81" s="113"/>
      <c r="YK81" s="113"/>
      <c r="YL81" s="113"/>
      <c r="YM81" s="113"/>
      <c r="YN81" s="113"/>
      <c r="YO81" s="113"/>
      <c r="YP81" s="113"/>
      <c r="YQ81" s="113"/>
      <c r="YR81" s="113"/>
      <c r="YS81" s="113"/>
      <c r="YT81" s="113"/>
      <c r="YU81" s="113"/>
      <c r="YV81" s="113"/>
      <c r="YW81" s="113"/>
      <c r="YX81" s="113"/>
      <c r="YY81" s="113"/>
      <c r="YZ81" s="113"/>
      <c r="ZA81" s="113"/>
      <c r="ZB81" s="113"/>
      <c r="ZC81" s="113"/>
      <c r="ZD81" s="113"/>
      <c r="ZE81" s="113"/>
      <c r="ZF81" s="113"/>
      <c r="ZG81" s="113"/>
      <c r="ZH81" s="113"/>
      <c r="ZI81" s="113"/>
      <c r="ZJ81" s="113"/>
      <c r="ZK81" s="113"/>
      <c r="ZL81" s="113"/>
      <c r="ZM81" s="113"/>
      <c r="ZN81" s="113"/>
      <c r="ZO81" s="113"/>
      <c r="ZP81" s="113"/>
      <c r="ZQ81" s="113"/>
      <c r="ZR81" s="113"/>
      <c r="ZS81" s="113"/>
      <c r="ZT81" s="113"/>
      <c r="ZU81" s="113"/>
      <c r="ZV81" s="113"/>
      <c r="ZW81" s="113"/>
      <c r="ZX81" s="113"/>
      <c r="ZY81" s="113"/>
      <c r="ZZ81" s="113"/>
    </row>
    <row r="82" spans="1:702" hidden="1" outlineLevel="1">
      <c r="A82" s="8">
        <v>42705</v>
      </c>
      <c r="B82" s="113">
        <v>191996.11581943999</v>
      </c>
      <c r="C82" s="113">
        <v>6256.0349208600001</v>
      </c>
      <c r="D82" s="113">
        <v>1277.4791848699999</v>
      </c>
      <c r="E82" s="113">
        <v>10759.75363739</v>
      </c>
      <c r="F82" s="113">
        <v>188.92844604999999</v>
      </c>
      <c r="G82" s="113">
        <v>236.73408430999999</v>
      </c>
      <c r="H82" s="113">
        <v>11214.22840835</v>
      </c>
      <c r="I82" s="113">
        <v>136100.70393459001</v>
      </c>
      <c r="J82" s="113">
        <v>9330.7559738199998</v>
      </c>
      <c r="K82" s="113">
        <v>429.86078383</v>
      </c>
      <c r="L82" s="113">
        <v>170.64185204</v>
      </c>
      <c r="M82" s="169" t="s">
        <v>189</v>
      </c>
      <c r="N82" s="113">
        <v>8615.8938489600005</v>
      </c>
      <c r="O82" s="113">
        <v>2210.2666126899999</v>
      </c>
      <c r="P82" s="113">
        <v>5186.5140932699996</v>
      </c>
      <c r="Q82" s="113">
        <v>2.4154520499999999</v>
      </c>
      <c r="R82" s="113">
        <v>7.6755981799999997</v>
      </c>
      <c r="S82" s="113">
        <v>4.9209072000000003</v>
      </c>
      <c r="T82" s="113">
        <v>3.3080809800000002</v>
      </c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3"/>
      <c r="IX82" s="113"/>
      <c r="IY82" s="113"/>
      <c r="IZ82" s="113"/>
      <c r="JA82" s="113"/>
      <c r="JB82" s="113"/>
      <c r="JC82" s="113"/>
      <c r="JD82" s="113"/>
      <c r="JE82" s="113"/>
      <c r="JF82" s="113"/>
      <c r="JG82" s="113"/>
      <c r="JH82" s="113"/>
      <c r="JI82" s="113"/>
      <c r="JJ82" s="113"/>
      <c r="JK82" s="113"/>
      <c r="JL82" s="113"/>
      <c r="JM82" s="113"/>
      <c r="JN82" s="113"/>
      <c r="JO82" s="113"/>
      <c r="JP82" s="113"/>
      <c r="JQ82" s="113"/>
      <c r="JR82" s="113"/>
      <c r="JS82" s="113"/>
      <c r="JT82" s="113"/>
      <c r="JU82" s="113"/>
      <c r="JV82" s="113"/>
      <c r="JW82" s="113"/>
      <c r="JX82" s="113"/>
      <c r="JY82" s="113"/>
      <c r="JZ82" s="113"/>
      <c r="KA82" s="113"/>
      <c r="KB82" s="113"/>
      <c r="KC82" s="113"/>
      <c r="KD82" s="113"/>
      <c r="KE82" s="113"/>
      <c r="KF82" s="113"/>
      <c r="KG82" s="113"/>
      <c r="KH82" s="113"/>
      <c r="KI82" s="113"/>
      <c r="KJ82" s="113"/>
      <c r="KK82" s="113"/>
      <c r="KL82" s="113"/>
      <c r="KM82" s="113"/>
      <c r="KN82" s="113"/>
      <c r="KO82" s="113"/>
      <c r="KP82" s="113"/>
      <c r="KQ82" s="113"/>
      <c r="KR82" s="113"/>
      <c r="KS82" s="113"/>
      <c r="KT82" s="113"/>
      <c r="KU82" s="113"/>
      <c r="KV82" s="113"/>
      <c r="KW82" s="113"/>
      <c r="KX82" s="113"/>
      <c r="KY82" s="113"/>
      <c r="KZ82" s="113"/>
      <c r="LA82" s="113"/>
      <c r="LB82" s="113"/>
      <c r="LC82" s="113"/>
      <c r="LD82" s="113"/>
      <c r="LE82" s="113"/>
      <c r="LF82" s="113"/>
      <c r="LG82" s="113"/>
      <c r="LH82" s="113"/>
      <c r="LI82" s="113"/>
      <c r="LJ82" s="113"/>
      <c r="LK82" s="113"/>
      <c r="LL82" s="113"/>
      <c r="LM82" s="113"/>
      <c r="LN82" s="113"/>
      <c r="LO82" s="113"/>
      <c r="LP82" s="113"/>
      <c r="LQ82" s="113"/>
      <c r="LR82" s="113"/>
      <c r="LS82" s="113"/>
      <c r="LT82" s="113"/>
      <c r="LU82" s="113"/>
      <c r="LV82" s="113"/>
      <c r="LW82" s="113"/>
      <c r="LX82" s="113"/>
      <c r="LY82" s="113"/>
      <c r="LZ82" s="113"/>
      <c r="MA82" s="113"/>
      <c r="MB82" s="113"/>
      <c r="MC82" s="113"/>
      <c r="MD82" s="113"/>
      <c r="ME82" s="113"/>
      <c r="MF82" s="113"/>
      <c r="MG82" s="113"/>
      <c r="MH82" s="113"/>
      <c r="MI82" s="113"/>
      <c r="MJ82" s="113"/>
      <c r="MK82" s="113"/>
      <c r="ML82" s="113"/>
      <c r="MM82" s="113"/>
      <c r="MN82" s="113"/>
      <c r="MO82" s="113"/>
      <c r="MP82" s="113"/>
      <c r="MQ82" s="113"/>
      <c r="MR82" s="113"/>
      <c r="MS82" s="113"/>
      <c r="MT82" s="113"/>
      <c r="MU82" s="113"/>
      <c r="MV82" s="113"/>
      <c r="MW82" s="113"/>
      <c r="MX82" s="113"/>
      <c r="MY82" s="113"/>
      <c r="MZ82" s="113"/>
      <c r="NA82" s="113"/>
      <c r="NB82" s="113"/>
      <c r="NC82" s="113"/>
      <c r="ND82" s="113"/>
      <c r="NE82" s="113"/>
      <c r="NF82" s="113"/>
      <c r="NG82" s="113"/>
      <c r="NH82" s="113"/>
      <c r="NI82" s="113"/>
      <c r="NJ82" s="113"/>
      <c r="NK82" s="113"/>
      <c r="NL82" s="113"/>
      <c r="NM82" s="113"/>
      <c r="NN82" s="113"/>
      <c r="NO82" s="113"/>
      <c r="NP82" s="113"/>
      <c r="NQ82" s="113"/>
      <c r="NR82" s="113"/>
      <c r="NS82" s="113"/>
      <c r="NT82" s="113"/>
      <c r="NU82" s="113"/>
      <c r="NV82" s="113"/>
      <c r="NW82" s="113"/>
      <c r="NX82" s="113"/>
      <c r="NY82" s="113"/>
      <c r="NZ82" s="113"/>
      <c r="OA82" s="113"/>
      <c r="OB82" s="113"/>
      <c r="OC82" s="113"/>
      <c r="OD82" s="113"/>
      <c r="OE82" s="113"/>
      <c r="OF82" s="113"/>
      <c r="OG82" s="113"/>
      <c r="OH82" s="113"/>
      <c r="OI82" s="113"/>
      <c r="OJ82" s="113"/>
      <c r="OK82" s="113"/>
      <c r="OL82" s="113"/>
      <c r="OM82" s="113"/>
      <c r="ON82" s="113"/>
      <c r="OO82" s="113"/>
      <c r="OP82" s="113"/>
      <c r="OQ82" s="113"/>
      <c r="OR82" s="113"/>
      <c r="OS82" s="113"/>
      <c r="OT82" s="113"/>
      <c r="OU82" s="113"/>
      <c r="OV82" s="113"/>
      <c r="OW82" s="113"/>
      <c r="OX82" s="113"/>
      <c r="OY82" s="113"/>
      <c r="OZ82" s="113"/>
      <c r="PA82" s="113"/>
      <c r="PB82" s="113"/>
      <c r="PC82" s="113"/>
      <c r="PD82" s="113"/>
      <c r="PE82" s="113"/>
      <c r="PF82" s="113"/>
      <c r="PG82" s="113"/>
      <c r="PH82" s="113"/>
      <c r="PI82" s="113"/>
      <c r="PJ82" s="113"/>
      <c r="PK82" s="113"/>
      <c r="PL82" s="113"/>
      <c r="PM82" s="113"/>
      <c r="PN82" s="113"/>
      <c r="PO82" s="113"/>
      <c r="PP82" s="113"/>
      <c r="PQ82" s="113"/>
      <c r="PR82" s="113"/>
      <c r="PS82" s="113"/>
      <c r="PT82" s="113"/>
      <c r="PU82" s="113"/>
      <c r="PV82" s="113"/>
      <c r="PW82" s="113"/>
      <c r="PX82" s="113"/>
      <c r="PY82" s="113"/>
      <c r="PZ82" s="113"/>
      <c r="QA82" s="113"/>
      <c r="QB82" s="113"/>
      <c r="QC82" s="113"/>
      <c r="QD82" s="113"/>
      <c r="QE82" s="113"/>
      <c r="QF82" s="113"/>
      <c r="QG82" s="113"/>
      <c r="QH82" s="113"/>
      <c r="QI82" s="113"/>
      <c r="QJ82" s="113"/>
      <c r="QK82" s="113"/>
      <c r="QL82" s="113"/>
      <c r="QM82" s="113"/>
      <c r="QN82" s="113"/>
      <c r="QO82" s="113"/>
      <c r="QP82" s="113"/>
      <c r="QQ82" s="113"/>
      <c r="QR82" s="113"/>
      <c r="QS82" s="113"/>
      <c r="QT82" s="113"/>
      <c r="QU82" s="113"/>
      <c r="QV82" s="113"/>
      <c r="QW82" s="113"/>
      <c r="QX82" s="113"/>
      <c r="QY82" s="113"/>
      <c r="QZ82" s="113"/>
      <c r="RA82" s="113"/>
      <c r="RB82" s="113"/>
      <c r="RC82" s="113"/>
      <c r="RD82" s="113"/>
      <c r="RE82" s="113"/>
      <c r="RF82" s="113"/>
      <c r="RG82" s="113"/>
      <c r="RH82" s="113"/>
      <c r="RI82" s="113"/>
      <c r="RJ82" s="113"/>
      <c r="RK82" s="113"/>
      <c r="RL82" s="113"/>
      <c r="RM82" s="113"/>
      <c r="RN82" s="113"/>
      <c r="RO82" s="113"/>
      <c r="RP82" s="113"/>
      <c r="RQ82" s="113"/>
      <c r="RR82" s="113"/>
      <c r="RS82" s="113"/>
      <c r="RT82" s="113"/>
      <c r="RU82" s="113"/>
      <c r="RV82" s="113"/>
      <c r="RW82" s="113"/>
      <c r="RX82" s="113"/>
      <c r="RY82" s="113"/>
      <c r="RZ82" s="113"/>
      <c r="SA82" s="113"/>
      <c r="SB82" s="113"/>
      <c r="SC82" s="113"/>
      <c r="SD82" s="113"/>
      <c r="SE82" s="113"/>
      <c r="SF82" s="113"/>
      <c r="SG82" s="113"/>
      <c r="SH82" s="113"/>
      <c r="SI82" s="113"/>
      <c r="SJ82" s="113"/>
      <c r="SK82" s="113"/>
      <c r="SL82" s="113"/>
      <c r="SM82" s="113"/>
      <c r="SN82" s="113"/>
      <c r="SO82" s="113"/>
      <c r="SP82" s="113"/>
      <c r="SQ82" s="113"/>
      <c r="SR82" s="113"/>
      <c r="SS82" s="113"/>
      <c r="ST82" s="113"/>
      <c r="SU82" s="113"/>
      <c r="SV82" s="113"/>
      <c r="SW82" s="113"/>
      <c r="SX82" s="113"/>
      <c r="SY82" s="113"/>
      <c r="SZ82" s="113"/>
      <c r="TA82" s="113"/>
      <c r="TB82" s="113"/>
      <c r="TC82" s="113"/>
      <c r="TD82" s="113"/>
      <c r="TE82" s="113"/>
      <c r="TF82" s="113"/>
      <c r="TG82" s="113"/>
      <c r="TH82" s="113"/>
      <c r="TI82" s="113"/>
      <c r="TJ82" s="113"/>
      <c r="TK82" s="113"/>
      <c r="TL82" s="113"/>
      <c r="TM82" s="113"/>
      <c r="TN82" s="113"/>
      <c r="TO82" s="113"/>
      <c r="TP82" s="113"/>
      <c r="TQ82" s="113"/>
      <c r="TR82" s="113"/>
      <c r="TS82" s="113"/>
      <c r="TT82" s="113"/>
      <c r="TU82" s="113"/>
      <c r="TV82" s="113"/>
      <c r="TW82" s="113"/>
      <c r="TX82" s="113"/>
      <c r="TY82" s="113"/>
      <c r="TZ82" s="113"/>
      <c r="UA82" s="113"/>
      <c r="UB82" s="113"/>
      <c r="UC82" s="113"/>
      <c r="UD82" s="113"/>
      <c r="UE82" s="113"/>
      <c r="UF82" s="113"/>
      <c r="UG82" s="113"/>
      <c r="UH82" s="113"/>
      <c r="UI82" s="113"/>
      <c r="UJ82" s="113"/>
      <c r="UK82" s="113"/>
      <c r="UL82" s="113"/>
      <c r="UM82" s="113"/>
      <c r="UN82" s="113"/>
      <c r="UO82" s="113"/>
      <c r="UP82" s="113"/>
      <c r="UQ82" s="113"/>
      <c r="UR82" s="113"/>
      <c r="US82" s="113"/>
      <c r="UT82" s="113"/>
      <c r="UU82" s="113"/>
      <c r="UV82" s="113"/>
      <c r="UW82" s="113"/>
      <c r="UX82" s="113"/>
      <c r="UY82" s="113"/>
      <c r="UZ82" s="113"/>
      <c r="VA82" s="113"/>
      <c r="VB82" s="113"/>
      <c r="VC82" s="113"/>
      <c r="VD82" s="113"/>
      <c r="VE82" s="113"/>
      <c r="VF82" s="113"/>
      <c r="VG82" s="113"/>
      <c r="VH82" s="113"/>
      <c r="VI82" s="113"/>
      <c r="VJ82" s="113"/>
      <c r="VK82" s="113"/>
      <c r="VL82" s="113"/>
      <c r="VM82" s="113"/>
      <c r="VN82" s="113"/>
      <c r="VO82" s="113"/>
      <c r="VP82" s="113"/>
      <c r="VQ82" s="113"/>
      <c r="VR82" s="113"/>
      <c r="VS82" s="113"/>
      <c r="VT82" s="113"/>
      <c r="VU82" s="113"/>
      <c r="VV82" s="113"/>
      <c r="VW82" s="113"/>
      <c r="VX82" s="113"/>
      <c r="VY82" s="113"/>
      <c r="VZ82" s="113"/>
      <c r="WA82" s="113"/>
      <c r="WB82" s="113"/>
      <c r="WC82" s="113"/>
      <c r="WD82" s="113"/>
      <c r="WE82" s="113"/>
      <c r="WF82" s="113"/>
      <c r="WG82" s="113"/>
      <c r="WH82" s="113"/>
      <c r="WI82" s="113"/>
      <c r="WJ82" s="113"/>
      <c r="WK82" s="113"/>
      <c r="WL82" s="113"/>
      <c r="WM82" s="113"/>
      <c r="WN82" s="113"/>
      <c r="WO82" s="113"/>
      <c r="WP82" s="113"/>
      <c r="WQ82" s="113"/>
      <c r="WR82" s="113"/>
      <c r="WS82" s="113"/>
      <c r="WT82" s="113"/>
      <c r="WU82" s="113"/>
      <c r="WV82" s="113"/>
      <c r="WW82" s="113"/>
      <c r="WX82" s="113"/>
      <c r="WY82" s="113"/>
      <c r="WZ82" s="113"/>
      <c r="XA82" s="113"/>
      <c r="XB82" s="113"/>
      <c r="XC82" s="113"/>
      <c r="XD82" s="113"/>
      <c r="XE82" s="113"/>
      <c r="XF82" s="113"/>
      <c r="XG82" s="113"/>
      <c r="XH82" s="113"/>
      <c r="XI82" s="113"/>
      <c r="XJ82" s="113"/>
      <c r="XK82" s="113"/>
      <c r="XL82" s="113"/>
      <c r="XM82" s="113"/>
      <c r="XN82" s="113"/>
      <c r="XO82" s="113"/>
      <c r="XP82" s="113"/>
      <c r="XQ82" s="113"/>
      <c r="XR82" s="113"/>
      <c r="XS82" s="113"/>
      <c r="XT82" s="113"/>
      <c r="XU82" s="113"/>
      <c r="XV82" s="113"/>
      <c r="XW82" s="113"/>
      <c r="XX82" s="113"/>
      <c r="XY82" s="113"/>
      <c r="XZ82" s="113"/>
      <c r="YA82" s="113"/>
      <c r="YB82" s="113"/>
      <c r="YC82" s="113"/>
      <c r="YD82" s="113"/>
      <c r="YE82" s="113"/>
      <c r="YF82" s="113"/>
      <c r="YG82" s="113"/>
      <c r="YH82" s="113"/>
      <c r="YI82" s="113"/>
      <c r="YJ82" s="113"/>
      <c r="YK82" s="113"/>
      <c r="YL82" s="113"/>
      <c r="YM82" s="113"/>
      <c r="YN82" s="113"/>
      <c r="YO82" s="113"/>
      <c r="YP82" s="113"/>
      <c r="YQ82" s="113"/>
      <c r="YR82" s="113"/>
      <c r="YS82" s="113"/>
      <c r="YT82" s="113"/>
      <c r="YU82" s="113"/>
      <c r="YV82" s="113"/>
      <c r="YW82" s="113"/>
      <c r="YX82" s="113"/>
      <c r="YY82" s="113"/>
      <c r="YZ82" s="113"/>
      <c r="ZA82" s="113"/>
      <c r="ZB82" s="113"/>
      <c r="ZC82" s="113"/>
      <c r="ZD82" s="113"/>
      <c r="ZE82" s="113"/>
      <c r="ZF82" s="113"/>
      <c r="ZG82" s="113"/>
      <c r="ZH82" s="113"/>
      <c r="ZI82" s="113"/>
      <c r="ZJ82" s="113"/>
      <c r="ZK82" s="113"/>
      <c r="ZL82" s="113"/>
      <c r="ZM82" s="113"/>
      <c r="ZN82" s="113"/>
      <c r="ZO82" s="113"/>
      <c r="ZP82" s="113"/>
      <c r="ZQ82" s="113"/>
      <c r="ZR82" s="113"/>
      <c r="ZS82" s="113"/>
      <c r="ZT82" s="113"/>
      <c r="ZU82" s="113"/>
      <c r="ZV82" s="113"/>
      <c r="ZW82" s="113"/>
      <c r="ZX82" s="113"/>
      <c r="ZY82" s="113"/>
      <c r="ZZ82" s="113"/>
    </row>
    <row r="83" spans="1:702" hidden="1" outlineLevel="1">
      <c r="A83" s="8">
        <v>42736</v>
      </c>
      <c r="B83" s="113">
        <v>191349.98947373001</v>
      </c>
      <c r="C83" s="113">
        <v>6242.6203072999997</v>
      </c>
      <c r="D83" s="113">
        <v>1207.6121877</v>
      </c>
      <c r="E83" s="113">
        <v>10521.745356109999</v>
      </c>
      <c r="F83" s="113">
        <v>187.38084892000001</v>
      </c>
      <c r="G83" s="113">
        <v>235.56064698</v>
      </c>
      <c r="H83" s="113">
        <v>11222.99667117</v>
      </c>
      <c r="I83" s="113">
        <v>135820.19493239</v>
      </c>
      <c r="J83" s="113">
        <v>9641.0467118199995</v>
      </c>
      <c r="K83" s="113">
        <v>41.551166129999999</v>
      </c>
      <c r="L83" s="113">
        <v>171.66407357</v>
      </c>
      <c r="M83" s="169" t="s">
        <v>189</v>
      </c>
      <c r="N83" s="113">
        <v>8635.3825688699999</v>
      </c>
      <c r="O83" s="113">
        <v>2189.5020694</v>
      </c>
      <c r="P83" s="113">
        <v>5213.9301723299996</v>
      </c>
      <c r="Q83" s="113">
        <v>2.4088072700000001</v>
      </c>
      <c r="R83" s="113">
        <v>7.6152884600000004</v>
      </c>
      <c r="S83" s="113">
        <v>4.9716306599999998</v>
      </c>
      <c r="T83" s="113">
        <v>3.80603465</v>
      </c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</row>
    <row r="84" spans="1:702" hidden="1" outlineLevel="1">
      <c r="A84" s="8">
        <v>42767</v>
      </c>
      <c r="B84" s="113">
        <v>191600.17771339999</v>
      </c>
      <c r="C84" s="113">
        <v>6295.63567831</v>
      </c>
      <c r="D84" s="113">
        <v>1088.83654015</v>
      </c>
      <c r="E84" s="113">
        <v>10402.783279830001</v>
      </c>
      <c r="F84" s="113">
        <v>185.45368507000001</v>
      </c>
      <c r="G84" s="113">
        <v>232.13145729999999</v>
      </c>
      <c r="H84" s="113">
        <v>11286.34613417</v>
      </c>
      <c r="I84" s="113">
        <v>136146.25331314001</v>
      </c>
      <c r="J84" s="113">
        <v>9290.2882055099999</v>
      </c>
      <c r="K84" s="113">
        <v>432.75884739000003</v>
      </c>
      <c r="L84" s="113">
        <v>171.93957832999999</v>
      </c>
      <c r="M84" s="169" t="s">
        <v>189</v>
      </c>
      <c r="N84" s="113">
        <v>8656.8002419599998</v>
      </c>
      <c r="O84" s="113">
        <v>2170.10516964</v>
      </c>
      <c r="P84" s="113">
        <v>5222.0535657500004</v>
      </c>
      <c r="Q84" s="113">
        <v>2.3716510400000002</v>
      </c>
      <c r="R84" s="113">
        <v>7.5136193200000001</v>
      </c>
      <c r="S84" s="113">
        <v>4.9518768800000004</v>
      </c>
      <c r="T84" s="113">
        <v>3.9548696099999998</v>
      </c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</row>
    <row r="85" spans="1:702" hidden="1" outlineLevel="1">
      <c r="A85" s="8">
        <v>42795</v>
      </c>
      <c r="B85" s="113">
        <v>192107.28009161001</v>
      </c>
      <c r="C85" s="113">
        <v>6460.2084084500002</v>
      </c>
      <c r="D85" s="113">
        <v>1182.83087101</v>
      </c>
      <c r="E85" s="113">
        <v>10463.84270125</v>
      </c>
      <c r="F85" s="113">
        <v>231.29843872000001</v>
      </c>
      <c r="G85" s="113">
        <v>233.09204424000001</v>
      </c>
      <c r="H85" s="113">
        <v>11267.83657868</v>
      </c>
      <c r="I85" s="113">
        <v>136261.68479706001</v>
      </c>
      <c r="J85" s="113">
        <v>9344.0293282599996</v>
      </c>
      <c r="K85" s="113">
        <v>401.86930204999999</v>
      </c>
      <c r="L85" s="113">
        <v>174.69099456000001</v>
      </c>
      <c r="M85" s="169" t="s">
        <v>189</v>
      </c>
      <c r="N85" s="113">
        <v>8679.0245982699998</v>
      </c>
      <c r="O85" s="113">
        <v>2170.07923028</v>
      </c>
      <c r="P85" s="113">
        <v>5219.5913755299998</v>
      </c>
      <c r="Q85" s="113">
        <v>2.41814398</v>
      </c>
      <c r="R85" s="113">
        <v>5.6825479100000003</v>
      </c>
      <c r="S85" s="113">
        <v>4.9926846500000002</v>
      </c>
      <c r="T85" s="113">
        <v>4.10804671</v>
      </c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</row>
    <row r="86" spans="1:702" hidden="1" outlineLevel="1">
      <c r="A86" s="8">
        <v>42826</v>
      </c>
      <c r="B86" s="113">
        <v>191963.89064147</v>
      </c>
      <c r="C86" s="113">
        <v>6571.7731981899997</v>
      </c>
      <c r="D86" s="113">
        <v>1158.16613188</v>
      </c>
      <c r="E86" s="113">
        <v>9787.4352754200008</v>
      </c>
      <c r="F86" s="113">
        <v>239.31187224999999</v>
      </c>
      <c r="G86" s="113">
        <v>230.72899989999999</v>
      </c>
      <c r="H86" s="113">
        <v>11267.624887219999</v>
      </c>
      <c r="I86" s="113">
        <v>136710.70727340999</v>
      </c>
      <c r="J86" s="113">
        <v>9319.4858013800003</v>
      </c>
      <c r="K86" s="113">
        <v>403.01346809</v>
      </c>
      <c r="L86" s="113">
        <v>174.04389237999999</v>
      </c>
      <c r="M86" s="169" t="s">
        <v>189</v>
      </c>
      <c r="N86" s="113">
        <v>8700.0982481800002</v>
      </c>
      <c r="O86" s="113">
        <v>2155.2446063500001</v>
      </c>
      <c r="P86" s="113">
        <v>5226.8122961400004</v>
      </c>
      <c r="Q86" s="113">
        <v>2.4104052199999999</v>
      </c>
      <c r="R86" s="113">
        <v>7.9516546699999999</v>
      </c>
      <c r="S86" s="113">
        <v>5.0109183799999997</v>
      </c>
      <c r="T86" s="113">
        <v>4.0717124099999999</v>
      </c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</row>
    <row r="87" spans="1:702" hidden="1" outlineLevel="1">
      <c r="A87" s="8">
        <v>42856</v>
      </c>
      <c r="B87" s="113">
        <v>192255.36825398999</v>
      </c>
      <c r="C87" s="113">
        <v>6699.4864381799998</v>
      </c>
      <c r="D87" s="113">
        <v>1157.6659988700001</v>
      </c>
      <c r="E87" s="113">
        <v>9903.5019200499992</v>
      </c>
      <c r="F87" s="113">
        <v>271.88227205999999</v>
      </c>
      <c r="G87" s="113">
        <v>231.68829848999999</v>
      </c>
      <c r="H87" s="113">
        <v>11034.63088531</v>
      </c>
      <c r="I87" s="113">
        <v>136716.1104299</v>
      </c>
      <c r="J87" s="113">
        <v>9242.9879833199993</v>
      </c>
      <c r="K87" s="113">
        <v>402.78509214000002</v>
      </c>
      <c r="L87" s="113">
        <v>191.45610227</v>
      </c>
      <c r="M87" s="169" t="s">
        <v>189</v>
      </c>
      <c r="N87" s="113">
        <v>8717.2467709499997</v>
      </c>
      <c r="O87" s="113">
        <v>2165.0066948600002</v>
      </c>
      <c r="P87" s="113">
        <v>5494.3022946499996</v>
      </c>
      <c r="Q87" s="113">
        <v>2.3765969</v>
      </c>
      <c r="R87" s="113">
        <v>8.0005550599999999</v>
      </c>
      <c r="S87" s="113">
        <v>12.18916488</v>
      </c>
      <c r="T87" s="113">
        <v>4.0507561000000001</v>
      </c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</row>
    <row r="88" spans="1:702" hidden="1" outlineLevel="1">
      <c r="A88" s="8">
        <v>42887</v>
      </c>
      <c r="B88" s="113">
        <v>192278.48164087001</v>
      </c>
      <c r="C88" s="113">
        <v>6871.9286015799998</v>
      </c>
      <c r="D88" s="113">
        <v>931.80507958999999</v>
      </c>
      <c r="E88" s="113">
        <v>9820.6611069699993</v>
      </c>
      <c r="F88" s="113">
        <v>278.54986475999999</v>
      </c>
      <c r="G88" s="113">
        <v>231.06761032</v>
      </c>
      <c r="H88" s="113">
        <v>11081.45504495</v>
      </c>
      <c r="I88" s="113">
        <v>136801.88318065004</v>
      </c>
      <c r="J88" s="113">
        <v>9199.2738270099999</v>
      </c>
      <c r="K88" s="113">
        <v>404.19054641999998</v>
      </c>
      <c r="L88" s="113">
        <v>193.93087331000001</v>
      </c>
      <c r="M88" s="169" t="s">
        <v>189</v>
      </c>
      <c r="N88" s="113">
        <v>8724.0525891100006</v>
      </c>
      <c r="O88" s="113">
        <v>2190.3168461999999</v>
      </c>
      <c r="P88" s="113">
        <v>5520.4974475099998</v>
      </c>
      <c r="Q88" s="113">
        <v>4.3065919900000003</v>
      </c>
      <c r="R88" s="113">
        <v>7.9688651200000002</v>
      </c>
      <c r="S88" s="113">
        <v>12.62435003</v>
      </c>
      <c r="T88" s="113">
        <v>3.9692153499999998</v>
      </c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</row>
    <row r="89" spans="1:702" hidden="1" outlineLevel="1">
      <c r="A89" s="8">
        <v>42917</v>
      </c>
      <c r="B89" s="113">
        <v>192011.30452802</v>
      </c>
      <c r="C89" s="113">
        <v>6830.6977555200001</v>
      </c>
      <c r="D89" s="113">
        <v>987.90815456999997</v>
      </c>
      <c r="E89" s="113">
        <v>9803.0053313200006</v>
      </c>
      <c r="F89" s="113">
        <v>244.30249452000001</v>
      </c>
      <c r="G89" s="113">
        <v>228.64709668</v>
      </c>
      <c r="H89" s="113">
        <v>10882.42042928</v>
      </c>
      <c r="I89" s="113">
        <v>136203.27148069005</v>
      </c>
      <c r="J89" s="113">
        <v>9545.4568522499994</v>
      </c>
      <c r="K89" s="113">
        <v>15.18849893</v>
      </c>
      <c r="L89" s="113">
        <v>194.96143509000001</v>
      </c>
      <c r="M89" s="169" t="s">
        <v>189</v>
      </c>
      <c r="N89" s="113">
        <v>10279.01493619</v>
      </c>
      <c r="O89" s="113">
        <v>1612.1309259899999</v>
      </c>
      <c r="P89" s="113">
        <v>5152.6476996700003</v>
      </c>
      <c r="Q89" s="113">
        <v>7.1697184800000002</v>
      </c>
      <c r="R89" s="113">
        <v>7.3094280400000002</v>
      </c>
      <c r="S89" s="113">
        <v>15.315594470000001</v>
      </c>
      <c r="T89" s="113">
        <v>1.8567158800000001</v>
      </c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</row>
    <row r="90" spans="1:702" hidden="1" outlineLevel="1">
      <c r="A90" s="8">
        <v>42948</v>
      </c>
      <c r="B90" s="113">
        <v>191772.07206471</v>
      </c>
      <c r="C90" s="113">
        <v>6988.1171825199999</v>
      </c>
      <c r="D90" s="113">
        <v>1088.1552931799999</v>
      </c>
      <c r="E90" s="113">
        <v>9739.2627803399992</v>
      </c>
      <c r="F90" s="113">
        <v>239.11479485000001</v>
      </c>
      <c r="G90" s="113">
        <v>230.43252501000001</v>
      </c>
      <c r="H90" s="113">
        <v>10714.637263959999</v>
      </c>
      <c r="I90" s="113">
        <v>136055.76564322005</v>
      </c>
      <c r="J90" s="113">
        <v>9551.1233395100007</v>
      </c>
      <c r="K90" s="113">
        <v>14.628554169999999</v>
      </c>
      <c r="L90" s="113">
        <v>220.88655728000001</v>
      </c>
      <c r="M90" s="169" t="s">
        <v>189</v>
      </c>
      <c r="N90" s="113">
        <v>10193.91968596</v>
      </c>
      <c r="O90" s="113">
        <v>1580.40667594</v>
      </c>
      <c r="P90" s="113">
        <v>5124.9352969199999</v>
      </c>
      <c r="Q90" s="113">
        <v>5.5118834899999998</v>
      </c>
      <c r="R90" s="113">
        <v>7.8326121400000002</v>
      </c>
      <c r="S90" s="113">
        <v>15.56537951</v>
      </c>
      <c r="T90" s="113">
        <v>1.77659671</v>
      </c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</row>
    <row r="91" spans="1:702" hidden="1" outlineLevel="1">
      <c r="A91" s="8">
        <v>42979</v>
      </c>
      <c r="B91" s="113">
        <v>192733.29436299001</v>
      </c>
      <c r="C91" s="113">
        <v>6936.1100354500004</v>
      </c>
      <c r="D91" s="113">
        <v>1123.9095870599999</v>
      </c>
      <c r="E91" s="113">
        <v>10068.610243450001</v>
      </c>
      <c r="F91" s="113">
        <v>264.32533303999998</v>
      </c>
      <c r="G91" s="113">
        <v>234.19240076</v>
      </c>
      <c r="H91" s="113">
        <v>10744.724209739999</v>
      </c>
      <c r="I91" s="113">
        <v>136330.42484254003</v>
      </c>
      <c r="J91" s="113">
        <v>9810.7709324499992</v>
      </c>
      <c r="K91" s="113">
        <v>14.87613217</v>
      </c>
      <c r="L91" s="113">
        <v>216.46807175000001</v>
      </c>
      <c r="M91" s="169" t="s">
        <v>189</v>
      </c>
      <c r="N91" s="113">
        <v>10226.68764256</v>
      </c>
      <c r="O91" s="113">
        <v>1604.69048423</v>
      </c>
      <c r="P91" s="113">
        <v>5129.5949004399999</v>
      </c>
      <c r="Q91" s="113">
        <v>3.0160149500000002</v>
      </c>
      <c r="R91" s="113">
        <v>8.0529061300000002</v>
      </c>
      <c r="S91" s="113">
        <v>15.564003749999999</v>
      </c>
      <c r="T91" s="113">
        <v>1.2766225200000001</v>
      </c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</row>
    <row r="92" spans="1:702" hidden="1" outlineLevel="1">
      <c r="A92" s="8">
        <v>43009</v>
      </c>
      <c r="B92" s="113">
        <v>192591.62521180001</v>
      </c>
      <c r="C92" s="113">
        <v>6963.7175946799998</v>
      </c>
      <c r="D92" s="113">
        <v>1126.82868768</v>
      </c>
      <c r="E92" s="113">
        <v>10045.5165953</v>
      </c>
      <c r="F92" s="113">
        <v>290.23150292999998</v>
      </c>
      <c r="G92" s="113">
        <v>236.16029044999999</v>
      </c>
      <c r="H92" s="113">
        <v>10525.22046909</v>
      </c>
      <c r="I92" s="113">
        <v>136252.35533807005</v>
      </c>
      <c r="J92" s="113">
        <v>9916.1877656800007</v>
      </c>
      <c r="K92" s="113">
        <v>14.42074627</v>
      </c>
      <c r="L92" s="113">
        <v>223.45094847999999</v>
      </c>
      <c r="M92" s="169" t="s">
        <v>189</v>
      </c>
      <c r="N92" s="113">
        <v>10249.14393724</v>
      </c>
      <c r="O92" s="113">
        <v>1610.8154593100001</v>
      </c>
      <c r="P92" s="113">
        <v>5111.4311061199996</v>
      </c>
      <c r="Q92" s="113">
        <v>2.2253938</v>
      </c>
      <c r="R92" s="113">
        <v>7.0333634900000002</v>
      </c>
      <c r="S92" s="113">
        <v>15.62878102</v>
      </c>
      <c r="T92" s="113">
        <v>1.2572321900000001</v>
      </c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</row>
    <row r="93" spans="1:702" hidden="1" outlineLevel="1">
      <c r="A93" s="8">
        <v>43040</v>
      </c>
      <c r="B93" s="113">
        <v>193518.13520378</v>
      </c>
      <c r="C93" s="113">
        <v>6841.8101511300001</v>
      </c>
      <c r="D93" s="113">
        <v>1126.42249756</v>
      </c>
      <c r="E93" s="113">
        <v>10494.12031798</v>
      </c>
      <c r="F93" s="113">
        <v>306.29599010999999</v>
      </c>
      <c r="G93" s="113">
        <v>236.93444411999999</v>
      </c>
      <c r="H93" s="113">
        <v>10656.26526443</v>
      </c>
      <c r="I93" s="113">
        <v>136594.63905231998</v>
      </c>
      <c r="J93" s="113">
        <v>10028.562252440001</v>
      </c>
      <c r="K93" s="113">
        <v>15.44776178</v>
      </c>
      <c r="L93" s="113">
        <v>219.88663854000001</v>
      </c>
      <c r="M93" s="169" t="s">
        <v>189</v>
      </c>
      <c r="N93" s="113">
        <v>10247.71205779</v>
      </c>
      <c r="O93" s="113">
        <v>1614.66912017</v>
      </c>
      <c r="P93" s="113">
        <v>5109.7699936299996</v>
      </c>
      <c r="Q93" s="113">
        <v>2.3698409499999999</v>
      </c>
      <c r="R93" s="113">
        <v>6.3538238299999996</v>
      </c>
      <c r="S93" s="113">
        <v>15.69216671</v>
      </c>
      <c r="T93" s="113">
        <v>1.18383029</v>
      </c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</row>
    <row r="94" spans="1:702" hidden="1" outlineLevel="1">
      <c r="A94" s="8">
        <v>43070</v>
      </c>
      <c r="B94" s="113">
        <v>208115.15598769</v>
      </c>
      <c r="C94" s="113">
        <v>6971.4927679499997</v>
      </c>
      <c r="D94" s="113">
        <v>1165.7134018700001</v>
      </c>
      <c r="E94" s="113">
        <v>10936.10034293</v>
      </c>
      <c r="F94" s="113">
        <v>318.09109079000001</v>
      </c>
      <c r="G94" s="113">
        <v>257.99593469000001</v>
      </c>
      <c r="H94" s="113">
        <v>12340.059289160001</v>
      </c>
      <c r="I94" s="113">
        <v>147280.01371536005</v>
      </c>
      <c r="J94" s="113">
        <v>10382.227335920001</v>
      </c>
      <c r="K94" s="113">
        <v>15.545058259999999</v>
      </c>
      <c r="L94" s="113">
        <v>186.96183728</v>
      </c>
      <c r="M94" s="169" t="s">
        <v>189</v>
      </c>
      <c r="N94" s="113">
        <v>10940.686744889999</v>
      </c>
      <c r="O94" s="113">
        <v>1888.86988311</v>
      </c>
      <c r="P94" s="113">
        <v>5405.5909782999997</v>
      </c>
      <c r="Q94" s="113">
        <v>2.2454696200000002</v>
      </c>
      <c r="R94" s="113">
        <v>6.1607268599999996</v>
      </c>
      <c r="S94" s="113">
        <v>15.83300186</v>
      </c>
      <c r="T94" s="113">
        <v>1.56840884</v>
      </c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</row>
    <row r="95" spans="1:702" hidden="1" outlineLevel="1">
      <c r="A95" s="8">
        <v>43101</v>
      </c>
      <c r="B95" s="113">
        <v>209437.29307099999</v>
      </c>
      <c r="C95" s="113">
        <v>7067.2060222999999</v>
      </c>
      <c r="D95" s="113">
        <v>1244.4886197000001</v>
      </c>
      <c r="E95" s="113">
        <v>11296.425257450001</v>
      </c>
      <c r="F95" s="113">
        <v>387.74569093999997</v>
      </c>
      <c r="G95" s="113">
        <v>344.07548838000002</v>
      </c>
      <c r="H95" s="113">
        <v>12346.36348772</v>
      </c>
      <c r="I95" s="113">
        <v>147687.72338972997</v>
      </c>
      <c r="J95" s="113">
        <v>10549.89718269</v>
      </c>
      <c r="K95" s="113">
        <v>16.29978023</v>
      </c>
      <c r="L95" s="113">
        <v>170.91878266000001</v>
      </c>
      <c r="M95" s="169" t="s">
        <v>189</v>
      </c>
      <c r="N95" s="113">
        <v>10988.12735278</v>
      </c>
      <c r="O95" s="113">
        <v>1897.7181071099999</v>
      </c>
      <c r="P95" s="113">
        <v>5414.5795003599997</v>
      </c>
      <c r="Q95" s="113">
        <v>2.1239747800000002</v>
      </c>
      <c r="R95" s="113">
        <v>5.9652296099999997</v>
      </c>
      <c r="S95" s="113">
        <v>15.957839010000001</v>
      </c>
      <c r="T95" s="113">
        <v>1.67736555</v>
      </c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</row>
    <row r="96" spans="1:702" hidden="1" outlineLevel="1">
      <c r="A96" s="8">
        <v>43132</v>
      </c>
      <c r="B96" s="113">
        <v>209607.62180008</v>
      </c>
      <c r="C96" s="113">
        <v>7100.6761138299998</v>
      </c>
      <c r="D96" s="113">
        <v>1176.6287081999999</v>
      </c>
      <c r="E96" s="113">
        <v>11507.229973650001</v>
      </c>
      <c r="F96" s="113">
        <v>385.09371894999998</v>
      </c>
      <c r="G96" s="113">
        <v>347.03434748000001</v>
      </c>
      <c r="H96" s="113">
        <v>12345.1754729</v>
      </c>
      <c r="I96" s="113">
        <v>147858.20682615001</v>
      </c>
      <c r="J96" s="113">
        <v>10391.86945633</v>
      </c>
      <c r="K96" s="113">
        <v>15.280597589999999</v>
      </c>
      <c r="L96" s="113">
        <v>167.43190872</v>
      </c>
      <c r="M96" s="169" t="s">
        <v>189</v>
      </c>
      <c r="N96" s="113">
        <v>11008.88864349</v>
      </c>
      <c r="O96" s="113">
        <v>1872.9716376399999</v>
      </c>
      <c r="P96" s="113">
        <v>5404.0989974599997</v>
      </c>
      <c r="Q96" s="113">
        <v>2.1306665800000002</v>
      </c>
      <c r="R96" s="113">
        <v>5.9728018399999998</v>
      </c>
      <c r="S96" s="113">
        <v>16.017538649999999</v>
      </c>
      <c r="T96" s="113">
        <v>2.9143906199999998</v>
      </c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</row>
    <row r="97" spans="1:52" hidden="1" outlineLevel="1">
      <c r="A97" s="8">
        <v>43160</v>
      </c>
      <c r="B97" s="113">
        <v>204560.41692918999</v>
      </c>
      <c r="C97" s="113">
        <v>7498.1325143000004</v>
      </c>
      <c r="D97" s="113">
        <v>1197.85995811</v>
      </c>
      <c r="E97" s="113">
        <v>11505.02475479</v>
      </c>
      <c r="F97" s="113">
        <v>415.59034804999999</v>
      </c>
      <c r="G97" s="113">
        <v>345.10391983</v>
      </c>
      <c r="H97" s="113">
        <v>12469.76302602</v>
      </c>
      <c r="I97" s="113">
        <v>142897.45865426998</v>
      </c>
      <c r="J97" s="113">
        <v>10312.69208533</v>
      </c>
      <c r="K97" s="113">
        <v>19.830791600000001</v>
      </c>
      <c r="L97" s="113">
        <v>127.17350012999999</v>
      </c>
      <c r="M97" s="169" t="s">
        <v>189</v>
      </c>
      <c r="N97" s="113">
        <v>10550.60601696</v>
      </c>
      <c r="O97" s="113">
        <v>1870.46231515</v>
      </c>
      <c r="P97" s="113">
        <v>5325.8207286300003</v>
      </c>
      <c r="Q97" s="113">
        <v>0.99058347000000002</v>
      </c>
      <c r="R97" s="113">
        <v>5.9446393400000002</v>
      </c>
      <c r="S97" s="113">
        <v>16.129414069999999</v>
      </c>
      <c r="T97" s="113">
        <v>1.8336791400000001</v>
      </c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</row>
    <row r="98" spans="1:52" hidden="1" outlineLevel="1">
      <c r="A98" s="8">
        <v>43191</v>
      </c>
      <c r="B98" s="113">
        <v>205032.51866890001</v>
      </c>
      <c r="C98" s="113">
        <v>7672.1352149000004</v>
      </c>
      <c r="D98" s="113">
        <v>1201.95762498</v>
      </c>
      <c r="E98" s="113">
        <v>11510.4429452</v>
      </c>
      <c r="F98" s="113">
        <v>485.35865439000003</v>
      </c>
      <c r="G98" s="113">
        <v>347.29719892999998</v>
      </c>
      <c r="H98" s="113">
        <v>12541.57973867</v>
      </c>
      <c r="I98" s="113">
        <v>143102.79256627007</v>
      </c>
      <c r="J98" s="113">
        <v>10380.13284966</v>
      </c>
      <c r="K98" s="113">
        <v>19.74216367</v>
      </c>
      <c r="L98" s="113">
        <v>125.05407162</v>
      </c>
      <c r="M98" s="169" t="s">
        <v>189</v>
      </c>
      <c r="N98" s="113">
        <v>10424.340362680001</v>
      </c>
      <c r="O98" s="113">
        <v>1871.5047257399999</v>
      </c>
      <c r="P98" s="113">
        <v>5325.2310386899999</v>
      </c>
      <c r="Q98" s="113">
        <v>1.9982065499999999</v>
      </c>
      <c r="R98" s="113">
        <v>5.5546414799999999</v>
      </c>
      <c r="S98" s="113">
        <v>15.16862716</v>
      </c>
      <c r="T98" s="113">
        <v>2.2280383100000001</v>
      </c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</row>
    <row r="99" spans="1:52" hidden="1" outlineLevel="1">
      <c r="A99" s="8">
        <v>43221</v>
      </c>
      <c r="B99" s="113">
        <v>205740.77182646</v>
      </c>
      <c r="C99" s="113">
        <v>7879.9644099099996</v>
      </c>
      <c r="D99" s="113">
        <v>1023.43477632</v>
      </c>
      <c r="E99" s="113">
        <v>11674.77949418</v>
      </c>
      <c r="F99" s="113">
        <v>673.30806762999998</v>
      </c>
      <c r="G99" s="113">
        <v>341.62496507999998</v>
      </c>
      <c r="H99" s="113">
        <v>12628.43359696</v>
      </c>
      <c r="I99" s="113">
        <v>143273.79858905007</v>
      </c>
      <c r="J99" s="113">
        <v>10319.736130929999</v>
      </c>
      <c r="K99" s="113">
        <v>19.428134740000001</v>
      </c>
      <c r="L99" s="113">
        <v>113.99959102</v>
      </c>
      <c r="M99" s="169" t="s">
        <v>189</v>
      </c>
      <c r="N99" s="113">
        <v>10565.02985004</v>
      </c>
      <c r="O99" s="113">
        <v>1884.13909352</v>
      </c>
      <c r="P99" s="113">
        <v>5316.8147366200001</v>
      </c>
      <c r="Q99" s="113">
        <v>4.0262894200000003</v>
      </c>
      <c r="R99" s="113">
        <v>5.2988049100000003</v>
      </c>
      <c r="S99" s="113">
        <v>14.89237604</v>
      </c>
      <c r="T99" s="113">
        <v>2.0536959700000001</v>
      </c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</row>
    <row r="100" spans="1:52" hidden="1" outlineLevel="1">
      <c r="A100" s="8">
        <v>43252</v>
      </c>
      <c r="B100" s="113">
        <v>206360.87866607</v>
      </c>
      <c r="C100" s="113">
        <v>8174.5642948900004</v>
      </c>
      <c r="D100" s="113">
        <v>996.37029227000005</v>
      </c>
      <c r="E100" s="113">
        <v>11374.360397169999</v>
      </c>
      <c r="F100" s="113">
        <v>676.91243185999997</v>
      </c>
      <c r="G100" s="113">
        <v>339.34468228999998</v>
      </c>
      <c r="H100" s="113">
        <v>12687.81190006</v>
      </c>
      <c r="I100" s="113">
        <v>143836.32176643002</v>
      </c>
      <c r="J100" s="113">
        <v>10412.38112371</v>
      </c>
      <c r="K100" s="113">
        <v>22.115460939999998</v>
      </c>
      <c r="L100" s="113">
        <v>112.20472064000001</v>
      </c>
      <c r="M100" s="169" t="s">
        <v>189</v>
      </c>
      <c r="N100" s="113">
        <v>10456.21015936</v>
      </c>
      <c r="O100" s="113">
        <v>1916.3008303900001</v>
      </c>
      <c r="P100" s="113">
        <v>5324.09308065</v>
      </c>
      <c r="Q100" s="113">
        <v>6.2111494900000004</v>
      </c>
      <c r="R100" s="113">
        <v>7.2521375299999997</v>
      </c>
      <c r="S100" s="113">
        <v>16.388533120000002</v>
      </c>
      <c r="T100" s="113">
        <v>2.0357052699999998</v>
      </c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</row>
    <row r="101" spans="1:52" hidden="1" outlineLevel="1">
      <c r="A101" s="8">
        <v>43282</v>
      </c>
      <c r="B101" s="113">
        <v>206550.68562683</v>
      </c>
      <c r="C101" s="113">
        <v>7919.7638224900002</v>
      </c>
      <c r="D101" s="113">
        <v>834.05936313999996</v>
      </c>
      <c r="E101" s="113">
        <v>11201.643268059999</v>
      </c>
      <c r="F101" s="113">
        <v>678.58336692</v>
      </c>
      <c r="G101" s="113">
        <v>377.49261784999999</v>
      </c>
      <c r="H101" s="113">
        <v>12713.475497220001</v>
      </c>
      <c r="I101" s="113">
        <v>144132.69154423999</v>
      </c>
      <c r="J101" s="113">
        <v>10647.96223942</v>
      </c>
      <c r="K101" s="113">
        <v>20.318259380000001</v>
      </c>
      <c r="L101" s="113">
        <v>115.18810668</v>
      </c>
      <c r="M101" s="169" t="s">
        <v>189</v>
      </c>
      <c r="N101" s="113">
        <v>10575.82139535</v>
      </c>
      <c r="O101" s="113">
        <v>1970.3925193099999</v>
      </c>
      <c r="P101" s="113">
        <v>5331.7459005299997</v>
      </c>
      <c r="Q101" s="113">
        <v>5.9267480800000003</v>
      </c>
      <c r="R101" s="113">
        <v>7.0387287900000004</v>
      </c>
      <c r="S101" s="113">
        <v>16.475028049999999</v>
      </c>
      <c r="T101" s="113">
        <v>2.1072213199999998</v>
      </c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</row>
    <row r="102" spans="1:52" hidden="1" outlineLevel="1">
      <c r="A102" s="8">
        <v>43313</v>
      </c>
      <c r="B102" s="113">
        <v>209159.58072549</v>
      </c>
      <c r="C102" s="113">
        <v>8124.4776740799998</v>
      </c>
      <c r="D102" s="113">
        <v>992.55147679000004</v>
      </c>
      <c r="E102" s="113">
        <v>11777.95142845</v>
      </c>
      <c r="F102" s="113">
        <v>715.20027257000004</v>
      </c>
      <c r="G102" s="113">
        <v>490.80859090000001</v>
      </c>
      <c r="H102" s="113">
        <v>12807.45106628</v>
      </c>
      <c r="I102" s="113">
        <v>144917.39760599</v>
      </c>
      <c r="J102" s="113">
        <v>11065.966184159999</v>
      </c>
      <c r="K102" s="113">
        <v>18.256229820000001</v>
      </c>
      <c r="L102" s="113">
        <v>118.73394797</v>
      </c>
      <c r="M102" s="169" t="s">
        <v>189</v>
      </c>
      <c r="N102" s="113">
        <v>10574.58044614</v>
      </c>
      <c r="O102" s="113">
        <v>2038.8824087099999</v>
      </c>
      <c r="P102" s="113">
        <v>5484.0714668000001</v>
      </c>
      <c r="Q102" s="113">
        <v>5.9266062899999996</v>
      </c>
      <c r="R102" s="113">
        <v>8.6680280199999995</v>
      </c>
      <c r="S102" s="113">
        <v>16.696454889999998</v>
      </c>
      <c r="T102" s="113">
        <v>1.9608376300000001</v>
      </c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</row>
    <row r="103" spans="1:52" hidden="1" outlineLevel="1">
      <c r="A103" s="8">
        <v>43344</v>
      </c>
      <c r="B103" s="113">
        <v>210436.67947313</v>
      </c>
      <c r="C103" s="113">
        <v>8173.9501521900002</v>
      </c>
      <c r="D103" s="113">
        <v>992.05792752000002</v>
      </c>
      <c r="E103" s="113">
        <v>12263.86626198</v>
      </c>
      <c r="F103" s="113">
        <v>756.39238991000002</v>
      </c>
      <c r="G103" s="113">
        <v>501.22802675999998</v>
      </c>
      <c r="H103" s="113">
        <v>12893.75396222</v>
      </c>
      <c r="I103" s="113">
        <v>145388.77516799999</v>
      </c>
      <c r="J103" s="113">
        <v>11037.44914302</v>
      </c>
      <c r="K103" s="113">
        <v>19.332747659999999</v>
      </c>
      <c r="L103" s="113">
        <v>121.73723782</v>
      </c>
      <c r="M103" s="169" t="s">
        <v>189</v>
      </c>
      <c r="N103" s="113">
        <v>10629.57303639</v>
      </c>
      <c r="O103" s="113">
        <v>2053.3113340099999</v>
      </c>
      <c r="P103" s="113">
        <v>5571.9352961499999</v>
      </c>
      <c r="Q103" s="113">
        <v>4.87741691</v>
      </c>
      <c r="R103" s="113">
        <v>11.123095940000001</v>
      </c>
      <c r="S103" s="113">
        <v>15.69740929</v>
      </c>
      <c r="T103" s="113">
        <v>1.6188673600000001</v>
      </c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</row>
    <row r="104" spans="1:52" hidden="1" outlineLevel="1">
      <c r="A104" s="8">
        <v>43374</v>
      </c>
      <c r="B104" s="113">
        <v>211252.09246853</v>
      </c>
      <c r="C104" s="113">
        <v>8271.4294604799998</v>
      </c>
      <c r="D104" s="113">
        <v>990.67253315999994</v>
      </c>
      <c r="E104" s="113">
        <v>12446.09354677</v>
      </c>
      <c r="F104" s="113">
        <v>950.470189</v>
      </c>
      <c r="G104" s="113">
        <v>503.80505675000001</v>
      </c>
      <c r="H104" s="113">
        <v>12934.36812968</v>
      </c>
      <c r="I104" s="113">
        <v>145500.34521132</v>
      </c>
      <c r="J104" s="113">
        <v>11168.431255240001</v>
      </c>
      <c r="K104" s="113">
        <v>19.152688879999999</v>
      </c>
      <c r="L104" s="113">
        <v>119.70709952</v>
      </c>
      <c r="M104" s="169" t="s">
        <v>189</v>
      </c>
      <c r="N104" s="113">
        <v>10670.54850606</v>
      </c>
      <c r="O104" s="113">
        <v>2057.4501155100002</v>
      </c>
      <c r="P104" s="113">
        <v>5587.9146684300003</v>
      </c>
      <c r="Q104" s="113">
        <v>4.4871127499999997</v>
      </c>
      <c r="R104" s="113">
        <v>10.44972544</v>
      </c>
      <c r="S104" s="113">
        <v>15.29937855</v>
      </c>
      <c r="T104" s="113">
        <v>1.4677909899999999</v>
      </c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</row>
    <row r="105" spans="1:52" hidden="1" outlineLevel="1">
      <c r="A105" s="8">
        <v>43405</v>
      </c>
      <c r="B105" s="113">
        <v>212416.66357229999</v>
      </c>
      <c r="C105" s="113">
        <v>8208.1937867300003</v>
      </c>
      <c r="D105" s="113">
        <v>1001.07084659</v>
      </c>
      <c r="E105" s="113">
        <v>12678.33218861</v>
      </c>
      <c r="F105" s="113">
        <v>985.53067532</v>
      </c>
      <c r="G105" s="113">
        <v>517.53879510000002</v>
      </c>
      <c r="H105" s="113">
        <v>13019.845164640001</v>
      </c>
      <c r="I105" s="113">
        <v>145989.02032732</v>
      </c>
      <c r="J105" s="113">
        <v>11425.45651202</v>
      </c>
      <c r="K105" s="113">
        <v>17.905652790000001</v>
      </c>
      <c r="L105" s="113">
        <v>120.57977145</v>
      </c>
      <c r="M105" s="169" t="s">
        <v>189</v>
      </c>
      <c r="N105" s="113">
        <v>10703.518649809999</v>
      </c>
      <c r="O105" s="113">
        <v>2080.9014547500001</v>
      </c>
      <c r="P105" s="113">
        <v>5635.7906727500003</v>
      </c>
      <c r="Q105" s="113">
        <v>5.2362357599999996</v>
      </c>
      <c r="R105" s="113">
        <v>11.00203877</v>
      </c>
      <c r="S105" s="113">
        <v>15.2483018</v>
      </c>
      <c r="T105" s="113">
        <v>1.49249809</v>
      </c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</row>
    <row r="106" spans="1:52" hidden="1" outlineLevel="1">
      <c r="A106" s="8">
        <v>43435</v>
      </c>
      <c r="B106" s="113">
        <v>210614.22156727</v>
      </c>
      <c r="C106" s="113">
        <v>8210.7949386700002</v>
      </c>
      <c r="D106" s="113">
        <v>575.17491057999996</v>
      </c>
      <c r="E106" s="113">
        <v>12034.663028679999</v>
      </c>
      <c r="F106" s="113">
        <v>1061.44598191</v>
      </c>
      <c r="G106" s="113">
        <v>516.43615808000004</v>
      </c>
      <c r="H106" s="113">
        <v>12483.161591780001</v>
      </c>
      <c r="I106" s="113">
        <v>145469.93304065999</v>
      </c>
      <c r="J106" s="113">
        <v>11307.671430980001</v>
      </c>
      <c r="K106" s="113">
        <v>17.23842123</v>
      </c>
      <c r="L106" s="113">
        <v>118.88972739</v>
      </c>
      <c r="M106" s="169" t="s">
        <v>189</v>
      </c>
      <c r="N106" s="113">
        <v>11796.73918923</v>
      </c>
      <c r="O106" s="113">
        <v>1410.55036137</v>
      </c>
      <c r="P106" s="113">
        <v>5578.2324117500002</v>
      </c>
      <c r="Q106" s="113">
        <v>5.4915257000000004</v>
      </c>
      <c r="R106" s="113">
        <v>11.26531606</v>
      </c>
      <c r="S106" s="113">
        <v>14.821226709999999</v>
      </c>
      <c r="T106" s="113">
        <v>1.71230649</v>
      </c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</row>
    <row r="107" spans="1:52" hidden="1" outlineLevel="1">
      <c r="A107" s="8">
        <v>43466</v>
      </c>
      <c r="B107" s="113">
        <v>210939.45301957999</v>
      </c>
      <c r="C107" s="113">
        <v>8288.8271825899992</v>
      </c>
      <c r="D107" s="113">
        <v>563.40826292999998</v>
      </c>
      <c r="E107" s="113">
        <v>11820.308760309999</v>
      </c>
      <c r="F107" s="113">
        <v>1218.44585248</v>
      </c>
      <c r="G107" s="113">
        <v>520.88463382999998</v>
      </c>
      <c r="H107" s="113">
        <v>12518.531513</v>
      </c>
      <c r="I107" s="113">
        <v>145599.94170575999</v>
      </c>
      <c r="J107" s="113">
        <v>11331.49434682</v>
      </c>
      <c r="K107" s="113">
        <v>17.796903749999998</v>
      </c>
      <c r="L107" s="113">
        <v>117.7593</v>
      </c>
      <c r="M107" s="169" t="s">
        <v>189</v>
      </c>
      <c r="N107" s="113">
        <v>11850.60157631</v>
      </c>
      <c r="O107" s="113">
        <v>1419.0971348</v>
      </c>
      <c r="P107" s="113">
        <v>5641.0762973299998</v>
      </c>
      <c r="Q107" s="113">
        <v>3.2035964799999999</v>
      </c>
      <c r="R107" s="113">
        <v>12.28530589</v>
      </c>
      <c r="S107" s="113">
        <v>14.50985603</v>
      </c>
      <c r="T107" s="113">
        <v>1.2807912699999999</v>
      </c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</row>
    <row r="108" spans="1:52" hidden="1" outlineLevel="1">
      <c r="A108" s="8">
        <v>43497</v>
      </c>
      <c r="B108" s="113">
        <v>208641.14278346</v>
      </c>
      <c r="C108" s="113">
        <v>8262.2756688299996</v>
      </c>
      <c r="D108" s="113">
        <v>551.66917873</v>
      </c>
      <c r="E108" s="113">
        <v>9803.6146383899995</v>
      </c>
      <c r="F108" s="113">
        <v>1355.31364633</v>
      </c>
      <c r="G108" s="113">
        <v>515.67000083999994</v>
      </c>
      <c r="H108" s="113">
        <v>12512.72927475</v>
      </c>
      <c r="I108" s="113">
        <v>145396.63265874999</v>
      </c>
      <c r="J108" s="113">
        <v>11240.253403279999</v>
      </c>
      <c r="K108" s="113">
        <v>16.858482909999999</v>
      </c>
      <c r="L108" s="113">
        <v>116.65572725</v>
      </c>
      <c r="M108" s="169" t="s">
        <v>189</v>
      </c>
      <c r="N108" s="113">
        <v>11802.2603721</v>
      </c>
      <c r="O108" s="113">
        <v>1396.01117705</v>
      </c>
      <c r="P108" s="113">
        <v>5639.3333452699999</v>
      </c>
      <c r="Q108" s="113">
        <v>3.6336176500000001</v>
      </c>
      <c r="R108" s="113">
        <v>12.09274007</v>
      </c>
      <c r="S108" s="113">
        <v>14.574864590000001</v>
      </c>
      <c r="T108" s="113">
        <v>1.56398667</v>
      </c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</row>
    <row r="109" spans="1:52" hidden="1" outlineLevel="1">
      <c r="A109" s="8">
        <v>43525</v>
      </c>
      <c r="B109" s="113">
        <v>209668.29473168001</v>
      </c>
      <c r="C109" s="113">
        <v>8366.5165943800002</v>
      </c>
      <c r="D109" s="113">
        <v>531.93903682999996</v>
      </c>
      <c r="E109" s="113">
        <v>9971.9657511799996</v>
      </c>
      <c r="F109" s="113">
        <v>1442.9300838700001</v>
      </c>
      <c r="G109" s="113">
        <v>530.13136699999995</v>
      </c>
      <c r="H109" s="113">
        <v>12539.05188098</v>
      </c>
      <c r="I109" s="113">
        <v>145865.84871679</v>
      </c>
      <c r="J109" s="113">
        <v>11222.85680757</v>
      </c>
      <c r="K109" s="113">
        <v>16.692208430000001</v>
      </c>
      <c r="L109" s="113">
        <v>103.87327252</v>
      </c>
      <c r="M109" s="169" t="s">
        <v>189</v>
      </c>
      <c r="N109" s="113">
        <v>11940.301905230001</v>
      </c>
      <c r="O109" s="113">
        <v>1411.2326726199999</v>
      </c>
      <c r="P109" s="113">
        <v>5690.0030990900004</v>
      </c>
      <c r="Q109" s="113">
        <v>5.6400237100000004</v>
      </c>
      <c r="R109" s="113">
        <v>12.576642379999999</v>
      </c>
      <c r="S109" s="113">
        <v>14.64929134</v>
      </c>
      <c r="T109" s="113">
        <v>2.0853777600000001</v>
      </c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</row>
    <row r="110" spans="1:52" hidden="1" outlineLevel="1">
      <c r="A110" s="8">
        <v>43556</v>
      </c>
      <c r="B110" s="113">
        <v>210118.35291655999</v>
      </c>
      <c r="C110" s="113">
        <v>8346.2411951199992</v>
      </c>
      <c r="D110" s="113">
        <v>431.48747386000002</v>
      </c>
      <c r="E110" s="113">
        <v>10202.13624575</v>
      </c>
      <c r="F110" s="113">
        <v>1384.6404551200001</v>
      </c>
      <c r="G110" s="113">
        <v>527.20936452000001</v>
      </c>
      <c r="H110" s="113">
        <v>12485.018855009999</v>
      </c>
      <c r="I110" s="113">
        <v>146165.28909854</v>
      </c>
      <c r="J110" s="113">
        <v>11255.60701688</v>
      </c>
      <c r="K110" s="113">
        <v>16.728795250000001</v>
      </c>
      <c r="L110" s="113">
        <v>102.44266652</v>
      </c>
      <c r="M110" s="169" t="s">
        <v>189</v>
      </c>
      <c r="N110" s="113">
        <v>11962.183987640001</v>
      </c>
      <c r="O110" s="113">
        <v>1390.4758075699999</v>
      </c>
      <c r="P110" s="113">
        <v>5806.6775062799998</v>
      </c>
      <c r="Q110" s="113">
        <v>7.6023857799999996</v>
      </c>
      <c r="R110" s="113">
        <v>14.462414669999999</v>
      </c>
      <c r="S110" s="113">
        <v>14.90261877</v>
      </c>
      <c r="T110" s="113">
        <v>5.2470292799999996</v>
      </c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</row>
    <row r="111" spans="1:52" hidden="1" outlineLevel="1">
      <c r="A111" s="8">
        <v>43586</v>
      </c>
      <c r="B111" s="113">
        <v>210470.29013181</v>
      </c>
      <c r="C111" s="113">
        <v>8491.9408853700006</v>
      </c>
      <c r="D111" s="113">
        <v>521.48148276999996</v>
      </c>
      <c r="E111" s="113">
        <v>10124.404466</v>
      </c>
      <c r="F111" s="113">
        <v>1539.96285235</v>
      </c>
      <c r="G111" s="113">
        <v>535.70861876000004</v>
      </c>
      <c r="H111" s="113">
        <v>12508.645262939999</v>
      </c>
      <c r="I111" s="113">
        <v>146080.16379815</v>
      </c>
      <c r="J111" s="113">
        <v>11389.663031120001</v>
      </c>
      <c r="K111" s="113">
        <v>13.23635078</v>
      </c>
      <c r="L111" s="113">
        <v>101.70785662999999</v>
      </c>
      <c r="M111" s="169" t="s">
        <v>189</v>
      </c>
      <c r="N111" s="113">
        <v>11931.11001056</v>
      </c>
      <c r="O111" s="113">
        <v>1400.0675938300001</v>
      </c>
      <c r="P111" s="113">
        <v>5790.0897954900001</v>
      </c>
      <c r="Q111" s="113">
        <v>7.2772633000000004</v>
      </c>
      <c r="R111" s="113">
        <v>14.260145530000001</v>
      </c>
      <c r="S111" s="113">
        <v>14.884053209999999</v>
      </c>
      <c r="T111" s="113">
        <v>5.6866650200000004</v>
      </c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</row>
    <row r="112" spans="1:52" hidden="1" outlineLevel="1">
      <c r="A112" s="8">
        <v>43617</v>
      </c>
      <c r="B112" s="113">
        <v>209986.59312134</v>
      </c>
      <c r="C112" s="113">
        <v>8565.4362743000002</v>
      </c>
      <c r="D112" s="113">
        <v>310.44289314999997</v>
      </c>
      <c r="E112" s="113">
        <v>9796.0833177000004</v>
      </c>
      <c r="F112" s="113">
        <v>1524.9106379299999</v>
      </c>
      <c r="G112" s="113">
        <v>524.62816442999997</v>
      </c>
      <c r="H112" s="113">
        <v>12491.810529079999</v>
      </c>
      <c r="I112" s="113">
        <v>146455.72633460999</v>
      </c>
      <c r="J112" s="113">
        <v>11116.18720943</v>
      </c>
      <c r="K112" s="113">
        <v>13.38488216</v>
      </c>
      <c r="L112" s="113">
        <v>96.91606573</v>
      </c>
      <c r="M112" s="169" t="s">
        <v>189</v>
      </c>
      <c r="N112" s="113">
        <v>11938.31426976</v>
      </c>
      <c r="O112" s="113">
        <v>1376.13152199</v>
      </c>
      <c r="P112" s="113">
        <v>5732.7046014799998</v>
      </c>
      <c r="Q112" s="113">
        <v>7.18076779</v>
      </c>
      <c r="R112" s="113">
        <v>14.63889649</v>
      </c>
      <c r="S112" s="113">
        <v>14.952598310000001</v>
      </c>
      <c r="T112" s="113">
        <v>7.1441569999999999</v>
      </c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</row>
    <row r="113" spans="1:52" hidden="1" outlineLevel="1">
      <c r="A113" s="8">
        <v>43647</v>
      </c>
      <c r="B113" s="113">
        <v>208264.90883562001</v>
      </c>
      <c r="C113" s="113">
        <v>8358.7876174100002</v>
      </c>
      <c r="D113" s="113">
        <v>288.20298859000002</v>
      </c>
      <c r="E113" s="113">
        <v>9532.0061167999993</v>
      </c>
      <c r="F113" s="113">
        <v>1433.1110041300001</v>
      </c>
      <c r="G113" s="113">
        <v>516.09708035000006</v>
      </c>
      <c r="H113" s="113">
        <v>12421.03467637</v>
      </c>
      <c r="I113" s="113">
        <v>145483.25106437999</v>
      </c>
      <c r="J113" s="113">
        <v>11133.00290876</v>
      </c>
      <c r="K113" s="113">
        <v>15.7498556</v>
      </c>
      <c r="L113" s="113">
        <v>96.942032040000001</v>
      </c>
      <c r="M113" s="169" t="s">
        <v>189</v>
      </c>
      <c r="N113" s="113">
        <v>11909.54112097</v>
      </c>
      <c r="O113" s="113">
        <v>1359.65366918</v>
      </c>
      <c r="P113" s="113">
        <v>5676.4366281900002</v>
      </c>
      <c r="Q113" s="113">
        <v>6.5528911900000004</v>
      </c>
      <c r="R113" s="113">
        <v>14.22186514</v>
      </c>
      <c r="S113" s="113">
        <v>14.928741609999999</v>
      </c>
      <c r="T113" s="113">
        <v>5.38857491</v>
      </c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</row>
    <row r="114" spans="1:52" hidden="1" outlineLevel="1">
      <c r="A114" s="8">
        <v>43678</v>
      </c>
      <c r="B114" s="113">
        <v>208741.17588718</v>
      </c>
      <c r="C114" s="113">
        <v>8259.8794814800003</v>
      </c>
      <c r="D114" s="113">
        <v>304.05160396000002</v>
      </c>
      <c r="E114" s="113">
        <v>9697.8517539299992</v>
      </c>
      <c r="F114" s="113">
        <v>1421.6267009000001</v>
      </c>
      <c r="G114" s="113">
        <v>517.0187201</v>
      </c>
      <c r="H114" s="113">
        <v>12445.68598708</v>
      </c>
      <c r="I114" s="113">
        <v>145645.03074279</v>
      </c>
      <c r="J114" s="113">
        <v>11215.728384640001</v>
      </c>
      <c r="K114" s="113">
        <v>16.917386570000001</v>
      </c>
      <c r="L114" s="113">
        <v>94.895146209999993</v>
      </c>
      <c r="M114" s="169" t="s">
        <v>189</v>
      </c>
      <c r="N114" s="113">
        <v>11951.30332304</v>
      </c>
      <c r="O114" s="113">
        <v>1448.0233055000001</v>
      </c>
      <c r="P114" s="113">
        <v>5693.7340313499999</v>
      </c>
      <c r="Q114" s="113">
        <v>2.95779646</v>
      </c>
      <c r="R114" s="113">
        <v>8.3898888700000001</v>
      </c>
      <c r="S114" s="113">
        <v>14.55750329</v>
      </c>
      <c r="T114" s="113">
        <v>3.5241310100000001</v>
      </c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</row>
    <row r="115" spans="1:52" hidden="1" outlineLevel="1">
      <c r="A115" s="8">
        <v>43709</v>
      </c>
      <c r="B115" s="113">
        <v>208090.66553406999</v>
      </c>
      <c r="C115" s="113">
        <v>8072.5798599899999</v>
      </c>
      <c r="D115" s="113">
        <v>292.46273265999997</v>
      </c>
      <c r="E115" s="113">
        <v>9606.6137477800003</v>
      </c>
      <c r="F115" s="113">
        <v>1439.4564179500001</v>
      </c>
      <c r="G115" s="113">
        <v>506.94177323000002</v>
      </c>
      <c r="H115" s="113">
        <v>12340.719956909999</v>
      </c>
      <c r="I115" s="113">
        <v>145605.73703056001</v>
      </c>
      <c r="J115" s="113">
        <v>11041.20612477</v>
      </c>
      <c r="K115" s="113">
        <v>18.539221349999998</v>
      </c>
      <c r="L115" s="113">
        <v>94.969127529999994</v>
      </c>
      <c r="M115" s="169" t="s">
        <v>189</v>
      </c>
      <c r="N115" s="113">
        <v>11976.82016789</v>
      </c>
      <c r="O115" s="113">
        <v>1417.2991554499999</v>
      </c>
      <c r="P115" s="113">
        <v>5651.2824512400002</v>
      </c>
      <c r="Q115" s="113">
        <v>1.7682885100000001</v>
      </c>
      <c r="R115" s="113">
        <v>6.6617203600000003</v>
      </c>
      <c r="S115" s="113">
        <v>13.016260129999999</v>
      </c>
      <c r="T115" s="113">
        <v>4.5914977600000002</v>
      </c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</row>
    <row r="116" spans="1:52" hidden="1" outlineLevel="1">
      <c r="A116" s="8">
        <v>43739</v>
      </c>
      <c r="B116" s="113">
        <v>208954.86306875001</v>
      </c>
      <c r="C116" s="113">
        <v>8088.7011162899998</v>
      </c>
      <c r="D116" s="113">
        <v>297.99671613999999</v>
      </c>
      <c r="E116" s="113">
        <v>9767.6420601999998</v>
      </c>
      <c r="F116" s="113">
        <v>1539.8584429699999</v>
      </c>
      <c r="G116" s="113">
        <v>520.69587316000002</v>
      </c>
      <c r="H116" s="113">
        <v>12467.801286039999</v>
      </c>
      <c r="I116" s="113">
        <v>145601.20598974999</v>
      </c>
      <c r="J116" s="113">
        <v>11389.10470401</v>
      </c>
      <c r="K116" s="113">
        <v>18.336095090000001</v>
      </c>
      <c r="L116" s="113">
        <v>94.968732489999994</v>
      </c>
      <c r="M116" s="169" t="s">
        <v>189</v>
      </c>
      <c r="N116" s="113">
        <v>11939.61991326</v>
      </c>
      <c r="O116" s="113">
        <v>1538.2580999199999</v>
      </c>
      <c r="P116" s="113">
        <v>5662.66057912</v>
      </c>
      <c r="Q116" s="113">
        <v>3.1844397799999999</v>
      </c>
      <c r="R116" s="113">
        <v>7.4775862100000001</v>
      </c>
      <c r="S116" s="113">
        <v>11.957149080000001</v>
      </c>
      <c r="T116" s="113">
        <v>5.3942852400000003</v>
      </c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</row>
    <row r="117" spans="1:52" hidden="1" outlineLevel="1">
      <c r="A117" s="8">
        <v>43770</v>
      </c>
      <c r="B117" s="113">
        <v>208366.08094335999</v>
      </c>
      <c r="C117" s="113">
        <v>8130.2551807199998</v>
      </c>
      <c r="D117" s="113">
        <v>295.65501218000003</v>
      </c>
      <c r="E117" s="113">
        <v>9456.5212971500005</v>
      </c>
      <c r="F117" s="113">
        <v>1566.71978904</v>
      </c>
      <c r="G117" s="113">
        <v>515.86685410999996</v>
      </c>
      <c r="H117" s="113">
        <v>12458.831585759999</v>
      </c>
      <c r="I117" s="113">
        <v>145468.34641422</v>
      </c>
      <c r="J117" s="113">
        <v>11120.8811305</v>
      </c>
      <c r="K117" s="113">
        <v>15.169261390000001</v>
      </c>
      <c r="L117" s="113">
        <v>106.59311749</v>
      </c>
      <c r="M117" s="169" t="s">
        <v>189</v>
      </c>
      <c r="N117" s="113">
        <v>11984.393420910001</v>
      </c>
      <c r="O117" s="113">
        <v>1564.6269190600001</v>
      </c>
      <c r="P117" s="113">
        <v>5654.58736735</v>
      </c>
      <c r="Q117" s="113">
        <v>4.0080232799999997</v>
      </c>
      <c r="R117" s="113">
        <v>7.4774672500000001</v>
      </c>
      <c r="S117" s="113">
        <v>10.935269529999999</v>
      </c>
      <c r="T117" s="113">
        <v>5.2128334199999999</v>
      </c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</row>
    <row r="118" spans="1:52" hidden="1" outlineLevel="1">
      <c r="A118" s="8">
        <v>43800</v>
      </c>
      <c r="B118" s="113">
        <v>207524.04010251001</v>
      </c>
      <c r="C118" s="113">
        <v>8139.0346365100004</v>
      </c>
      <c r="D118" s="113">
        <v>321.17173672000001</v>
      </c>
      <c r="E118" s="113">
        <v>9222.2039856299998</v>
      </c>
      <c r="F118" s="113">
        <v>1457.10897335</v>
      </c>
      <c r="G118" s="113">
        <v>509.71397571</v>
      </c>
      <c r="H118" s="113">
        <v>12516.00709531</v>
      </c>
      <c r="I118" s="113">
        <v>145139.09891845001</v>
      </c>
      <c r="J118" s="113">
        <v>11051.64332646</v>
      </c>
      <c r="K118" s="113">
        <v>12.809590139999999</v>
      </c>
      <c r="L118" s="113">
        <v>105.9788949</v>
      </c>
      <c r="M118" s="169" t="s">
        <v>189</v>
      </c>
      <c r="N118" s="113">
        <v>12024.320678329999</v>
      </c>
      <c r="O118" s="113">
        <v>1357.1393593299999</v>
      </c>
      <c r="P118" s="113">
        <v>5638.9873836500001</v>
      </c>
      <c r="Q118" s="113">
        <v>5.7909990999999996</v>
      </c>
      <c r="R118" s="113">
        <v>7.0689269599999998</v>
      </c>
      <c r="S118" s="113">
        <v>9.8445321200000002</v>
      </c>
      <c r="T118" s="113">
        <v>6.1170898400000002</v>
      </c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</row>
    <row r="119" spans="1:52" hidden="1" outlineLevel="1">
      <c r="A119" s="8">
        <v>43831</v>
      </c>
      <c r="B119" s="113">
        <v>207716.93605593999</v>
      </c>
      <c r="C119" s="113">
        <v>8530.3580286800006</v>
      </c>
      <c r="D119" s="113">
        <v>348.05689553000002</v>
      </c>
      <c r="E119" s="113">
        <v>8858.5930022899993</v>
      </c>
      <c r="F119" s="113">
        <v>1515.6378299600001</v>
      </c>
      <c r="G119" s="113">
        <v>520.49282926000001</v>
      </c>
      <c r="H119" s="113">
        <v>12545.403620700001</v>
      </c>
      <c r="I119" s="113">
        <v>145175.07659278001</v>
      </c>
      <c r="J119" s="113">
        <v>11034.037176440001</v>
      </c>
      <c r="K119" s="113">
        <v>13.234943769999999</v>
      </c>
      <c r="L119" s="113">
        <v>101.57790567000001</v>
      </c>
      <c r="M119" s="170">
        <v>0</v>
      </c>
      <c r="N119" s="113">
        <v>12023.65706123</v>
      </c>
      <c r="O119" s="113">
        <v>1400.08441666</v>
      </c>
      <c r="P119" s="113">
        <v>5631.4387801100002</v>
      </c>
      <c r="Q119" s="113">
        <v>8.6994119999999994E-2</v>
      </c>
      <c r="R119" s="113">
        <v>8.6673549100000002</v>
      </c>
      <c r="S119" s="113">
        <v>7.8455715399999999</v>
      </c>
      <c r="T119" s="113">
        <v>2.68705229</v>
      </c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</row>
    <row r="120" spans="1:52" hidden="1" outlineLevel="1">
      <c r="A120" s="8">
        <v>43862</v>
      </c>
      <c r="B120" s="113">
        <v>207662.96598221001</v>
      </c>
      <c r="C120" s="113">
        <v>8594.0244045399995</v>
      </c>
      <c r="D120" s="113">
        <v>361.07698913000002</v>
      </c>
      <c r="E120" s="113">
        <v>8820.1829156599997</v>
      </c>
      <c r="F120" s="113">
        <v>1491.4204148700001</v>
      </c>
      <c r="G120" s="113">
        <v>523.69198419999998</v>
      </c>
      <c r="H120" s="113">
        <v>12560.54662442</v>
      </c>
      <c r="I120" s="113">
        <v>145173.23690488</v>
      </c>
      <c r="J120" s="113">
        <v>10989.11791352</v>
      </c>
      <c r="K120" s="113">
        <v>14.7361436</v>
      </c>
      <c r="L120" s="113">
        <v>98.653375550000007</v>
      </c>
      <c r="M120" s="113">
        <v>0</v>
      </c>
      <c r="N120" s="113">
        <v>12053.65286602</v>
      </c>
      <c r="O120" s="113">
        <v>1380.9316251099999</v>
      </c>
      <c r="P120" s="113">
        <v>5584.4854200099999</v>
      </c>
      <c r="Q120" s="113">
        <v>5.834901E-2</v>
      </c>
      <c r="R120" s="113">
        <v>7.7238176999999997</v>
      </c>
      <c r="S120" s="113">
        <v>7.2717497</v>
      </c>
      <c r="T120" s="113">
        <v>2.1544842900000001</v>
      </c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</row>
    <row r="121" spans="1:52" hidden="1" outlineLevel="1">
      <c r="A121" s="8">
        <v>43891</v>
      </c>
      <c r="B121" s="113">
        <v>211466.36111378999</v>
      </c>
      <c r="C121" s="113">
        <v>9167.1328480200009</v>
      </c>
      <c r="D121" s="113">
        <v>357.38689273</v>
      </c>
      <c r="E121" s="113">
        <v>9727.9347771400007</v>
      </c>
      <c r="F121" s="113">
        <v>1696.5519143199999</v>
      </c>
      <c r="G121" s="113">
        <v>558.72430754000004</v>
      </c>
      <c r="H121" s="113">
        <v>12772.717737929999</v>
      </c>
      <c r="I121" s="113">
        <v>146075.03273477001</v>
      </c>
      <c r="J121" s="113">
        <v>11708.89593667</v>
      </c>
      <c r="K121" s="113">
        <v>16.73080461</v>
      </c>
      <c r="L121" s="113">
        <v>110.30215595</v>
      </c>
      <c r="M121" s="113">
        <v>0</v>
      </c>
      <c r="N121" s="113">
        <v>12088.04067812</v>
      </c>
      <c r="O121" s="113">
        <v>1513.4083704899999</v>
      </c>
      <c r="P121" s="113">
        <v>5643.2647803</v>
      </c>
      <c r="Q121" s="113">
        <v>2.7577114200000001</v>
      </c>
      <c r="R121" s="113">
        <v>18.284715330000001</v>
      </c>
      <c r="S121" s="113">
        <v>7.2080393799999998</v>
      </c>
      <c r="T121" s="113">
        <v>1.9867090699999999</v>
      </c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</row>
    <row r="122" spans="1:52" hidden="1" outlineLevel="1">
      <c r="A122" s="8">
        <v>43922</v>
      </c>
      <c r="B122" s="113">
        <v>209675.87603602</v>
      </c>
      <c r="C122" s="113">
        <v>9040.0768412399993</v>
      </c>
      <c r="D122" s="113">
        <v>301.01322988999999</v>
      </c>
      <c r="E122" s="113">
        <v>9402.8867837199996</v>
      </c>
      <c r="F122" s="113">
        <v>1593.04936342</v>
      </c>
      <c r="G122" s="113">
        <v>543.96811697999999</v>
      </c>
      <c r="H122" s="113">
        <v>12703.463839440001</v>
      </c>
      <c r="I122" s="113">
        <v>145032.42430019999</v>
      </c>
      <c r="J122" s="113">
        <v>11660.42163218</v>
      </c>
      <c r="K122" s="113">
        <v>18.252982150000001</v>
      </c>
      <c r="L122" s="113">
        <v>139.55581333999999</v>
      </c>
      <c r="M122" s="113">
        <v>0</v>
      </c>
      <c r="N122" s="113">
        <v>12095.018741379999</v>
      </c>
      <c r="O122" s="113">
        <v>1475.84443908</v>
      </c>
      <c r="P122" s="113">
        <v>5632.6991987000001</v>
      </c>
      <c r="Q122" s="113">
        <v>4.7583964200000004</v>
      </c>
      <c r="R122" s="113">
        <v>23.72878854</v>
      </c>
      <c r="S122" s="113">
        <v>7.21594829</v>
      </c>
      <c r="T122" s="113">
        <v>1.49762105</v>
      </c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</row>
    <row r="123" spans="1:52" hidden="1" outlineLevel="1">
      <c r="A123" s="8">
        <v>43952</v>
      </c>
      <c r="B123" s="113">
        <v>210345.06049122999</v>
      </c>
      <c r="C123" s="113">
        <v>9161.5468257400007</v>
      </c>
      <c r="D123" s="113">
        <v>317.76524427999999</v>
      </c>
      <c r="E123" s="113">
        <v>9576.1012368699994</v>
      </c>
      <c r="F123" s="113">
        <v>1597.2973822199999</v>
      </c>
      <c r="G123" s="113">
        <v>546.42766072999996</v>
      </c>
      <c r="H123" s="113">
        <v>12701.28007375</v>
      </c>
      <c r="I123" s="113">
        <v>145362.99916035999</v>
      </c>
      <c r="J123" s="113">
        <v>11676.921380080001</v>
      </c>
      <c r="K123" s="113">
        <v>18.540772270000001</v>
      </c>
      <c r="L123" s="113">
        <v>139.47701576</v>
      </c>
      <c r="M123" s="113">
        <v>0</v>
      </c>
      <c r="N123" s="113">
        <v>12125.16336017</v>
      </c>
      <c r="O123" s="113">
        <v>1474.87325399</v>
      </c>
      <c r="P123" s="113">
        <v>5609.8960685900001</v>
      </c>
      <c r="Q123" s="113">
        <v>4.5139759699999997</v>
      </c>
      <c r="R123" s="113">
        <v>21.732429110000002</v>
      </c>
      <c r="S123" s="113">
        <v>8.9110802099999997</v>
      </c>
      <c r="T123" s="113">
        <v>1.61357113</v>
      </c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</row>
    <row r="124" spans="1:52" hidden="1" outlineLevel="1">
      <c r="A124" s="8">
        <v>43983</v>
      </c>
      <c r="B124" s="113">
        <v>211099.15044917999</v>
      </c>
      <c r="C124" s="113">
        <v>9345.7279006600002</v>
      </c>
      <c r="D124" s="113">
        <v>316.81563464999999</v>
      </c>
      <c r="E124" s="113">
        <v>9482.4958253799996</v>
      </c>
      <c r="F124" s="113">
        <v>1603.28749122</v>
      </c>
      <c r="G124" s="113">
        <v>550.44508045999999</v>
      </c>
      <c r="H124" s="113">
        <v>12564.27793681</v>
      </c>
      <c r="I124" s="113">
        <v>146120.61423723999</v>
      </c>
      <c r="J124" s="113">
        <v>11631.63418325</v>
      </c>
      <c r="K124" s="113">
        <v>20.02552674</v>
      </c>
      <c r="L124" s="113">
        <v>153.62923981</v>
      </c>
      <c r="M124" s="113">
        <v>0</v>
      </c>
      <c r="N124" s="113">
        <v>12161.67667579</v>
      </c>
      <c r="O124" s="113">
        <v>1471.3519694399999</v>
      </c>
      <c r="P124" s="113">
        <v>5645.9282160299999</v>
      </c>
      <c r="Q124" s="113">
        <v>5.5787399500000001</v>
      </c>
      <c r="R124" s="113">
        <v>14.87226972</v>
      </c>
      <c r="S124" s="113">
        <v>9.14235504</v>
      </c>
      <c r="T124" s="113">
        <v>1.6471669900000001</v>
      </c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</row>
    <row r="125" spans="1:52" hidden="1" outlineLevel="1">
      <c r="A125" s="8">
        <v>44013</v>
      </c>
      <c r="B125" s="113">
        <v>212408.79176947</v>
      </c>
      <c r="C125" s="113">
        <v>9205.1302456699996</v>
      </c>
      <c r="D125" s="113">
        <v>406.91223080999998</v>
      </c>
      <c r="E125" s="113">
        <v>9750.1175079999994</v>
      </c>
      <c r="F125" s="113">
        <v>1710.4439620200001</v>
      </c>
      <c r="G125" s="113">
        <v>566.75141369000005</v>
      </c>
      <c r="H125" s="113">
        <v>12604.09569959</v>
      </c>
      <c r="I125" s="113">
        <v>146254.01109094001</v>
      </c>
      <c r="J125" s="113">
        <v>11954.208684380001</v>
      </c>
      <c r="K125" s="113">
        <v>17.358814370000001</v>
      </c>
      <c r="L125" s="113">
        <v>107.72932353</v>
      </c>
      <c r="M125" s="113">
        <v>0</v>
      </c>
      <c r="N125" s="113">
        <v>12295.450935749999</v>
      </c>
      <c r="O125" s="113">
        <v>1618.6428611700001</v>
      </c>
      <c r="P125" s="113">
        <v>5877.0600662099996</v>
      </c>
      <c r="Q125" s="113">
        <v>6.7615126700000001</v>
      </c>
      <c r="R125" s="113">
        <v>23.476926339999999</v>
      </c>
      <c r="S125" s="113">
        <v>9.12994737</v>
      </c>
      <c r="T125" s="113">
        <v>1.5105469600000001</v>
      </c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</row>
    <row r="126" spans="1:52" hidden="1" outlineLevel="1">
      <c r="A126" s="8">
        <v>44044</v>
      </c>
      <c r="B126" s="113">
        <v>212418.86595415001</v>
      </c>
      <c r="C126" s="113">
        <v>9184.9050338599991</v>
      </c>
      <c r="D126" s="113">
        <v>449.45097220999997</v>
      </c>
      <c r="E126" s="113">
        <v>9867.8543753600006</v>
      </c>
      <c r="F126" s="113">
        <v>1856.9783514799999</v>
      </c>
      <c r="G126" s="113">
        <v>559.75172210000005</v>
      </c>
      <c r="H126" s="113">
        <v>12575.571125529999</v>
      </c>
      <c r="I126" s="113">
        <v>146258.12616342999</v>
      </c>
      <c r="J126" s="113">
        <v>12074.876084080001</v>
      </c>
      <c r="K126" s="113">
        <v>17.243034099999999</v>
      </c>
      <c r="L126" s="113">
        <v>125.78540119</v>
      </c>
      <c r="M126" s="113">
        <v>0</v>
      </c>
      <c r="N126" s="113">
        <v>12223.22493545</v>
      </c>
      <c r="O126" s="113">
        <v>1593.3462231399999</v>
      </c>
      <c r="P126" s="113">
        <v>5594.2197637999998</v>
      </c>
      <c r="Q126" s="113">
        <v>0.17266194000000001</v>
      </c>
      <c r="R126" s="113">
        <v>26.736044929999998</v>
      </c>
      <c r="S126" s="113">
        <v>9.0838714899999999</v>
      </c>
      <c r="T126" s="113">
        <v>1.54019006</v>
      </c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</row>
    <row r="127" spans="1:52" hidden="1" outlineLevel="1">
      <c r="A127" s="8">
        <v>44075</v>
      </c>
      <c r="B127" s="113">
        <v>210351.20693655001</v>
      </c>
      <c r="C127" s="113">
        <v>9060.0791702099996</v>
      </c>
      <c r="D127" s="113">
        <v>441.45895326999999</v>
      </c>
      <c r="E127" s="113">
        <v>10228.59728589</v>
      </c>
      <c r="F127" s="113">
        <v>1858.0903130700001</v>
      </c>
      <c r="G127" s="113">
        <v>315.10525553999997</v>
      </c>
      <c r="H127" s="113">
        <v>12164.175894509999</v>
      </c>
      <c r="I127" s="113">
        <v>143785.38987717999</v>
      </c>
      <c r="J127" s="113">
        <v>12490.01028081</v>
      </c>
      <c r="K127" s="113">
        <v>17.143320379999999</v>
      </c>
      <c r="L127" s="113">
        <v>130.75606637999999</v>
      </c>
      <c r="M127" s="113">
        <v>0</v>
      </c>
      <c r="N127" s="113">
        <v>12331.866545049999</v>
      </c>
      <c r="O127" s="113">
        <v>1625.33590258</v>
      </c>
      <c r="P127" s="113">
        <v>5868.41519255</v>
      </c>
      <c r="Q127" s="113">
        <v>0.10131938</v>
      </c>
      <c r="R127" s="113">
        <v>26.15023042</v>
      </c>
      <c r="S127" s="113">
        <v>7.1995444700000002</v>
      </c>
      <c r="T127" s="113">
        <v>1.33178486</v>
      </c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</row>
    <row r="128" spans="1:52" hidden="1" outlineLevel="1">
      <c r="A128" s="8">
        <v>44105</v>
      </c>
      <c r="B128" s="113">
        <v>198732.58289103999</v>
      </c>
      <c r="C128" s="113">
        <v>7705.5474320900003</v>
      </c>
      <c r="D128" s="113">
        <v>439.68021070999998</v>
      </c>
      <c r="E128" s="113">
        <v>10231.30688613</v>
      </c>
      <c r="F128" s="113">
        <v>1845.8665879499999</v>
      </c>
      <c r="G128" s="113">
        <v>299.03174261999999</v>
      </c>
      <c r="H128" s="113">
        <v>8007.2733817300004</v>
      </c>
      <c r="I128" s="113">
        <v>140026.11346630999</v>
      </c>
      <c r="J128" s="113">
        <v>12882.167547409999</v>
      </c>
      <c r="K128" s="113">
        <v>12.988920670000001</v>
      </c>
      <c r="L128" s="113">
        <v>112.95631754</v>
      </c>
      <c r="M128" s="113">
        <v>0</v>
      </c>
      <c r="N128" s="113">
        <v>11172.42626479</v>
      </c>
      <c r="O128" s="113">
        <v>422.12614729000001</v>
      </c>
      <c r="P128" s="113">
        <v>5546.8888808499996</v>
      </c>
      <c r="Q128" s="113">
        <v>0.24007300000000001</v>
      </c>
      <c r="R128" s="113">
        <v>26.39360641</v>
      </c>
      <c r="S128" s="113">
        <v>0.25757043000000002</v>
      </c>
      <c r="T128" s="113">
        <v>1.31785511</v>
      </c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</row>
    <row r="129" spans="1:52" hidden="1" outlineLevel="1">
      <c r="A129" s="8">
        <v>44136</v>
      </c>
      <c r="B129" s="113">
        <v>36133.716013400001</v>
      </c>
      <c r="C129" s="113">
        <v>5171.6541491999997</v>
      </c>
      <c r="D129" s="113">
        <v>468.85779497999999</v>
      </c>
      <c r="E129" s="113">
        <v>10478.23744925</v>
      </c>
      <c r="F129" s="113">
        <v>1864.2136964700001</v>
      </c>
      <c r="G129" s="113">
        <v>275.14265657999999</v>
      </c>
      <c r="H129" s="113">
        <v>374.80486661999998</v>
      </c>
      <c r="I129" s="113">
        <v>9177.6242436899993</v>
      </c>
      <c r="J129" s="113">
        <v>7421.5580762700001</v>
      </c>
      <c r="K129" s="113">
        <v>12.073493689999999</v>
      </c>
      <c r="L129" s="113">
        <v>45.7119778</v>
      </c>
      <c r="M129" s="113">
        <v>0</v>
      </c>
      <c r="N129" s="113">
        <v>298.09611403000002</v>
      </c>
      <c r="O129" s="113">
        <v>71.358955030000004</v>
      </c>
      <c r="P129" s="113">
        <v>440.91497921000001</v>
      </c>
      <c r="Q129" s="113">
        <v>0.22140652</v>
      </c>
      <c r="R129" s="113">
        <v>30.444033149999999</v>
      </c>
      <c r="S129" s="113">
        <v>1.6225031999999999</v>
      </c>
      <c r="T129" s="113">
        <v>1.17961771</v>
      </c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</row>
    <row r="130" spans="1:52" hidden="1" outlineLevel="1">
      <c r="A130" s="8">
        <v>44166</v>
      </c>
      <c r="B130" s="113">
        <v>35266.919680380001</v>
      </c>
      <c r="C130" s="113">
        <v>5120.0369647999996</v>
      </c>
      <c r="D130" s="113">
        <v>483.27476658</v>
      </c>
      <c r="E130" s="113">
        <v>10131.63667833</v>
      </c>
      <c r="F130" s="113">
        <v>1876.4313638199999</v>
      </c>
      <c r="G130" s="113">
        <v>45.442750750000002</v>
      </c>
      <c r="H130" s="113">
        <v>350.57508392</v>
      </c>
      <c r="I130" s="113">
        <v>8985.2237676000004</v>
      </c>
      <c r="J130" s="113">
        <v>7318.7530537800003</v>
      </c>
      <c r="K130" s="113">
        <v>19.900064560000001</v>
      </c>
      <c r="L130" s="113">
        <v>60.585692680000001</v>
      </c>
      <c r="M130" s="113">
        <v>0</v>
      </c>
      <c r="N130" s="113">
        <v>302.87800420999997</v>
      </c>
      <c r="O130" s="113">
        <v>76.719132380000005</v>
      </c>
      <c r="P130" s="113">
        <v>463.19783609000001</v>
      </c>
      <c r="Q130" s="113">
        <v>0.28971483999999997</v>
      </c>
      <c r="R130" s="113">
        <v>28.508451839999999</v>
      </c>
      <c r="S130" s="113">
        <v>2.70130245</v>
      </c>
      <c r="T130" s="113">
        <v>0.76505175000000003</v>
      </c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</row>
    <row r="131" spans="1:52" hidden="1" outlineLevel="1">
      <c r="A131" s="8">
        <v>44197</v>
      </c>
      <c r="B131" s="113">
        <v>35198.599755470001</v>
      </c>
      <c r="C131" s="113">
        <v>4958.8752848499998</v>
      </c>
      <c r="D131" s="113">
        <v>489.14665702999997</v>
      </c>
      <c r="E131" s="113">
        <v>9932.4231984800008</v>
      </c>
      <c r="F131" s="113">
        <v>1838.5033209799999</v>
      </c>
      <c r="G131" s="113">
        <v>40.203475789999999</v>
      </c>
      <c r="H131" s="113">
        <v>334.56852485000002</v>
      </c>
      <c r="I131" s="113">
        <v>9389.8512625399999</v>
      </c>
      <c r="J131" s="113">
        <v>7304.5201045599997</v>
      </c>
      <c r="K131" s="113">
        <v>26.56156635</v>
      </c>
      <c r="L131" s="113">
        <v>59.781230690000001</v>
      </c>
      <c r="M131" s="113">
        <v>0</v>
      </c>
      <c r="N131" s="113">
        <v>359.67474865999998</v>
      </c>
      <c r="O131" s="113">
        <v>26.70950839</v>
      </c>
      <c r="P131" s="113">
        <v>405.66194243000001</v>
      </c>
      <c r="Q131" s="113">
        <v>0.32625738999999998</v>
      </c>
      <c r="R131" s="113">
        <v>29.717969440000001</v>
      </c>
      <c r="S131" s="113">
        <v>1.74473839</v>
      </c>
      <c r="T131" s="113">
        <v>0.32996465000000003</v>
      </c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</row>
    <row r="132" spans="1:52" hidden="1" outlineLevel="1">
      <c r="A132" s="8">
        <v>44228</v>
      </c>
      <c r="B132" s="113">
        <v>36101.513241109998</v>
      </c>
      <c r="C132" s="113">
        <v>4961.5871149499999</v>
      </c>
      <c r="D132" s="113">
        <v>427.58059658000002</v>
      </c>
      <c r="E132" s="113">
        <v>10980.952618179999</v>
      </c>
      <c r="F132" s="113">
        <v>1796.2519645</v>
      </c>
      <c r="G132" s="113">
        <v>39.24889143</v>
      </c>
      <c r="H132" s="113">
        <v>330.33779985000001</v>
      </c>
      <c r="I132" s="113">
        <v>9257.4723944399993</v>
      </c>
      <c r="J132" s="113">
        <v>7302.3151649199999</v>
      </c>
      <c r="K132" s="113">
        <v>10.51238362</v>
      </c>
      <c r="L132" s="113">
        <v>110.26595656000001</v>
      </c>
      <c r="M132" s="113">
        <v>0</v>
      </c>
      <c r="N132" s="113">
        <v>385.32327841</v>
      </c>
      <c r="O132" s="113">
        <v>19.358578789999999</v>
      </c>
      <c r="P132" s="113">
        <v>449.36639367999999</v>
      </c>
      <c r="Q132" s="113">
        <v>0.38218992000000002</v>
      </c>
      <c r="R132" s="113">
        <v>29.420515730000002</v>
      </c>
      <c r="S132" s="113">
        <v>0.69051304999999996</v>
      </c>
      <c r="T132" s="113">
        <v>0.44688650000000002</v>
      </c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</row>
    <row r="133" spans="1:52" hidden="1" outlineLevel="1">
      <c r="A133" s="8">
        <v>44256</v>
      </c>
      <c r="B133" s="113">
        <v>36360.226259210001</v>
      </c>
      <c r="C133" s="113">
        <v>5275.99967311</v>
      </c>
      <c r="D133" s="113">
        <v>424.75122388</v>
      </c>
      <c r="E133" s="113">
        <v>10991.550408290001</v>
      </c>
      <c r="F133" s="113">
        <v>1705.2133366200001</v>
      </c>
      <c r="G133" s="113">
        <v>42.990286089999998</v>
      </c>
      <c r="H133" s="113">
        <v>336.65091121</v>
      </c>
      <c r="I133" s="113">
        <v>9581.6161691300003</v>
      </c>
      <c r="J133" s="113">
        <v>7035.1926441899996</v>
      </c>
      <c r="K133" s="113">
        <v>10.63381614</v>
      </c>
      <c r="L133" s="113">
        <v>30.852245790000001</v>
      </c>
      <c r="M133" s="113">
        <v>0</v>
      </c>
      <c r="N133" s="113">
        <v>415.90372335000001</v>
      </c>
      <c r="O133" s="113">
        <v>20.43482586</v>
      </c>
      <c r="P133" s="113">
        <v>461.00289161000001</v>
      </c>
      <c r="Q133" s="113">
        <v>0.37755441000000001</v>
      </c>
      <c r="R133" s="113">
        <v>26.284353159999998</v>
      </c>
      <c r="S133" s="113">
        <v>0.34572062999999997</v>
      </c>
      <c r="T133" s="113">
        <v>0.42647573999999999</v>
      </c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</row>
    <row r="134" spans="1:52" hidden="1" outlineLevel="1">
      <c r="A134" s="8">
        <v>44287</v>
      </c>
      <c r="B134" s="113">
        <v>37965.294067969997</v>
      </c>
      <c r="C134" s="113">
        <v>5729.5969525399996</v>
      </c>
      <c r="D134" s="113">
        <v>309.93084749000002</v>
      </c>
      <c r="E134" s="113">
        <v>11648.02390117</v>
      </c>
      <c r="F134" s="113">
        <v>1664.30226853</v>
      </c>
      <c r="G134" s="113">
        <v>43.848611820000002</v>
      </c>
      <c r="H134" s="113">
        <v>347.79695823999998</v>
      </c>
      <c r="I134" s="113">
        <v>10297.075207080001</v>
      </c>
      <c r="J134" s="113">
        <v>6973.4057954899999</v>
      </c>
      <c r="K134" s="113">
        <v>6.9823464299999998</v>
      </c>
      <c r="L134" s="113">
        <v>29.421046400000002</v>
      </c>
      <c r="M134" s="113">
        <v>3.7703999999999998E-4</v>
      </c>
      <c r="N134" s="113">
        <v>408.88986827999997</v>
      </c>
      <c r="O134" s="113">
        <v>21.137296339999999</v>
      </c>
      <c r="P134" s="113">
        <v>452.34144574999999</v>
      </c>
      <c r="Q134" s="113">
        <v>3.5419480000000003E-2</v>
      </c>
      <c r="R134" s="113">
        <v>31.26290955</v>
      </c>
      <c r="S134" s="113">
        <v>0.34142950999999999</v>
      </c>
      <c r="T134" s="113">
        <v>0.90138682999999997</v>
      </c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</row>
    <row r="135" spans="1:52" hidden="1" outlineLevel="1">
      <c r="A135" s="8">
        <v>44317</v>
      </c>
      <c r="B135" s="113">
        <v>37396.477326970002</v>
      </c>
      <c r="C135" s="113">
        <v>6051.0870705699999</v>
      </c>
      <c r="D135" s="113">
        <v>327.97118468000002</v>
      </c>
      <c r="E135" s="113">
        <v>11691.09338755</v>
      </c>
      <c r="F135" s="113">
        <v>1594.1504401699999</v>
      </c>
      <c r="G135" s="113">
        <v>121.80635842</v>
      </c>
      <c r="H135" s="113">
        <v>364.30676262999998</v>
      </c>
      <c r="I135" s="113">
        <v>10166.843229489999</v>
      </c>
      <c r="J135" s="113">
        <v>6158.9623661400001</v>
      </c>
      <c r="K135" s="113">
        <v>6.8850086800000003</v>
      </c>
      <c r="L135" s="113">
        <v>23.414752709999998</v>
      </c>
      <c r="M135" s="113">
        <v>3.7703999999999998E-4</v>
      </c>
      <c r="N135" s="113">
        <v>344.37087542</v>
      </c>
      <c r="O135" s="113">
        <v>75.438267569999994</v>
      </c>
      <c r="P135" s="113">
        <v>439.09140587000002</v>
      </c>
      <c r="Q135" s="113">
        <v>3.1293469999999997E-2</v>
      </c>
      <c r="R135" s="113">
        <v>30.095688630000001</v>
      </c>
      <c r="S135" s="113">
        <v>0.33729673999999998</v>
      </c>
      <c r="T135" s="113">
        <v>0.59156119000000007</v>
      </c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</row>
    <row r="136" spans="1:52" hidden="1" outlineLevel="1">
      <c r="A136" s="8">
        <v>44348</v>
      </c>
      <c r="B136" s="113">
        <v>38125.767119179996</v>
      </c>
      <c r="C136" s="113">
        <v>6324.1492988399996</v>
      </c>
      <c r="D136" s="113">
        <v>359.01028172000002</v>
      </c>
      <c r="E136" s="113">
        <v>11728.834947539999</v>
      </c>
      <c r="F136" s="113">
        <v>1516.01620869</v>
      </c>
      <c r="G136" s="113">
        <v>129.10000947</v>
      </c>
      <c r="H136" s="113">
        <v>478.98400416999999</v>
      </c>
      <c r="I136" s="113">
        <v>10510.78467236</v>
      </c>
      <c r="J136" s="113">
        <v>6072.3759172199998</v>
      </c>
      <c r="K136" s="113">
        <v>8.1495493299999993</v>
      </c>
      <c r="L136" s="113">
        <v>25.015141150000002</v>
      </c>
      <c r="M136" s="113">
        <v>3.7703999999999998E-4</v>
      </c>
      <c r="N136" s="113">
        <v>348.18628995</v>
      </c>
      <c r="O136" s="113">
        <v>78.837086580000005</v>
      </c>
      <c r="P136" s="113">
        <v>513.68778034000002</v>
      </c>
      <c r="Q136" s="113">
        <v>2.7099140000000001E-2</v>
      </c>
      <c r="R136" s="113">
        <v>30.686821170000002</v>
      </c>
      <c r="S136" s="113">
        <v>1.26221348</v>
      </c>
      <c r="T136" s="113">
        <v>0.65942098999999998</v>
      </c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</row>
    <row r="137" spans="1:52" hidden="1" outlineLevel="1">
      <c r="A137" s="8">
        <v>44378</v>
      </c>
      <c r="B137" s="113">
        <v>37439.770046149999</v>
      </c>
      <c r="C137" s="113">
        <v>6449.3655761299997</v>
      </c>
      <c r="D137" s="113">
        <v>406.90062941999997</v>
      </c>
      <c r="E137" s="113">
        <v>11728.32154537</v>
      </c>
      <c r="F137" s="113">
        <v>1455.06280732</v>
      </c>
      <c r="G137" s="113">
        <v>139.96037820999999</v>
      </c>
      <c r="H137" s="113">
        <v>543.44814815999996</v>
      </c>
      <c r="I137" s="113">
        <v>10460.110652609999</v>
      </c>
      <c r="J137" s="113">
        <v>5236.9696412100002</v>
      </c>
      <c r="K137" s="113">
        <v>8.2501155100000005</v>
      </c>
      <c r="L137" s="113">
        <v>25.965904049999999</v>
      </c>
      <c r="M137" s="113">
        <v>3.7703999999999998E-4</v>
      </c>
      <c r="N137" s="113">
        <v>349.95275168000001</v>
      </c>
      <c r="O137" s="113">
        <v>76.361881769999997</v>
      </c>
      <c r="P137" s="113">
        <v>523.56389340999999</v>
      </c>
      <c r="Q137" s="113">
        <v>0.35307315</v>
      </c>
      <c r="R137" s="113">
        <v>33.023323470000001</v>
      </c>
      <c r="S137" s="113">
        <v>1.11105648</v>
      </c>
      <c r="T137" s="113">
        <v>1.0482911600000002</v>
      </c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</row>
    <row r="138" spans="1:52" hidden="1" outlineLevel="1">
      <c r="A138" s="8">
        <v>44409</v>
      </c>
      <c r="B138" s="113">
        <v>37807.146230689999</v>
      </c>
      <c r="C138" s="113">
        <v>6298.7400724400004</v>
      </c>
      <c r="D138" s="113">
        <v>369.70742919000003</v>
      </c>
      <c r="E138" s="113">
        <v>11580.43566125</v>
      </c>
      <c r="F138" s="113">
        <v>1405.13187249</v>
      </c>
      <c r="G138" s="113">
        <v>157.51694997000001</v>
      </c>
      <c r="H138" s="113">
        <v>592.44661404999999</v>
      </c>
      <c r="I138" s="113">
        <v>10557.248063659999</v>
      </c>
      <c r="J138" s="113">
        <v>5269.3167243199996</v>
      </c>
      <c r="K138" s="113">
        <v>8.1294161500000008</v>
      </c>
      <c r="L138" s="113">
        <v>27.912061510000001</v>
      </c>
      <c r="M138" s="113">
        <v>26.50285835</v>
      </c>
      <c r="N138" s="113">
        <v>394.35201712000003</v>
      </c>
      <c r="O138" s="113">
        <v>552.51386552999998</v>
      </c>
      <c r="P138" s="113">
        <v>529.59853587999999</v>
      </c>
      <c r="Q138" s="113">
        <v>0.32281733000000001</v>
      </c>
      <c r="R138" s="113">
        <v>35.92420431</v>
      </c>
      <c r="S138" s="113">
        <v>0.32438363999999997</v>
      </c>
      <c r="T138" s="113">
        <v>1.0226835000000001</v>
      </c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</row>
    <row r="139" spans="1:52" hidden="1" outlineLevel="1">
      <c r="A139" s="8">
        <v>44440</v>
      </c>
      <c r="B139" s="113">
        <v>34237.917812779997</v>
      </c>
      <c r="C139" s="113">
        <v>6282.2977143400003</v>
      </c>
      <c r="D139" s="113">
        <v>358.99358810000001</v>
      </c>
      <c r="E139" s="113">
        <v>8580.76369686</v>
      </c>
      <c r="F139" s="113">
        <v>1354.6453841699999</v>
      </c>
      <c r="G139" s="113">
        <v>156.78162423000001</v>
      </c>
      <c r="H139" s="113">
        <v>563.66968729999996</v>
      </c>
      <c r="I139" s="113">
        <v>10258.955330160001</v>
      </c>
      <c r="J139" s="113">
        <v>5226.6958206400004</v>
      </c>
      <c r="K139" s="113">
        <v>8.1045808000000008</v>
      </c>
      <c r="L139" s="113">
        <v>26.23442726</v>
      </c>
      <c r="M139" s="113">
        <v>3.7703999999999998E-4</v>
      </c>
      <c r="N139" s="113">
        <v>337.86654353</v>
      </c>
      <c r="O139" s="113">
        <v>606.99559151999995</v>
      </c>
      <c r="P139" s="113">
        <v>436.54698654999999</v>
      </c>
      <c r="Q139" s="113">
        <v>0.29235390999999999</v>
      </c>
      <c r="R139" s="113">
        <v>37.375563759999999</v>
      </c>
      <c r="S139" s="113">
        <v>0.31937292</v>
      </c>
      <c r="T139" s="113">
        <v>1.3791696899999999</v>
      </c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</row>
    <row r="140" spans="1:52" hidden="1" outlineLevel="1">
      <c r="A140" s="8">
        <v>44470</v>
      </c>
      <c r="B140" s="113">
        <v>34789.368347939999</v>
      </c>
      <c r="C140" s="113">
        <v>6177.0675138400002</v>
      </c>
      <c r="D140" s="113">
        <v>281.95387769000001</v>
      </c>
      <c r="E140" s="113">
        <v>8944.0938730199996</v>
      </c>
      <c r="F140" s="113">
        <v>1354.3410824600001</v>
      </c>
      <c r="G140" s="113">
        <v>88.753545430000003</v>
      </c>
      <c r="H140" s="113">
        <v>667.39555254000004</v>
      </c>
      <c r="I140" s="113">
        <v>10582.48243926</v>
      </c>
      <c r="J140" s="113">
        <v>5215.92492382</v>
      </c>
      <c r="K140" s="113">
        <v>7.3654178899999998</v>
      </c>
      <c r="L140" s="113">
        <v>22.44162038</v>
      </c>
      <c r="M140" s="113">
        <v>3.7703999999999998E-4</v>
      </c>
      <c r="N140" s="113">
        <v>383.60651435</v>
      </c>
      <c r="O140" s="113">
        <v>596.37955665000004</v>
      </c>
      <c r="P140" s="113">
        <v>423.57868794000001</v>
      </c>
      <c r="Q140" s="113">
        <v>0.26188570999999999</v>
      </c>
      <c r="R140" s="113">
        <v>41.265306289999998</v>
      </c>
      <c r="S140" s="113">
        <v>1.1754916500000001</v>
      </c>
      <c r="T140" s="113">
        <v>1.28068198</v>
      </c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</row>
    <row r="141" spans="1:52" hidden="1" outlineLevel="1">
      <c r="A141" s="8">
        <v>44501</v>
      </c>
      <c r="B141" s="113">
        <v>34771.711051949998</v>
      </c>
      <c r="C141" s="113">
        <v>6127.3841258900002</v>
      </c>
      <c r="D141" s="113">
        <v>431.04340117999999</v>
      </c>
      <c r="E141" s="113">
        <v>8826.0605860100004</v>
      </c>
      <c r="F141" s="113">
        <v>1082.7909584500001</v>
      </c>
      <c r="G141" s="113">
        <v>84.912668300000007</v>
      </c>
      <c r="H141" s="113">
        <v>616.01048365999998</v>
      </c>
      <c r="I141" s="113">
        <v>10674.149617880001</v>
      </c>
      <c r="J141" s="113">
        <v>5372.1034296099997</v>
      </c>
      <c r="K141" s="113">
        <v>7.2085063500000004</v>
      </c>
      <c r="L141" s="113">
        <v>21.182176219999999</v>
      </c>
      <c r="M141" s="113">
        <v>3.7703999999999998E-4</v>
      </c>
      <c r="N141" s="113">
        <v>411.45960441</v>
      </c>
      <c r="O141" s="113">
        <v>659.43481904999999</v>
      </c>
      <c r="P141" s="113">
        <v>415.03270830999998</v>
      </c>
      <c r="Q141" s="113">
        <v>0.23035728999999999</v>
      </c>
      <c r="R141" s="113">
        <v>41.22402246</v>
      </c>
      <c r="S141" s="113">
        <v>0.31449814999999998</v>
      </c>
      <c r="T141" s="113">
        <v>1.1687116900000001</v>
      </c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</row>
    <row r="142" spans="1:52" hidden="1" outlineLevel="1">
      <c r="A142" s="8">
        <v>44531</v>
      </c>
      <c r="B142" s="113">
        <v>34468.964417950003</v>
      </c>
      <c r="C142" s="113">
        <v>6129.5254353999999</v>
      </c>
      <c r="D142" s="113">
        <v>352.00774295999997</v>
      </c>
      <c r="E142" s="113">
        <v>9500.6041137499997</v>
      </c>
      <c r="F142" s="113">
        <v>1121.84592548</v>
      </c>
      <c r="G142" s="113">
        <v>83.088721419999999</v>
      </c>
      <c r="H142" s="113">
        <v>507.59060204999997</v>
      </c>
      <c r="I142" s="113">
        <v>10269.54223911</v>
      </c>
      <c r="J142" s="113">
        <v>4990.7075815600001</v>
      </c>
      <c r="K142" s="113">
        <v>7.4254703400000004</v>
      </c>
      <c r="L142" s="113">
        <v>24.147565570000001</v>
      </c>
      <c r="M142" s="113">
        <v>3.7703999999999998E-4</v>
      </c>
      <c r="N142" s="113">
        <v>403.01503004</v>
      </c>
      <c r="O142" s="113">
        <v>664.2093979</v>
      </c>
      <c r="P142" s="113">
        <v>365.92733432</v>
      </c>
      <c r="Q142" s="113">
        <v>0.39685408999999999</v>
      </c>
      <c r="R142" s="113">
        <v>47.084805690000003</v>
      </c>
      <c r="S142" s="113">
        <v>0.80736215</v>
      </c>
      <c r="T142" s="113">
        <v>1.03785908</v>
      </c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</row>
    <row r="143" spans="1:52" hidden="1" outlineLevel="1">
      <c r="A143" s="8">
        <v>44562</v>
      </c>
      <c r="B143" s="113">
        <v>36662.663255749998</v>
      </c>
      <c r="C143" s="113">
        <v>6080.9312425799999</v>
      </c>
      <c r="D143" s="113">
        <v>375.13059434000002</v>
      </c>
      <c r="E143" s="113">
        <v>9961.6106620999999</v>
      </c>
      <c r="F143" s="113">
        <v>1172.4057144599999</v>
      </c>
      <c r="G143" s="113">
        <v>97.092865660000001</v>
      </c>
      <c r="H143" s="113">
        <v>652.51454132000003</v>
      </c>
      <c r="I143" s="113">
        <v>11553.7588674</v>
      </c>
      <c r="J143" s="113">
        <v>5240.5502425799996</v>
      </c>
      <c r="K143" s="113">
        <v>8.5761709800000006</v>
      </c>
      <c r="L143" s="113">
        <v>20.138793629999999</v>
      </c>
      <c r="M143" s="113">
        <v>3.7742E-4</v>
      </c>
      <c r="N143" s="113">
        <v>416.55533722000001</v>
      </c>
      <c r="O143" s="113">
        <v>688.66054029999998</v>
      </c>
      <c r="P143" s="113">
        <v>339.09233331000001</v>
      </c>
      <c r="Q143" s="113">
        <v>0.21102164000000001</v>
      </c>
      <c r="R143" s="113">
        <v>54.112430379999999</v>
      </c>
      <c r="S143" s="113">
        <v>0.31434008000000002</v>
      </c>
      <c r="T143" s="113">
        <v>1.0071803500000001</v>
      </c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</row>
    <row r="144" spans="1:52" hidden="1" outlineLevel="1">
      <c r="A144" s="8">
        <v>44593</v>
      </c>
      <c r="B144" s="113">
        <v>33547.797895750002</v>
      </c>
      <c r="C144" s="113">
        <v>6086.5645445600003</v>
      </c>
      <c r="D144" s="113">
        <v>487.06077651999999</v>
      </c>
      <c r="E144" s="113">
        <v>10281.6237385</v>
      </c>
      <c r="F144" s="113">
        <v>1155.3748104599999</v>
      </c>
      <c r="G144" s="113">
        <v>92.536162320000003</v>
      </c>
      <c r="H144" s="113">
        <v>758.31550547999996</v>
      </c>
      <c r="I144" s="113">
        <v>11954.500615880001</v>
      </c>
      <c r="J144" s="113">
        <v>1252.08023858</v>
      </c>
      <c r="K144" s="113">
        <v>8.1183492099999999</v>
      </c>
      <c r="L144" s="113">
        <v>21.459557499999999</v>
      </c>
      <c r="M144" s="113">
        <v>3.7780000000000002E-4</v>
      </c>
      <c r="N144" s="113">
        <v>434.75682939000001</v>
      </c>
      <c r="O144" s="113">
        <v>645.47318179000001</v>
      </c>
      <c r="P144" s="113">
        <v>310.56636596999999</v>
      </c>
      <c r="Q144" s="113">
        <v>0.17029051000000001</v>
      </c>
      <c r="R144" s="113">
        <v>53.362147280000002</v>
      </c>
      <c r="S144" s="113">
        <v>0.31417003999999998</v>
      </c>
      <c r="T144" s="113">
        <v>5.5202339599999997</v>
      </c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</row>
    <row r="145" spans="1:52" hidden="1" outlineLevel="1">
      <c r="A145" s="8">
        <v>44621</v>
      </c>
      <c r="B145" s="113">
        <v>33421.811247880003</v>
      </c>
      <c r="C145" s="113">
        <v>6501.3781043099998</v>
      </c>
      <c r="D145" s="113">
        <v>488.71678793000001</v>
      </c>
      <c r="E145" s="113">
        <v>10254.838781230001</v>
      </c>
      <c r="F145" s="113">
        <v>1100.2314998700001</v>
      </c>
      <c r="G145" s="113">
        <v>87.34863636</v>
      </c>
      <c r="H145" s="113">
        <v>754.70749655999998</v>
      </c>
      <c r="I145" s="113">
        <v>11802.16945655</v>
      </c>
      <c r="J145" s="113">
        <v>977.66712729999995</v>
      </c>
      <c r="K145" s="113">
        <v>8.2674694599999992</v>
      </c>
      <c r="L145" s="113">
        <v>21.199224640000001</v>
      </c>
      <c r="M145" s="113">
        <v>3.7817999999999999E-4</v>
      </c>
      <c r="N145" s="113">
        <v>429.37477917000001</v>
      </c>
      <c r="O145" s="113">
        <v>633.60713601999998</v>
      </c>
      <c r="P145" s="113">
        <v>303.59541517999997</v>
      </c>
      <c r="Q145" s="113">
        <v>0.17108756999999999</v>
      </c>
      <c r="R145" s="113">
        <v>53.630139640000003</v>
      </c>
      <c r="S145" s="113">
        <v>0.19120687</v>
      </c>
      <c r="T145" s="113">
        <v>4.7165210399999999</v>
      </c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</row>
    <row r="146" spans="1:52" hidden="1" outlineLevel="1">
      <c r="A146" s="8">
        <v>44652</v>
      </c>
      <c r="B146" s="113">
        <v>33964.787509039998</v>
      </c>
      <c r="C146" s="113">
        <v>7550.2354458999998</v>
      </c>
      <c r="D146" s="113">
        <v>482.82444885000001</v>
      </c>
      <c r="E146" s="113">
        <v>10056.517256339999</v>
      </c>
      <c r="F146" s="113">
        <v>1061.10491432</v>
      </c>
      <c r="G146" s="113">
        <v>87.073213519999996</v>
      </c>
      <c r="H146" s="113">
        <v>767.91979397</v>
      </c>
      <c r="I146" s="113">
        <v>11758.461867079999</v>
      </c>
      <c r="J146" s="113">
        <v>834.74720043000002</v>
      </c>
      <c r="K146" s="113">
        <v>7.8636201899999998</v>
      </c>
      <c r="L146" s="113">
        <v>23.548597659999999</v>
      </c>
      <c r="M146" s="113">
        <v>3.7856000000000001E-4</v>
      </c>
      <c r="N146" s="113">
        <v>359.44660399999998</v>
      </c>
      <c r="O146" s="113">
        <v>610.95410491999996</v>
      </c>
      <c r="P146" s="113">
        <v>305.88868219</v>
      </c>
      <c r="Q146" s="113">
        <v>0.11562973</v>
      </c>
      <c r="R146" s="113">
        <v>53.39141601</v>
      </c>
      <c r="S146" s="113">
        <v>0.19117126000000001</v>
      </c>
      <c r="T146" s="113">
        <v>4.5031641100000002</v>
      </c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</row>
    <row r="147" spans="1:52" hidden="1" outlineLevel="1">
      <c r="A147" s="8">
        <v>44682</v>
      </c>
      <c r="B147" s="113">
        <v>34391.364352819997</v>
      </c>
      <c r="C147" s="113">
        <v>8752.6222404599994</v>
      </c>
      <c r="D147" s="113">
        <v>463.51966486999999</v>
      </c>
      <c r="E147" s="113">
        <v>10461.08241868</v>
      </c>
      <c r="F147" s="113">
        <v>1078.42720029</v>
      </c>
      <c r="G147" s="113">
        <v>85.666841989999995</v>
      </c>
      <c r="H147" s="113">
        <v>663.32850022000002</v>
      </c>
      <c r="I147" s="113">
        <v>10717.256858049999</v>
      </c>
      <c r="J147" s="113">
        <v>849.37450292999995</v>
      </c>
      <c r="K147" s="113">
        <v>7.7567818300000004</v>
      </c>
      <c r="L147" s="113">
        <v>17.40477864</v>
      </c>
      <c r="M147" s="113">
        <v>3.7893999999999997E-4</v>
      </c>
      <c r="N147" s="113">
        <v>330.72795446999999</v>
      </c>
      <c r="O147" s="113">
        <v>622.01408057000003</v>
      </c>
      <c r="P147" s="113">
        <v>285.87815782000001</v>
      </c>
      <c r="Q147" s="113">
        <v>5.792137E-2</v>
      </c>
      <c r="R147" s="113">
        <v>51.782513809999998</v>
      </c>
      <c r="S147" s="113">
        <v>0.19120687</v>
      </c>
      <c r="T147" s="113">
        <v>4.2723510100000004</v>
      </c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</row>
    <row r="148" spans="1:52" hidden="1" outlineLevel="1">
      <c r="A148" s="8">
        <v>44713</v>
      </c>
      <c r="B148" s="113">
        <v>33903.389722319997</v>
      </c>
      <c r="C148" s="113">
        <v>8603.1890016300003</v>
      </c>
      <c r="D148" s="113">
        <v>442.79958735000002</v>
      </c>
      <c r="E148" s="113">
        <v>10148.28309562</v>
      </c>
      <c r="F148" s="113">
        <v>1099.9535760900001</v>
      </c>
      <c r="G148" s="113">
        <v>85.096822410000001</v>
      </c>
      <c r="H148" s="113">
        <v>626.61926965999999</v>
      </c>
      <c r="I148" s="113">
        <v>10653.94167866</v>
      </c>
      <c r="J148" s="113">
        <v>841.41165846000001</v>
      </c>
      <c r="K148" s="113">
        <v>7.5095641999999998</v>
      </c>
      <c r="L148" s="113">
        <v>19.910729409999998</v>
      </c>
      <c r="M148" s="113">
        <v>3.7931999999999999E-4</v>
      </c>
      <c r="N148" s="113">
        <v>371.69134104</v>
      </c>
      <c r="O148" s="113">
        <v>604.25351495999996</v>
      </c>
      <c r="P148" s="113">
        <v>344.57094669000003</v>
      </c>
      <c r="Q148" s="113">
        <v>2.9221750000000001E-2</v>
      </c>
      <c r="R148" s="113">
        <v>50.05321919</v>
      </c>
      <c r="S148" s="113">
        <v>0.19204072999999999</v>
      </c>
      <c r="T148" s="113">
        <v>3.8840751500000001</v>
      </c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</row>
    <row r="149" spans="1:52" hidden="1" outlineLevel="1">
      <c r="A149" s="8">
        <v>44743</v>
      </c>
      <c r="B149" s="113">
        <v>35250.57829464</v>
      </c>
      <c r="C149" s="113">
        <v>8918.3717007399991</v>
      </c>
      <c r="D149" s="113">
        <v>456.89688046999999</v>
      </c>
      <c r="E149" s="113">
        <v>10598.492903980001</v>
      </c>
      <c r="F149" s="113">
        <v>1257.70443901</v>
      </c>
      <c r="G149" s="113">
        <v>86.769184620000004</v>
      </c>
      <c r="H149" s="113">
        <v>584.20971674999998</v>
      </c>
      <c r="I149" s="113">
        <v>10876.553483199999</v>
      </c>
      <c r="J149" s="113">
        <v>970.34428889000003</v>
      </c>
      <c r="K149" s="113">
        <v>10.48023223</v>
      </c>
      <c r="L149" s="113">
        <v>21.473849149999999</v>
      </c>
      <c r="M149" s="113">
        <v>3.7970000000000001E-4</v>
      </c>
      <c r="N149" s="113">
        <v>358.07913130999998</v>
      </c>
      <c r="O149" s="113">
        <v>720.31296636000002</v>
      </c>
      <c r="P149" s="113">
        <v>336.99668759000002</v>
      </c>
      <c r="Q149" s="113">
        <v>1.6480000000000001E-5</v>
      </c>
      <c r="R149" s="113">
        <v>49.673335369999997</v>
      </c>
      <c r="S149" s="113">
        <v>0.19116974</v>
      </c>
      <c r="T149" s="113">
        <v>4.02792905</v>
      </c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</row>
    <row r="150" spans="1:52" hidden="1" outlineLevel="1">
      <c r="A150" s="8">
        <v>44774</v>
      </c>
      <c r="B150" s="113">
        <v>34805.168940329997</v>
      </c>
      <c r="C150" s="113">
        <v>8733.7229688200005</v>
      </c>
      <c r="D150" s="113">
        <v>465.01247296000003</v>
      </c>
      <c r="E150" s="113">
        <v>10120.21126602</v>
      </c>
      <c r="F150" s="113">
        <v>1213.73626517</v>
      </c>
      <c r="G150" s="113">
        <v>86.855463569999998</v>
      </c>
      <c r="H150" s="113">
        <v>567.78491773999997</v>
      </c>
      <c r="I150" s="113">
        <v>11103.11256163</v>
      </c>
      <c r="J150" s="113">
        <v>1027.1333892299999</v>
      </c>
      <c r="K150" s="113">
        <v>10.75131721</v>
      </c>
      <c r="L150" s="113">
        <v>18.758595060000001</v>
      </c>
      <c r="M150" s="113">
        <v>3.8007999999999998E-4</v>
      </c>
      <c r="N150" s="113">
        <v>357.08258216000002</v>
      </c>
      <c r="O150" s="113">
        <v>687.28907989000004</v>
      </c>
      <c r="P150" s="113">
        <v>361.54818970999997</v>
      </c>
      <c r="Q150" s="113">
        <v>6.5113000000000004E-2</v>
      </c>
      <c r="R150" s="113">
        <v>48.539329780000003</v>
      </c>
      <c r="S150" s="113">
        <v>0.19116973000000001</v>
      </c>
      <c r="T150" s="113">
        <v>3.37387857</v>
      </c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</row>
    <row r="151" spans="1:52" hidden="1" outlineLevel="1">
      <c r="A151" s="8">
        <v>44805</v>
      </c>
      <c r="B151" s="113">
        <v>34265.387390939999</v>
      </c>
      <c r="C151" s="113">
        <v>8561.92391666</v>
      </c>
      <c r="D151" s="113">
        <v>474.73140465</v>
      </c>
      <c r="E151" s="113">
        <v>9992.2548614400002</v>
      </c>
      <c r="F151" s="113">
        <v>1146.2003404300001</v>
      </c>
      <c r="G151" s="113">
        <v>84.447323080000004</v>
      </c>
      <c r="H151" s="113">
        <v>567.76578646999997</v>
      </c>
      <c r="I151" s="113">
        <v>10973.836673780001</v>
      </c>
      <c r="J151" s="113">
        <v>1020.62845521</v>
      </c>
      <c r="K151" s="113">
        <v>11.275534349999999</v>
      </c>
      <c r="L151" s="113">
        <v>21.61280459</v>
      </c>
      <c r="M151" s="113">
        <v>3.8346000000000002E-4</v>
      </c>
      <c r="N151" s="113">
        <v>336.17698454999999</v>
      </c>
      <c r="O151" s="113">
        <v>666.22497586999998</v>
      </c>
      <c r="P151" s="113">
        <v>360.48116096000001</v>
      </c>
      <c r="Q151" s="113">
        <v>3.1794259999999998E-2</v>
      </c>
      <c r="R151" s="113">
        <v>44.622879249999997</v>
      </c>
      <c r="S151" s="113">
        <v>0.19114055999999999</v>
      </c>
      <c r="T151" s="113">
        <v>2.9809713699999998</v>
      </c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</row>
    <row r="152" spans="1:52" hidden="1" outlineLevel="1">
      <c r="A152" s="8">
        <v>44835</v>
      </c>
      <c r="B152" s="113">
        <v>33336.121839699998</v>
      </c>
      <c r="C152" s="113">
        <v>8322.8014132600001</v>
      </c>
      <c r="D152" s="113">
        <v>474.77360557999998</v>
      </c>
      <c r="E152" s="113">
        <v>9673.1537044100005</v>
      </c>
      <c r="F152" s="113">
        <v>1143.9242188799999</v>
      </c>
      <c r="G152" s="113">
        <v>86.425783199999998</v>
      </c>
      <c r="H152" s="113">
        <v>548.91967925999995</v>
      </c>
      <c r="I152" s="113">
        <v>10640.56721754</v>
      </c>
      <c r="J152" s="113">
        <v>1018.0749223399999</v>
      </c>
      <c r="K152" s="113">
        <v>11.049594750000001</v>
      </c>
      <c r="L152" s="113">
        <v>18.421380670000001</v>
      </c>
      <c r="M152" s="113">
        <v>3.8383999999999998E-4</v>
      </c>
      <c r="N152" s="113">
        <v>311.59391679999999</v>
      </c>
      <c r="O152" s="113">
        <v>676.56035534</v>
      </c>
      <c r="P152" s="113">
        <v>362.28394752000003</v>
      </c>
      <c r="Q152" s="113">
        <v>1.4579999999999999E-5</v>
      </c>
      <c r="R152" s="113">
        <v>44.77105589</v>
      </c>
      <c r="S152" s="113">
        <v>0.19116973000000001</v>
      </c>
      <c r="T152" s="113">
        <v>2.6094761100000001</v>
      </c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</row>
    <row r="153" spans="1:52" hidden="1" outlineLevel="1">
      <c r="A153" s="8">
        <v>44866</v>
      </c>
      <c r="B153" s="113">
        <v>33371.479125569997</v>
      </c>
      <c r="C153" s="113">
        <v>8232.6481262599991</v>
      </c>
      <c r="D153" s="113">
        <v>474.45816754999998</v>
      </c>
      <c r="E153" s="113">
        <v>9990.5134831399992</v>
      </c>
      <c r="F153" s="113">
        <v>1166.3656412800001</v>
      </c>
      <c r="G153" s="113">
        <v>91.242714669999998</v>
      </c>
      <c r="H153" s="113">
        <v>524.87180663000004</v>
      </c>
      <c r="I153" s="113">
        <v>10414.645234699999</v>
      </c>
      <c r="J153" s="113">
        <v>1061.2484842599999</v>
      </c>
      <c r="K153" s="113">
        <v>10.72902109</v>
      </c>
      <c r="L153" s="113">
        <v>20.884480079999999</v>
      </c>
      <c r="M153" s="113">
        <v>3.8422E-4</v>
      </c>
      <c r="N153" s="113">
        <v>291.73611512999997</v>
      </c>
      <c r="O153" s="113">
        <v>688.626485</v>
      </c>
      <c r="P153" s="113">
        <v>353.84948477</v>
      </c>
      <c r="Q153" s="113">
        <v>1.488E-5</v>
      </c>
      <c r="R153" s="113">
        <v>47.309211089999998</v>
      </c>
      <c r="S153" s="113">
        <v>0.19114055999999999</v>
      </c>
      <c r="T153" s="113">
        <v>2.15913026</v>
      </c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</row>
    <row r="154" spans="1:52" hidden="1" outlineLevel="1">
      <c r="A154" s="8">
        <v>44896</v>
      </c>
      <c r="B154" s="113">
        <v>30507.245125329999</v>
      </c>
      <c r="C154" s="113">
        <v>8128.7276341699999</v>
      </c>
      <c r="D154" s="113">
        <v>474.30201964999998</v>
      </c>
      <c r="E154" s="113">
        <v>8438.9230669600001</v>
      </c>
      <c r="F154" s="113">
        <v>1154.6833502500001</v>
      </c>
      <c r="G154" s="113">
        <v>83.96041237</v>
      </c>
      <c r="H154" s="113">
        <v>533.60345684000004</v>
      </c>
      <c r="I154" s="113">
        <v>9313.3670342000005</v>
      </c>
      <c r="J154" s="113">
        <v>1004.43580172</v>
      </c>
      <c r="K154" s="113">
        <v>20.295343559999999</v>
      </c>
      <c r="L154" s="113">
        <v>26.05306998</v>
      </c>
      <c r="M154" s="113">
        <v>3.8460000000000002E-4</v>
      </c>
      <c r="N154" s="113">
        <v>270.95246589999999</v>
      </c>
      <c r="O154" s="113">
        <v>701.89537056999995</v>
      </c>
      <c r="P154" s="113">
        <v>316.34327440999999</v>
      </c>
      <c r="Q154" s="113">
        <v>1.519E-5</v>
      </c>
      <c r="R154" s="113">
        <v>38.636356020000001</v>
      </c>
      <c r="S154" s="113">
        <v>0.19126256999999999</v>
      </c>
      <c r="T154" s="113">
        <v>0.87480637000000006</v>
      </c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</row>
    <row r="155" spans="1:52" hidden="1" outlineLevel="1">
      <c r="A155" s="8">
        <v>44927</v>
      </c>
      <c r="B155" s="113">
        <v>29933.009703569998</v>
      </c>
      <c r="C155" s="113">
        <v>7909.0977641500003</v>
      </c>
      <c r="D155" s="113">
        <v>474.42403558000001</v>
      </c>
      <c r="E155" s="113">
        <v>8253.9621708199993</v>
      </c>
      <c r="F155" s="113">
        <v>1163.0190207400001</v>
      </c>
      <c r="G155" s="113">
        <v>74.129335589999997</v>
      </c>
      <c r="H155" s="113">
        <v>515.34543451000002</v>
      </c>
      <c r="I155" s="113">
        <v>9229.6390562800007</v>
      </c>
      <c r="J155" s="113">
        <v>965.69459689999996</v>
      </c>
      <c r="K155" s="113">
        <v>9.8944744500000006</v>
      </c>
      <c r="L155" s="113">
        <v>20.870832839999998</v>
      </c>
      <c r="M155" s="113">
        <v>3.8497999999999999E-4</v>
      </c>
      <c r="N155" s="113">
        <v>260.03661020999999</v>
      </c>
      <c r="O155" s="113">
        <v>724.99747389000004</v>
      </c>
      <c r="P155" s="113">
        <v>290.50388351999999</v>
      </c>
      <c r="Q155" s="113">
        <v>1.5500000000000001E-5</v>
      </c>
      <c r="R155" s="113">
        <v>40.709441570000003</v>
      </c>
      <c r="S155" s="113">
        <v>0.19096176000000001</v>
      </c>
      <c r="T155" s="113">
        <v>0.49421028</v>
      </c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</row>
    <row r="156" spans="1:52" hidden="1" outlineLevel="1">
      <c r="A156" s="8">
        <v>44958</v>
      </c>
      <c r="B156" s="113">
        <v>29947.535012699998</v>
      </c>
      <c r="C156" s="113">
        <v>7657.3665902399998</v>
      </c>
      <c r="D156" s="113">
        <v>505.84772422999998</v>
      </c>
      <c r="E156" s="113">
        <v>8151.4286473299999</v>
      </c>
      <c r="F156" s="113">
        <v>1125.7252020799999</v>
      </c>
      <c r="G156" s="113">
        <v>68.940875079999998</v>
      </c>
      <c r="H156" s="113">
        <v>546.94854839000004</v>
      </c>
      <c r="I156" s="113">
        <v>9600.6327595000002</v>
      </c>
      <c r="J156" s="113">
        <v>998.29285565999999</v>
      </c>
      <c r="K156" s="113">
        <v>9.5983902299999997</v>
      </c>
      <c r="L156" s="113">
        <v>16.784563670000001</v>
      </c>
      <c r="M156" s="113">
        <v>3.8536000000000001E-4</v>
      </c>
      <c r="N156" s="113">
        <v>243.10279014</v>
      </c>
      <c r="O156" s="113">
        <v>696.88719526</v>
      </c>
      <c r="P156" s="113">
        <v>286.11265881999998</v>
      </c>
      <c r="Q156" s="113">
        <v>1.5780000000000001E-5</v>
      </c>
      <c r="R156" s="113">
        <v>39.228743399999999</v>
      </c>
      <c r="S156" s="113">
        <v>0.19079995</v>
      </c>
      <c r="T156" s="113">
        <v>0.44626758</v>
      </c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</row>
    <row r="157" spans="1:52" hidden="1" outlineLevel="1">
      <c r="A157" s="8">
        <v>44986</v>
      </c>
      <c r="B157" s="113">
        <v>29966.382328560001</v>
      </c>
      <c r="C157" s="113">
        <v>7490.2263299699998</v>
      </c>
      <c r="D157" s="113">
        <v>474.35316015000001</v>
      </c>
      <c r="E157" s="113">
        <v>8274.65942283</v>
      </c>
      <c r="F157" s="113">
        <v>1132.21132743</v>
      </c>
      <c r="G157" s="113">
        <v>38.836505989999999</v>
      </c>
      <c r="H157" s="113">
        <v>507.66523458</v>
      </c>
      <c r="I157" s="113">
        <v>9666.3748591099993</v>
      </c>
      <c r="J157" s="113">
        <v>1050.92298738</v>
      </c>
      <c r="K157" s="113">
        <v>8.8706037500000008</v>
      </c>
      <c r="L157" s="113">
        <v>20.27225722</v>
      </c>
      <c r="M157" s="113">
        <v>3.8573999999999998E-4</v>
      </c>
      <c r="N157" s="113">
        <v>367.39914406999998</v>
      </c>
      <c r="O157" s="113">
        <v>676.79797490999999</v>
      </c>
      <c r="P157" s="113">
        <v>220.24294387</v>
      </c>
      <c r="Q157" s="113">
        <v>1.609E-5</v>
      </c>
      <c r="R157" s="113">
        <v>36.915235819999999</v>
      </c>
      <c r="S157" s="113">
        <v>0.19074958</v>
      </c>
      <c r="T157" s="113">
        <v>0.44319006999999999</v>
      </c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</row>
    <row r="158" spans="1:52" hidden="1" outlineLevel="1">
      <c r="A158" s="8">
        <v>45017</v>
      </c>
      <c r="B158" s="113">
        <v>29872.367291809998</v>
      </c>
      <c r="C158" s="113">
        <v>7497.2751957</v>
      </c>
      <c r="D158" s="113">
        <v>463.9310739</v>
      </c>
      <c r="E158" s="113">
        <v>8410.8402870400005</v>
      </c>
      <c r="F158" s="113">
        <v>1122.66542757</v>
      </c>
      <c r="G158" s="113">
        <v>41.68341187</v>
      </c>
      <c r="H158" s="113">
        <v>494.26627058000003</v>
      </c>
      <c r="I158" s="113">
        <v>9172.3825319799998</v>
      </c>
      <c r="J158" s="113">
        <v>1355.92517823</v>
      </c>
      <c r="K158" s="113">
        <v>8.1998805400000006</v>
      </c>
      <c r="L158" s="113">
        <v>19.490004249999998</v>
      </c>
      <c r="M158" s="113">
        <v>3.8612E-4</v>
      </c>
      <c r="N158" s="113">
        <v>381.50658655000001</v>
      </c>
      <c r="O158" s="113">
        <v>683.25640605000001</v>
      </c>
      <c r="P158" s="113">
        <v>184.47713049000001</v>
      </c>
      <c r="Q158" s="113">
        <v>1.6390000000000001E-5</v>
      </c>
      <c r="R158" s="113">
        <v>35.872812089999996</v>
      </c>
      <c r="S158" s="113">
        <v>0.19070725999999999</v>
      </c>
      <c r="T158" s="113">
        <v>0.40398519999999999</v>
      </c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</row>
    <row r="159" spans="1:52" hidden="1" outlineLevel="1">
      <c r="A159" s="8">
        <v>45047</v>
      </c>
      <c r="B159" s="113">
        <v>29347.473038820001</v>
      </c>
      <c r="C159" s="113">
        <v>7789.7537585800001</v>
      </c>
      <c r="D159" s="113">
        <v>506.59277523999998</v>
      </c>
      <c r="E159" s="113">
        <v>8233.7682333400007</v>
      </c>
      <c r="F159" s="113">
        <v>1087.2387305899999</v>
      </c>
      <c r="G159" s="113">
        <v>38.78600153</v>
      </c>
      <c r="H159" s="113">
        <v>375.73056910000003</v>
      </c>
      <c r="I159" s="113">
        <v>8699.6869527300005</v>
      </c>
      <c r="J159" s="113">
        <v>1352.15476033</v>
      </c>
      <c r="K159" s="113">
        <v>7.4890327699999997</v>
      </c>
      <c r="L159" s="113">
        <v>19.376366010000002</v>
      </c>
      <c r="M159" s="113">
        <v>3.8650000000000002E-4</v>
      </c>
      <c r="N159" s="113">
        <v>372.19319978999999</v>
      </c>
      <c r="O159" s="113">
        <v>636.55215368999995</v>
      </c>
      <c r="P159" s="113">
        <v>194.35003338999999</v>
      </c>
      <c r="Q159" s="113">
        <v>1.6699999999999999E-5</v>
      </c>
      <c r="R159" s="113">
        <v>33.233411169999997</v>
      </c>
      <c r="S159" s="113">
        <v>0.19070719999999999</v>
      </c>
      <c r="T159" s="113">
        <v>0.37595015999999998</v>
      </c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</row>
    <row r="160" spans="1:52" hidden="1" outlineLevel="1">
      <c r="A160" s="8">
        <v>45078</v>
      </c>
      <c r="B160" s="113">
        <v>30165.590276020001</v>
      </c>
      <c r="C160" s="113">
        <v>8094.78722182</v>
      </c>
      <c r="D160" s="113">
        <v>519.40958128</v>
      </c>
      <c r="E160" s="113">
        <v>8335.8266250699999</v>
      </c>
      <c r="F160" s="113">
        <v>1071.9163351300001</v>
      </c>
      <c r="G160" s="113">
        <v>37.713034159999999</v>
      </c>
      <c r="H160" s="113">
        <v>351.73297772000001</v>
      </c>
      <c r="I160" s="113">
        <v>9183.6192009900005</v>
      </c>
      <c r="J160" s="113">
        <v>1370.34208876</v>
      </c>
      <c r="K160" s="113">
        <v>6.6534698700000003</v>
      </c>
      <c r="L160" s="113">
        <v>20.572675879999998</v>
      </c>
      <c r="M160" s="113">
        <v>0.17038687999999999</v>
      </c>
      <c r="N160" s="113">
        <v>311.67082242999999</v>
      </c>
      <c r="O160" s="113">
        <v>643.09316980000006</v>
      </c>
      <c r="P160" s="113">
        <v>185.17505503999999</v>
      </c>
      <c r="Q160" s="113">
        <v>1.7E-5</v>
      </c>
      <c r="R160" s="113">
        <v>32.539798750000003</v>
      </c>
      <c r="S160" s="113">
        <v>0</v>
      </c>
      <c r="T160" s="113">
        <v>0.36781543999999999</v>
      </c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</row>
    <row r="161" spans="1:52" hidden="1" outlineLevel="1">
      <c r="A161" s="8">
        <v>45108</v>
      </c>
      <c r="B161" s="113">
        <v>30275.509628039999</v>
      </c>
      <c r="C161" s="113">
        <v>8097.2970084299996</v>
      </c>
      <c r="D161" s="113">
        <v>514.82882284000004</v>
      </c>
      <c r="E161" s="113">
        <v>8196.6982414699996</v>
      </c>
      <c r="F161" s="113">
        <v>1039.2035814999999</v>
      </c>
      <c r="G161" s="113">
        <v>26.471514299999999</v>
      </c>
      <c r="H161" s="113">
        <v>292.24679479000002</v>
      </c>
      <c r="I161" s="113">
        <v>9544.9170332100002</v>
      </c>
      <c r="J161" s="113">
        <v>1416.75777384</v>
      </c>
      <c r="K161" s="113">
        <v>5.8169798000000004</v>
      </c>
      <c r="L161" s="113">
        <v>18.187623120000001</v>
      </c>
      <c r="M161" s="113">
        <v>3.8726E-4</v>
      </c>
      <c r="N161" s="113">
        <v>311.66253845</v>
      </c>
      <c r="O161" s="113">
        <v>581.51176442999997</v>
      </c>
      <c r="P161" s="113">
        <v>199.05519346</v>
      </c>
      <c r="Q161" s="113">
        <v>1.7309999999999999E-5</v>
      </c>
      <c r="R161" s="113">
        <v>30.5077827</v>
      </c>
      <c r="S161" s="113">
        <v>4.9481000000000004E-4</v>
      </c>
      <c r="T161" s="113">
        <v>0.34607631999999999</v>
      </c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</row>
    <row r="162" spans="1:52" hidden="1" outlineLevel="1">
      <c r="A162" s="8">
        <v>45139</v>
      </c>
      <c r="B162" s="113">
        <v>30307.551960119999</v>
      </c>
      <c r="C162" s="113">
        <v>8051.9328994400003</v>
      </c>
      <c r="D162" s="113">
        <v>500.08668985999998</v>
      </c>
      <c r="E162" s="113">
        <v>8244.64664825</v>
      </c>
      <c r="F162" s="113">
        <v>1013.67694466</v>
      </c>
      <c r="G162" s="113">
        <v>25.54204129</v>
      </c>
      <c r="H162" s="113">
        <v>280.05483585000002</v>
      </c>
      <c r="I162" s="113">
        <v>9668.4314885200001</v>
      </c>
      <c r="J162" s="113">
        <v>1404.9215383999999</v>
      </c>
      <c r="K162" s="113">
        <v>25.271929839999999</v>
      </c>
      <c r="L162" s="113">
        <v>21.288350909999998</v>
      </c>
      <c r="M162" s="113">
        <v>3.8764000000000002E-4</v>
      </c>
      <c r="N162" s="113">
        <v>316.82428270999998</v>
      </c>
      <c r="O162" s="113">
        <v>548.40547705999995</v>
      </c>
      <c r="P162" s="113">
        <v>177.68747217999999</v>
      </c>
      <c r="Q162" s="113">
        <v>4.5070119999999998E-2</v>
      </c>
      <c r="R162" s="113">
        <v>28.407219829999999</v>
      </c>
      <c r="S162" s="113">
        <v>4.9529999999999995E-4</v>
      </c>
      <c r="T162" s="113">
        <v>0.32818826000000001</v>
      </c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</row>
    <row r="163" spans="1:52" hidden="1" outlineLevel="1">
      <c r="A163" s="8">
        <v>45170</v>
      </c>
      <c r="B163" s="113">
        <v>30610.104385639999</v>
      </c>
      <c r="C163" s="113">
        <v>7798.5973640399998</v>
      </c>
      <c r="D163" s="113">
        <v>504.60352607999999</v>
      </c>
      <c r="E163" s="113">
        <v>8188.3997809800003</v>
      </c>
      <c r="F163" s="113">
        <v>922.43773700999998</v>
      </c>
      <c r="G163" s="113">
        <v>27.899852070000001</v>
      </c>
      <c r="H163" s="113">
        <v>268.54288980000001</v>
      </c>
      <c r="I163" s="113">
        <v>10156.49208471</v>
      </c>
      <c r="J163" s="113">
        <v>1557.9220946999999</v>
      </c>
      <c r="K163" s="113">
        <v>5.2891714900000002</v>
      </c>
      <c r="L163" s="113">
        <v>25.49523675</v>
      </c>
      <c r="M163" s="113">
        <v>3.8801999999999999E-4</v>
      </c>
      <c r="N163" s="113">
        <v>320.56155833000003</v>
      </c>
      <c r="O163" s="113">
        <v>524.94512571999996</v>
      </c>
      <c r="P163" s="113">
        <v>280.25772863999998</v>
      </c>
      <c r="Q163" s="113">
        <v>1.7920000000000001E-5</v>
      </c>
      <c r="R163" s="113">
        <v>28.347595290000001</v>
      </c>
      <c r="S163" s="113">
        <v>4.9578999999999997E-4</v>
      </c>
      <c r="T163" s="113">
        <v>0.31173830000000002</v>
      </c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</row>
    <row r="164" spans="1:52" hidden="1" outlineLevel="1">
      <c r="A164" s="8">
        <v>45200</v>
      </c>
      <c r="B164" s="113">
        <v>30249.641737639999</v>
      </c>
      <c r="C164" s="113">
        <v>7582.8183975600004</v>
      </c>
      <c r="D164" s="113">
        <v>496.96025724999998</v>
      </c>
      <c r="E164" s="113">
        <v>8163.7829726099999</v>
      </c>
      <c r="F164" s="113">
        <v>917.10602114000005</v>
      </c>
      <c r="G164" s="113">
        <v>26.881050250000001</v>
      </c>
      <c r="H164" s="113">
        <v>243.65637215000001</v>
      </c>
      <c r="I164" s="113">
        <v>10086.616112600001</v>
      </c>
      <c r="J164" s="113">
        <v>1511.0604254299999</v>
      </c>
      <c r="K164" s="113">
        <v>14.94022927</v>
      </c>
      <c r="L164" s="113">
        <v>23.327279390000001</v>
      </c>
      <c r="M164" s="113">
        <v>3.8840000000000001E-4</v>
      </c>
      <c r="N164" s="113">
        <v>321.01245597000002</v>
      </c>
      <c r="O164" s="113">
        <v>470.64234071999999</v>
      </c>
      <c r="P164" s="113">
        <v>358.24081894</v>
      </c>
      <c r="Q164" s="113">
        <v>1.823E-5</v>
      </c>
      <c r="R164" s="113">
        <v>32.308568809999997</v>
      </c>
      <c r="S164" s="113">
        <v>4.9627999999999999E-4</v>
      </c>
      <c r="T164" s="113">
        <v>0.28753264000000001</v>
      </c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</row>
    <row r="165" spans="1:52" hidden="1" outlineLevel="1">
      <c r="A165" s="8">
        <v>45231</v>
      </c>
      <c r="B165" s="113">
        <v>31080.63078182</v>
      </c>
      <c r="C165" s="113">
        <v>7511.6929873999998</v>
      </c>
      <c r="D165" s="113">
        <v>443.86386929000003</v>
      </c>
      <c r="E165" s="113">
        <v>8514.9157918100009</v>
      </c>
      <c r="F165" s="113">
        <v>939.32023942000001</v>
      </c>
      <c r="G165" s="113">
        <v>29.356466999999999</v>
      </c>
      <c r="H165" s="113">
        <v>254.87882680000001</v>
      </c>
      <c r="I165" s="113">
        <v>10527.326746729999</v>
      </c>
      <c r="J165" s="113">
        <v>1567.83010354</v>
      </c>
      <c r="K165" s="113">
        <v>4.8940122600000002</v>
      </c>
      <c r="L165" s="113">
        <v>24.273209529999999</v>
      </c>
      <c r="M165" s="113">
        <v>5.4151999999999998E-4</v>
      </c>
      <c r="N165" s="113">
        <v>311.97720767999999</v>
      </c>
      <c r="O165" s="113">
        <v>467.42473339999998</v>
      </c>
      <c r="P165" s="113">
        <v>452.44516614000003</v>
      </c>
      <c r="Q165" s="113">
        <v>1.853E-5</v>
      </c>
      <c r="R165" s="113">
        <v>30.167226450000001</v>
      </c>
      <c r="S165" s="113">
        <v>4.9677E-4</v>
      </c>
      <c r="T165" s="113">
        <v>0.26313755</v>
      </c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</row>
    <row r="166" spans="1:52" hidden="1" outlineLevel="1">
      <c r="A166" s="8">
        <v>45261</v>
      </c>
      <c r="B166" s="113">
        <v>31451.26349677</v>
      </c>
      <c r="C166" s="113">
        <v>7325.6009879499998</v>
      </c>
      <c r="D166" s="113">
        <v>208.84587275000001</v>
      </c>
      <c r="E166" s="113">
        <v>9269.4017757199999</v>
      </c>
      <c r="F166" s="113">
        <v>946.05892572000005</v>
      </c>
      <c r="G166" s="113">
        <v>36.42846222</v>
      </c>
      <c r="H166" s="113">
        <v>269.94284306999998</v>
      </c>
      <c r="I166" s="113">
        <v>10612.87445922</v>
      </c>
      <c r="J166" s="113">
        <v>1489.3364853400001</v>
      </c>
      <c r="K166" s="113">
        <v>4.7406025100000004</v>
      </c>
      <c r="L166" s="113">
        <v>26.256061679999998</v>
      </c>
      <c r="M166" s="113">
        <v>5.419E-4</v>
      </c>
      <c r="N166" s="113">
        <v>306.46183099000001</v>
      </c>
      <c r="O166" s="113">
        <v>457.26963962999997</v>
      </c>
      <c r="P166" s="113">
        <v>468.12451599000002</v>
      </c>
      <c r="Q166" s="113">
        <v>1.8839999999999999E-5</v>
      </c>
      <c r="R166" s="113">
        <v>29.66996335</v>
      </c>
      <c r="S166" s="113">
        <v>5.7797999999999997E-4</v>
      </c>
      <c r="T166" s="113">
        <v>0.24993191000000001</v>
      </c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</row>
    <row r="167" spans="1:52" hidden="1" outlineLevel="1">
      <c r="A167" s="8">
        <v>45292</v>
      </c>
      <c r="B167" s="113">
        <v>31083.22630378</v>
      </c>
      <c r="C167" s="113">
        <v>7198.4303307099999</v>
      </c>
      <c r="D167" s="113">
        <v>207.90447531999999</v>
      </c>
      <c r="E167" s="113">
        <v>9341.2206867900004</v>
      </c>
      <c r="F167" s="113">
        <v>852.80552141999999</v>
      </c>
      <c r="G167" s="113">
        <v>38.815587299999997</v>
      </c>
      <c r="H167" s="113">
        <v>261.78455362</v>
      </c>
      <c r="I167" s="113">
        <v>10462.45032315</v>
      </c>
      <c r="J167" s="113">
        <v>1476.9853355600001</v>
      </c>
      <c r="K167" s="113">
        <v>5.3462443100000003</v>
      </c>
      <c r="L167" s="113">
        <v>24.964450070000002</v>
      </c>
      <c r="M167" s="113">
        <v>5.4228000000000002E-4</v>
      </c>
      <c r="N167" s="113">
        <v>295.88464512000002</v>
      </c>
      <c r="O167" s="113">
        <v>436.19615221999999</v>
      </c>
      <c r="P167" s="113">
        <v>447.94176726000001</v>
      </c>
      <c r="Q167" s="113">
        <v>1.9150000000000001E-5</v>
      </c>
      <c r="R167" s="113">
        <v>32.262558929999997</v>
      </c>
      <c r="S167" s="113">
        <v>5.7846999999999998E-4</v>
      </c>
      <c r="T167" s="113">
        <v>0.23253209999999999</v>
      </c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</row>
    <row r="168" spans="1:52" hidden="1" outlineLevel="1">
      <c r="A168" s="8">
        <v>45323</v>
      </c>
      <c r="B168" s="113">
        <v>30782.722276709999</v>
      </c>
      <c r="C168" s="113">
        <v>6804.0245892800003</v>
      </c>
      <c r="D168" s="113">
        <v>170.56082850000001</v>
      </c>
      <c r="E168" s="113">
        <v>9244.3993309300004</v>
      </c>
      <c r="F168" s="113">
        <v>758.31175633999999</v>
      </c>
      <c r="G168" s="113">
        <v>42.65251507</v>
      </c>
      <c r="H168" s="113">
        <v>287.80905321</v>
      </c>
      <c r="I168" s="113">
        <v>10758.29167418</v>
      </c>
      <c r="J168" s="113">
        <v>1492.4605168400001</v>
      </c>
      <c r="K168" s="113">
        <v>5.0607152700000002</v>
      </c>
      <c r="L168" s="113">
        <v>24.169666769999999</v>
      </c>
      <c r="M168" s="113">
        <v>5.4228000000000002E-4</v>
      </c>
      <c r="N168" s="113">
        <v>299.46289555999999</v>
      </c>
      <c r="O168" s="113">
        <v>423.04687304999999</v>
      </c>
      <c r="P168" s="113">
        <v>443.54176247999999</v>
      </c>
      <c r="Q168" s="113">
        <v>1.944E-5</v>
      </c>
      <c r="R168" s="113">
        <v>28.711644750000001</v>
      </c>
      <c r="S168" s="113">
        <v>5.7846999999999998E-4</v>
      </c>
      <c r="T168" s="113">
        <v>0.21731428999999999</v>
      </c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</row>
    <row r="169" spans="1:52" hidden="1" outlineLevel="1">
      <c r="A169" s="8">
        <v>45352</v>
      </c>
      <c r="B169" s="113">
        <v>30156.46586824</v>
      </c>
      <c r="C169" s="113">
        <v>6514.6405433600003</v>
      </c>
      <c r="D169" s="113">
        <v>156.21756454999999</v>
      </c>
      <c r="E169" s="113">
        <v>9569.7213559299998</v>
      </c>
      <c r="F169" s="113">
        <v>771.24020705999999</v>
      </c>
      <c r="G169" s="113">
        <v>43.299164609999998</v>
      </c>
      <c r="H169" s="113">
        <v>315.99388520999997</v>
      </c>
      <c r="I169" s="113">
        <v>10152.931061359999</v>
      </c>
      <c r="J169" s="113">
        <v>1529.1790077400001</v>
      </c>
      <c r="K169" s="113">
        <v>3.3498495899999998</v>
      </c>
      <c r="L169" s="113">
        <v>27.60484576</v>
      </c>
      <c r="M169" s="113">
        <v>5.3927999999999995E-4</v>
      </c>
      <c r="N169" s="113">
        <v>359.56291461000001</v>
      </c>
      <c r="O169" s="113">
        <v>410.42512470000003</v>
      </c>
      <c r="P169" s="113">
        <v>281.97266478</v>
      </c>
      <c r="Q169" s="113">
        <v>1.9749999999999999E-5</v>
      </c>
      <c r="R169" s="113">
        <v>20.1076564</v>
      </c>
      <c r="S169" s="113">
        <v>5.8938000000000003E-4</v>
      </c>
      <c r="T169" s="113">
        <v>0.21887417000000001</v>
      </c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</row>
    <row r="170" spans="1:52" hidden="1" outlineLevel="1">
      <c r="A170" s="8">
        <v>45383</v>
      </c>
      <c r="B170" s="113">
        <v>30575.665746459999</v>
      </c>
      <c r="C170" s="113">
        <v>6346.4169505700002</v>
      </c>
      <c r="D170" s="113">
        <v>216.54917341999999</v>
      </c>
      <c r="E170" s="113">
        <v>9970.2028520000003</v>
      </c>
      <c r="F170" s="113">
        <v>736.20745278000004</v>
      </c>
      <c r="G170" s="113">
        <v>78.624622889999998</v>
      </c>
      <c r="H170" s="113">
        <v>303.07336201999999</v>
      </c>
      <c r="I170" s="113">
        <v>10437.760929210001</v>
      </c>
      <c r="J170" s="113">
        <v>1435.8223602800001</v>
      </c>
      <c r="K170" s="113">
        <v>4.0644881899999996</v>
      </c>
      <c r="L170" s="113">
        <v>17.918362850000001</v>
      </c>
      <c r="M170" s="113">
        <v>5.3927999999999995E-4</v>
      </c>
      <c r="N170" s="113">
        <v>347.70969756</v>
      </c>
      <c r="O170" s="113">
        <v>396.59387323999999</v>
      </c>
      <c r="P170" s="113">
        <v>269.40389168000002</v>
      </c>
      <c r="Q170" s="113">
        <v>2.0049999999999999E-5</v>
      </c>
      <c r="R170" s="113">
        <v>15.09826237</v>
      </c>
      <c r="S170" s="113">
        <v>5.7846999999999998E-4</v>
      </c>
      <c r="T170" s="113">
        <v>0.21832960000000001</v>
      </c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</row>
    <row r="171" spans="1:52" hidden="1" outlineLevel="1">
      <c r="A171" s="8">
        <v>45413</v>
      </c>
      <c r="B171" s="113">
        <v>31524.97914815</v>
      </c>
      <c r="C171" s="113">
        <v>6765.4250722699999</v>
      </c>
      <c r="D171" s="113">
        <v>261.40100877999998</v>
      </c>
      <c r="E171" s="113">
        <v>10481.51464075</v>
      </c>
      <c r="F171" s="113">
        <v>682.39930116000005</v>
      </c>
      <c r="G171" s="113">
        <v>84.09595487</v>
      </c>
      <c r="H171" s="113">
        <v>323.84918979999998</v>
      </c>
      <c r="I171" s="113">
        <v>10334.702510470001</v>
      </c>
      <c r="J171" s="113">
        <v>1522.52262651</v>
      </c>
      <c r="K171" s="113">
        <v>4.6742821499999998</v>
      </c>
      <c r="L171" s="113">
        <v>32.523616650000001</v>
      </c>
      <c r="M171" s="113">
        <v>5.3927999999999995E-4</v>
      </c>
      <c r="N171" s="113">
        <v>347.74912140999999</v>
      </c>
      <c r="O171" s="113">
        <v>407.13276760000002</v>
      </c>
      <c r="P171" s="113">
        <v>262.30339917999999</v>
      </c>
      <c r="Q171" s="113">
        <v>2.0360000000000002E-5</v>
      </c>
      <c r="R171" s="113">
        <v>14.46289893</v>
      </c>
      <c r="S171" s="113">
        <v>5.7846999999999998E-4</v>
      </c>
      <c r="T171" s="113">
        <v>0.22161950999999999</v>
      </c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</row>
    <row r="172" spans="1:52" hidden="1" outlineLevel="1">
      <c r="A172" s="8">
        <v>45444</v>
      </c>
      <c r="B172" s="113">
        <v>31730.301670699999</v>
      </c>
      <c r="C172" s="113">
        <v>7089.97352228</v>
      </c>
      <c r="D172" s="113">
        <v>250.9693796</v>
      </c>
      <c r="E172" s="113">
        <v>10546.20007803</v>
      </c>
      <c r="F172" s="113">
        <v>609.26462207999998</v>
      </c>
      <c r="G172" s="113">
        <v>82.042567050000002</v>
      </c>
      <c r="H172" s="113">
        <v>372.93286814999999</v>
      </c>
      <c r="I172" s="113">
        <v>10204.25501504</v>
      </c>
      <c r="J172" s="113">
        <v>1555.1258648999999</v>
      </c>
      <c r="K172" s="113">
        <v>5.0582584500000003</v>
      </c>
      <c r="L172" s="113">
        <v>33.275597099999999</v>
      </c>
      <c r="M172" s="113">
        <v>2.0588474799999998</v>
      </c>
      <c r="N172" s="113">
        <v>313.02047634000002</v>
      </c>
      <c r="O172" s="113">
        <v>369.23760735000002</v>
      </c>
      <c r="P172" s="113">
        <v>267.60514078</v>
      </c>
      <c r="Q172" s="113">
        <v>0.46533752</v>
      </c>
      <c r="R172" s="113">
        <v>28.346506049999999</v>
      </c>
      <c r="S172" s="113">
        <v>5.7846999999999998E-4</v>
      </c>
      <c r="T172" s="113">
        <v>0.46940403000000003</v>
      </c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</row>
    <row r="173" spans="1:52" hidden="1" outlineLevel="1">
      <c r="A173" s="8">
        <v>45474</v>
      </c>
      <c r="B173" s="113">
        <v>31871.597720080001</v>
      </c>
      <c r="C173" s="113">
        <v>7208.4652463399998</v>
      </c>
      <c r="D173" s="113">
        <v>276.19101310000002</v>
      </c>
      <c r="E173" s="113">
        <v>10586.00836587</v>
      </c>
      <c r="F173" s="113">
        <v>603.02149745999998</v>
      </c>
      <c r="G173" s="113">
        <v>102.47826928000001</v>
      </c>
      <c r="H173" s="113">
        <v>414.16347253999999</v>
      </c>
      <c r="I173" s="113">
        <v>10100.38612467</v>
      </c>
      <c r="J173" s="113">
        <v>1512.7520339099999</v>
      </c>
      <c r="K173" s="113">
        <v>4.9832813600000003</v>
      </c>
      <c r="L173" s="113">
        <v>20.92601629</v>
      </c>
      <c r="M173" s="113">
        <v>2.0990296700000002</v>
      </c>
      <c r="N173" s="113">
        <v>346.55874537</v>
      </c>
      <c r="O173" s="113">
        <v>372.37907847999998</v>
      </c>
      <c r="P173" s="113">
        <v>283.83329251999999</v>
      </c>
      <c r="Q173" s="113">
        <v>1.5643580699999999</v>
      </c>
      <c r="R173" s="113">
        <v>35.30016621</v>
      </c>
      <c r="S173" s="113">
        <v>5.7846999999999998E-4</v>
      </c>
      <c r="T173" s="113">
        <v>0.48715047</v>
      </c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</row>
    <row r="174" spans="1:52" hidden="1" outlineLevel="1">
      <c r="A174" s="8">
        <v>45505</v>
      </c>
      <c r="B174" s="113">
        <v>32529.21220872</v>
      </c>
      <c r="C174" s="113">
        <v>7067.0342936999996</v>
      </c>
      <c r="D174" s="113">
        <v>350.89942925999998</v>
      </c>
      <c r="E174" s="113">
        <v>10828.263550580001</v>
      </c>
      <c r="F174" s="113">
        <v>576.61584353000001</v>
      </c>
      <c r="G174" s="113">
        <v>103.55057828</v>
      </c>
      <c r="H174" s="113">
        <v>419.93172967999999</v>
      </c>
      <c r="I174" s="113">
        <v>10515.19867231</v>
      </c>
      <c r="J174" s="113">
        <v>1611.88937007</v>
      </c>
      <c r="K174" s="113">
        <v>4.4968682500000003</v>
      </c>
      <c r="L174" s="113">
        <v>47.542960399999998</v>
      </c>
      <c r="M174" s="113">
        <v>2.0644815200000002</v>
      </c>
      <c r="N174" s="113">
        <v>329.42592675999998</v>
      </c>
      <c r="O174" s="113">
        <v>362.07812568000003</v>
      </c>
      <c r="P174" s="113">
        <v>275.60333706</v>
      </c>
      <c r="Q174" s="113">
        <v>0.55273106999999999</v>
      </c>
      <c r="R174" s="113">
        <v>33.584634620000003</v>
      </c>
      <c r="S174" s="113">
        <v>5.7846999999999998E-4</v>
      </c>
      <c r="T174" s="113">
        <v>0.47909748000000002</v>
      </c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</row>
    <row r="175" spans="1:52" hidden="1" outlineLevel="1">
      <c r="A175" s="8">
        <v>45536</v>
      </c>
      <c r="B175" s="113">
        <v>33242.621058129997</v>
      </c>
      <c r="C175" s="113">
        <v>6992.9570710400003</v>
      </c>
      <c r="D175" s="113">
        <v>349.23069151999999</v>
      </c>
      <c r="E175" s="113">
        <v>11014.02543956</v>
      </c>
      <c r="F175" s="113">
        <v>478.51406780000002</v>
      </c>
      <c r="G175" s="113">
        <v>100.48454879000001</v>
      </c>
      <c r="H175" s="113">
        <v>472.12752229</v>
      </c>
      <c r="I175" s="113">
        <v>11143.884013209999</v>
      </c>
      <c r="J175" s="113">
        <v>1615.1472501999999</v>
      </c>
      <c r="K175" s="113">
        <v>4.0761301599999999</v>
      </c>
      <c r="L175" s="113">
        <v>35.062441819999997</v>
      </c>
      <c r="M175" s="113">
        <v>2.0641206400000001</v>
      </c>
      <c r="N175" s="113">
        <v>334.56778086000003</v>
      </c>
      <c r="O175" s="113">
        <v>366.56153778999999</v>
      </c>
      <c r="P175" s="113">
        <v>302.01098048</v>
      </c>
      <c r="Q175" s="113">
        <v>2.158E-5</v>
      </c>
      <c r="R175" s="113">
        <v>31.529292290000001</v>
      </c>
      <c r="S175" s="113">
        <v>5.7846999999999998E-4</v>
      </c>
      <c r="T175" s="113">
        <v>0.37756962999999999</v>
      </c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</row>
    <row r="176" spans="1:52" hidden="1" outlineLevel="1">
      <c r="A176" s="8">
        <v>45566</v>
      </c>
      <c r="B176" s="113">
        <v>33395.906342080001</v>
      </c>
      <c r="C176" s="113">
        <v>6804.0159812900001</v>
      </c>
      <c r="D176" s="113">
        <v>366.38029040999999</v>
      </c>
      <c r="E176" s="113">
        <v>11074.86799029</v>
      </c>
      <c r="F176" s="113">
        <v>422.60797838000002</v>
      </c>
      <c r="G176" s="113">
        <v>103.58197054</v>
      </c>
      <c r="H176" s="113">
        <v>504.07795048000003</v>
      </c>
      <c r="I176" s="113">
        <v>11441.801700219999</v>
      </c>
      <c r="J176" s="113">
        <v>1623.2629778099999</v>
      </c>
      <c r="K176" s="113">
        <v>4.6257424599999997</v>
      </c>
      <c r="L176" s="113">
        <v>38.098653220000003</v>
      </c>
      <c r="M176" s="113">
        <v>2.0215056699999998</v>
      </c>
      <c r="N176" s="113">
        <v>321.31871883000002</v>
      </c>
      <c r="O176" s="113">
        <v>349.66479785000001</v>
      </c>
      <c r="P176" s="113">
        <v>291.78929627000002</v>
      </c>
      <c r="Q176" s="113">
        <v>2.1889999999999999E-5</v>
      </c>
      <c r="R176" s="113">
        <v>47.423069220000002</v>
      </c>
      <c r="S176" s="113">
        <v>5.7846999999999998E-4</v>
      </c>
      <c r="T176" s="113">
        <v>0.36711877999999998</v>
      </c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</row>
    <row r="177" spans="1:52" hidden="1" outlineLevel="1">
      <c r="A177" s="8">
        <v>45597</v>
      </c>
      <c r="B177" s="113">
        <v>34284.384614909999</v>
      </c>
      <c r="C177" s="113">
        <v>6584.3045174899999</v>
      </c>
      <c r="D177" s="113">
        <v>372.76084457000002</v>
      </c>
      <c r="E177" s="113">
        <v>11682.61945147</v>
      </c>
      <c r="F177" s="113">
        <v>396.48267213999998</v>
      </c>
      <c r="G177" s="113">
        <v>94.657436489999995</v>
      </c>
      <c r="H177" s="113">
        <v>479.93709717000002</v>
      </c>
      <c r="I177" s="113">
        <v>12119.157193479999</v>
      </c>
      <c r="J177" s="113">
        <v>1550.37869894</v>
      </c>
      <c r="K177" s="113">
        <v>10.36735337</v>
      </c>
      <c r="L177" s="113">
        <v>50.798637339999999</v>
      </c>
      <c r="M177" s="113">
        <v>1.84468448</v>
      </c>
      <c r="N177" s="113">
        <v>251.00669002999999</v>
      </c>
      <c r="O177" s="113">
        <v>339.55645767999999</v>
      </c>
      <c r="P177" s="113">
        <v>287.86280038000001</v>
      </c>
      <c r="Q177" s="113">
        <v>2.2189999999999999E-5</v>
      </c>
      <c r="R177" s="113">
        <v>62.303749639999999</v>
      </c>
      <c r="S177" s="113">
        <v>5.7846999999999998E-4</v>
      </c>
      <c r="T177" s="113">
        <v>0.34572957999999998</v>
      </c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</row>
    <row r="178" spans="1:52">
      <c r="A178" s="8">
        <v>45627</v>
      </c>
      <c r="B178" s="113">
        <v>34020.559615270002</v>
      </c>
      <c r="C178" s="113">
        <v>6499.0882798000002</v>
      </c>
      <c r="D178" s="113">
        <v>344.11758765000002</v>
      </c>
      <c r="E178" s="113">
        <v>11729.69283874</v>
      </c>
      <c r="F178" s="113">
        <v>371.74694184999998</v>
      </c>
      <c r="G178" s="113">
        <v>154.68243466000001</v>
      </c>
      <c r="H178" s="113">
        <v>573.48558967999998</v>
      </c>
      <c r="I178" s="113">
        <v>11871.097906450001</v>
      </c>
      <c r="J178" s="113">
        <v>1486.3044337399999</v>
      </c>
      <c r="K178" s="113">
        <v>12.039621309999999</v>
      </c>
      <c r="L178" s="113">
        <v>42.35126709</v>
      </c>
      <c r="M178" s="113">
        <v>1.66654214</v>
      </c>
      <c r="N178" s="113">
        <v>253.00731432000001</v>
      </c>
      <c r="O178" s="113">
        <v>328.50531990000002</v>
      </c>
      <c r="P178" s="113">
        <v>279.78450414999998</v>
      </c>
      <c r="Q178" s="113">
        <v>2.2500000000000001E-5</v>
      </c>
      <c r="R178" s="113">
        <v>72.665309469999997</v>
      </c>
      <c r="S178" s="113">
        <v>4.9775000000000004E-4</v>
      </c>
      <c r="T178" s="113">
        <v>0.32320407000000001</v>
      </c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</row>
    <row r="179" spans="1:52">
      <c r="A179" s="8">
        <v>45658</v>
      </c>
      <c r="B179" s="113">
        <v>34025.918194170001</v>
      </c>
      <c r="C179" s="113">
        <v>6470.3057357099997</v>
      </c>
      <c r="D179" s="113">
        <v>376.94983832000003</v>
      </c>
      <c r="E179" s="113">
        <v>11488.92318758</v>
      </c>
      <c r="F179" s="113">
        <v>380.30580685000001</v>
      </c>
      <c r="G179" s="113">
        <v>162.34430929999999</v>
      </c>
      <c r="H179" s="113">
        <v>574.90123610000001</v>
      </c>
      <c r="I179" s="113">
        <v>12101.13273186</v>
      </c>
      <c r="J179" s="113">
        <v>1476.4046490200001</v>
      </c>
      <c r="K179" s="113">
        <v>13.13410807</v>
      </c>
      <c r="L179" s="113">
        <v>41.781623940000003</v>
      </c>
      <c r="M179" s="113">
        <v>1.44850495</v>
      </c>
      <c r="N179" s="113">
        <v>248.77924716999999</v>
      </c>
      <c r="O179" s="113">
        <v>319.01856285999997</v>
      </c>
      <c r="P179" s="113">
        <v>284.37132646999999</v>
      </c>
      <c r="Q179" s="113">
        <v>2.281E-5</v>
      </c>
      <c r="R179" s="113">
        <v>85.815953759999999</v>
      </c>
      <c r="S179" s="113">
        <v>5.4385000000000002E-4</v>
      </c>
      <c r="T179" s="113">
        <v>0.30080554999999998</v>
      </c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</row>
    <row r="180" spans="1:52">
      <c r="A180" s="8">
        <v>45689</v>
      </c>
      <c r="B180" s="113">
        <v>34683.455676760001</v>
      </c>
      <c r="C180" s="113">
        <v>6365.5774767800003</v>
      </c>
      <c r="D180" s="113">
        <v>382.97561783999998</v>
      </c>
      <c r="E180" s="113">
        <v>11794.27025277</v>
      </c>
      <c r="F180" s="113">
        <v>362.81161686000002</v>
      </c>
      <c r="G180" s="113">
        <v>155.68855672999999</v>
      </c>
      <c r="H180" s="113">
        <v>668.83664811999995</v>
      </c>
      <c r="I180" s="113">
        <v>12453.783170549999</v>
      </c>
      <c r="J180" s="113">
        <v>1499.37211187</v>
      </c>
      <c r="K180" s="113">
        <v>13.63205848</v>
      </c>
      <c r="L180" s="113">
        <v>46.953755459999996</v>
      </c>
      <c r="M180" s="113">
        <v>1.2322239399999999</v>
      </c>
      <c r="N180" s="113">
        <v>236.63130228</v>
      </c>
      <c r="O180" s="113">
        <v>304.75235951000002</v>
      </c>
      <c r="P180" s="113">
        <v>296.98383337000001</v>
      </c>
      <c r="Q180" s="113">
        <v>8.3389180500000002</v>
      </c>
      <c r="R180" s="113">
        <v>91.326854609999998</v>
      </c>
      <c r="S180" s="113">
        <v>5.4385000000000002E-4</v>
      </c>
      <c r="T180" s="113">
        <v>0.28837569000000002</v>
      </c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</row>
    <row r="181" spans="1:52">
      <c r="A181" s="8">
        <v>45717</v>
      </c>
      <c r="B181" s="113">
        <v>35256.522132409998</v>
      </c>
      <c r="C181" s="113">
        <v>6529.5612056800001</v>
      </c>
      <c r="D181" s="113">
        <v>325.97555547000002</v>
      </c>
      <c r="E181" s="113">
        <v>12002.82269232</v>
      </c>
      <c r="F181" s="113">
        <v>359.47968653999999</v>
      </c>
      <c r="G181" s="113">
        <v>158.93848892</v>
      </c>
      <c r="H181" s="113">
        <v>634.93939366999996</v>
      </c>
      <c r="I181" s="113">
        <v>13055.801685050001</v>
      </c>
      <c r="J181" s="113">
        <v>1272.63045547</v>
      </c>
      <c r="K181" s="113">
        <v>12.640796610000001</v>
      </c>
      <c r="L181" s="113">
        <v>39.886935309999998</v>
      </c>
      <c r="M181" s="113">
        <v>5.3927999999999995E-4</v>
      </c>
      <c r="N181" s="113">
        <v>190.74724678999999</v>
      </c>
      <c r="O181" s="113">
        <v>312.06940652999998</v>
      </c>
      <c r="P181" s="113">
        <v>257.71488744999999</v>
      </c>
      <c r="Q181" s="113">
        <v>8.4305828999999992</v>
      </c>
      <c r="R181" s="113">
        <v>94.610794490000004</v>
      </c>
      <c r="S181" s="113">
        <v>5.4385000000000002E-4</v>
      </c>
      <c r="T181" s="113">
        <v>0.27123607999999999</v>
      </c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</row>
    <row r="182" spans="1:52">
      <c r="A182" s="8">
        <v>45748</v>
      </c>
      <c r="B182" s="113">
        <v>36133.530599919999</v>
      </c>
      <c r="C182" s="113">
        <v>6880.9388221899999</v>
      </c>
      <c r="D182" s="113">
        <v>341.15378755</v>
      </c>
      <c r="E182" s="113">
        <v>12483.18351637</v>
      </c>
      <c r="F182" s="113">
        <v>399.86738824999998</v>
      </c>
      <c r="G182" s="113">
        <v>171.23494593000001</v>
      </c>
      <c r="H182" s="113">
        <v>594.19460357000003</v>
      </c>
      <c r="I182" s="113">
        <v>13124.794128289999</v>
      </c>
      <c r="J182" s="113">
        <v>1264.3943771700001</v>
      </c>
      <c r="K182" s="113">
        <v>20.974341519999999</v>
      </c>
      <c r="L182" s="113">
        <v>40.246420690000001</v>
      </c>
      <c r="M182" s="113">
        <v>5.3927999999999995E-4</v>
      </c>
      <c r="N182" s="113">
        <v>180.0791744</v>
      </c>
      <c r="O182" s="113">
        <v>312.42070213</v>
      </c>
      <c r="P182" s="113">
        <v>216.21499435999999</v>
      </c>
      <c r="Q182" s="113">
        <v>8.4779838400000003</v>
      </c>
      <c r="R182" s="113">
        <v>95.088876170000006</v>
      </c>
      <c r="S182" s="113">
        <v>5.4385000000000002E-4</v>
      </c>
      <c r="T182" s="113">
        <v>0.26545436</v>
      </c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</row>
    <row r="183" spans="1:52">
      <c r="A183" s="8">
        <v>45778</v>
      </c>
      <c r="B183" s="113">
        <v>37300.283778409997</v>
      </c>
      <c r="C183" s="113">
        <v>7224.8567223</v>
      </c>
      <c r="D183" s="113">
        <v>323.26108300999999</v>
      </c>
      <c r="E183" s="113">
        <v>12810.794496979999</v>
      </c>
      <c r="F183" s="113">
        <v>392.58438530000001</v>
      </c>
      <c r="G183" s="113">
        <v>169.67517100000001</v>
      </c>
      <c r="H183" s="113">
        <v>633.00353610000002</v>
      </c>
      <c r="I183" s="113">
        <v>13549.79131893</v>
      </c>
      <c r="J183" s="113">
        <v>1276.3445193299999</v>
      </c>
      <c r="K183" s="113">
        <v>21.145405279999999</v>
      </c>
      <c r="L183" s="113">
        <v>52.967474090000003</v>
      </c>
      <c r="M183" s="113">
        <v>1.6462797499999999</v>
      </c>
      <c r="N183" s="113">
        <v>195.12964955000001</v>
      </c>
      <c r="O183" s="113">
        <v>288.35644549</v>
      </c>
      <c r="P183" s="113">
        <v>241.33680810999999</v>
      </c>
      <c r="Q183" s="113">
        <v>8.5641449499999993</v>
      </c>
      <c r="R183" s="113">
        <v>110.56471079000001</v>
      </c>
      <c r="S183" s="113">
        <v>5.4385000000000002E-4</v>
      </c>
      <c r="T183" s="113">
        <v>0.26108360000000003</v>
      </c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</row>
    <row r="184" spans="1:52">
      <c r="A184" s="8">
        <v>45809</v>
      </c>
      <c r="B184" s="113">
        <v>37715.487457570001</v>
      </c>
      <c r="C184" s="113">
        <v>7275.3862322300001</v>
      </c>
      <c r="D184" s="113">
        <v>308.03220514999998</v>
      </c>
      <c r="E184" s="113">
        <v>13282.2276769</v>
      </c>
      <c r="F184" s="113">
        <v>423.30108346999998</v>
      </c>
      <c r="G184" s="113">
        <v>175.63360001000001</v>
      </c>
      <c r="H184" s="113">
        <v>631.82350085999997</v>
      </c>
      <c r="I184" s="113">
        <v>13428.214399840001</v>
      </c>
      <c r="J184" s="113">
        <v>1278.41334332</v>
      </c>
      <c r="K184" s="113">
        <v>20.50852059</v>
      </c>
      <c r="L184" s="113">
        <v>39.483228990000001</v>
      </c>
      <c r="M184" s="113">
        <v>1.4607876799999999</v>
      </c>
      <c r="N184" s="113">
        <v>176.64908962000001</v>
      </c>
      <c r="O184" s="113">
        <v>298.43116036999999</v>
      </c>
      <c r="P184" s="113">
        <v>253.05553234000001</v>
      </c>
      <c r="Q184" s="113">
        <v>8.6434313199999995</v>
      </c>
      <c r="R184" s="113">
        <v>113.46666114999999</v>
      </c>
      <c r="S184" s="113">
        <v>5.4385000000000002E-4</v>
      </c>
      <c r="T184" s="113">
        <v>0.75645987999999997</v>
      </c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</row>
    <row r="185" spans="1:52">
      <c r="A185" s="8">
        <v>45839</v>
      </c>
      <c r="B185" s="113">
        <v>43577.745939239998</v>
      </c>
      <c r="C185" s="113">
        <v>7589.2391826499997</v>
      </c>
      <c r="D185" s="113">
        <v>290.90403781999999</v>
      </c>
      <c r="E185" s="113">
        <v>14794.883110340001</v>
      </c>
      <c r="F185" s="113">
        <v>381.62708386999998</v>
      </c>
      <c r="G185" s="113">
        <v>174.69632867999999</v>
      </c>
      <c r="H185" s="113">
        <v>681.25704121000001</v>
      </c>
      <c r="I185" s="113">
        <v>17486.404673180001</v>
      </c>
      <c r="J185" s="113">
        <v>1289.8053155299999</v>
      </c>
      <c r="K185" s="113">
        <v>20.307122440000001</v>
      </c>
      <c r="L185" s="113">
        <v>36.735213090000002</v>
      </c>
      <c r="M185" s="113">
        <v>1.26742161</v>
      </c>
      <c r="N185" s="113">
        <v>174.64153400999999</v>
      </c>
      <c r="O185" s="113">
        <v>301.27971165000002</v>
      </c>
      <c r="P185" s="113">
        <v>232.57783119999999</v>
      </c>
      <c r="Q185" s="113">
        <v>8.7257697000000007</v>
      </c>
      <c r="R185" s="113">
        <v>112.63814366</v>
      </c>
      <c r="S185" s="113">
        <v>5.4385000000000002E-4</v>
      </c>
      <c r="T185" s="113">
        <v>0.75587475000000004</v>
      </c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</row>
    <row r="186" spans="1:52">
      <c r="A186" s="8">
        <v>45870</v>
      </c>
      <c r="B186" s="113">
        <v>43888.743357450003</v>
      </c>
      <c r="C186" s="113">
        <v>7769.1721130100004</v>
      </c>
      <c r="D186" s="113">
        <v>260.93362210999999</v>
      </c>
      <c r="E186" s="113">
        <v>14410.691607049999</v>
      </c>
      <c r="F186" s="113">
        <v>424.56700812999998</v>
      </c>
      <c r="G186" s="113">
        <v>185.65995937</v>
      </c>
      <c r="H186" s="113">
        <v>678.15271158999997</v>
      </c>
      <c r="I186" s="113">
        <v>17799.00368423</v>
      </c>
      <c r="J186" s="113">
        <v>1318.63744118</v>
      </c>
      <c r="K186" s="113">
        <v>162.52320628000001</v>
      </c>
      <c r="L186" s="113">
        <v>49.323639630000002</v>
      </c>
      <c r="M186" s="113">
        <v>1.0301110099999999</v>
      </c>
      <c r="N186" s="113">
        <v>158.26901168000001</v>
      </c>
      <c r="O186" s="113">
        <v>293.35639687000003</v>
      </c>
      <c r="P186" s="113">
        <v>247.43166668999999</v>
      </c>
      <c r="Q186" s="113">
        <v>8.7520174700000002</v>
      </c>
      <c r="R186" s="113">
        <v>116.3211355</v>
      </c>
      <c r="S186" s="113">
        <v>4.1902206499999997</v>
      </c>
      <c r="T186" s="113">
        <v>0.72780500000000004</v>
      </c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</row>
    <row r="187" spans="1:52">
      <c r="A187" s="8">
        <v>45901</v>
      </c>
      <c r="B187" s="113">
        <v>44645.148319799999</v>
      </c>
      <c r="C187" s="113">
        <v>7772.2851520900003</v>
      </c>
      <c r="D187" s="113">
        <v>291.30434466999998</v>
      </c>
      <c r="E187" s="113">
        <v>14826.34966652</v>
      </c>
      <c r="F187" s="113">
        <v>415.48996739</v>
      </c>
      <c r="G187" s="113">
        <v>197.82761826000001</v>
      </c>
      <c r="H187" s="113">
        <v>645.47597071999996</v>
      </c>
      <c r="I187" s="113">
        <v>18082.234373439998</v>
      </c>
      <c r="J187" s="113">
        <v>1349.5152939899999</v>
      </c>
      <c r="K187" s="113">
        <v>161.62846508000001</v>
      </c>
      <c r="L187" s="113">
        <v>42.673183119999997</v>
      </c>
      <c r="M187" s="113">
        <v>49.540867919999997</v>
      </c>
      <c r="N187" s="113">
        <v>152.45142551999999</v>
      </c>
      <c r="O187" s="113">
        <v>285.94761503000001</v>
      </c>
      <c r="P187" s="113">
        <v>244.97234402999999</v>
      </c>
      <c r="Q187" s="113">
        <v>8.8311180199999999</v>
      </c>
      <c r="R187" s="113">
        <v>113.71322786</v>
      </c>
      <c r="S187" s="113">
        <v>4.1771399499999999</v>
      </c>
      <c r="T187" s="113">
        <v>0.73054618999999998</v>
      </c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</row>
    <row r="188" spans="1:52">
      <c r="A188" s="8">
        <v>45931</v>
      </c>
      <c r="B188" s="113">
        <v>46057.799973599998</v>
      </c>
      <c r="C188" s="113">
        <v>7607.7632808099997</v>
      </c>
      <c r="D188" s="113">
        <v>290.45608766999999</v>
      </c>
      <c r="E188" s="113">
        <v>16170.55699572</v>
      </c>
      <c r="F188" s="113">
        <v>447.12387100000001</v>
      </c>
      <c r="G188" s="113">
        <v>190.91782441000001</v>
      </c>
      <c r="H188" s="113">
        <v>676.76911746999997</v>
      </c>
      <c r="I188" s="113">
        <v>18247.412141199999</v>
      </c>
      <c r="J188" s="113">
        <v>1409.9351911700001</v>
      </c>
      <c r="K188" s="113">
        <v>161.78357398</v>
      </c>
      <c r="L188" s="113">
        <v>49.429395</v>
      </c>
      <c r="M188" s="113">
        <v>49.574800699999997</v>
      </c>
      <c r="N188" s="113">
        <v>155.42469753</v>
      </c>
      <c r="O188" s="113">
        <v>255.43557942000001</v>
      </c>
      <c r="P188" s="113">
        <v>218.46776148000001</v>
      </c>
      <c r="Q188" s="113">
        <v>8.8351146600000003</v>
      </c>
      <c r="R188" s="113">
        <v>112.77471506000001</v>
      </c>
      <c r="S188" s="113">
        <v>4.1515087099999999</v>
      </c>
      <c r="T188" s="113">
        <v>0.98831760999999996</v>
      </c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</row>
    <row r="189" spans="1:52">
      <c r="A189" s="8">
        <v>45962</v>
      </c>
      <c r="B189" s="113">
        <v>47669.807059430001</v>
      </c>
      <c r="C189" s="113">
        <v>7596.8286910799998</v>
      </c>
      <c r="D189" s="113">
        <v>290.75799634999998</v>
      </c>
      <c r="E189" s="113">
        <v>16851.62616005</v>
      </c>
      <c r="F189" s="113">
        <v>470.36331134</v>
      </c>
      <c r="G189" s="113">
        <v>212.75483545</v>
      </c>
      <c r="H189" s="113">
        <v>657.18787890999999</v>
      </c>
      <c r="I189" s="113">
        <v>19128.272664420001</v>
      </c>
      <c r="J189" s="113">
        <v>1430.06935731</v>
      </c>
      <c r="K189" s="113">
        <v>161.71975375</v>
      </c>
      <c r="L189" s="113">
        <v>60.43069011</v>
      </c>
      <c r="M189" s="113">
        <v>49.245517759999998</v>
      </c>
      <c r="N189" s="113">
        <v>163.14842668</v>
      </c>
      <c r="O189" s="113">
        <v>249.85269929</v>
      </c>
      <c r="P189" s="113">
        <v>220.58959745000001</v>
      </c>
      <c r="Q189" s="113">
        <v>8.9183105600000001</v>
      </c>
      <c r="R189" s="113">
        <v>113.00777767</v>
      </c>
      <c r="S189" s="113">
        <v>4.0422531099999999</v>
      </c>
      <c r="T189" s="113">
        <v>0.99113814</v>
      </c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</row>
    <row r="190" spans="1:52">
      <c r="A190" s="8">
        <v>45992</v>
      </c>
      <c r="B190" s="113">
        <v>54851.415489250001</v>
      </c>
      <c r="C190" s="113">
        <v>7551.23491973</v>
      </c>
      <c r="D190" s="113">
        <v>290.02197789000002</v>
      </c>
      <c r="E190" s="113">
        <v>19391.055647720001</v>
      </c>
      <c r="F190" s="113">
        <v>507.83827860999997</v>
      </c>
      <c r="G190" s="113">
        <v>223.51059959</v>
      </c>
      <c r="H190" s="113">
        <v>523.99488167000004</v>
      </c>
      <c r="I190" s="113">
        <v>24035.75972586</v>
      </c>
      <c r="J190" s="113">
        <v>1438.06387883</v>
      </c>
      <c r="K190" s="113">
        <v>19.007851420000001</v>
      </c>
      <c r="L190" s="113">
        <v>63.705718920000002</v>
      </c>
      <c r="M190" s="113">
        <v>49.091445190000002</v>
      </c>
      <c r="N190" s="113">
        <v>167.90388623999999</v>
      </c>
      <c r="O190" s="113">
        <v>252.99199426999999</v>
      </c>
      <c r="P190" s="113">
        <v>221.5754852</v>
      </c>
      <c r="Q190" s="113">
        <v>8.9237574199999994</v>
      </c>
      <c r="R190" s="113">
        <v>101.91140918000001</v>
      </c>
      <c r="S190" s="113">
        <v>3.8583336699999999</v>
      </c>
      <c r="T190" s="113">
        <v>0.96569784000000003</v>
      </c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4" customWidth="1"/>
    <col min="3" max="3" width="15.109375" style="24" customWidth="1"/>
    <col min="4" max="11" width="9.44140625" style="20" customWidth="1"/>
    <col min="12" max="13" width="12.33203125" style="24" customWidth="1"/>
    <col min="14" max="14" width="9.109375" style="24" collapsed="1"/>
    <col min="15" max="16384" width="9.109375" style="24"/>
  </cols>
  <sheetData>
    <row r="1" spans="1:20">
      <c r="A1" s="17" t="s">
        <v>157</v>
      </c>
    </row>
    <row r="2" spans="1:20" ht="5.25" customHeight="1"/>
    <row r="3" spans="1:20" ht="26.25" customHeight="1">
      <c r="A3" s="223" t="s">
        <v>68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20" ht="12.75" customHeight="1">
      <c r="A4" s="13" t="s">
        <v>130</v>
      </c>
    </row>
    <row r="5" spans="1:20" ht="12.75" customHeight="1">
      <c r="A5" s="26" t="s">
        <v>229</v>
      </c>
    </row>
    <row r="6" spans="1:20" s="30" customFormat="1" ht="12.75" customHeight="1">
      <c r="A6" s="225" t="s">
        <v>0</v>
      </c>
      <c r="B6" s="212" t="s">
        <v>1</v>
      </c>
      <c r="C6" s="212" t="s">
        <v>56</v>
      </c>
      <c r="D6" s="200" t="s">
        <v>2</v>
      </c>
      <c r="E6" s="201"/>
      <c r="F6" s="201"/>
      <c r="G6" s="201"/>
      <c r="H6" s="201"/>
      <c r="I6" s="201"/>
      <c r="J6" s="201"/>
      <c r="K6" s="202"/>
      <c r="L6" s="212" t="s">
        <v>55</v>
      </c>
      <c r="M6" s="228" t="s">
        <v>54</v>
      </c>
    </row>
    <row r="7" spans="1:20" s="30" customFormat="1" ht="12.75" customHeight="1">
      <c r="A7" s="226"/>
      <c r="B7" s="213"/>
      <c r="C7" s="213"/>
      <c r="D7" s="200" t="s">
        <v>17</v>
      </c>
      <c r="E7" s="201"/>
      <c r="F7" s="201"/>
      <c r="G7" s="202"/>
      <c r="H7" s="200" t="s">
        <v>9</v>
      </c>
      <c r="I7" s="201"/>
      <c r="J7" s="201"/>
      <c r="K7" s="202"/>
      <c r="L7" s="213"/>
      <c r="M7" s="229"/>
    </row>
    <row r="8" spans="1:20" ht="27.6">
      <c r="A8" s="227"/>
      <c r="B8" s="214"/>
      <c r="C8" s="214"/>
      <c r="D8" s="164" t="s">
        <v>13</v>
      </c>
      <c r="E8" s="164" t="s">
        <v>10</v>
      </c>
      <c r="F8" s="164" t="s">
        <v>11</v>
      </c>
      <c r="G8" s="164" t="s">
        <v>12</v>
      </c>
      <c r="H8" s="164" t="s">
        <v>13</v>
      </c>
      <c r="I8" s="164" t="s">
        <v>10</v>
      </c>
      <c r="J8" s="164" t="s">
        <v>11</v>
      </c>
      <c r="K8" s="164" t="s">
        <v>12</v>
      </c>
      <c r="L8" s="214"/>
      <c r="M8" s="230"/>
    </row>
    <row r="9" spans="1:20" ht="12.75" hidden="1" customHeight="1">
      <c r="A9" s="167"/>
      <c r="B9" s="166"/>
      <c r="C9" s="166"/>
      <c r="D9" s="164"/>
      <c r="E9" s="164"/>
      <c r="F9" s="164"/>
      <c r="G9" s="164"/>
      <c r="H9" s="164"/>
      <c r="I9" s="164"/>
      <c r="J9" s="164"/>
      <c r="K9" s="164"/>
      <c r="L9" s="166"/>
      <c r="M9" s="168"/>
    </row>
    <row r="10" spans="1:20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</row>
    <row r="11" spans="1:20" hidden="1" outlineLevel="1">
      <c r="A11" s="8">
        <v>40544</v>
      </c>
      <c r="B11" s="113">
        <v>87478.203783379999</v>
      </c>
      <c r="C11" s="113"/>
      <c r="D11" s="43"/>
      <c r="E11" s="43"/>
      <c r="F11" s="43"/>
      <c r="G11" s="43"/>
      <c r="H11" s="43"/>
      <c r="I11" s="43"/>
      <c r="J11" s="43"/>
      <c r="K11" s="4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hidden="1" outlineLevel="1">
      <c r="A12" s="8">
        <v>40575</v>
      </c>
      <c r="B12" s="113">
        <v>90281.385047410004</v>
      </c>
      <c r="C12" s="113"/>
      <c r="D12" s="43"/>
      <c r="E12" s="43"/>
      <c r="F12" s="43"/>
      <c r="G12" s="43"/>
      <c r="H12" s="43"/>
      <c r="I12" s="43"/>
      <c r="J12" s="43"/>
      <c r="K12" s="4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hidden="1" outlineLevel="1">
      <c r="A13" s="8">
        <v>40603</v>
      </c>
      <c r="B13" s="113">
        <v>97440.554785600005</v>
      </c>
      <c r="C13" s="113"/>
      <c r="D13" s="43"/>
      <c r="E13" s="43"/>
      <c r="F13" s="43"/>
      <c r="G13" s="43"/>
      <c r="H13" s="43"/>
      <c r="I13" s="43"/>
      <c r="J13" s="43"/>
      <c r="K13" s="4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hidden="1" outlineLevel="1">
      <c r="A14" s="8">
        <v>40634</v>
      </c>
      <c r="B14" s="113">
        <v>100296.69148024</v>
      </c>
      <c r="C14" s="113"/>
      <c r="D14" s="43"/>
      <c r="E14" s="43"/>
      <c r="F14" s="43"/>
      <c r="G14" s="43"/>
      <c r="H14" s="43"/>
      <c r="I14" s="43"/>
      <c r="J14" s="43"/>
      <c r="K14" s="4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hidden="1" outlineLevel="1">
      <c r="A15" s="8">
        <v>40664</v>
      </c>
      <c r="B15" s="113">
        <v>101653.9146438</v>
      </c>
      <c r="C15" s="113"/>
      <c r="D15" s="43"/>
      <c r="E15" s="43"/>
      <c r="F15" s="43"/>
      <c r="G15" s="43"/>
      <c r="H15" s="43"/>
      <c r="I15" s="43"/>
      <c r="J15" s="43"/>
      <c r="K15" s="4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 hidden="1" outlineLevel="1">
      <c r="A16" s="8">
        <v>40695</v>
      </c>
      <c r="B16" s="113">
        <v>102225.34654055</v>
      </c>
      <c r="C16" s="113"/>
      <c r="D16" s="43"/>
      <c r="E16" s="43"/>
      <c r="F16" s="43"/>
      <c r="G16" s="43"/>
      <c r="H16" s="43"/>
      <c r="I16" s="43"/>
      <c r="J16" s="43"/>
      <c r="K16" s="43"/>
      <c r="L16" s="113"/>
      <c r="M16" s="113"/>
      <c r="N16" s="113"/>
      <c r="O16" s="113"/>
      <c r="P16" s="113"/>
      <c r="Q16" s="113"/>
      <c r="R16" s="113"/>
      <c r="S16" s="113"/>
      <c r="T16" s="113"/>
    </row>
    <row r="17" spans="1:20" hidden="1" outlineLevel="1">
      <c r="A17" s="8">
        <v>40725</v>
      </c>
      <c r="B17" s="113">
        <v>103675.69510180999</v>
      </c>
      <c r="C17" s="113"/>
      <c r="D17" s="43"/>
      <c r="E17" s="43"/>
      <c r="F17" s="43"/>
      <c r="G17" s="43"/>
      <c r="H17" s="43"/>
      <c r="I17" s="43"/>
      <c r="J17" s="43"/>
      <c r="K17" s="43"/>
      <c r="L17" s="113"/>
      <c r="M17" s="113"/>
      <c r="N17" s="113"/>
      <c r="O17" s="113"/>
      <c r="P17" s="113"/>
      <c r="Q17" s="113"/>
      <c r="R17" s="113"/>
      <c r="S17" s="113"/>
      <c r="T17" s="113"/>
    </row>
    <row r="18" spans="1:20" hidden="1" outlineLevel="1">
      <c r="A18" s="8">
        <v>40756</v>
      </c>
      <c r="B18" s="113">
        <v>105000.24130805</v>
      </c>
      <c r="C18" s="113"/>
      <c r="D18" s="43"/>
      <c r="E18" s="43"/>
      <c r="F18" s="43"/>
      <c r="G18" s="43"/>
      <c r="H18" s="43"/>
      <c r="I18" s="43"/>
      <c r="J18" s="43"/>
      <c r="K18" s="43"/>
      <c r="L18" s="113"/>
      <c r="M18" s="113"/>
      <c r="N18" s="113"/>
      <c r="O18" s="113"/>
      <c r="P18" s="113"/>
      <c r="Q18" s="113"/>
      <c r="R18" s="113"/>
      <c r="S18" s="113"/>
      <c r="T18" s="113"/>
    </row>
    <row r="19" spans="1:20" hidden="1" outlineLevel="1">
      <c r="A19" s="8">
        <v>40787</v>
      </c>
      <c r="B19" s="113">
        <v>106378.45746262</v>
      </c>
      <c r="C19" s="113"/>
      <c r="D19" s="43"/>
      <c r="E19" s="43"/>
      <c r="F19" s="43"/>
      <c r="G19" s="43"/>
      <c r="H19" s="43"/>
      <c r="I19" s="43"/>
      <c r="J19" s="43"/>
      <c r="K19" s="4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1:20" hidden="1" outlineLevel="1">
      <c r="A20" s="8">
        <v>40817</v>
      </c>
      <c r="B20" s="113">
        <v>106252.32331471</v>
      </c>
      <c r="C20" s="113"/>
      <c r="D20" s="43"/>
      <c r="E20" s="43"/>
      <c r="F20" s="43"/>
      <c r="G20" s="43"/>
      <c r="H20" s="43"/>
      <c r="I20" s="43"/>
      <c r="J20" s="43"/>
      <c r="K20" s="43"/>
      <c r="L20" s="113"/>
      <c r="M20" s="113"/>
      <c r="N20" s="113"/>
      <c r="O20" s="113"/>
      <c r="P20" s="113"/>
      <c r="Q20" s="113"/>
      <c r="R20" s="113"/>
      <c r="S20" s="113"/>
      <c r="T20" s="113"/>
    </row>
    <row r="21" spans="1:20" hidden="1" outlineLevel="1">
      <c r="A21" s="8">
        <v>40848</v>
      </c>
      <c r="B21" s="113">
        <v>105344.75694467001</v>
      </c>
      <c r="C21" s="113"/>
      <c r="D21" s="43"/>
      <c r="E21" s="43"/>
      <c r="F21" s="43"/>
      <c r="G21" s="43"/>
      <c r="H21" s="43"/>
      <c r="I21" s="43"/>
      <c r="J21" s="43"/>
      <c r="K21" s="43"/>
      <c r="L21" s="113"/>
      <c r="M21" s="113"/>
      <c r="N21" s="113"/>
      <c r="O21" s="113"/>
      <c r="P21" s="113"/>
      <c r="Q21" s="113"/>
      <c r="R21" s="113"/>
      <c r="S21" s="113"/>
      <c r="T21" s="113"/>
    </row>
    <row r="22" spans="1:20" hidden="1" outlineLevel="1">
      <c r="A22" s="8">
        <v>40878</v>
      </c>
      <c r="B22" s="113">
        <v>106528.75566051</v>
      </c>
      <c r="C22" s="113"/>
      <c r="D22" s="43"/>
      <c r="E22" s="43"/>
      <c r="F22" s="43"/>
      <c r="G22" s="43"/>
      <c r="H22" s="43"/>
      <c r="I22" s="43"/>
      <c r="J22" s="43"/>
      <c r="K22" s="43"/>
      <c r="L22" s="113"/>
      <c r="M22" s="113"/>
      <c r="N22" s="113"/>
      <c r="O22" s="113"/>
      <c r="P22" s="113"/>
      <c r="Q22" s="113"/>
      <c r="R22" s="113"/>
      <c r="S22" s="113"/>
      <c r="T22" s="113"/>
    </row>
    <row r="23" spans="1:20" hidden="1" outlineLevel="1">
      <c r="A23" s="8">
        <v>40909</v>
      </c>
      <c r="B23" s="113">
        <v>106989.41567841001</v>
      </c>
      <c r="C23" s="113"/>
      <c r="D23" s="43"/>
      <c r="E23" s="43"/>
      <c r="F23" s="43"/>
      <c r="G23" s="43"/>
      <c r="H23" s="43"/>
      <c r="I23" s="43"/>
      <c r="J23" s="43"/>
      <c r="K23" s="43"/>
      <c r="L23" s="113"/>
      <c r="M23" s="113"/>
      <c r="N23" s="113"/>
      <c r="O23" s="113"/>
      <c r="P23" s="113"/>
      <c r="Q23" s="113"/>
      <c r="R23" s="113"/>
      <c r="S23" s="113"/>
      <c r="T23" s="113"/>
    </row>
    <row r="24" spans="1:20" hidden="1" outlineLevel="1">
      <c r="A24" s="8">
        <v>40940</v>
      </c>
      <c r="B24" s="113">
        <v>107720.51765589</v>
      </c>
      <c r="C24" s="113"/>
      <c r="D24" s="43"/>
      <c r="E24" s="43"/>
      <c r="F24" s="43"/>
      <c r="G24" s="43"/>
      <c r="H24" s="43"/>
      <c r="I24" s="43"/>
      <c r="J24" s="43"/>
      <c r="K24" s="4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hidden="1" outlineLevel="1">
      <c r="A25" s="8">
        <v>40969</v>
      </c>
      <c r="B25" s="113">
        <v>108499.1694955</v>
      </c>
      <c r="C25" s="113"/>
      <c r="D25" s="43"/>
      <c r="E25" s="43"/>
      <c r="F25" s="43"/>
      <c r="G25" s="43"/>
      <c r="H25" s="43"/>
      <c r="I25" s="43"/>
      <c r="J25" s="43"/>
      <c r="K25" s="4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hidden="1" outlineLevel="1">
      <c r="A26" s="8">
        <v>41000</v>
      </c>
      <c r="B26" s="113">
        <v>109427.38263037</v>
      </c>
      <c r="C26" s="113"/>
      <c r="D26" s="43"/>
      <c r="E26" s="43"/>
      <c r="F26" s="43"/>
      <c r="G26" s="43"/>
      <c r="H26" s="43"/>
      <c r="I26" s="43"/>
      <c r="J26" s="43"/>
      <c r="K26" s="4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hidden="1" outlineLevel="1">
      <c r="A27" s="8">
        <v>41030</v>
      </c>
      <c r="B27" s="113">
        <v>109672.42618667999</v>
      </c>
      <c r="C27" s="113"/>
      <c r="D27" s="43"/>
      <c r="E27" s="43"/>
      <c r="F27" s="43"/>
      <c r="G27" s="43"/>
      <c r="H27" s="43"/>
      <c r="I27" s="43"/>
      <c r="J27" s="43"/>
      <c r="K27" s="4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hidden="1" outlineLevel="1">
      <c r="A28" s="8">
        <v>41061</v>
      </c>
      <c r="B28" s="113">
        <v>113173.22063642</v>
      </c>
      <c r="C28" s="113"/>
      <c r="D28" s="43"/>
      <c r="E28" s="43"/>
      <c r="F28" s="43"/>
      <c r="G28" s="43"/>
      <c r="H28" s="43"/>
      <c r="I28" s="43"/>
      <c r="J28" s="43"/>
      <c r="K28" s="4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hidden="1" outlineLevel="1">
      <c r="A29" s="8">
        <v>41091</v>
      </c>
      <c r="B29" s="113">
        <v>115839.78397539</v>
      </c>
      <c r="C29" s="113"/>
      <c r="D29" s="43"/>
      <c r="E29" s="43"/>
      <c r="F29" s="43"/>
      <c r="G29" s="43"/>
      <c r="H29" s="43"/>
      <c r="I29" s="43"/>
      <c r="J29" s="43"/>
      <c r="K29" s="4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hidden="1" outlineLevel="1">
      <c r="A30" s="8">
        <v>41122</v>
      </c>
      <c r="B30" s="113">
        <v>117221.41409568</v>
      </c>
      <c r="C30" s="113"/>
      <c r="D30" s="43"/>
      <c r="E30" s="43"/>
      <c r="F30" s="43"/>
      <c r="G30" s="43"/>
      <c r="H30" s="43"/>
      <c r="I30" s="43"/>
      <c r="J30" s="43"/>
      <c r="K30" s="4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 hidden="1" outlineLevel="1">
      <c r="A31" s="8">
        <v>41153</v>
      </c>
      <c r="B31" s="113">
        <v>117861.45175553</v>
      </c>
      <c r="C31" s="113"/>
      <c r="D31" s="43"/>
      <c r="E31" s="43"/>
      <c r="F31" s="43"/>
      <c r="G31" s="43"/>
      <c r="H31" s="43"/>
      <c r="I31" s="43"/>
      <c r="J31" s="43"/>
      <c r="K31" s="4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1:20" hidden="1" outlineLevel="1">
      <c r="A32" s="8">
        <v>41183</v>
      </c>
      <c r="B32" s="113">
        <v>118961.69345296</v>
      </c>
      <c r="C32" s="113"/>
      <c r="D32" s="43"/>
      <c r="E32" s="43"/>
      <c r="F32" s="43"/>
      <c r="G32" s="43"/>
      <c r="H32" s="43"/>
      <c r="I32" s="43"/>
      <c r="J32" s="43"/>
      <c r="K32" s="43"/>
      <c r="L32" s="113"/>
      <c r="M32" s="113"/>
      <c r="N32" s="113"/>
      <c r="O32" s="113"/>
      <c r="P32" s="113"/>
      <c r="Q32" s="113"/>
      <c r="R32" s="113"/>
      <c r="S32" s="113"/>
      <c r="T32" s="113"/>
    </row>
    <row r="33" spans="1:20" hidden="1" outlineLevel="1">
      <c r="A33" s="8">
        <v>41214</v>
      </c>
      <c r="B33" s="113">
        <v>123772.91933434</v>
      </c>
      <c r="C33" s="113"/>
      <c r="D33" s="43"/>
      <c r="E33" s="43"/>
      <c r="F33" s="43"/>
      <c r="G33" s="43"/>
      <c r="H33" s="43"/>
      <c r="I33" s="43"/>
      <c r="J33" s="43"/>
      <c r="K33" s="4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0" hidden="1" outlineLevel="1">
      <c r="A34" s="8">
        <v>41244</v>
      </c>
      <c r="B34" s="113">
        <v>119999.86585289999</v>
      </c>
      <c r="C34" s="113"/>
      <c r="D34" s="43"/>
      <c r="E34" s="43"/>
      <c r="F34" s="43"/>
      <c r="G34" s="43"/>
      <c r="H34" s="43"/>
      <c r="I34" s="43"/>
      <c r="J34" s="43"/>
      <c r="K34" s="4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0" hidden="1" outlineLevel="1">
      <c r="A35" s="8">
        <v>41275</v>
      </c>
      <c r="B35" s="113">
        <v>122063.82833767</v>
      </c>
      <c r="C35" s="113"/>
      <c r="D35" s="43"/>
      <c r="E35" s="43"/>
      <c r="F35" s="43"/>
      <c r="G35" s="43"/>
      <c r="H35" s="43"/>
      <c r="I35" s="43"/>
      <c r="J35" s="43"/>
      <c r="K35" s="4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0" hidden="1" outlineLevel="1">
      <c r="A36" s="8">
        <v>41306</v>
      </c>
      <c r="B36" s="113">
        <v>124501.02323952</v>
      </c>
      <c r="C36" s="113">
        <v>1912.91451274</v>
      </c>
      <c r="D36" s="113">
        <v>1117.4334401199999</v>
      </c>
      <c r="E36" s="113">
        <v>91.770402270000005</v>
      </c>
      <c r="F36" s="113">
        <v>506.04026861</v>
      </c>
      <c r="G36" s="113">
        <v>519.62276924000003</v>
      </c>
      <c r="H36" s="113">
        <v>795.48107261999996</v>
      </c>
      <c r="I36" s="113">
        <v>20.058047670000001</v>
      </c>
      <c r="J36" s="113">
        <v>113.02326437000001</v>
      </c>
      <c r="K36" s="113">
        <v>662.39976058000002</v>
      </c>
      <c r="L36" s="113">
        <v>122588.10872677999</v>
      </c>
      <c r="M36" s="113">
        <v>5028.2703954500003</v>
      </c>
      <c r="N36" s="113"/>
      <c r="O36" s="113"/>
      <c r="P36" s="113"/>
      <c r="Q36" s="113"/>
      <c r="R36" s="113"/>
      <c r="S36" s="113"/>
      <c r="T36" s="113"/>
    </row>
    <row r="37" spans="1:20" hidden="1" outlineLevel="1">
      <c r="A37" s="8">
        <v>41334</v>
      </c>
      <c r="B37" s="113">
        <v>124408.47076623001</v>
      </c>
      <c r="C37" s="113">
        <v>1926.6672247900001</v>
      </c>
      <c r="D37" s="113">
        <v>1129.67297945</v>
      </c>
      <c r="E37" s="113">
        <v>90.916908250000006</v>
      </c>
      <c r="F37" s="113">
        <v>516.51628581</v>
      </c>
      <c r="G37" s="113">
        <v>522.23978538999995</v>
      </c>
      <c r="H37" s="113">
        <v>796.99424534000002</v>
      </c>
      <c r="I37" s="113">
        <v>20.058047670000001</v>
      </c>
      <c r="J37" s="113">
        <v>112.02971343</v>
      </c>
      <c r="K37" s="113">
        <v>664.90648424000005</v>
      </c>
      <c r="L37" s="113">
        <v>122481.80354143999</v>
      </c>
      <c r="M37" s="113">
        <v>5354.9983692300002</v>
      </c>
      <c r="N37" s="113"/>
      <c r="O37" s="113"/>
      <c r="P37" s="113"/>
      <c r="Q37" s="113"/>
      <c r="R37" s="113"/>
      <c r="S37" s="113"/>
      <c r="T37" s="113"/>
    </row>
    <row r="38" spans="1:20" hidden="1" outlineLevel="1">
      <c r="A38" s="8">
        <v>41365</v>
      </c>
      <c r="B38" s="113">
        <v>124080.89395380999</v>
      </c>
      <c r="C38" s="113">
        <v>1946.2394694899999</v>
      </c>
      <c r="D38" s="113">
        <v>1142.6519183400001</v>
      </c>
      <c r="E38" s="113">
        <v>91.331489199999993</v>
      </c>
      <c r="F38" s="113">
        <v>528.80945724000003</v>
      </c>
      <c r="G38" s="113">
        <v>522.51097189999996</v>
      </c>
      <c r="H38" s="113">
        <v>803.58755114999997</v>
      </c>
      <c r="I38" s="113">
        <v>20.058047670000001</v>
      </c>
      <c r="J38" s="113">
        <v>113.11824647</v>
      </c>
      <c r="K38" s="113">
        <v>670.41125700999999</v>
      </c>
      <c r="L38" s="113">
        <v>122134.65448432</v>
      </c>
      <c r="M38" s="113">
        <v>4935.1115812799999</v>
      </c>
      <c r="N38" s="113"/>
      <c r="O38" s="113"/>
      <c r="P38" s="113"/>
      <c r="Q38" s="113"/>
      <c r="R38" s="113"/>
      <c r="S38" s="113"/>
      <c r="T38" s="113"/>
    </row>
    <row r="39" spans="1:20" hidden="1" outlineLevel="1">
      <c r="A39" s="8">
        <v>41395</v>
      </c>
      <c r="B39" s="113">
        <v>124343.18399924001</v>
      </c>
      <c r="C39" s="113">
        <v>1958.80215333</v>
      </c>
      <c r="D39" s="113">
        <v>1153.21229563</v>
      </c>
      <c r="E39" s="113">
        <v>90.415642349999999</v>
      </c>
      <c r="F39" s="113">
        <v>536.34251366000001</v>
      </c>
      <c r="G39" s="113">
        <v>526.45413961999998</v>
      </c>
      <c r="H39" s="113">
        <v>805.58985770000004</v>
      </c>
      <c r="I39" s="113">
        <v>20.058047670000001</v>
      </c>
      <c r="J39" s="113">
        <v>112.22138413</v>
      </c>
      <c r="K39" s="113">
        <v>673.31042590000004</v>
      </c>
      <c r="L39" s="113">
        <v>122384.38184591</v>
      </c>
      <c r="M39" s="113">
        <v>4856.0897308800004</v>
      </c>
      <c r="N39" s="113"/>
      <c r="O39" s="113"/>
      <c r="P39" s="113"/>
      <c r="Q39" s="113"/>
      <c r="R39" s="113"/>
      <c r="S39" s="113"/>
      <c r="T39" s="113"/>
    </row>
    <row r="40" spans="1:20" hidden="1" outlineLevel="1">
      <c r="A40" s="8">
        <v>41426</v>
      </c>
      <c r="B40" s="113">
        <v>127668.35316533</v>
      </c>
      <c r="C40" s="113">
        <v>1961.0647200999999</v>
      </c>
      <c r="D40" s="113">
        <v>1151.1348339900001</v>
      </c>
      <c r="E40" s="113">
        <v>89.408355099999994</v>
      </c>
      <c r="F40" s="113">
        <v>532.90309221999996</v>
      </c>
      <c r="G40" s="113">
        <v>528.82338666999999</v>
      </c>
      <c r="H40" s="113">
        <v>809.92988610999998</v>
      </c>
      <c r="I40" s="113">
        <v>20.058047670000001</v>
      </c>
      <c r="J40" s="113">
        <v>113.18731793000001</v>
      </c>
      <c r="K40" s="113">
        <v>676.68452050999997</v>
      </c>
      <c r="L40" s="113">
        <v>125707.28844523001</v>
      </c>
      <c r="M40" s="113">
        <v>4401.1015868799996</v>
      </c>
      <c r="N40" s="113"/>
      <c r="O40" s="113"/>
      <c r="P40" s="113"/>
      <c r="Q40" s="113"/>
      <c r="R40" s="113"/>
      <c r="S40" s="113"/>
      <c r="T40" s="113"/>
    </row>
    <row r="41" spans="1:20" hidden="1" outlineLevel="1">
      <c r="A41" s="8">
        <v>41456</v>
      </c>
      <c r="B41" s="113">
        <v>127967.15189821</v>
      </c>
      <c r="C41" s="113">
        <v>1888.4785342299999</v>
      </c>
      <c r="D41" s="113">
        <v>1161.37184379</v>
      </c>
      <c r="E41" s="113">
        <v>88.462706999999995</v>
      </c>
      <c r="F41" s="113">
        <v>583.12143700000001</v>
      </c>
      <c r="G41" s="113">
        <v>489.78769978999998</v>
      </c>
      <c r="H41" s="113">
        <v>727.10669043999997</v>
      </c>
      <c r="I41" s="113">
        <v>20.058047670000001</v>
      </c>
      <c r="J41" s="113">
        <v>112.50893949</v>
      </c>
      <c r="K41" s="113">
        <v>594.53970328000003</v>
      </c>
      <c r="L41" s="113">
        <v>126078.67336397999</v>
      </c>
      <c r="M41" s="113">
        <v>4490.2243538599996</v>
      </c>
      <c r="N41" s="113"/>
      <c r="O41" s="113"/>
      <c r="P41" s="113"/>
      <c r="Q41" s="113"/>
      <c r="R41" s="113"/>
      <c r="S41" s="113"/>
      <c r="T41" s="113"/>
    </row>
    <row r="42" spans="1:20" hidden="1" outlineLevel="1">
      <c r="A42" s="8">
        <v>41487</v>
      </c>
      <c r="B42" s="113">
        <v>128739.16926434</v>
      </c>
      <c r="C42" s="113">
        <v>1898.73801426</v>
      </c>
      <c r="D42" s="113">
        <v>1170.1085197499999</v>
      </c>
      <c r="E42" s="113">
        <v>88.492839689999997</v>
      </c>
      <c r="F42" s="113">
        <v>590.28522041999997</v>
      </c>
      <c r="G42" s="113">
        <v>491.33045964000002</v>
      </c>
      <c r="H42" s="113">
        <v>728.62949450999997</v>
      </c>
      <c r="I42" s="113">
        <v>20.058047670000001</v>
      </c>
      <c r="J42" s="113">
        <v>112.56458467</v>
      </c>
      <c r="K42" s="113">
        <v>596.00686216999998</v>
      </c>
      <c r="L42" s="113">
        <v>126840.43125008</v>
      </c>
      <c r="M42" s="113">
        <v>4558.6736078000004</v>
      </c>
      <c r="N42" s="113"/>
      <c r="O42" s="113"/>
      <c r="P42" s="113"/>
      <c r="Q42" s="113"/>
      <c r="R42" s="113"/>
      <c r="S42" s="113"/>
      <c r="T42" s="113"/>
    </row>
    <row r="43" spans="1:20" hidden="1" outlineLevel="1">
      <c r="A43" s="8">
        <v>41518</v>
      </c>
      <c r="B43" s="113">
        <v>129821.68907759999</v>
      </c>
      <c r="C43" s="113">
        <v>1884.7355371399999</v>
      </c>
      <c r="D43" s="113">
        <v>1185.60594999</v>
      </c>
      <c r="E43" s="113">
        <v>89.507894480000004</v>
      </c>
      <c r="F43" s="113">
        <v>604.80021839999995</v>
      </c>
      <c r="G43" s="113">
        <v>491.29783710999999</v>
      </c>
      <c r="H43" s="113">
        <v>699.12958715000002</v>
      </c>
      <c r="I43" s="113">
        <v>16.869121150000002</v>
      </c>
      <c r="J43" s="113">
        <v>113.62868709999999</v>
      </c>
      <c r="K43" s="113">
        <v>568.63177889999997</v>
      </c>
      <c r="L43" s="113">
        <v>127936.95354046</v>
      </c>
      <c r="M43" s="113">
        <v>4659.8531017799996</v>
      </c>
      <c r="N43" s="113"/>
      <c r="O43" s="113"/>
      <c r="P43" s="113"/>
      <c r="Q43" s="113"/>
      <c r="R43" s="113"/>
      <c r="S43" s="113"/>
      <c r="T43" s="113"/>
    </row>
    <row r="44" spans="1:20" hidden="1" outlineLevel="1">
      <c r="A44" s="8">
        <v>41548</v>
      </c>
      <c r="B44" s="113">
        <v>132112.67860662</v>
      </c>
      <c r="C44" s="113">
        <v>1895.5958479999999</v>
      </c>
      <c r="D44" s="113">
        <v>1197.23653182</v>
      </c>
      <c r="E44" s="113">
        <v>88.60759118</v>
      </c>
      <c r="F44" s="113">
        <v>614.47835525000005</v>
      </c>
      <c r="G44" s="113">
        <v>494.15058539</v>
      </c>
      <c r="H44" s="113">
        <v>698.35931617999995</v>
      </c>
      <c r="I44" s="113">
        <v>16.869121150000002</v>
      </c>
      <c r="J44" s="113">
        <v>112.93147146</v>
      </c>
      <c r="K44" s="113">
        <v>568.55872356999998</v>
      </c>
      <c r="L44" s="113">
        <v>130217.08275862</v>
      </c>
      <c r="M44" s="113">
        <v>4549.7493679500003</v>
      </c>
      <c r="N44" s="113"/>
      <c r="O44" s="113"/>
      <c r="P44" s="113"/>
      <c r="Q44" s="113"/>
      <c r="R44" s="113"/>
      <c r="S44" s="113"/>
      <c r="T44" s="113"/>
    </row>
    <row r="45" spans="1:20" hidden="1" outlineLevel="1">
      <c r="A45" s="8">
        <v>41579</v>
      </c>
      <c r="B45" s="113">
        <v>133485.10255027001</v>
      </c>
      <c r="C45" s="113">
        <v>1900.63049998</v>
      </c>
      <c r="D45" s="113">
        <v>1211.75535042</v>
      </c>
      <c r="E45" s="113">
        <v>89.546929910000003</v>
      </c>
      <c r="F45" s="113">
        <v>641.56134012999996</v>
      </c>
      <c r="G45" s="113">
        <v>480.64708037999998</v>
      </c>
      <c r="H45" s="113">
        <v>688.87514955999995</v>
      </c>
      <c r="I45" s="113">
        <v>0.75424201999999996</v>
      </c>
      <c r="J45" s="113">
        <v>112.87075086</v>
      </c>
      <c r="K45" s="113">
        <v>575.25015668000003</v>
      </c>
      <c r="L45" s="113">
        <v>131584.47205029</v>
      </c>
      <c r="M45" s="113">
        <v>4210.3616057199997</v>
      </c>
      <c r="N45" s="113"/>
      <c r="O45" s="113"/>
      <c r="P45" s="113"/>
      <c r="Q45" s="113"/>
      <c r="R45" s="113"/>
      <c r="S45" s="113"/>
      <c r="T45" s="113"/>
    </row>
    <row r="46" spans="1:20" hidden="1" outlineLevel="1">
      <c r="A46" s="8">
        <v>41609</v>
      </c>
      <c r="B46" s="113">
        <v>142364.61530383001</v>
      </c>
      <c r="C46" s="113">
        <v>1817.2260063799999</v>
      </c>
      <c r="D46" s="113">
        <v>1125.93772128</v>
      </c>
      <c r="E46" s="113">
        <v>6.1834850699999997</v>
      </c>
      <c r="F46" s="113">
        <v>644.85703598999999</v>
      </c>
      <c r="G46" s="113">
        <v>474.89720022</v>
      </c>
      <c r="H46" s="113">
        <v>691.28828510000005</v>
      </c>
      <c r="I46" s="113">
        <v>0.75424201999999996</v>
      </c>
      <c r="J46" s="113">
        <v>309.77592413999997</v>
      </c>
      <c r="K46" s="113">
        <v>380.75811893999997</v>
      </c>
      <c r="L46" s="113">
        <v>140547.38929744999</v>
      </c>
      <c r="M46" s="113">
        <v>4329.7539345100004</v>
      </c>
      <c r="N46" s="113"/>
      <c r="O46" s="113"/>
      <c r="P46" s="113"/>
      <c r="Q46" s="113"/>
      <c r="R46" s="113"/>
      <c r="S46" s="113"/>
      <c r="T46" s="113"/>
    </row>
    <row r="47" spans="1:20" hidden="1" outlineLevel="1">
      <c r="A47" s="8">
        <v>41640</v>
      </c>
      <c r="B47" s="113">
        <v>135160.32909633999</v>
      </c>
      <c r="C47" s="113">
        <v>1817.3601278599999</v>
      </c>
      <c r="D47" s="113">
        <v>1125.8031420499999</v>
      </c>
      <c r="E47" s="113">
        <v>6.1368062600000002</v>
      </c>
      <c r="F47" s="113">
        <v>538.06356811000001</v>
      </c>
      <c r="G47" s="113">
        <v>581.60276768000006</v>
      </c>
      <c r="H47" s="113">
        <v>691.55698581000001</v>
      </c>
      <c r="I47" s="113">
        <v>0.75424201999999996</v>
      </c>
      <c r="J47" s="113">
        <v>310.20491421999998</v>
      </c>
      <c r="K47" s="113">
        <v>380.59782956999999</v>
      </c>
      <c r="L47" s="113">
        <v>133342.96896847998</v>
      </c>
      <c r="M47" s="113">
        <v>3744.5646313699999</v>
      </c>
      <c r="N47" s="113"/>
      <c r="O47" s="113"/>
      <c r="P47" s="113"/>
      <c r="Q47" s="113"/>
      <c r="R47" s="113"/>
      <c r="S47" s="113"/>
      <c r="T47" s="113"/>
    </row>
    <row r="48" spans="1:20" hidden="1" outlineLevel="1">
      <c r="A48" s="8">
        <v>41671</v>
      </c>
      <c r="B48" s="113">
        <v>143775.01199966</v>
      </c>
      <c r="C48" s="113">
        <v>2000.89885574</v>
      </c>
      <c r="D48" s="113">
        <v>1136.40891212</v>
      </c>
      <c r="E48" s="113">
        <v>6.7641152</v>
      </c>
      <c r="F48" s="113">
        <v>944.40108373999999</v>
      </c>
      <c r="G48" s="113">
        <v>185.24371317999999</v>
      </c>
      <c r="H48" s="113">
        <v>864.48994361999996</v>
      </c>
      <c r="I48" s="113">
        <v>0.94233542999999997</v>
      </c>
      <c r="J48" s="113">
        <v>859.14224191000005</v>
      </c>
      <c r="K48" s="113">
        <v>4.40536628</v>
      </c>
      <c r="L48" s="113">
        <v>141774.11314392</v>
      </c>
      <c r="M48" s="113">
        <v>4565.1465252400003</v>
      </c>
      <c r="N48" s="113"/>
      <c r="O48" s="113"/>
      <c r="P48" s="113"/>
      <c r="Q48" s="113"/>
      <c r="R48" s="113"/>
      <c r="S48" s="113"/>
      <c r="T48" s="113"/>
    </row>
    <row r="49" spans="1:20" hidden="1" outlineLevel="1">
      <c r="A49" s="8">
        <v>41699</v>
      </c>
      <c r="B49" s="113">
        <v>141186.4806104</v>
      </c>
      <c r="C49" s="113">
        <v>2068.84505648</v>
      </c>
      <c r="D49" s="113">
        <v>1108.4129219399999</v>
      </c>
      <c r="E49" s="113">
        <v>14.67924842</v>
      </c>
      <c r="F49" s="113">
        <v>174.3588982</v>
      </c>
      <c r="G49" s="113">
        <v>919.37477532000003</v>
      </c>
      <c r="H49" s="113">
        <v>960.43213453999999</v>
      </c>
      <c r="I49" s="113">
        <v>1.0337069400000001</v>
      </c>
      <c r="J49" s="113">
        <v>429.86776642000001</v>
      </c>
      <c r="K49" s="113">
        <v>529.53066118000004</v>
      </c>
      <c r="L49" s="113">
        <v>139117.63555392</v>
      </c>
      <c r="M49" s="113">
        <v>4560.8934616899996</v>
      </c>
      <c r="N49" s="113"/>
      <c r="O49" s="113"/>
      <c r="P49" s="113"/>
      <c r="Q49" s="113"/>
      <c r="R49" s="113"/>
      <c r="S49" s="113"/>
      <c r="T49" s="113"/>
    </row>
    <row r="50" spans="1:20" hidden="1" outlineLevel="1">
      <c r="A50" s="8">
        <v>41730</v>
      </c>
      <c r="B50" s="113">
        <v>142624.02148985001</v>
      </c>
      <c r="C50" s="113">
        <v>2121.25036288</v>
      </c>
      <c r="D50" s="113">
        <v>1117.0318437999999</v>
      </c>
      <c r="E50" s="113">
        <v>6.6399869000000002</v>
      </c>
      <c r="F50" s="113">
        <v>926.05668386000002</v>
      </c>
      <c r="G50" s="113">
        <v>184.33517304</v>
      </c>
      <c r="H50" s="113">
        <v>1004.21851908</v>
      </c>
      <c r="I50" s="113">
        <v>1.07588533</v>
      </c>
      <c r="J50" s="113">
        <v>998.18149140000003</v>
      </c>
      <c r="K50" s="113">
        <v>4.9611423500000003</v>
      </c>
      <c r="L50" s="113">
        <v>140502.77112696998</v>
      </c>
      <c r="M50" s="113">
        <v>4300.2913756600001</v>
      </c>
      <c r="N50" s="113"/>
      <c r="O50" s="113"/>
      <c r="P50" s="113"/>
      <c r="Q50" s="113"/>
      <c r="R50" s="113"/>
      <c r="S50" s="113"/>
      <c r="T50" s="113"/>
    </row>
    <row r="51" spans="1:20" hidden="1" outlineLevel="1">
      <c r="A51" s="8">
        <v>41760</v>
      </c>
      <c r="B51" s="113">
        <v>143102.41018728999</v>
      </c>
      <c r="C51" s="113">
        <v>2168.6163170200002</v>
      </c>
      <c r="D51" s="113">
        <v>1127.7071739200001</v>
      </c>
      <c r="E51" s="113">
        <v>6.60356553</v>
      </c>
      <c r="F51" s="113">
        <v>937.17278174</v>
      </c>
      <c r="G51" s="113">
        <v>183.93082665</v>
      </c>
      <c r="H51" s="113">
        <v>1040.9091430999999</v>
      </c>
      <c r="I51" s="113">
        <v>1.11112192</v>
      </c>
      <c r="J51" s="113">
        <v>1034.7045489899999</v>
      </c>
      <c r="K51" s="113">
        <v>5.09347219</v>
      </c>
      <c r="L51" s="113">
        <v>140933.79387027002</v>
      </c>
      <c r="M51" s="113">
        <v>4407.7550422100003</v>
      </c>
      <c r="N51" s="113"/>
      <c r="O51" s="113"/>
      <c r="P51" s="113"/>
      <c r="Q51" s="113"/>
      <c r="R51" s="113"/>
      <c r="S51" s="113"/>
      <c r="T51" s="113"/>
    </row>
    <row r="52" spans="1:20" hidden="1" outlineLevel="1">
      <c r="A52" s="8">
        <v>41791</v>
      </c>
      <c r="B52" s="113">
        <v>143063.03298113</v>
      </c>
      <c r="C52" s="113">
        <v>2079.0518702499999</v>
      </c>
      <c r="D52" s="113">
        <v>1034.89158281</v>
      </c>
      <c r="E52" s="113">
        <v>6.5254417</v>
      </c>
      <c r="F52" s="113">
        <v>179.66985253999999</v>
      </c>
      <c r="G52" s="113">
        <v>848.69628856999998</v>
      </c>
      <c r="H52" s="113">
        <v>1044.16028744</v>
      </c>
      <c r="I52" s="113">
        <v>1.11568427</v>
      </c>
      <c r="J52" s="113">
        <v>469.37959024000003</v>
      </c>
      <c r="K52" s="113">
        <v>573.66501292999999</v>
      </c>
      <c r="L52" s="113">
        <v>140983.98111088001</v>
      </c>
      <c r="M52" s="113">
        <v>4219.3044667200002</v>
      </c>
      <c r="N52" s="113"/>
      <c r="O52" s="113"/>
      <c r="P52" s="113"/>
      <c r="Q52" s="113"/>
      <c r="R52" s="113"/>
      <c r="S52" s="113"/>
      <c r="T52" s="113"/>
    </row>
    <row r="53" spans="1:20" hidden="1" outlineLevel="1">
      <c r="A53" s="8">
        <v>41821</v>
      </c>
      <c r="B53" s="113">
        <v>142493.37742634999</v>
      </c>
      <c r="C53" s="113">
        <v>2119.5213983100002</v>
      </c>
      <c r="D53" s="113">
        <v>1046.10630818</v>
      </c>
      <c r="E53" s="113">
        <v>6.3617189500000002</v>
      </c>
      <c r="F53" s="113">
        <v>182.94149252</v>
      </c>
      <c r="G53" s="113">
        <v>856.80309670999998</v>
      </c>
      <c r="H53" s="113">
        <v>1073.41509013</v>
      </c>
      <c r="I53" s="113">
        <v>1.1415304399999999</v>
      </c>
      <c r="J53" s="113">
        <v>482.24244901999998</v>
      </c>
      <c r="K53" s="113">
        <v>590.03111066999998</v>
      </c>
      <c r="L53" s="113">
        <v>140373.85602804</v>
      </c>
      <c r="M53" s="113">
        <v>4471.6568208099998</v>
      </c>
      <c r="N53" s="113"/>
      <c r="O53" s="113"/>
      <c r="P53" s="113"/>
      <c r="Q53" s="113"/>
      <c r="R53" s="113"/>
      <c r="S53" s="113"/>
      <c r="T53" s="113"/>
    </row>
    <row r="54" spans="1:20" hidden="1" outlineLevel="1">
      <c r="A54" s="8">
        <v>41852</v>
      </c>
      <c r="B54" s="113">
        <v>145316.91954685</v>
      </c>
      <c r="C54" s="113">
        <v>2259.3791557300001</v>
      </c>
      <c r="D54" s="113">
        <v>1054.7886632</v>
      </c>
      <c r="E54" s="113">
        <v>6.3616098900000004</v>
      </c>
      <c r="F54" s="113">
        <v>185.4253028</v>
      </c>
      <c r="G54" s="113">
        <v>863.00175050999997</v>
      </c>
      <c r="H54" s="113">
        <v>1204.5904925299999</v>
      </c>
      <c r="I54" s="113">
        <v>1.2838794899999999</v>
      </c>
      <c r="J54" s="113">
        <v>544.19979940999997</v>
      </c>
      <c r="K54" s="113">
        <v>659.10681363000003</v>
      </c>
      <c r="L54" s="113">
        <v>143057.54039112001</v>
      </c>
      <c r="M54" s="113">
        <v>6303.3796668499999</v>
      </c>
      <c r="N54" s="113"/>
      <c r="O54" s="113"/>
      <c r="P54" s="113"/>
      <c r="Q54" s="113"/>
      <c r="R54" s="113"/>
      <c r="S54" s="113"/>
      <c r="T54" s="113"/>
    </row>
    <row r="55" spans="1:20" hidden="1" outlineLevel="1">
      <c r="A55" s="8">
        <v>41883</v>
      </c>
      <c r="B55" s="113">
        <v>141468.60842380999</v>
      </c>
      <c r="C55" s="113">
        <v>2163.1648165500001</v>
      </c>
      <c r="D55" s="113">
        <v>1013.99048479</v>
      </c>
      <c r="E55" s="113">
        <v>6.2150923999999996</v>
      </c>
      <c r="F55" s="113">
        <v>187.27560661999999</v>
      </c>
      <c r="G55" s="113">
        <v>820.49978577000002</v>
      </c>
      <c r="H55" s="113">
        <v>1149.1743317600001</v>
      </c>
      <c r="I55" s="113">
        <v>1.2219216100000001</v>
      </c>
      <c r="J55" s="113">
        <v>519.66522193000003</v>
      </c>
      <c r="K55" s="113">
        <v>628.28718821999996</v>
      </c>
      <c r="L55" s="113">
        <v>139305.44360726001</v>
      </c>
      <c r="M55" s="113">
        <v>5917.6373601900004</v>
      </c>
      <c r="N55" s="113"/>
      <c r="O55" s="113"/>
      <c r="P55" s="113"/>
      <c r="Q55" s="113"/>
      <c r="R55" s="113"/>
      <c r="S55" s="113"/>
      <c r="T55" s="113"/>
    </row>
    <row r="56" spans="1:20" hidden="1" outlineLevel="1">
      <c r="A56" s="8">
        <v>41913</v>
      </c>
      <c r="B56" s="113">
        <v>140118.69615258</v>
      </c>
      <c r="C56" s="113">
        <v>2104.9606676799999</v>
      </c>
      <c r="D56" s="113">
        <v>950.77006334999999</v>
      </c>
      <c r="E56" s="113">
        <v>6.1294973500000003</v>
      </c>
      <c r="F56" s="113">
        <v>189.51450482000001</v>
      </c>
      <c r="G56" s="113">
        <v>755.12606117999997</v>
      </c>
      <c r="H56" s="113">
        <v>1154.19060433</v>
      </c>
      <c r="I56" s="113">
        <v>1.2220630699999999</v>
      </c>
      <c r="J56" s="113">
        <v>521.85229403000005</v>
      </c>
      <c r="K56" s="113">
        <v>631.11624723</v>
      </c>
      <c r="L56" s="113">
        <v>138013.73548489998</v>
      </c>
      <c r="M56" s="113">
        <v>5999.0683774899999</v>
      </c>
      <c r="N56" s="113"/>
      <c r="O56" s="113"/>
      <c r="P56" s="113"/>
      <c r="Q56" s="113"/>
      <c r="R56" s="113"/>
      <c r="S56" s="113"/>
      <c r="T56" s="113"/>
    </row>
    <row r="57" spans="1:20" hidden="1" outlineLevel="1">
      <c r="A57" s="8">
        <v>41944</v>
      </c>
      <c r="B57" s="113">
        <v>145797.94703074</v>
      </c>
      <c r="C57" s="113">
        <v>2293.4813725200001</v>
      </c>
      <c r="D57" s="113">
        <v>958.68641993999995</v>
      </c>
      <c r="E57" s="113">
        <v>6.1255347999999996</v>
      </c>
      <c r="F57" s="113">
        <v>191.71660904999999</v>
      </c>
      <c r="G57" s="113">
        <v>760.84427608999999</v>
      </c>
      <c r="H57" s="113">
        <v>1334.79495258</v>
      </c>
      <c r="I57" s="113">
        <v>1.41254244</v>
      </c>
      <c r="J57" s="113">
        <v>605.22643602000005</v>
      </c>
      <c r="K57" s="113">
        <v>728.15597412</v>
      </c>
      <c r="L57" s="113">
        <v>143504.46565822</v>
      </c>
      <c r="M57" s="113">
        <v>5498.2820095200004</v>
      </c>
      <c r="N57" s="113"/>
      <c r="O57" s="113"/>
      <c r="P57" s="113"/>
      <c r="Q57" s="113"/>
      <c r="R57" s="113"/>
      <c r="S57" s="113"/>
      <c r="T57" s="113"/>
    </row>
    <row r="58" spans="1:20" hidden="1" outlineLevel="1">
      <c r="A58" s="8">
        <v>41974</v>
      </c>
      <c r="B58" s="113">
        <v>150627.71401006001</v>
      </c>
      <c r="C58" s="113">
        <v>2374.9661056499999</v>
      </c>
      <c r="D58" s="113">
        <v>965.09634833999996</v>
      </c>
      <c r="E58" s="113">
        <v>1.7566181000000001</v>
      </c>
      <c r="F58" s="113">
        <v>194.60414159000001</v>
      </c>
      <c r="G58" s="113">
        <v>768.73558864999995</v>
      </c>
      <c r="H58" s="113">
        <v>1409.8697573100001</v>
      </c>
      <c r="I58" s="113">
        <v>1.4879654099999999</v>
      </c>
      <c r="J58" s="113">
        <v>637.00701302000004</v>
      </c>
      <c r="K58" s="113">
        <v>771.37477888000001</v>
      </c>
      <c r="L58" s="113">
        <v>148252.74790441</v>
      </c>
      <c r="M58" s="113">
        <v>7949.9814190099996</v>
      </c>
      <c r="N58" s="113"/>
      <c r="O58" s="113"/>
      <c r="P58" s="113"/>
      <c r="Q58" s="113"/>
      <c r="R58" s="113"/>
      <c r="S58" s="113"/>
      <c r="T58" s="113"/>
    </row>
    <row r="59" spans="1:20" hidden="1" outlineLevel="1">
      <c r="A59" s="8">
        <v>42005</v>
      </c>
      <c r="B59" s="113">
        <v>150272.06694801999</v>
      </c>
      <c r="C59" s="113">
        <v>2402.6260922000001</v>
      </c>
      <c r="D59" s="113">
        <v>956.19243816999995</v>
      </c>
      <c r="E59" s="113">
        <v>1.6676890499999999</v>
      </c>
      <c r="F59" s="113">
        <v>193.79745747000001</v>
      </c>
      <c r="G59" s="113">
        <v>760.72729164999998</v>
      </c>
      <c r="H59" s="113">
        <v>1446.4336540300001</v>
      </c>
      <c r="I59" s="113">
        <v>1.52469718</v>
      </c>
      <c r="J59" s="113">
        <v>654.04044495000005</v>
      </c>
      <c r="K59" s="113">
        <v>790.86851190000004</v>
      </c>
      <c r="L59" s="113">
        <v>147869.44085581999</v>
      </c>
      <c r="M59" s="113">
        <v>7787.3830198599999</v>
      </c>
      <c r="N59" s="113"/>
      <c r="O59" s="113"/>
      <c r="P59" s="113"/>
      <c r="Q59" s="113"/>
      <c r="R59" s="113"/>
      <c r="S59" s="113"/>
      <c r="T59" s="113"/>
    </row>
    <row r="60" spans="1:20" hidden="1" outlineLevel="1">
      <c r="A60" s="8">
        <v>42036</v>
      </c>
      <c r="B60" s="113">
        <v>181483.87560796001</v>
      </c>
      <c r="C60" s="113">
        <v>3234.8983650599998</v>
      </c>
      <c r="D60" s="113">
        <v>901.06017126999996</v>
      </c>
      <c r="E60" s="113">
        <v>3.0934205000000001</v>
      </c>
      <c r="F60" s="113">
        <v>195.82025216</v>
      </c>
      <c r="G60" s="113">
        <v>702.14649860999998</v>
      </c>
      <c r="H60" s="113">
        <v>2333.8381937899999</v>
      </c>
      <c r="I60" s="113">
        <v>2.6198063</v>
      </c>
      <c r="J60" s="113">
        <v>967.88658411999995</v>
      </c>
      <c r="K60" s="113">
        <v>1363.33180337</v>
      </c>
      <c r="L60" s="113">
        <v>178248.9772429</v>
      </c>
      <c r="M60" s="113">
        <v>13083.07450189</v>
      </c>
      <c r="N60" s="113"/>
      <c r="O60" s="113"/>
      <c r="P60" s="113"/>
      <c r="Q60" s="113"/>
      <c r="R60" s="113"/>
      <c r="S60" s="113"/>
      <c r="T60" s="113"/>
    </row>
    <row r="61" spans="1:20" hidden="1" outlineLevel="1">
      <c r="A61" s="8">
        <v>42064</v>
      </c>
      <c r="B61" s="113">
        <v>167967.28704924</v>
      </c>
      <c r="C61" s="113">
        <v>2911.53618134</v>
      </c>
      <c r="D61" s="113">
        <v>978.76183966999997</v>
      </c>
      <c r="E61" s="113">
        <v>56.067580460000002</v>
      </c>
      <c r="F61" s="113">
        <v>214.77660857000001</v>
      </c>
      <c r="G61" s="113">
        <v>707.91765064000003</v>
      </c>
      <c r="H61" s="113">
        <v>1932.77434167</v>
      </c>
      <c r="I61" s="113">
        <v>2.2121122</v>
      </c>
      <c r="J61" s="113">
        <v>772.44121674999997</v>
      </c>
      <c r="K61" s="113">
        <v>1158.12101272</v>
      </c>
      <c r="L61" s="113">
        <v>165055.7508679</v>
      </c>
      <c r="M61" s="113">
        <v>11918.73085462</v>
      </c>
      <c r="N61" s="113"/>
      <c r="O61" s="113"/>
      <c r="P61" s="113"/>
      <c r="Q61" s="113"/>
      <c r="R61" s="113"/>
      <c r="S61" s="113"/>
      <c r="T61" s="113"/>
    </row>
    <row r="62" spans="1:20" hidden="1" outlineLevel="1">
      <c r="A62" s="8">
        <v>42095</v>
      </c>
      <c r="B62" s="113">
        <v>160450.82617801</v>
      </c>
      <c r="C62" s="113">
        <v>2768.3865525599999</v>
      </c>
      <c r="D62" s="113">
        <v>1031.1524851300001</v>
      </c>
      <c r="E62" s="113">
        <v>150.96638257999999</v>
      </c>
      <c r="F62" s="113">
        <v>220.76771589000001</v>
      </c>
      <c r="G62" s="113">
        <v>659.41838666000001</v>
      </c>
      <c r="H62" s="113">
        <v>1737.2340674300001</v>
      </c>
      <c r="I62" s="113">
        <v>1.9860384200000001</v>
      </c>
      <c r="J62" s="113">
        <v>690.22064617000001</v>
      </c>
      <c r="K62" s="113">
        <v>1045.02738284</v>
      </c>
      <c r="L62" s="113">
        <v>157682.43962545</v>
      </c>
      <c r="M62" s="113">
        <v>11670.09894935</v>
      </c>
      <c r="N62" s="113"/>
      <c r="O62" s="113"/>
      <c r="P62" s="113"/>
      <c r="Q62" s="113"/>
      <c r="R62" s="113"/>
      <c r="S62" s="113"/>
      <c r="T62" s="113"/>
    </row>
    <row r="63" spans="1:20" hidden="1" outlineLevel="1">
      <c r="A63" s="8">
        <v>42125</v>
      </c>
      <c r="B63" s="113">
        <v>160559.49079975</v>
      </c>
      <c r="C63" s="113">
        <v>2782.0714269199998</v>
      </c>
      <c r="D63" s="113">
        <v>1036.8648366</v>
      </c>
      <c r="E63" s="113">
        <v>120.8059762</v>
      </c>
      <c r="F63" s="113">
        <v>197.32235428999999</v>
      </c>
      <c r="G63" s="113">
        <v>718.73650611000005</v>
      </c>
      <c r="H63" s="113">
        <v>1745.20659032</v>
      </c>
      <c r="I63" s="113">
        <v>1.9861700600000001</v>
      </c>
      <c r="J63" s="113">
        <v>692.50431065999999</v>
      </c>
      <c r="K63" s="113">
        <v>1050.7161096</v>
      </c>
      <c r="L63" s="113">
        <v>157777.41937283002</v>
      </c>
      <c r="M63" s="113">
        <v>10671.377515079999</v>
      </c>
      <c r="N63" s="113"/>
      <c r="O63" s="113"/>
      <c r="P63" s="113"/>
      <c r="Q63" s="113"/>
      <c r="R63" s="113"/>
      <c r="S63" s="113"/>
      <c r="T63" s="113"/>
    </row>
    <row r="64" spans="1:20" hidden="1" outlineLevel="1">
      <c r="A64" s="8">
        <v>42156</v>
      </c>
      <c r="B64" s="113">
        <v>163840.84779545001</v>
      </c>
      <c r="C64" s="113">
        <v>2861.6534150900002</v>
      </c>
      <c r="D64" s="113">
        <v>1029.61046999</v>
      </c>
      <c r="E64" s="113">
        <v>105.1181393</v>
      </c>
      <c r="F64" s="113">
        <v>199.19329293000001</v>
      </c>
      <c r="G64" s="113">
        <v>725.29903776000003</v>
      </c>
      <c r="H64" s="113">
        <v>1832.0429451</v>
      </c>
      <c r="I64" s="113">
        <v>1.98306844</v>
      </c>
      <c r="J64" s="113">
        <v>777.64263503999996</v>
      </c>
      <c r="K64" s="113">
        <v>1052.4172416199999</v>
      </c>
      <c r="L64" s="113">
        <v>160979.19438035999</v>
      </c>
      <c r="M64" s="113">
        <v>11588.779711540001</v>
      </c>
      <c r="N64" s="113"/>
      <c r="O64" s="113"/>
      <c r="P64" s="113"/>
      <c r="Q64" s="113"/>
      <c r="R64" s="113"/>
      <c r="S64" s="113"/>
      <c r="T64" s="113"/>
    </row>
    <row r="65" spans="1:20" hidden="1" outlineLevel="1">
      <c r="A65" s="8">
        <v>42186</v>
      </c>
      <c r="B65" s="113">
        <v>166147.78139716</v>
      </c>
      <c r="C65" s="113">
        <v>2931.9320434699998</v>
      </c>
      <c r="D65" s="113">
        <v>1037.79819785</v>
      </c>
      <c r="E65" s="113">
        <v>176.38919883</v>
      </c>
      <c r="F65" s="113">
        <v>141.66041645000001</v>
      </c>
      <c r="G65" s="113">
        <v>719.74858257000005</v>
      </c>
      <c r="H65" s="113">
        <v>1894.1338456200001</v>
      </c>
      <c r="I65" s="113">
        <v>2.0393480300000002</v>
      </c>
      <c r="J65" s="113">
        <v>803.63928691000001</v>
      </c>
      <c r="K65" s="113">
        <v>1088.4552106799999</v>
      </c>
      <c r="L65" s="113">
        <v>163215.84935368999</v>
      </c>
      <c r="M65" s="113">
        <v>14495.32467976</v>
      </c>
      <c r="N65" s="113"/>
      <c r="O65" s="113"/>
      <c r="P65" s="113"/>
      <c r="Q65" s="113"/>
      <c r="R65" s="113"/>
      <c r="S65" s="113"/>
      <c r="T65" s="113"/>
    </row>
    <row r="66" spans="1:20" hidden="1" outlineLevel="1">
      <c r="A66" s="8">
        <v>42217</v>
      </c>
      <c r="B66" s="113">
        <v>165876.53647319</v>
      </c>
      <c r="C66" s="113">
        <v>2912.1202828</v>
      </c>
      <c r="D66" s="113">
        <v>1045.8510885999999</v>
      </c>
      <c r="E66" s="113">
        <v>104.83464983</v>
      </c>
      <c r="F66" s="113">
        <v>203.31194364000001</v>
      </c>
      <c r="G66" s="113">
        <v>737.70449513000005</v>
      </c>
      <c r="H66" s="113">
        <v>1866.2691941999999</v>
      </c>
      <c r="I66" s="113">
        <v>1.99911795</v>
      </c>
      <c r="J66" s="113">
        <v>791.26702797999997</v>
      </c>
      <c r="K66" s="113">
        <v>1073.0030482699999</v>
      </c>
      <c r="L66" s="113">
        <v>162964.41619039001</v>
      </c>
      <c r="M66" s="113">
        <v>11989.79245494</v>
      </c>
      <c r="N66" s="113"/>
      <c r="O66" s="113"/>
      <c r="P66" s="113"/>
      <c r="Q66" s="113"/>
      <c r="R66" s="113"/>
      <c r="S66" s="113"/>
      <c r="T66" s="113"/>
    </row>
    <row r="67" spans="1:20" hidden="1" outlineLevel="1">
      <c r="A67" s="8">
        <v>42248</v>
      </c>
      <c r="B67" s="113">
        <v>167438.91915812</v>
      </c>
      <c r="C67" s="113">
        <v>2955.4447096600002</v>
      </c>
      <c r="D67" s="113">
        <v>1052.58912897</v>
      </c>
      <c r="E67" s="113">
        <v>104.20578116999999</v>
      </c>
      <c r="F67" s="113">
        <v>205.17263973999999</v>
      </c>
      <c r="G67" s="113">
        <v>743.21070806</v>
      </c>
      <c r="H67" s="113">
        <v>1902.8555806899999</v>
      </c>
      <c r="I67" s="113">
        <v>2.0313997600000002</v>
      </c>
      <c r="J67" s="113">
        <v>805.56120692000002</v>
      </c>
      <c r="K67" s="113">
        <v>1095.2629740100001</v>
      </c>
      <c r="L67" s="113">
        <v>164483.47444845998</v>
      </c>
      <c r="M67" s="113">
        <v>11143.576275789999</v>
      </c>
      <c r="N67" s="113"/>
      <c r="O67" s="113"/>
      <c r="P67" s="113"/>
      <c r="Q67" s="113"/>
      <c r="R67" s="113"/>
      <c r="S67" s="113"/>
      <c r="T67" s="113"/>
    </row>
    <row r="68" spans="1:20" hidden="1" outlineLevel="1">
      <c r="A68" s="8">
        <v>42278</v>
      </c>
      <c r="B68" s="113">
        <v>170596.31758007</v>
      </c>
      <c r="C68" s="113">
        <v>3044.9740273699999</v>
      </c>
      <c r="D68" s="113">
        <v>1030.02236767</v>
      </c>
      <c r="E68" s="113">
        <v>91.419549040000007</v>
      </c>
      <c r="F68" s="113">
        <v>189.50123844000001</v>
      </c>
      <c r="G68" s="113">
        <v>749.10158019000005</v>
      </c>
      <c r="H68" s="113">
        <v>2014.9516596999999</v>
      </c>
      <c r="I68" s="113">
        <v>2.1612846100000001</v>
      </c>
      <c r="J68" s="113">
        <v>855.60498441000004</v>
      </c>
      <c r="K68" s="113">
        <v>1157.18539068</v>
      </c>
      <c r="L68" s="113">
        <v>167551.34355270001</v>
      </c>
      <c r="M68" s="113">
        <v>10914.4270947</v>
      </c>
      <c r="N68" s="113"/>
      <c r="O68" s="113"/>
      <c r="P68" s="113"/>
      <c r="Q68" s="113"/>
      <c r="R68" s="113"/>
      <c r="S68" s="113"/>
      <c r="T68" s="113"/>
    </row>
    <row r="69" spans="1:20" hidden="1" outlineLevel="1">
      <c r="A69" s="8">
        <v>42309</v>
      </c>
      <c r="B69" s="113">
        <v>173820.99897653001</v>
      </c>
      <c r="C69" s="113">
        <v>3061.06913106</v>
      </c>
      <c r="D69" s="113">
        <v>1034.0492189300001</v>
      </c>
      <c r="E69" s="113">
        <v>87.859337409999995</v>
      </c>
      <c r="F69" s="113">
        <v>191.48927574999999</v>
      </c>
      <c r="G69" s="113">
        <v>754.70060577000004</v>
      </c>
      <c r="H69" s="113">
        <v>2027.01991213</v>
      </c>
      <c r="I69" s="113">
        <v>26.500189200000001</v>
      </c>
      <c r="J69" s="113">
        <v>790.05003705000001</v>
      </c>
      <c r="K69" s="113">
        <v>1210.46968588</v>
      </c>
      <c r="L69" s="113">
        <v>170759.92984547</v>
      </c>
      <c r="M69" s="113">
        <v>10918.73366362</v>
      </c>
      <c r="N69" s="113"/>
      <c r="O69" s="113"/>
      <c r="P69" s="113"/>
      <c r="Q69" s="113"/>
      <c r="R69" s="113"/>
      <c r="S69" s="113"/>
      <c r="T69" s="113"/>
    </row>
    <row r="70" spans="1:20" hidden="1" outlineLevel="1">
      <c r="A70" s="8">
        <v>42339</v>
      </c>
      <c r="B70" s="113">
        <v>169713.51632771001</v>
      </c>
      <c r="C70" s="113">
        <v>2477.7578451499999</v>
      </c>
      <c r="D70" s="113">
        <v>972.13527849000002</v>
      </c>
      <c r="E70" s="113">
        <v>76.539473950000001</v>
      </c>
      <c r="F70" s="113">
        <v>187.26431296000001</v>
      </c>
      <c r="G70" s="113">
        <v>708.33149158000003</v>
      </c>
      <c r="H70" s="113">
        <v>1505.6225666600001</v>
      </c>
      <c r="I70" s="113">
        <v>26.651206340000002</v>
      </c>
      <c r="J70" s="113">
        <v>622.77386549000005</v>
      </c>
      <c r="K70" s="113">
        <v>856.19749482999998</v>
      </c>
      <c r="L70" s="113">
        <v>167235.75848255999</v>
      </c>
      <c r="M70" s="113">
        <v>8156.4096738099997</v>
      </c>
      <c r="N70" s="113"/>
      <c r="O70" s="113"/>
      <c r="P70" s="113"/>
      <c r="Q70" s="113"/>
      <c r="R70" s="113"/>
      <c r="S70" s="113"/>
      <c r="T70" s="113"/>
    </row>
    <row r="71" spans="1:20" hidden="1" outlineLevel="1">
      <c r="A71" s="8">
        <v>42370</v>
      </c>
      <c r="B71" s="113">
        <v>174244.41365050001</v>
      </c>
      <c r="C71" s="113">
        <v>2555.90517718</v>
      </c>
      <c r="D71" s="113">
        <v>972.37136123000005</v>
      </c>
      <c r="E71" s="113">
        <v>112.34281309000001</v>
      </c>
      <c r="F71" s="113">
        <v>123.1719878</v>
      </c>
      <c r="G71" s="113">
        <v>736.85656033999999</v>
      </c>
      <c r="H71" s="113">
        <v>1583.53381595</v>
      </c>
      <c r="I71" s="113">
        <v>27.953581239999998</v>
      </c>
      <c r="J71" s="113">
        <v>1552.7315259899999</v>
      </c>
      <c r="K71" s="113">
        <v>2.8487087199999999</v>
      </c>
      <c r="L71" s="113">
        <v>171688.50847332002</v>
      </c>
      <c r="M71" s="113">
        <v>8516.6462273800007</v>
      </c>
      <c r="N71" s="113"/>
      <c r="O71" s="113"/>
      <c r="P71" s="113"/>
      <c r="Q71" s="113"/>
      <c r="R71" s="113"/>
      <c r="S71" s="113"/>
      <c r="T71" s="113"/>
    </row>
    <row r="72" spans="1:20" hidden="1" outlineLevel="1">
      <c r="A72" s="8">
        <v>42401</v>
      </c>
      <c r="B72" s="113">
        <v>181386.31084147</v>
      </c>
      <c r="C72" s="113">
        <v>2687.7374928099998</v>
      </c>
      <c r="D72" s="113">
        <v>972.66349835000005</v>
      </c>
      <c r="E72" s="113">
        <v>137.89307183</v>
      </c>
      <c r="F72" s="113">
        <v>91.63891572</v>
      </c>
      <c r="G72" s="113">
        <v>743.1315108</v>
      </c>
      <c r="H72" s="113">
        <v>1715.07399446</v>
      </c>
      <c r="I72" s="113">
        <v>30.07714043</v>
      </c>
      <c r="J72" s="113">
        <v>1682.3880017399999</v>
      </c>
      <c r="K72" s="113">
        <v>2.6088522900000002</v>
      </c>
      <c r="L72" s="113">
        <v>178698.57334866002</v>
      </c>
      <c r="M72" s="113">
        <v>8523.1197389400004</v>
      </c>
      <c r="N72" s="113"/>
      <c r="O72" s="113"/>
      <c r="P72" s="113"/>
      <c r="Q72" s="113"/>
      <c r="R72" s="113"/>
      <c r="S72" s="113"/>
      <c r="T72" s="113"/>
    </row>
    <row r="73" spans="1:20" hidden="1" outlineLevel="1">
      <c r="A73" s="8">
        <v>42430</v>
      </c>
      <c r="B73" s="113">
        <v>181829.34269885</v>
      </c>
      <c r="C73" s="113">
        <v>2690.3059523000002</v>
      </c>
      <c r="D73" s="113">
        <v>992.62003350999998</v>
      </c>
      <c r="E73" s="113">
        <v>109.56281911000001</v>
      </c>
      <c r="F73" s="113">
        <v>119.52251961</v>
      </c>
      <c r="G73" s="113">
        <v>763.53469479</v>
      </c>
      <c r="H73" s="113">
        <v>1697.68591879</v>
      </c>
      <c r="I73" s="113">
        <v>282.87281645000002</v>
      </c>
      <c r="J73" s="113">
        <v>1412.4140314599999</v>
      </c>
      <c r="K73" s="113">
        <v>2.39907088</v>
      </c>
      <c r="L73" s="113">
        <v>179139.03674655</v>
      </c>
      <c r="M73" s="113">
        <v>10236.25567674</v>
      </c>
      <c r="N73" s="113"/>
      <c r="O73" s="113"/>
      <c r="P73" s="113"/>
      <c r="Q73" s="113"/>
      <c r="R73" s="113"/>
      <c r="S73" s="113"/>
      <c r="T73" s="113"/>
    </row>
    <row r="74" spans="1:20" hidden="1" outlineLevel="1">
      <c r="A74" s="8">
        <v>42461</v>
      </c>
      <c r="B74" s="113">
        <v>184569.59580931001</v>
      </c>
      <c r="C74" s="113">
        <v>1645.9513389700001</v>
      </c>
      <c r="D74" s="113">
        <v>936.55995313000005</v>
      </c>
      <c r="E74" s="113">
        <v>65.436425740000004</v>
      </c>
      <c r="F74" s="113">
        <v>110.30878753</v>
      </c>
      <c r="G74" s="113">
        <v>760.81473986000003</v>
      </c>
      <c r="H74" s="113">
        <v>709.39138584</v>
      </c>
      <c r="I74" s="113">
        <v>28.04817422</v>
      </c>
      <c r="J74" s="113">
        <v>679.19436127999995</v>
      </c>
      <c r="K74" s="113">
        <v>2.1488503400000001</v>
      </c>
      <c r="L74" s="113">
        <v>182923.64447033999</v>
      </c>
      <c r="M74" s="113">
        <v>9869.5087706600007</v>
      </c>
      <c r="N74" s="113"/>
      <c r="O74" s="113"/>
      <c r="P74" s="113"/>
      <c r="Q74" s="113"/>
      <c r="R74" s="113"/>
      <c r="S74" s="113"/>
      <c r="T74" s="113"/>
    </row>
    <row r="75" spans="1:20" hidden="1" outlineLevel="1">
      <c r="A75" s="8">
        <v>42491</v>
      </c>
      <c r="B75" s="113">
        <v>185594.65557114</v>
      </c>
      <c r="C75" s="113">
        <v>1646.4472384000001</v>
      </c>
      <c r="D75" s="113">
        <v>935.44908024999995</v>
      </c>
      <c r="E75" s="113">
        <v>61.830693369999999</v>
      </c>
      <c r="F75" s="113">
        <v>110.85225488</v>
      </c>
      <c r="G75" s="113">
        <v>762.76613199999997</v>
      </c>
      <c r="H75" s="113">
        <v>710.99815814999999</v>
      </c>
      <c r="I75" s="113">
        <v>28.049479460000001</v>
      </c>
      <c r="J75" s="113">
        <v>680.92446717999997</v>
      </c>
      <c r="K75" s="113">
        <v>2.0242115100000002</v>
      </c>
      <c r="L75" s="113">
        <v>183948.20833274</v>
      </c>
      <c r="M75" s="113">
        <v>10921.56149516</v>
      </c>
      <c r="N75" s="113"/>
      <c r="O75" s="113"/>
      <c r="P75" s="113"/>
      <c r="Q75" s="113"/>
      <c r="R75" s="113"/>
      <c r="S75" s="113"/>
      <c r="T75" s="113"/>
    </row>
    <row r="76" spans="1:20" hidden="1" outlineLevel="1">
      <c r="A76" s="8">
        <v>42522</v>
      </c>
      <c r="B76" s="113">
        <v>172157.37928960001</v>
      </c>
      <c r="C76" s="113">
        <v>1327.75951012</v>
      </c>
      <c r="D76" s="113">
        <v>650.98277961999997</v>
      </c>
      <c r="E76" s="113">
        <v>60.808295770000001</v>
      </c>
      <c r="F76" s="113">
        <v>40.543524349999998</v>
      </c>
      <c r="G76" s="113">
        <v>549.63095950000002</v>
      </c>
      <c r="H76" s="113">
        <v>676.77673049999999</v>
      </c>
      <c r="I76" s="113">
        <v>0</v>
      </c>
      <c r="J76" s="113">
        <v>674.80041800000004</v>
      </c>
      <c r="K76" s="113">
        <v>1.9763124999999999</v>
      </c>
      <c r="L76" s="113">
        <v>170829.61977947998</v>
      </c>
      <c r="M76" s="113">
        <v>9177.2993238300005</v>
      </c>
      <c r="N76" s="113"/>
      <c r="O76" s="113"/>
      <c r="P76" s="113"/>
      <c r="Q76" s="113"/>
      <c r="R76" s="113"/>
      <c r="S76" s="113"/>
      <c r="T76" s="113"/>
    </row>
    <row r="77" spans="1:20" hidden="1" outlineLevel="1">
      <c r="A77" s="8">
        <v>42552</v>
      </c>
      <c r="B77" s="113">
        <v>180746.23053520999</v>
      </c>
      <c r="C77" s="113">
        <v>1311.21724363</v>
      </c>
      <c r="D77" s="113">
        <v>651.56046898000011</v>
      </c>
      <c r="E77" s="113">
        <v>60.80237563</v>
      </c>
      <c r="F77" s="113">
        <v>41.061589519999998</v>
      </c>
      <c r="G77" s="113">
        <v>549.6965038300001</v>
      </c>
      <c r="H77" s="113">
        <v>659.65677464999999</v>
      </c>
      <c r="I77" s="113">
        <v>0</v>
      </c>
      <c r="J77" s="113">
        <v>657.70648715999994</v>
      </c>
      <c r="K77" s="113">
        <v>1.95028749</v>
      </c>
      <c r="L77" s="113">
        <v>179435.01329157999</v>
      </c>
      <c r="M77" s="113">
        <v>17259.313124709999</v>
      </c>
      <c r="N77" s="113"/>
      <c r="O77" s="113"/>
      <c r="P77" s="113"/>
      <c r="Q77" s="113"/>
      <c r="R77" s="113"/>
      <c r="S77" s="113"/>
      <c r="T77" s="113"/>
    </row>
    <row r="78" spans="1:20" hidden="1" outlineLevel="1">
      <c r="A78" s="8">
        <v>42583</v>
      </c>
      <c r="B78" s="113">
        <v>182336.41348061</v>
      </c>
      <c r="C78" s="113">
        <v>1339.2254275600001</v>
      </c>
      <c r="D78" s="113">
        <v>651.88243894000016</v>
      </c>
      <c r="E78" s="113">
        <v>56.843991670000001</v>
      </c>
      <c r="F78" s="113">
        <v>41.661337510000003</v>
      </c>
      <c r="G78" s="113">
        <v>553.37710976000005</v>
      </c>
      <c r="H78" s="113">
        <v>687.34298862000003</v>
      </c>
      <c r="I78" s="113">
        <v>0</v>
      </c>
      <c r="J78" s="113">
        <v>685.34856920000004</v>
      </c>
      <c r="K78" s="113">
        <v>1.9944194200000001</v>
      </c>
      <c r="L78" s="113">
        <v>180997.1880530499</v>
      </c>
      <c r="M78" s="113">
        <v>21791.260584539999</v>
      </c>
      <c r="N78" s="113"/>
      <c r="O78" s="113"/>
      <c r="P78" s="113"/>
      <c r="Q78" s="113"/>
      <c r="R78" s="113"/>
      <c r="S78" s="113"/>
      <c r="T78" s="113"/>
    </row>
    <row r="79" spans="1:20" hidden="1" outlineLevel="1">
      <c r="A79" s="8">
        <v>42614</v>
      </c>
      <c r="B79" s="113">
        <v>187188.66682852001</v>
      </c>
      <c r="C79" s="113">
        <v>1342.7125836800001</v>
      </c>
      <c r="D79" s="113">
        <v>647.84645116000013</v>
      </c>
      <c r="E79" s="113">
        <v>87.212684460000006</v>
      </c>
      <c r="F79" s="113">
        <v>471.07830865</v>
      </c>
      <c r="G79" s="113">
        <v>89.555458049999999</v>
      </c>
      <c r="H79" s="113">
        <v>694.86613252000006</v>
      </c>
      <c r="I79" s="113">
        <v>0</v>
      </c>
      <c r="J79" s="113">
        <v>692.87570299000004</v>
      </c>
      <c r="K79" s="113">
        <v>1.9904295299999999</v>
      </c>
      <c r="L79" s="113">
        <v>185845.95424484002</v>
      </c>
      <c r="M79" s="113">
        <v>21215.231163169999</v>
      </c>
      <c r="N79" s="113"/>
      <c r="O79" s="113"/>
      <c r="P79" s="113"/>
      <c r="Q79" s="113"/>
      <c r="R79" s="113"/>
      <c r="S79" s="113"/>
      <c r="T79" s="113"/>
    </row>
    <row r="80" spans="1:20" hidden="1" outlineLevel="1">
      <c r="A80" s="8">
        <v>42644</v>
      </c>
      <c r="B80" s="113">
        <v>190643.75824112</v>
      </c>
      <c r="C80" s="113">
        <v>1334.41890076</v>
      </c>
      <c r="D80" s="113">
        <v>648.45010938999997</v>
      </c>
      <c r="E80" s="113">
        <v>87.737233029999999</v>
      </c>
      <c r="F80" s="113">
        <v>471.92788597999999</v>
      </c>
      <c r="G80" s="113">
        <v>88.784990379999996</v>
      </c>
      <c r="H80" s="113">
        <v>685.96879136999996</v>
      </c>
      <c r="I80" s="113">
        <v>0</v>
      </c>
      <c r="J80" s="113">
        <v>684.03322316000003</v>
      </c>
      <c r="K80" s="113">
        <v>1.93556821</v>
      </c>
      <c r="L80" s="113">
        <v>189309.33934035999</v>
      </c>
      <c r="M80" s="113">
        <v>21830.870896659999</v>
      </c>
      <c r="N80" s="113"/>
      <c r="O80" s="113"/>
      <c r="P80" s="113"/>
      <c r="Q80" s="113"/>
      <c r="R80" s="113"/>
      <c r="S80" s="113"/>
      <c r="T80" s="113"/>
    </row>
    <row r="81" spans="1:20" hidden="1" outlineLevel="1">
      <c r="A81" s="8">
        <v>42675</v>
      </c>
      <c r="B81" s="113">
        <v>192162.02064654999</v>
      </c>
      <c r="C81" s="113">
        <v>1362.9778922600001</v>
      </c>
      <c r="D81" s="113">
        <v>670.51067436999995</v>
      </c>
      <c r="E81" s="113">
        <v>96.985554879999995</v>
      </c>
      <c r="F81" s="113">
        <v>485.30953477000003</v>
      </c>
      <c r="G81" s="113">
        <v>88.215584719999995</v>
      </c>
      <c r="H81" s="113">
        <v>692.46721789000003</v>
      </c>
      <c r="I81" s="113">
        <v>554.63610004999998</v>
      </c>
      <c r="J81" s="113">
        <v>135.91205769999999</v>
      </c>
      <c r="K81" s="113">
        <v>1.91906014</v>
      </c>
      <c r="L81" s="113">
        <v>190799.04275428999</v>
      </c>
      <c r="M81" s="113">
        <v>21704.37012698</v>
      </c>
      <c r="N81" s="113"/>
      <c r="O81" s="113"/>
      <c r="P81" s="113"/>
      <c r="Q81" s="113"/>
      <c r="R81" s="113"/>
      <c r="S81" s="113"/>
      <c r="T81" s="113"/>
    </row>
    <row r="82" spans="1:20" hidden="1" outlineLevel="1">
      <c r="A82" s="8">
        <v>42705</v>
      </c>
      <c r="B82" s="113">
        <v>191996.11581943999</v>
      </c>
      <c r="C82" s="113">
        <v>1425.8203766500001</v>
      </c>
      <c r="D82" s="113">
        <v>672.10880021000003</v>
      </c>
      <c r="E82" s="113">
        <v>371.49797543</v>
      </c>
      <c r="F82" s="113">
        <v>213.36557830000001</v>
      </c>
      <c r="G82" s="113">
        <v>87.245246480000006</v>
      </c>
      <c r="H82" s="113">
        <v>753.71157644000004</v>
      </c>
      <c r="I82" s="113">
        <v>603.05521463000002</v>
      </c>
      <c r="J82" s="113">
        <v>148.64309711999999</v>
      </c>
      <c r="K82" s="113">
        <v>2.0132646900000002</v>
      </c>
      <c r="L82" s="113">
        <v>190570.29544279</v>
      </c>
      <c r="M82" s="113">
        <v>21040.486335400001</v>
      </c>
      <c r="N82" s="113"/>
      <c r="O82" s="113"/>
      <c r="P82" s="113"/>
      <c r="Q82" s="113"/>
      <c r="R82" s="113"/>
      <c r="S82" s="113"/>
      <c r="T82" s="113"/>
    </row>
    <row r="83" spans="1:20" hidden="1" outlineLevel="1">
      <c r="A83" s="8">
        <v>42736</v>
      </c>
      <c r="B83" s="113">
        <v>191349.98947373001</v>
      </c>
      <c r="C83" s="113">
        <v>1425.49864364</v>
      </c>
      <c r="D83" s="113">
        <v>671.80050857000003</v>
      </c>
      <c r="E83" s="113">
        <v>387.76471451999998</v>
      </c>
      <c r="F83" s="113">
        <v>197.70606466999999</v>
      </c>
      <c r="G83" s="113">
        <v>86.329729380000003</v>
      </c>
      <c r="H83" s="113">
        <v>753.69813507000003</v>
      </c>
      <c r="I83" s="113">
        <v>602.47195158</v>
      </c>
      <c r="J83" s="113">
        <v>149.24394358000001</v>
      </c>
      <c r="K83" s="113">
        <v>1.9822399100000001</v>
      </c>
      <c r="L83" s="113">
        <v>189924.49083009001</v>
      </c>
      <c r="M83" s="113">
        <v>19783.762010859999</v>
      </c>
      <c r="N83" s="113"/>
      <c r="O83" s="113"/>
      <c r="P83" s="113"/>
      <c r="Q83" s="113"/>
      <c r="R83" s="113"/>
      <c r="S83" s="113"/>
      <c r="T83" s="113"/>
    </row>
    <row r="84" spans="1:20" hidden="1" outlineLevel="1">
      <c r="A84" s="8">
        <v>42767</v>
      </c>
      <c r="B84" s="113">
        <v>191600.17771339999</v>
      </c>
      <c r="C84" s="113">
        <v>1426.5228486000001</v>
      </c>
      <c r="D84" s="113">
        <v>672.19249487000002</v>
      </c>
      <c r="E84" s="113">
        <v>576.16809381999997</v>
      </c>
      <c r="F84" s="113">
        <v>10.504925289999999</v>
      </c>
      <c r="G84" s="113">
        <v>85.519475760000006</v>
      </c>
      <c r="H84" s="113">
        <v>754.33035372999996</v>
      </c>
      <c r="I84" s="113">
        <v>602.79396974999997</v>
      </c>
      <c r="J84" s="113">
        <v>149.69411439999999</v>
      </c>
      <c r="K84" s="113">
        <v>1.84226958</v>
      </c>
      <c r="L84" s="113">
        <v>190173.65486479999</v>
      </c>
      <c r="M84" s="113">
        <v>20618.432234349999</v>
      </c>
      <c r="N84" s="113"/>
      <c r="O84" s="113"/>
      <c r="P84" s="113"/>
      <c r="Q84" s="113"/>
      <c r="R84" s="113"/>
      <c r="S84" s="113"/>
      <c r="T84" s="113"/>
    </row>
    <row r="85" spans="1:20" hidden="1" outlineLevel="1">
      <c r="A85" s="8">
        <v>42795</v>
      </c>
      <c r="B85" s="113">
        <v>192107.28009161001</v>
      </c>
      <c r="C85" s="113">
        <v>1399.58508325</v>
      </c>
      <c r="D85" s="113">
        <v>646.76993879999998</v>
      </c>
      <c r="E85" s="113">
        <v>17.377446639999999</v>
      </c>
      <c r="F85" s="113">
        <v>12.590334650000001</v>
      </c>
      <c r="G85" s="113">
        <v>616.80215751000003</v>
      </c>
      <c r="H85" s="113">
        <v>752.81514445000005</v>
      </c>
      <c r="I85" s="113">
        <v>14.479629770000001</v>
      </c>
      <c r="J85" s="113">
        <v>150.20253835</v>
      </c>
      <c r="K85" s="113">
        <v>588.13297633000002</v>
      </c>
      <c r="L85" s="113">
        <v>190707.69500835999</v>
      </c>
      <c r="M85" s="113">
        <v>20616.977364080001</v>
      </c>
      <c r="N85" s="113"/>
      <c r="O85" s="113"/>
      <c r="P85" s="113"/>
      <c r="Q85" s="113"/>
      <c r="R85" s="113"/>
      <c r="S85" s="113"/>
      <c r="T85" s="113"/>
    </row>
    <row r="86" spans="1:20" hidden="1" outlineLevel="1">
      <c r="A86" s="8">
        <v>42826</v>
      </c>
      <c r="B86" s="113">
        <v>191963.89064147</v>
      </c>
      <c r="C86" s="113">
        <v>1390.8850089099999</v>
      </c>
      <c r="D86" s="113">
        <v>648.01295560000005</v>
      </c>
      <c r="E86" s="113">
        <v>17.37745043</v>
      </c>
      <c r="F86" s="113">
        <v>13.73682479</v>
      </c>
      <c r="G86" s="113">
        <v>616.89868037999997</v>
      </c>
      <c r="H86" s="113">
        <v>742.87205330999996</v>
      </c>
      <c r="I86" s="113">
        <v>14.26082948</v>
      </c>
      <c r="J86" s="113">
        <v>148.68189483</v>
      </c>
      <c r="K86" s="113">
        <v>579.92932900000005</v>
      </c>
      <c r="L86" s="113">
        <v>190573.00563256</v>
      </c>
      <c r="M86" s="113">
        <v>20512.207248120001</v>
      </c>
      <c r="N86" s="113"/>
      <c r="O86" s="113"/>
      <c r="P86" s="113"/>
      <c r="Q86" s="113"/>
      <c r="R86" s="113"/>
      <c r="S86" s="113"/>
      <c r="T86" s="113"/>
    </row>
    <row r="87" spans="1:20" hidden="1" outlineLevel="1">
      <c r="A87" s="8">
        <v>42856</v>
      </c>
      <c r="B87" s="113">
        <v>192255.36825398999</v>
      </c>
      <c r="C87" s="113">
        <v>1413.2448893799999</v>
      </c>
      <c r="D87" s="113">
        <v>673.77849599000001</v>
      </c>
      <c r="E87" s="113">
        <v>17.37745456</v>
      </c>
      <c r="F87" s="113">
        <v>38.861159430000001</v>
      </c>
      <c r="G87" s="113">
        <v>617.53988200000003</v>
      </c>
      <c r="H87" s="113">
        <v>739.46639339000001</v>
      </c>
      <c r="I87" s="113">
        <v>14.145098669999999</v>
      </c>
      <c r="J87" s="113">
        <v>148.49446068</v>
      </c>
      <c r="K87" s="113">
        <v>576.82683403999999</v>
      </c>
      <c r="L87" s="113">
        <v>190842.12336460999</v>
      </c>
      <c r="M87" s="113">
        <v>20015.039335230002</v>
      </c>
      <c r="N87" s="113"/>
      <c r="O87" s="113"/>
      <c r="P87" s="113"/>
      <c r="Q87" s="113"/>
      <c r="R87" s="113"/>
      <c r="S87" s="113"/>
      <c r="T87" s="113"/>
    </row>
    <row r="88" spans="1:20" hidden="1" outlineLevel="1">
      <c r="A88" s="8">
        <v>42887</v>
      </c>
      <c r="B88" s="113">
        <v>192278.48164087001</v>
      </c>
      <c r="C88" s="113">
        <v>1406.9320957499999</v>
      </c>
      <c r="D88" s="113">
        <v>672.82219995000003</v>
      </c>
      <c r="E88" s="113">
        <v>16.995260559999998</v>
      </c>
      <c r="F88" s="113">
        <v>38.458086770000001</v>
      </c>
      <c r="G88" s="113">
        <v>617.36885261999998</v>
      </c>
      <c r="H88" s="113">
        <v>734.1098958</v>
      </c>
      <c r="I88" s="113">
        <v>14.00889289</v>
      </c>
      <c r="J88" s="113">
        <v>147.96299286000001</v>
      </c>
      <c r="K88" s="113">
        <v>572.13801005000005</v>
      </c>
      <c r="L88" s="113">
        <v>190871.54954512001</v>
      </c>
      <c r="M88" s="113">
        <v>19897.53817928</v>
      </c>
      <c r="N88" s="113"/>
      <c r="O88" s="113"/>
      <c r="P88" s="113"/>
      <c r="Q88" s="113"/>
      <c r="R88" s="113"/>
      <c r="S88" s="113"/>
      <c r="T88" s="113"/>
    </row>
    <row r="89" spans="1:20" hidden="1" outlineLevel="1">
      <c r="A89" s="8">
        <v>42917</v>
      </c>
      <c r="B89" s="113">
        <v>192011.30452802</v>
      </c>
      <c r="C89" s="113">
        <v>1390.75347941</v>
      </c>
      <c r="D89" s="113">
        <v>659.88119667000001</v>
      </c>
      <c r="E89" s="113">
        <v>3.5624529200000001</v>
      </c>
      <c r="F89" s="113">
        <v>38.432863390000001</v>
      </c>
      <c r="G89" s="113">
        <v>617.88588035999999</v>
      </c>
      <c r="H89" s="113">
        <v>730.87228273999995</v>
      </c>
      <c r="I89" s="113">
        <v>13.91046347</v>
      </c>
      <c r="J89" s="113">
        <v>147.73254646999999</v>
      </c>
      <c r="K89" s="113">
        <v>569.22927279999999</v>
      </c>
      <c r="L89" s="113">
        <v>190620.55104861001</v>
      </c>
      <c r="M89" s="113">
        <v>19504.927193330001</v>
      </c>
      <c r="N89" s="113"/>
      <c r="O89" s="113"/>
      <c r="P89" s="113"/>
      <c r="Q89" s="113"/>
      <c r="R89" s="113"/>
      <c r="S89" s="113"/>
      <c r="T89" s="113"/>
    </row>
    <row r="90" spans="1:20" hidden="1" outlineLevel="1">
      <c r="A90" s="8">
        <v>42948</v>
      </c>
      <c r="B90" s="113">
        <v>191772.07206471</v>
      </c>
      <c r="C90" s="113">
        <v>1376.65502698</v>
      </c>
      <c r="D90" s="113">
        <v>653.38694900999997</v>
      </c>
      <c r="E90" s="113">
        <v>3.5233080800000001</v>
      </c>
      <c r="F90" s="113">
        <v>32.587276330000002</v>
      </c>
      <c r="G90" s="113">
        <v>617.27636459999997</v>
      </c>
      <c r="H90" s="113">
        <v>723.26807797000004</v>
      </c>
      <c r="I90" s="113">
        <v>13.72132852</v>
      </c>
      <c r="J90" s="113">
        <v>146.69255813000001</v>
      </c>
      <c r="K90" s="113">
        <v>562.85419132000004</v>
      </c>
      <c r="L90" s="113">
        <v>190395.41703772999</v>
      </c>
      <c r="M90" s="113">
        <v>19146.724834690001</v>
      </c>
      <c r="N90" s="113"/>
      <c r="O90" s="113"/>
      <c r="P90" s="113"/>
      <c r="Q90" s="113"/>
      <c r="R90" s="113"/>
      <c r="S90" s="113"/>
      <c r="T90" s="113"/>
    </row>
    <row r="91" spans="1:20" hidden="1" outlineLevel="1">
      <c r="A91" s="8">
        <v>42979</v>
      </c>
      <c r="B91" s="113">
        <v>192733.29436299001</v>
      </c>
      <c r="C91" s="113">
        <v>1389.6188311999999</v>
      </c>
      <c r="D91" s="113">
        <v>652.20857838999996</v>
      </c>
      <c r="E91" s="113">
        <v>3.1983096</v>
      </c>
      <c r="F91" s="113">
        <v>32.370614260000004</v>
      </c>
      <c r="G91" s="113">
        <v>616.63965453000003</v>
      </c>
      <c r="H91" s="113">
        <v>737.41025280999997</v>
      </c>
      <c r="I91" s="113">
        <v>0</v>
      </c>
      <c r="J91" s="113">
        <v>152.8643175</v>
      </c>
      <c r="K91" s="113">
        <v>584.54593531</v>
      </c>
      <c r="L91" s="113">
        <v>191343.67553178998</v>
      </c>
      <c r="M91" s="113">
        <v>19209.58724818</v>
      </c>
      <c r="N91" s="113"/>
      <c r="O91" s="113"/>
      <c r="P91" s="113"/>
      <c r="Q91" s="113"/>
      <c r="R91" s="113"/>
      <c r="S91" s="113"/>
      <c r="T91" s="113"/>
    </row>
    <row r="92" spans="1:20" hidden="1" outlineLevel="1">
      <c r="A92" s="8">
        <v>43009</v>
      </c>
      <c r="B92" s="113">
        <v>192591.62521180001</v>
      </c>
      <c r="C92" s="113">
        <v>1398.2439323999999</v>
      </c>
      <c r="D92" s="113">
        <v>650.79637438999998</v>
      </c>
      <c r="E92" s="113">
        <v>3.1983097300000001</v>
      </c>
      <c r="F92" s="113">
        <v>31.589622739999999</v>
      </c>
      <c r="G92" s="113">
        <v>616.00844192</v>
      </c>
      <c r="H92" s="113">
        <v>747.44755800999997</v>
      </c>
      <c r="I92" s="113">
        <v>0</v>
      </c>
      <c r="J92" s="113">
        <v>155.39630419</v>
      </c>
      <c r="K92" s="113">
        <v>592.05125382000006</v>
      </c>
      <c r="L92" s="113">
        <v>191193.3812794</v>
      </c>
      <c r="M92" s="113">
        <v>19330.689046349999</v>
      </c>
      <c r="N92" s="113"/>
      <c r="O92" s="113"/>
      <c r="P92" s="113"/>
      <c r="Q92" s="113"/>
      <c r="R92" s="113"/>
      <c r="S92" s="113"/>
      <c r="T92" s="113"/>
    </row>
    <row r="93" spans="1:20" hidden="1" outlineLevel="1">
      <c r="A93" s="8">
        <v>43040</v>
      </c>
      <c r="B93" s="113">
        <v>193518.13520378</v>
      </c>
      <c r="C93" s="113">
        <v>1402.3542760800001</v>
      </c>
      <c r="D93" s="113">
        <v>647.84295062000001</v>
      </c>
      <c r="E93" s="113">
        <v>3.1983072099999998</v>
      </c>
      <c r="F93" s="113">
        <v>29.399562329999998</v>
      </c>
      <c r="G93" s="113">
        <v>615.24508107999998</v>
      </c>
      <c r="H93" s="113">
        <v>754.51132545999997</v>
      </c>
      <c r="I93" s="113">
        <v>0</v>
      </c>
      <c r="J93" s="113">
        <v>157.30957619</v>
      </c>
      <c r="K93" s="113">
        <v>597.20174927000005</v>
      </c>
      <c r="L93" s="113">
        <v>192115.78092769999</v>
      </c>
      <c r="M93" s="113">
        <v>19234.64933281</v>
      </c>
      <c r="N93" s="113"/>
      <c r="O93" s="113"/>
      <c r="P93" s="113"/>
      <c r="Q93" s="113"/>
      <c r="R93" s="113"/>
      <c r="S93" s="113"/>
      <c r="T93" s="113"/>
    </row>
    <row r="94" spans="1:20" hidden="1" outlineLevel="1">
      <c r="A94" s="8">
        <v>43070</v>
      </c>
      <c r="B94" s="113">
        <v>208115.15598769</v>
      </c>
      <c r="C94" s="113">
        <v>1924.79769618</v>
      </c>
      <c r="D94" s="113">
        <v>827.71550348000005</v>
      </c>
      <c r="E94" s="113">
        <v>2.5416180399999999</v>
      </c>
      <c r="F94" s="113">
        <v>27.996020529999999</v>
      </c>
      <c r="G94" s="113">
        <v>797.17786491000004</v>
      </c>
      <c r="H94" s="113">
        <v>1097.0821927</v>
      </c>
      <c r="I94" s="113">
        <v>0</v>
      </c>
      <c r="J94" s="113">
        <v>164.32683151000001</v>
      </c>
      <c r="K94" s="113">
        <v>932.75536119000003</v>
      </c>
      <c r="L94" s="113">
        <v>206190.35829151</v>
      </c>
      <c r="M94" s="113">
        <v>13568.21575926</v>
      </c>
      <c r="N94" s="113"/>
      <c r="O94" s="113"/>
      <c r="P94" s="113"/>
      <c r="Q94" s="113"/>
      <c r="R94" s="113"/>
      <c r="S94" s="113"/>
      <c r="T94" s="113"/>
    </row>
    <row r="95" spans="1:20" hidden="1" outlineLevel="1">
      <c r="A95" s="8">
        <v>43101</v>
      </c>
      <c r="B95" s="113">
        <v>209437.29307099999</v>
      </c>
      <c r="C95" s="113">
        <v>2257.9625525399952</v>
      </c>
      <c r="D95" s="113">
        <v>1114.4141817499949</v>
      </c>
      <c r="E95" s="113">
        <v>74.862156210000009</v>
      </c>
      <c r="F95" s="113">
        <v>94.983195449997766</v>
      </c>
      <c r="G95" s="113">
        <v>944.56883009000194</v>
      </c>
      <c r="H95" s="113">
        <v>1143.54837079</v>
      </c>
      <c r="I95" s="113">
        <v>0</v>
      </c>
      <c r="J95" s="113">
        <v>203.66494674</v>
      </c>
      <c r="K95" s="113">
        <v>939.88342405000003</v>
      </c>
      <c r="L95" s="113">
        <v>207179.33051845999</v>
      </c>
      <c r="M95" s="113">
        <v>15056.57954284</v>
      </c>
      <c r="N95" s="113"/>
      <c r="O95" s="113"/>
      <c r="P95" s="113"/>
      <c r="Q95" s="113"/>
      <c r="R95" s="113"/>
      <c r="S95" s="113"/>
      <c r="T95" s="113"/>
    </row>
    <row r="96" spans="1:20" hidden="1" outlineLevel="1">
      <c r="A96" s="8">
        <v>43132</v>
      </c>
      <c r="B96" s="113">
        <v>209607.62180008</v>
      </c>
      <c r="C96" s="113">
        <v>1973.39517996</v>
      </c>
      <c r="D96" s="113">
        <v>863.91314745999989</v>
      </c>
      <c r="E96" s="113">
        <v>12.709655250000001</v>
      </c>
      <c r="F96" s="113">
        <v>32.127794160000001</v>
      </c>
      <c r="G96" s="113">
        <v>819.07569804999991</v>
      </c>
      <c r="H96" s="113">
        <v>1109.4820325000001</v>
      </c>
      <c r="I96" s="113">
        <v>0</v>
      </c>
      <c r="J96" s="113">
        <v>197.04664801999999</v>
      </c>
      <c r="K96" s="113">
        <v>912.43538448000004</v>
      </c>
      <c r="L96" s="113">
        <v>207634.22662012</v>
      </c>
      <c r="M96" s="113">
        <v>21111.697224340001</v>
      </c>
      <c r="N96" s="113"/>
      <c r="O96" s="113"/>
      <c r="P96" s="113"/>
      <c r="Q96" s="113"/>
      <c r="R96" s="113"/>
      <c r="S96" s="113"/>
      <c r="T96" s="113"/>
    </row>
    <row r="97" spans="1:20" hidden="1" outlineLevel="1">
      <c r="A97" s="8">
        <v>43160</v>
      </c>
      <c r="B97" s="113">
        <v>204560.41692918999</v>
      </c>
      <c r="C97" s="113">
        <v>1970.95879571</v>
      </c>
      <c r="D97" s="113">
        <v>868.36629635999998</v>
      </c>
      <c r="E97" s="113">
        <v>12.727904100000002</v>
      </c>
      <c r="F97" s="113">
        <v>28.629074289999998</v>
      </c>
      <c r="G97" s="113">
        <v>827.00931796999998</v>
      </c>
      <c r="H97" s="113">
        <v>1102.59249935</v>
      </c>
      <c r="I97" s="113">
        <v>0</v>
      </c>
      <c r="J97" s="113">
        <v>195.26123539</v>
      </c>
      <c r="K97" s="113">
        <v>907.33126396000011</v>
      </c>
      <c r="L97" s="113">
        <v>202589.45813347999</v>
      </c>
      <c r="M97" s="113">
        <v>16381.94032154</v>
      </c>
      <c r="N97" s="113"/>
      <c r="O97" s="113"/>
      <c r="P97" s="113"/>
      <c r="Q97" s="113"/>
      <c r="R97" s="113"/>
      <c r="S97" s="113"/>
      <c r="T97" s="113"/>
    </row>
    <row r="98" spans="1:20" hidden="1" outlineLevel="1">
      <c r="A98" s="8">
        <v>43191</v>
      </c>
      <c r="B98" s="113">
        <v>205032.51866890001</v>
      </c>
      <c r="C98" s="113">
        <v>1974.49961386</v>
      </c>
      <c r="D98" s="113">
        <v>876.03510247999998</v>
      </c>
      <c r="E98" s="113">
        <v>11.705659690000001</v>
      </c>
      <c r="F98" s="113">
        <v>28.161318690000002</v>
      </c>
      <c r="G98" s="113">
        <v>836.1681241</v>
      </c>
      <c r="H98" s="113">
        <v>1098.46451138</v>
      </c>
      <c r="I98" s="113">
        <v>0</v>
      </c>
      <c r="J98" s="113">
        <v>193.89361831000002</v>
      </c>
      <c r="K98" s="113">
        <v>904.57089307000001</v>
      </c>
      <c r="L98" s="113">
        <v>203058.01905504003</v>
      </c>
      <c r="M98" s="113">
        <v>15464.78563823</v>
      </c>
      <c r="N98" s="113"/>
      <c r="O98" s="113"/>
      <c r="P98" s="113"/>
      <c r="Q98" s="113"/>
      <c r="R98" s="113"/>
      <c r="S98" s="113"/>
      <c r="T98" s="113"/>
    </row>
    <row r="99" spans="1:20" hidden="1" outlineLevel="1">
      <c r="A99" s="8">
        <v>43221</v>
      </c>
      <c r="B99" s="113">
        <v>205740.77182646</v>
      </c>
      <c r="C99" s="113">
        <v>1988.1813836399999</v>
      </c>
      <c r="D99" s="113">
        <v>886.25180605999992</v>
      </c>
      <c r="E99" s="113">
        <v>11.30954133</v>
      </c>
      <c r="F99" s="113">
        <v>27.401310300000002</v>
      </c>
      <c r="G99" s="113">
        <v>847.54095442999994</v>
      </c>
      <c r="H99" s="113">
        <v>1101.9295775800001</v>
      </c>
      <c r="I99" s="113">
        <v>0</v>
      </c>
      <c r="J99" s="113">
        <v>190.98445960000001</v>
      </c>
      <c r="K99" s="113">
        <v>910.94511798000008</v>
      </c>
      <c r="L99" s="113">
        <v>203752.59044281999</v>
      </c>
      <c r="M99" s="113">
        <v>15834.46034516</v>
      </c>
      <c r="N99" s="113"/>
      <c r="O99" s="113"/>
      <c r="P99" s="113"/>
      <c r="Q99" s="113"/>
      <c r="R99" s="113"/>
      <c r="S99" s="113"/>
      <c r="T99" s="113"/>
    </row>
    <row r="100" spans="1:20" hidden="1" outlineLevel="1">
      <c r="A100" s="8">
        <v>43252</v>
      </c>
      <c r="B100" s="113">
        <v>206360.87866607</v>
      </c>
      <c r="C100" s="113">
        <v>2008.8743868699999</v>
      </c>
      <c r="D100" s="113">
        <v>895.97192399999994</v>
      </c>
      <c r="E100" s="113">
        <v>12.698330380000002</v>
      </c>
      <c r="F100" s="113">
        <v>26.961208890000002</v>
      </c>
      <c r="G100" s="113">
        <v>856.31238472999996</v>
      </c>
      <c r="H100" s="113">
        <v>1112.9024628699999</v>
      </c>
      <c r="I100" s="113">
        <v>0</v>
      </c>
      <c r="J100" s="113">
        <v>192.43969702000001</v>
      </c>
      <c r="K100" s="113">
        <v>920.46276584999998</v>
      </c>
      <c r="L100" s="113">
        <v>204352.00427919999</v>
      </c>
      <c r="M100" s="113">
        <v>15928.359711130001</v>
      </c>
      <c r="N100" s="113"/>
      <c r="O100" s="113"/>
      <c r="P100" s="113"/>
      <c r="Q100" s="113"/>
      <c r="R100" s="113"/>
      <c r="S100" s="113"/>
      <c r="T100" s="113"/>
    </row>
    <row r="101" spans="1:20" hidden="1" outlineLevel="1">
      <c r="A101" s="8">
        <v>43282</v>
      </c>
      <c r="B101" s="113">
        <v>206550.68562683</v>
      </c>
      <c r="C101" s="113">
        <v>2035.0728952300003</v>
      </c>
      <c r="D101" s="113">
        <v>887.02309633000016</v>
      </c>
      <c r="E101" s="113">
        <v>12.728467360000002</v>
      </c>
      <c r="F101" s="113">
        <v>26.863063500000003</v>
      </c>
      <c r="G101" s="113">
        <v>847.43156547000012</v>
      </c>
      <c r="H101" s="113">
        <v>1148.0497989</v>
      </c>
      <c r="I101" s="113">
        <v>0</v>
      </c>
      <c r="J101" s="113">
        <v>197.84053417000001</v>
      </c>
      <c r="K101" s="113">
        <v>950.20926473000009</v>
      </c>
      <c r="L101" s="113">
        <v>204515.61273159998</v>
      </c>
      <c r="M101" s="113">
        <v>16063.76125872</v>
      </c>
      <c r="N101" s="113"/>
      <c r="O101" s="113"/>
      <c r="P101" s="113"/>
      <c r="Q101" s="113"/>
      <c r="R101" s="113"/>
      <c r="S101" s="113"/>
      <c r="T101" s="113"/>
    </row>
    <row r="102" spans="1:20" hidden="1" outlineLevel="1">
      <c r="A102" s="8">
        <v>43313</v>
      </c>
      <c r="B102" s="113">
        <v>209159.58072549</v>
      </c>
      <c r="C102" s="113">
        <v>2121.7177936799999</v>
      </c>
      <c r="D102" s="113">
        <v>897.46224998999992</v>
      </c>
      <c r="E102" s="113">
        <v>12.728467350000001</v>
      </c>
      <c r="F102" s="113">
        <v>26.078535159999998</v>
      </c>
      <c r="G102" s="113">
        <v>858.65524747999996</v>
      </c>
      <c r="H102" s="113">
        <v>1224.25554369</v>
      </c>
      <c r="I102" s="113">
        <v>0</v>
      </c>
      <c r="J102" s="113">
        <v>210.41925257000003</v>
      </c>
      <c r="K102" s="113">
        <v>1013.8362911199999</v>
      </c>
      <c r="L102" s="113">
        <v>207037.86293181003</v>
      </c>
      <c r="M102" s="113">
        <v>16483.959132650001</v>
      </c>
      <c r="N102" s="113"/>
      <c r="O102" s="113"/>
      <c r="P102" s="113"/>
      <c r="Q102" s="113"/>
      <c r="R102" s="113"/>
      <c r="S102" s="113"/>
      <c r="T102" s="113"/>
    </row>
    <row r="103" spans="1:20" hidden="1" outlineLevel="1">
      <c r="A103" s="8">
        <v>43344</v>
      </c>
      <c r="B103" s="113">
        <v>210436.67947313</v>
      </c>
      <c r="C103" s="113">
        <v>2143.5053880099999</v>
      </c>
      <c r="D103" s="113">
        <v>907.67196349999995</v>
      </c>
      <c r="E103" s="113">
        <v>11.720631740000002</v>
      </c>
      <c r="F103" s="113">
        <v>26.07550015</v>
      </c>
      <c r="G103" s="113">
        <v>869.87583160999998</v>
      </c>
      <c r="H103" s="113">
        <v>1235.83342451</v>
      </c>
      <c r="I103" s="113">
        <v>0</v>
      </c>
      <c r="J103" s="113">
        <v>211.82155529000002</v>
      </c>
      <c r="K103" s="113">
        <v>1024.0118692199999</v>
      </c>
      <c r="L103" s="113">
        <v>208293.17408511994</v>
      </c>
      <c r="M103" s="113">
        <v>16737.438203850001</v>
      </c>
      <c r="N103" s="113"/>
      <c r="O103" s="113"/>
      <c r="P103" s="113"/>
      <c r="Q103" s="113"/>
      <c r="R103" s="113"/>
      <c r="S103" s="113"/>
      <c r="T103" s="113"/>
    </row>
    <row r="104" spans="1:20" hidden="1" outlineLevel="1">
      <c r="A104" s="8">
        <v>43374</v>
      </c>
      <c r="B104" s="113">
        <v>211252.09246853</v>
      </c>
      <c r="C104" s="113">
        <v>2318.8991044699997</v>
      </c>
      <c r="D104" s="113">
        <v>918.24070490999998</v>
      </c>
      <c r="E104" s="113">
        <v>11.209782420000002</v>
      </c>
      <c r="F104" s="113">
        <v>26.305985219999997</v>
      </c>
      <c r="G104" s="113">
        <v>880.72493726999994</v>
      </c>
      <c r="H104" s="113">
        <v>1400.6583995599999</v>
      </c>
      <c r="I104" s="113">
        <v>0</v>
      </c>
      <c r="J104" s="113">
        <v>202.57024790000003</v>
      </c>
      <c r="K104" s="113">
        <v>1198.08815166</v>
      </c>
      <c r="L104" s="113">
        <v>208933.19336405999</v>
      </c>
      <c r="M104" s="113">
        <v>16887.521174820002</v>
      </c>
      <c r="N104" s="113"/>
      <c r="O104" s="113"/>
      <c r="P104" s="113"/>
      <c r="Q104" s="113"/>
      <c r="R104" s="113"/>
      <c r="S104" s="113"/>
      <c r="T104" s="113"/>
    </row>
    <row r="105" spans="1:20" hidden="1" outlineLevel="1">
      <c r="A105" s="8">
        <v>43405</v>
      </c>
      <c r="B105" s="113">
        <v>212416.66357229999</v>
      </c>
      <c r="C105" s="113">
        <v>2850.33465054</v>
      </c>
      <c r="D105" s="113">
        <v>957.32016343999999</v>
      </c>
      <c r="E105" s="113">
        <v>11.095316670000001</v>
      </c>
      <c r="F105" s="113">
        <v>54.553244029999988</v>
      </c>
      <c r="G105" s="113">
        <v>891.67160274000003</v>
      </c>
      <c r="H105" s="113">
        <v>1893.0144871</v>
      </c>
      <c r="I105" s="113">
        <v>0</v>
      </c>
      <c r="J105" s="113">
        <v>291.48551829000002</v>
      </c>
      <c r="K105" s="113">
        <v>1601.5289688099999</v>
      </c>
      <c r="L105" s="113">
        <v>209566.32892176</v>
      </c>
      <c r="M105" s="113">
        <v>18229.602208439999</v>
      </c>
      <c r="N105" s="113"/>
      <c r="O105" s="113"/>
      <c r="P105" s="113"/>
      <c r="Q105" s="113"/>
      <c r="R105" s="113"/>
      <c r="S105" s="113"/>
      <c r="T105" s="113"/>
    </row>
    <row r="106" spans="1:20" hidden="1" outlineLevel="1">
      <c r="A106" s="8">
        <v>43435</v>
      </c>
      <c r="B106" s="113">
        <v>210614.22156727</v>
      </c>
      <c r="C106" s="113">
        <v>2836.0781878600001</v>
      </c>
      <c r="D106" s="113">
        <v>937.49960776</v>
      </c>
      <c r="E106" s="113">
        <v>10.592092020000001</v>
      </c>
      <c r="F106" s="113">
        <v>56.154351999999982</v>
      </c>
      <c r="G106" s="113">
        <v>870.75316373999999</v>
      </c>
      <c r="H106" s="113">
        <v>1898.5785800999997</v>
      </c>
      <c r="I106" s="113">
        <v>0</v>
      </c>
      <c r="J106" s="113">
        <v>261.74735166999994</v>
      </c>
      <c r="K106" s="113">
        <v>1636.8312284299998</v>
      </c>
      <c r="L106" s="113">
        <v>207778.14337941</v>
      </c>
      <c r="M106" s="113">
        <v>18079.205585160002</v>
      </c>
      <c r="N106" s="113"/>
      <c r="O106" s="113"/>
      <c r="P106" s="113"/>
      <c r="Q106" s="113"/>
      <c r="R106" s="113"/>
      <c r="S106" s="113"/>
      <c r="T106" s="113"/>
    </row>
    <row r="107" spans="1:20" hidden="1" outlineLevel="1">
      <c r="A107" s="8">
        <v>43466</v>
      </c>
      <c r="B107" s="113">
        <v>210939.45301957999</v>
      </c>
      <c r="C107" s="113">
        <v>2971.9184706699998</v>
      </c>
      <c r="D107" s="113">
        <v>945.95080877999999</v>
      </c>
      <c r="E107" s="113">
        <v>10.188013939999999</v>
      </c>
      <c r="F107" s="113">
        <v>53.85283192</v>
      </c>
      <c r="G107" s="113">
        <v>881.90996292</v>
      </c>
      <c r="H107" s="113">
        <v>2025.96766189</v>
      </c>
      <c r="I107" s="113">
        <v>0</v>
      </c>
      <c r="J107" s="113">
        <v>374.25763243</v>
      </c>
      <c r="K107" s="113">
        <v>1651.71002946</v>
      </c>
      <c r="L107" s="113">
        <v>207967.53454890999</v>
      </c>
      <c r="M107" s="113">
        <v>18226.751313460001</v>
      </c>
      <c r="N107" s="113"/>
      <c r="O107" s="113"/>
      <c r="P107" s="113"/>
      <c r="Q107" s="113"/>
      <c r="R107" s="113"/>
      <c r="S107" s="113"/>
      <c r="T107" s="113"/>
    </row>
    <row r="108" spans="1:20" hidden="1" outlineLevel="1">
      <c r="A108" s="8">
        <v>43497</v>
      </c>
      <c r="B108" s="113">
        <v>208641.14278346</v>
      </c>
      <c r="C108" s="113">
        <v>3036.7368348599998</v>
      </c>
      <c r="D108" s="113">
        <v>952.16200189000006</v>
      </c>
      <c r="E108" s="113">
        <v>10.176823519999999</v>
      </c>
      <c r="F108" s="113">
        <v>50.02711</v>
      </c>
      <c r="G108" s="113">
        <v>891.95806836999998</v>
      </c>
      <c r="H108" s="113">
        <v>2084.57483297</v>
      </c>
      <c r="I108" s="113">
        <v>0</v>
      </c>
      <c r="J108" s="113">
        <v>472.85894924000002</v>
      </c>
      <c r="K108" s="113">
        <v>1611.7158837300001</v>
      </c>
      <c r="L108" s="113">
        <v>205604.4059486</v>
      </c>
      <c r="M108" s="113">
        <v>16667.939052829999</v>
      </c>
      <c r="N108" s="113"/>
      <c r="O108" s="113"/>
      <c r="P108" s="113"/>
      <c r="Q108" s="113"/>
      <c r="R108" s="113"/>
      <c r="S108" s="113"/>
      <c r="T108" s="113"/>
    </row>
    <row r="109" spans="1:20" hidden="1" outlineLevel="1">
      <c r="A109" s="8">
        <v>43525</v>
      </c>
      <c r="B109" s="113">
        <v>209668.29473168001</v>
      </c>
      <c r="C109" s="113">
        <v>3110.567309</v>
      </c>
      <c r="D109" s="113">
        <v>962.72666202000005</v>
      </c>
      <c r="E109" s="113">
        <v>10.191309820000001</v>
      </c>
      <c r="F109" s="113">
        <v>49.405526549999998</v>
      </c>
      <c r="G109" s="113">
        <v>903.12982565000004</v>
      </c>
      <c r="H109" s="113">
        <v>2147.8406469800002</v>
      </c>
      <c r="I109" s="113">
        <v>0</v>
      </c>
      <c r="J109" s="113">
        <v>477.55622505000002</v>
      </c>
      <c r="K109" s="113">
        <v>1670.28442193</v>
      </c>
      <c r="L109" s="113">
        <v>206557.72742268001</v>
      </c>
      <c r="M109" s="113">
        <v>17244.535148309998</v>
      </c>
      <c r="N109" s="113"/>
      <c r="O109" s="113"/>
      <c r="P109" s="113"/>
      <c r="Q109" s="113"/>
      <c r="R109" s="113"/>
      <c r="S109" s="113"/>
      <c r="T109" s="113"/>
    </row>
    <row r="110" spans="1:20" hidden="1" outlineLevel="1">
      <c r="A110" s="8">
        <v>43556</v>
      </c>
      <c r="B110" s="113">
        <v>210118.35291655999</v>
      </c>
      <c r="C110" s="113">
        <v>3021.93942367</v>
      </c>
      <c r="D110" s="113">
        <v>959.71040379999999</v>
      </c>
      <c r="E110" s="113">
        <v>7.6448630099999999</v>
      </c>
      <c r="F110" s="113">
        <v>49.142779730000001</v>
      </c>
      <c r="G110" s="113">
        <v>902.92276105999997</v>
      </c>
      <c r="H110" s="113">
        <v>2062.2290198699998</v>
      </c>
      <c r="I110" s="113">
        <v>0</v>
      </c>
      <c r="J110" s="113">
        <v>464.89948095</v>
      </c>
      <c r="K110" s="113">
        <v>1597.32953892</v>
      </c>
      <c r="L110" s="113">
        <v>207096.41349288999</v>
      </c>
      <c r="M110" s="113">
        <v>17343.669093960001</v>
      </c>
      <c r="N110" s="113"/>
      <c r="O110" s="113"/>
      <c r="P110" s="113"/>
      <c r="Q110" s="113"/>
      <c r="R110" s="113"/>
      <c r="S110" s="113"/>
      <c r="T110" s="113"/>
    </row>
    <row r="111" spans="1:20" hidden="1" outlineLevel="1">
      <c r="A111" s="8">
        <v>43586</v>
      </c>
      <c r="B111" s="113">
        <v>210470.29013181</v>
      </c>
      <c r="C111" s="113">
        <v>3170.0767020200001</v>
      </c>
      <c r="D111" s="113">
        <v>959.04380620999996</v>
      </c>
      <c r="E111" s="113">
        <v>7.6496917800000004</v>
      </c>
      <c r="F111" s="113">
        <v>48.708790149999999</v>
      </c>
      <c r="G111" s="113">
        <v>902.68532428000003</v>
      </c>
      <c r="H111" s="113">
        <v>2211.0328958099999</v>
      </c>
      <c r="I111" s="113">
        <v>0</v>
      </c>
      <c r="J111" s="113">
        <v>602.07434397999998</v>
      </c>
      <c r="K111" s="113">
        <v>1608.95855183</v>
      </c>
      <c r="L111" s="113">
        <v>207300.21342978999</v>
      </c>
      <c r="M111" s="113">
        <v>16520.266451520001</v>
      </c>
      <c r="N111" s="113"/>
      <c r="O111" s="113"/>
      <c r="P111" s="113"/>
      <c r="Q111" s="113"/>
      <c r="R111" s="113"/>
      <c r="S111" s="113"/>
      <c r="T111" s="113"/>
    </row>
    <row r="112" spans="1:20" hidden="1" outlineLevel="1">
      <c r="A112" s="8">
        <v>43617</v>
      </c>
      <c r="B112" s="113">
        <v>209986.59312134</v>
      </c>
      <c r="C112" s="113">
        <v>3115.4887056500002</v>
      </c>
      <c r="D112" s="113">
        <v>958.53196016000004</v>
      </c>
      <c r="E112" s="113">
        <v>7.6448630099999999</v>
      </c>
      <c r="F112" s="113">
        <v>48.405584959999999</v>
      </c>
      <c r="G112" s="113">
        <v>902.48151218999999</v>
      </c>
      <c r="H112" s="113">
        <v>2156.9567454899998</v>
      </c>
      <c r="I112" s="113">
        <v>0</v>
      </c>
      <c r="J112" s="113">
        <v>585.65536403999999</v>
      </c>
      <c r="K112" s="113">
        <v>1571.30138145</v>
      </c>
      <c r="L112" s="113">
        <v>206871.10441569</v>
      </c>
      <c r="M112" s="113">
        <v>16461.828070629999</v>
      </c>
      <c r="N112" s="113"/>
      <c r="O112" s="113"/>
      <c r="P112" s="113"/>
      <c r="Q112" s="113"/>
      <c r="R112" s="113"/>
      <c r="S112" s="113"/>
      <c r="T112" s="113"/>
    </row>
    <row r="113" spans="1:20" hidden="1" outlineLevel="1">
      <c r="A113" s="8">
        <v>43647</v>
      </c>
      <c r="B113" s="113">
        <v>208264.90883562001</v>
      </c>
      <c r="C113" s="113">
        <v>2995.5401739399999</v>
      </c>
      <c r="D113" s="113">
        <v>949.27659856000002</v>
      </c>
      <c r="E113" s="113">
        <v>0</v>
      </c>
      <c r="F113" s="113">
        <v>47.064937950000001</v>
      </c>
      <c r="G113" s="113">
        <v>902.21166060999997</v>
      </c>
      <c r="H113" s="113">
        <v>2046.26357538</v>
      </c>
      <c r="I113" s="113">
        <v>0</v>
      </c>
      <c r="J113" s="113">
        <v>558.22940860000006</v>
      </c>
      <c r="K113" s="113">
        <v>1488.0341667800001</v>
      </c>
      <c r="L113" s="113">
        <v>205269.36866168</v>
      </c>
      <c r="M113" s="113">
        <v>16685.398887570002</v>
      </c>
      <c r="N113" s="113"/>
      <c r="O113" s="113"/>
      <c r="P113" s="113"/>
      <c r="Q113" s="113"/>
      <c r="R113" s="113"/>
      <c r="S113" s="113"/>
      <c r="T113" s="113"/>
    </row>
    <row r="114" spans="1:20" hidden="1" outlineLevel="1">
      <c r="A114" s="8">
        <v>43678</v>
      </c>
      <c r="B114" s="113">
        <v>208741.17588718</v>
      </c>
      <c r="C114" s="113">
        <v>2993.3194476200001</v>
      </c>
      <c r="D114" s="113">
        <v>946.40068716999997</v>
      </c>
      <c r="E114" s="113">
        <v>0</v>
      </c>
      <c r="F114" s="113">
        <v>44.436041260000003</v>
      </c>
      <c r="G114" s="113">
        <v>901.96464590999994</v>
      </c>
      <c r="H114" s="113">
        <v>2046.91876045</v>
      </c>
      <c r="I114" s="113">
        <v>0</v>
      </c>
      <c r="J114" s="113">
        <v>559.10083225000005</v>
      </c>
      <c r="K114" s="113">
        <v>1487.8179282000001</v>
      </c>
      <c r="L114" s="113">
        <v>205747.85643956001</v>
      </c>
      <c r="M114" s="113">
        <v>18117.939378949999</v>
      </c>
      <c r="N114" s="113"/>
      <c r="O114" s="113"/>
      <c r="P114" s="113"/>
      <c r="Q114" s="113"/>
      <c r="R114" s="113"/>
      <c r="S114" s="113"/>
      <c r="T114" s="113"/>
    </row>
    <row r="115" spans="1:20" hidden="1" outlineLevel="1">
      <c r="A115" s="8">
        <v>43709</v>
      </c>
      <c r="B115" s="113">
        <v>208090.66553406999</v>
      </c>
      <c r="C115" s="113">
        <v>2991.5066618199999</v>
      </c>
      <c r="D115" s="113">
        <v>944.04862136999998</v>
      </c>
      <c r="E115" s="113">
        <v>0</v>
      </c>
      <c r="F115" s="113">
        <v>42.4589797</v>
      </c>
      <c r="G115" s="113">
        <v>901.58964166999999</v>
      </c>
      <c r="H115" s="113">
        <v>2047.45804045</v>
      </c>
      <c r="I115" s="113">
        <v>0</v>
      </c>
      <c r="J115" s="113">
        <v>645.17128364999996</v>
      </c>
      <c r="K115" s="113">
        <v>1402.2867567999999</v>
      </c>
      <c r="L115" s="113">
        <v>205099.15887225</v>
      </c>
      <c r="M115" s="113">
        <v>19047.507015269999</v>
      </c>
      <c r="N115" s="113"/>
      <c r="O115" s="113"/>
      <c r="P115" s="113"/>
      <c r="Q115" s="113"/>
      <c r="R115" s="113"/>
      <c r="S115" s="113"/>
      <c r="T115" s="113"/>
    </row>
    <row r="116" spans="1:20" hidden="1" outlineLevel="1">
      <c r="A116" s="8">
        <v>43739</v>
      </c>
      <c r="B116" s="113">
        <v>208954.86306875001</v>
      </c>
      <c r="C116" s="113">
        <v>3091.4491120100001</v>
      </c>
      <c r="D116" s="113">
        <v>943.25175789000002</v>
      </c>
      <c r="E116" s="113">
        <v>0</v>
      </c>
      <c r="F116" s="113">
        <v>42.019775090000003</v>
      </c>
      <c r="G116" s="113">
        <v>901.23198279999997</v>
      </c>
      <c r="H116" s="113">
        <v>2148.19735412</v>
      </c>
      <c r="I116" s="113">
        <v>0</v>
      </c>
      <c r="J116" s="113">
        <v>690.10285994000003</v>
      </c>
      <c r="K116" s="113">
        <v>1458.0944941800001</v>
      </c>
      <c r="L116" s="113">
        <v>205863.41395674</v>
      </c>
      <c r="M116" s="113">
        <v>18764.599617740001</v>
      </c>
      <c r="N116" s="113"/>
      <c r="O116" s="113"/>
      <c r="P116" s="113"/>
      <c r="Q116" s="113"/>
      <c r="R116" s="113"/>
      <c r="S116" s="113"/>
      <c r="T116" s="113"/>
    </row>
    <row r="117" spans="1:20" hidden="1" outlineLevel="1">
      <c r="A117" s="8">
        <v>43770</v>
      </c>
      <c r="B117" s="113">
        <v>208366.08094335999</v>
      </c>
      <c r="C117" s="113">
        <v>2999.8890904499999</v>
      </c>
      <c r="D117" s="113">
        <v>943.05690111000001</v>
      </c>
      <c r="E117" s="113">
        <v>0</v>
      </c>
      <c r="F117" s="113">
        <v>42.21530619</v>
      </c>
      <c r="G117" s="113">
        <v>900.84159492000003</v>
      </c>
      <c r="H117" s="113">
        <v>2056.8321893399998</v>
      </c>
      <c r="I117" s="113">
        <v>0</v>
      </c>
      <c r="J117" s="113">
        <v>661.10705769000003</v>
      </c>
      <c r="K117" s="113">
        <v>1395.7251316500001</v>
      </c>
      <c r="L117" s="113">
        <v>205366.19185291001</v>
      </c>
      <c r="M117" s="113">
        <v>18425.132044869999</v>
      </c>
      <c r="N117" s="113"/>
      <c r="O117" s="113"/>
      <c r="P117" s="113"/>
      <c r="Q117" s="113"/>
      <c r="R117" s="113"/>
      <c r="S117" s="113"/>
      <c r="T117" s="113"/>
    </row>
    <row r="118" spans="1:20" hidden="1" outlineLevel="1">
      <c r="A118" s="8">
        <v>43800</v>
      </c>
      <c r="B118" s="113">
        <v>207524.04010251001</v>
      </c>
      <c r="C118" s="113">
        <v>2976.4336291099999</v>
      </c>
      <c r="D118" s="113">
        <v>942.51300490999995</v>
      </c>
      <c r="E118" s="113">
        <v>0</v>
      </c>
      <c r="F118" s="113">
        <v>42.046878300000003</v>
      </c>
      <c r="G118" s="113">
        <v>900.46612660999995</v>
      </c>
      <c r="H118" s="113">
        <v>2033.9206242</v>
      </c>
      <c r="I118" s="113">
        <v>0</v>
      </c>
      <c r="J118" s="113">
        <v>654.58200539999996</v>
      </c>
      <c r="K118" s="113">
        <v>1379.3386187999999</v>
      </c>
      <c r="L118" s="113">
        <v>204547.6064734</v>
      </c>
      <c r="M118" s="113">
        <v>17601.798919569999</v>
      </c>
      <c r="N118" s="113"/>
      <c r="O118" s="113"/>
      <c r="P118" s="113"/>
      <c r="Q118" s="113"/>
      <c r="R118" s="113"/>
      <c r="S118" s="113"/>
      <c r="T118" s="113"/>
    </row>
    <row r="119" spans="1:20" hidden="1" outlineLevel="1">
      <c r="A119" s="8">
        <v>43831</v>
      </c>
      <c r="B119" s="113">
        <v>207716.93605593999</v>
      </c>
      <c r="C119" s="113">
        <v>3073.9828719299999</v>
      </c>
      <c r="D119" s="113">
        <v>942.22505742999999</v>
      </c>
      <c r="E119" s="113">
        <v>0</v>
      </c>
      <c r="F119" s="113">
        <v>41.966556130000001</v>
      </c>
      <c r="G119" s="113">
        <v>900.25850130000003</v>
      </c>
      <c r="H119" s="113">
        <v>2131.7578145000002</v>
      </c>
      <c r="I119" s="113">
        <v>0</v>
      </c>
      <c r="J119" s="113">
        <v>686.73111554000002</v>
      </c>
      <c r="K119" s="113">
        <v>1445.02669896</v>
      </c>
      <c r="L119" s="113">
        <v>204642.95318401</v>
      </c>
      <c r="M119" s="113">
        <v>20439.59822639</v>
      </c>
      <c r="N119" s="113"/>
      <c r="O119" s="113"/>
      <c r="P119" s="113"/>
      <c r="Q119" s="113"/>
      <c r="R119" s="113"/>
      <c r="S119" s="113"/>
      <c r="T119" s="113"/>
    </row>
    <row r="120" spans="1:20" hidden="1" outlineLevel="1">
      <c r="A120" s="8">
        <v>43862</v>
      </c>
      <c r="B120" s="113">
        <v>207662.96598221001</v>
      </c>
      <c r="C120" s="113">
        <v>3037.2760547799999</v>
      </c>
      <c r="D120" s="113">
        <v>942.07595750999997</v>
      </c>
      <c r="E120" s="113">
        <v>0</v>
      </c>
      <c r="F120" s="113">
        <v>42.154820600000001</v>
      </c>
      <c r="G120" s="113">
        <v>899.92113690999997</v>
      </c>
      <c r="H120" s="113">
        <v>2095.2000972699998</v>
      </c>
      <c r="I120" s="113">
        <v>0</v>
      </c>
      <c r="J120" s="113">
        <v>674.74273754000001</v>
      </c>
      <c r="K120" s="113">
        <v>1420.45735973</v>
      </c>
      <c r="L120" s="113">
        <v>204625.68992743001</v>
      </c>
      <c r="M120" s="113">
        <v>19700.12844932</v>
      </c>
      <c r="N120" s="113"/>
      <c r="O120" s="113"/>
      <c r="P120" s="113"/>
      <c r="Q120" s="113"/>
      <c r="R120" s="113"/>
      <c r="S120" s="113"/>
      <c r="T120" s="113"/>
    </row>
    <row r="121" spans="1:20" hidden="1" outlineLevel="1">
      <c r="A121" s="8">
        <v>43891</v>
      </c>
      <c r="B121" s="113">
        <v>211466.36111378999</v>
      </c>
      <c r="C121" s="113">
        <v>3334.2252454999998</v>
      </c>
      <c r="D121" s="113">
        <v>939.88943922999999</v>
      </c>
      <c r="E121" s="113">
        <v>0</v>
      </c>
      <c r="F121" s="113">
        <v>57.948520049999999</v>
      </c>
      <c r="G121" s="113">
        <v>881.94091918000004</v>
      </c>
      <c r="H121" s="113">
        <v>2394.3358062699999</v>
      </c>
      <c r="I121" s="113">
        <v>0</v>
      </c>
      <c r="J121" s="113">
        <v>769.47567346999995</v>
      </c>
      <c r="K121" s="113">
        <v>1624.8601328</v>
      </c>
      <c r="L121" s="113">
        <v>208132.13586829</v>
      </c>
      <c r="M121" s="113">
        <v>19705.559226969999</v>
      </c>
      <c r="N121" s="113"/>
      <c r="O121" s="113"/>
      <c r="P121" s="113"/>
      <c r="Q121" s="113"/>
      <c r="R121" s="113"/>
      <c r="S121" s="113"/>
      <c r="T121" s="113"/>
    </row>
    <row r="122" spans="1:20" hidden="1" outlineLevel="1">
      <c r="A122" s="8">
        <v>43922</v>
      </c>
      <c r="B122" s="113">
        <v>209675.87603602</v>
      </c>
      <c r="C122" s="113">
        <v>3215.5808847600001</v>
      </c>
      <c r="D122" s="113">
        <v>942.13998172000004</v>
      </c>
      <c r="E122" s="113">
        <v>3.6422700200000002</v>
      </c>
      <c r="F122" s="113">
        <v>56.559471420000001</v>
      </c>
      <c r="G122" s="113">
        <v>881.93824027999995</v>
      </c>
      <c r="H122" s="113">
        <v>2273.4409030400002</v>
      </c>
      <c r="I122" s="113">
        <v>0</v>
      </c>
      <c r="J122" s="113">
        <v>722.45243917000005</v>
      </c>
      <c r="K122" s="113">
        <v>1550.98846387</v>
      </c>
      <c r="L122" s="113">
        <v>206460.29515126001</v>
      </c>
      <c r="M122" s="113">
        <v>19478.596882049998</v>
      </c>
      <c r="N122" s="113"/>
      <c r="O122" s="113"/>
      <c r="P122" s="113"/>
      <c r="Q122" s="113"/>
      <c r="R122" s="113"/>
      <c r="S122" s="113"/>
      <c r="T122" s="113"/>
    </row>
    <row r="123" spans="1:20" hidden="1" outlineLevel="1">
      <c r="A123" s="8">
        <v>43952</v>
      </c>
      <c r="B123" s="113">
        <v>210345.06049122999</v>
      </c>
      <c r="C123" s="113">
        <v>3215.4303851700001</v>
      </c>
      <c r="D123" s="113">
        <v>938.91690038000002</v>
      </c>
      <c r="E123" s="113">
        <v>0.79847683000000003</v>
      </c>
      <c r="F123" s="113">
        <v>56.18073459</v>
      </c>
      <c r="G123" s="113">
        <v>881.93768895999995</v>
      </c>
      <c r="H123" s="113">
        <v>2276.5134847899999</v>
      </c>
      <c r="I123" s="113">
        <v>0</v>
      </c>
      <c r="J123" s="113">
        <v>720.15493225</v>
      </c>
      <c r="K123" s="113">
        <v>1556.3585525399999</v>
      </c>
      <c r="L123" s="113">
        <v>207129.63010606001</v>
      </c>
      <c r="M123" s="113">
        <v>19424.27145289</v>
      </c>
      <c r="N123" s="113"/>
      <c r="O123" s="113"/>
      <c r="P123" s="113"/>
      <c r="Q123" s="113"/>
      <c r="R123" s="113"/>
      <c r="S123" s="113"/>
      <c r="T123" s="113"/>
    </row>
    <row r="124" spans="1:20" hidden="1" outlineLevel="1">
      <c r="A124" s="8">
        <v>43983</v>
      </c>
      <c r="B124" s="113">
        <v>211099.15044917999</v>
      </c>
      <c r="C124" s="113">
        <v>3206.6647324400001</v>
      </c>
      <c r="D124" s="113">
        <v>938.19115552000005</v>
      </c>
      <c r="E124" s="113">
        <v>1.0105680800000001</v>
      </c>
      <c r="F124" s="113">
        <v>55.245111739999999</v>
      </c>
      <c r="G124" s="113">
        <v>881.93547569999998</v>
      </c>
      <c r="H124" s="113">
        <v>2268.4735769200001</v>
      </c>
      <c r="I124" s="113">
        <v>0</v>
      </c>
      <c r="J124" s="113">
        <v>714.12699409000004</v>
      </c>
      <c r="K124" s="113">
        <v>1554.34658283</v>
      </c>
      <c r="L124" s="113">
        <v>207892.48571673999</v>
      </c>
      <c r="M124" s="113">
        <v>19329.76930679</v>
      </c>
      <c r="N124" s="113"/>
      <c r="O124" s="113"/>
      <c r="P124" s="113"/>
      <c r="Q124" s="113"/>
      <c r="R124" s="113"/>
      <c r="S124" s="113"/>
      <c r="T124" s="113"/>
    </row>
    <row r="125" spans="1:20" hidden="1" outlineLevel="1">
      <c r="A125" s="8">
        <v>44013</v>
      </c>
      <c r="B125" s="113">
        <v>212408.79176947</v>
      </c>
      <c r="C125" s="113">
        <v>3333.4907927700001</v>
      </c>
      <c r="D125" s="113">
        <v>948.20349569999996</v>
      </c>
      <c r="E125" s="113">
        <v>1.0110792900000001</v>
      </c>
      <c r="F125" s="113">
        <v>54.666986799999997</v>
      </c>
      <c r="G125" s="113">
        <v>892.52542960999995</v>
      </c>
      <c r="H125" s="113">
        <v>2385.28729707</v>
      </c>
      <c r="I125" s="113">
        <v>0</v>
      </c>
      <c r="J125" s="113">
        <v>746.25635509999995</v>
      </c>
      <c r="K125" s="113">
        <v>1639.03094197</v>
      </c>
      <c r="L125" s="113">
        <v>209075.3009767</v>
      </c>
      <c r="M125" s="113">
        <v>19481.60144731</v>
      </c>
      <c r="N125" s="113"/>
      <c r="O125" s="113"/>
      <c r="P125" s="113"/>
      <c r="Q125" s="113"/>
      <c r="R125" s="113"/>
      <c r="S125" s="113"/>
      <c r="T125" s="113"/>
    </row>
    <row r="126" spans="1:20" hidden="1" outlineLevel="1">
      <c r="A126" s="8">
        <v>44044</v>
      </c>
      <c r="B126" s="113">
        <v>212418.86595415001</v>
      </c>
      <c r="C126" s="113">
        <v>3302.0917547399999</v>
      </c>
      <c r="D126" s="113">
        <v>936.98590096999999</v>
      </c>
      <c r="E126" s="113">
        <v>1.0110792900000001</v>
      </c>
      <c r="F126" s="113">
        <v>54.10669601</v>
      </c>
      <c r="G126" s="113">
        <v>881.86812567000004</v>
      </c>
      <c r="H126" s="113">
        <v>2365.1058537700001</v>
      </c>
      <c r="I126" s="113">
        <v>0</v>
      </c>
      <c r="J126" s="113">
        <v>736.19760692</v>
      </c>
      <c r="K126" s="113">
        <v>1628.9082468500001</v>
      </c>
      <c r="L126" s="113">
        <v>209116.77419940999</v>
      </c>
      <c r="M126" s="113">
        <v>19416.7927872</v>
      </c>
      <c r="N126" s="113"/>
      <c r="O126" s="113"/>
      <c r="P126" s="113"/>
      <c r="Q126" s="113"/>
      <c r="R126" s="113"/>
      <c r="S126" s="113"/>
      <c r="T126" s="113"/>
    </row>
    <row r="127" spans="1:20" hidden="1" outlineLevel="1">
      <c r="A127" s="8">
        <v>44075</v>
      </c>
      <c r="B127" s="113">
        <v>210351.20693655001</v>
      </c>
      <c r="C127" s="113">
        <v>3359.70128682</v>
      </c>
      <c r="D127" s="113">
        <v>953.31484863000003</v>
      </c>
      <c r="E127" s="113">
        <v>1.01069633</v>
      </c>
      <c r="F127" s="113">
        <v>70.366161509999998</v>
      </c>
      <c r="G127" s="113">
        <v>881.93799078999996</v>
      </c>
      <c r="H127" s="113">
        <v>2406.3864381899998</v>
      </c>
      <c r="I127" s="113">
        <v>0</v>
      </c>
      <c r="J127" s="113">
        <v>747.31971743999998</v>
      </c>
      <c r="K127" s="113">
        <v>1659.0667207500001</v>
      </c>
      <c r="L127" s="113">
        <v>206991.50564973001</v>
      </c>
      <c r="M127" s="113">
        <v>19960.70212057</v>
      </c>
      <c r="N127" s="113"/>
      <c r="O127" s="113"/>
      <c r="P127" s="113"/>
      <c r="Q127" s="113"/>
      <c r="R127" s="113"/>
      <c r="S127" s="113"/>
      <c r="T127" s="113"/>
    </row>
    <row r="128" spans="1:20" hidden="1" outlineLevel="1">
      <c r="A128" s="8">
        <v>44105</v>
      </c>
      <c r="B128" s="113">
        <v>198732.58289103999</v>
      </c>
      <c r="C128" s="113">
        <v>1557.15175402</v>
      </c>
      <c r="D128" s="113">
        <v>271.09261247000001</v>
      </c>
      <c r="E128" s="113">
        <v>1.47614125</v>
      </c>
      <c r="F128" s="113">
        <v>59.485448839999997</v>
      </c>
      <c r="G128" s="113">
        <v>210.13102237999999</v>
      </c>
      <c r="H128" s="113">
        <v>1286.05914155</v>
      </c>
      <c r="I128" s="113">
        <v>0</v>
      </c>
      <c r="J128" s="113">
        <v>743.39842759999999</v>
      </c>
      <c r="K128" s="113">
        <v>542.66071394999994</v>
      </c>
      <c r="L128" s="113">
        <v>197175.43113702</v>
      </c>
      <c r="M128" s="113">
        <v>16781.41583378</v>
      </c>
      <c r="N128" s="113"/>
      <c r="O128" s="113"/>
      <c r="P128" s="113"/>
      <c r="Q128" s="113"/>
      <c r="R128" s="113"/>
      <c r="S128" s="113"/>
      <c r="T128" s="113"/>
    </row>
    <row r="129" spans="1:20" hidden="1" outlineLevel="1">
      <c r="A129" s="8">
        <v>44136</v>
      </c>
      <c r="B129" s="113">
        <v>36133.716013400001</v>
      </c>
      <c r="C129" s="113">
        <v>1341.5453174700001</v>
      </c>
      <c r="D129" s="113">
        <v>59.85378824</v>
      </c>
      <c r="E129" s="113">
        <v>1.4757582899999999</v>
      </c>
      <c r="F129" s="113">
        <v>58.309782470000002</v>
      </c>
      <c r="G129" s="113">
        <v>6.8247479999999999E-2</v>
      </c>
      <c r="H129" s="113">
        <v>1281.69152923</v>
      </c>
      <c r="I129" s="113">
        <v>0</v>
      </c>
      <c r="J129" s="113">
        <v>966.27609734999999</v>
      </c>
      <c r="K129" s="113">
        <v>315.41543188000003</v>
      </c>
      <c r="L129" s="113">
        <v>34792.170695929999</v>
      </c>
      <c r="M129" s="113">
        <v>6107.7269193000002</v>
      </c>
      <c r="N129" s="113"/>
      <c r="O129" s="113"/>
      <c r="P129" s="113"/>
      <c r="Q129" s="113"/>
      <c r="R129" s="113"/>
      <c r="S129" s="113"/>
      <c r="T129" s="113"/>
    </row>
    <row r="130" spans="1:20" hidden="1" outlineLevel="1">
      <c r="A130" s="8">
        <v>44166</v>
      </c>
      <c r="B130" s="113">
        <v>35266.919680380001</v>
      </c>
      <c r="C130" s="113">
        <v>1347.4045584800001</v>
      </c>
      <c r="D130" s="113">
        <v>64.141565700000001</v>
      </c>
      <c r="E130" s="113">
        <v>1.0110792900000001</v>
      </c>
      <c r="F130" s="113">
        <v>63.058943650000003</v>
      </c>
      <c r="G130" s="113">
        <v>7.1542759999999997E-2</v>
      </c>
      <c r="H130" s="113">
        <v>1283.2629927800001</v>
      </c>
      <c r="I130" s="113">
        <v>0</v>
      </c>
      <c r="J130" s="113">
        <v>971.03854913999999</v>
      </c>
      <c r="K130" s="113">
        <v>312.22444364</v>
      </c>
      <c r="L130" s="113">
        <v>33919.515121900004</v>
      </c>
      <c r="M130" s="113">
        <v>5293.1065977600001</v>
      </c>
      <c r="N130" s="113"/>
      <c r="O130" s="113"/>
      <c r="P130" s="113"/>
      <c r="Q130" s="113"/>
      <c r="R130" s="113"/>
      <c r="S130" s="113"/>
      <c r="T130" s="113"/>
    </row>
    <row r="131" spans="1:20" hidden="1" outlineLevel="1">
      <c r="A131" s="8">
        <v>44197</v>
      </c>
      <c r="B131" s="113">
        <v>35198.599755470001</v>
      </c>
      <c r="C131" s="113">
        <v>1320.66495087</v>
      </c>
      <c r="D131" s="113">
        <v>62.333211439999999</v>
      </c>
      <c r="E131" s="113">
        <v>1.0110792900000001</v>
      </c>
      <c r="F131" s="113">
        <v>61.250578269999998</v>
      </c>
      <c r="G131" s="113">
        <v>7.155388E-2</v>
      </c>
      <c r="H131" s="113">
        <v>1258.33173943</v>
      </c>
      <c r="I131" s="113">
        <v>0</v>
      </c>
      <c r="J131" s="113">
        <v>953.24264144999995</v>
      </c>
      <c r="K131" s="113">
        <v>305.08909798000002</v>
      </c>
      <c r="L131" s="113">
        <v>33877.934804600001</v>
      </c>
      <c r="M131" s="113">
        <v>5546.7681347999996</v>
      </c>
      <c r="N131" s="113"/>
      <c r="O131" s="113"/>
      <c r="P131" s="113"/>
      <c r="Q131" s="113"/>
      <c r="R131" s="113"/>
      <c r="S131" s="113"/>
      <c r="T131" s="113"/>
    </row>
    <row r="132" spans="1:20" hidden="1" outlineLevel="1">
      <c r="A132" s="8">
        <v>44228</v>
      </c>
      <c r="B132" s="113">
        <v>36101.513241109998</v>
      </c>
      <c r="C132" s="113">
        <v>1290.63584397</v>
      </c>
      <c r="D132" s="113">
        <v>60.473845060000002</v>
      </c>
      <c r="E132" s="113">
        <v>1.0100004</v>
      </c>
      <c r="F132" s="113">
        <v>59.400832229999999</v>
      </c>
      <c r="G132" s="113">
        <v>6.3012429999999994E-2</v>
      </c>
      <c r="H132" s="113">
        <v>1230.16199891</v>
      </c>
      <c r="I132" s="113">
        <v>0</v>
      </c>
      <c r="J132" s="113">
        <v>932.66753367000001</v>
      </c>
      <c r="K132" s="113">
        <v>297.49446524000001</v>
      </c>
      <c r="L132" s="113">
        <v>34810.877397140001</v>
      </c>
      <c r="M132" s="113">
        <v>5537.2897209700004</v>
      </c>
      <c r="N132" s="113"/>
      <c r="O132" s="113"/>
      <c r="P132" s="113"/>
      <c r="Q132" s="113"/>
      <c r="R132" s="113"/>
      <c r="S132" s="113"/>
      <c r="T132" s="113"/>
    </row>
    <row r="133" spans="1:20" hidden="1" outlineLevel="1">
      <c r="A133" s="8">
        <v>44256</v>
      </c>
      <c r="B133" s="113">
        <v>36360.226259210001</v>
      </c>
      <c r="C133" s="113">
        <v>1237.2262606700001</v>
      </c>
      <c r="D133" s="113">
        <v>61.393560100000002</v>
      </c>
      <c r="E133" s="113">
        <v>1.01135738</v>
      </c>
      <c r="F133" s="113">
        <v>60.314838080000001</v>
      </c>
      <c r="G133" s="113">
        <v>6.7364640000000003E-2</v>
      </c>
      <c r="H133" s="113">
        <v>1175.83270057</v>
      </c>
      <c r="I133" s="113">
        <v>0</v>
      </c>
      <c r="J133" s="113">
        <v>894.51088445000005</v>
      </c>
      <c r="K133" s="113">
        <v>281.32181611999999</v>
      </c>
      <c r="L133" s="113">
        <v>35122.999998539999</v>
      </c>
      <c r="M133" s="113">
        <v>5637.1522465199996</v>
      </c>
      <c r="N133" s="113"/>
      <c r="O133" s="113"/>
      <c r="P133" s="113"/>
      <c r="Q133" s="113"/>
      <c r="R133" s="113"/>
      <c r="S133" s="113"/>
      <c r="T133" s="113"/>
    </row>
    <row r="134" spans="1:20" hidden="1" outlineLevel="1">
      <c r="A134" s="8">
        <v>44287</v>
      </c>
      <c r="B134" s="113">
        <v>37965.294067969997</v>
      </c>
      <c r="C134" s="113">
        <v>1216.41819315</v>
      </c>
      <c r="D134" s="113">
        <v>49.201718540000002</v>
      </c>
      <c r="E134" s="113">
        <v>1.01119764</v>
      </c>
      <c r="F134" s="113">
        <v>48.1265359</v>
      </c>
      <c r="G134" s="113">
        <v>6.3985E-2</v>
      </c>
      <c r="H134" s="113">
        <v>1167.21647461</v>
      </c>
      <c r="I134" s="113">
        <v>0</v>
      </c>
      <c r="J134" s="113">
        <v>892.72080443000004</v>
      </c>
      <c r="K134" s="113">
        <v>274.49567017999999</v>
      </c>
      <c r="L134" s="113">
        <v>36748.875874819998</v>
      </c>
      <c r="M134" s="113">
        <v>5600.3476453699996</v>
      </c>
      <c r="N134" s="113"/>
      <c r="O134" s="113"/>
      <c r="P134" s="113"/>
      <c r="Q134" s="113"/>
      <c r="R134" s="113"/>
      <c r="S134" s="113"/>
      <c r="T134" s="113"/>
    </row>
    <row r="135" spans="1:20" hidden="1" outlineLevel="1">
      <c r="A135" s="8">
        <v>44317</v>
      </c>
      <c r="B135" s="113">
        <v>37396.477326970002</v>
      </c>
      <c r="C135" s="113">
        <v>1173.70893935</v>
      </c>
      <c r="D135" s="113">
        <v>49.054429509999999</v>
      </c>
      <c r="E135" s="113">
        <v>1.0076630600000001</v>
      </c>
      <c r="F135" s="113">
        <v>47.91941216</v>
      </c>
      <c r="G135" s="113">
        <v>0.12735429000000001</v>
      </c>
      <c r="H135" s="113">
        <v>1124.6545098399999</v>
      </c>
      <c r="I135" s="113">
        <v>0</v>
      </c>
      <c r="J135" s="113">
        <v>879.28029179999999</v>
      </c>
      <c r="K135" s="113">
        <v>245.37421803999999</v>
      </c>
      <c r="L135" s="113">
        <v>36222.768387620003</v>
      </c>
      <c r="M135" s="113">
        <v>5638.2996656900004</v>
      </c>
      <c r="N135" s="113"/>
      <c r="O135" s="113"/>
      <c r="P135" s="113"/>
      <c r="Q135" s="113"/>
      <c r="R135" s="113"/>
      <c r="S135" s="113"/>
      <c r="T135" s="113"/>
    </row>
    <row r="136" spans="1:20" hidden="1" outlineLevel="1">
      <c r="A136" s="8">
        <v>44348</v>
      </c>
      <c r="B136" s="113">
        <v>38125.767119179996</v>
      </c>
      <c r="C136" s="113">
        <v>1120.68449366</v>
      </c>
      <c r="D136" s="113">
        <v>48.436588180000001</v>
      </c>
      <c r="E136" s="113">
        <v>1.00752368</v>
      </c>
      <c r="F136" s="113">
        <v>47.249376329999997</v>
      </c>
      <c r="G136" s="113">
        <v>0.17968817000000001</v>
      </c>
      <c r="H136" s="113">
        <v>1072.2479054800001</v>
      </c>
      <c r="I136" s="113">
        <v>0</v>
      </c>
      <c r="J136" s="113">
        <v>845.77559814000006</v>
      </c>
      <c r="K136" s="113">
        <v>226.47230733999999</v>
      </c>
      <c r="L136" s="113">
        <v>37005.082625520001</v>
      </c>
      <c r="M136" s="113">
        <v>5407.5211724299998</v>
      </c>
      <c r="N136" s="113"/>
      <c r="O136" s="113"/>
      <c r="P136" s="113"/>
      <c r="Q136" s="113"/>
      <c r="R136" s="113"/>
      <c r="S136" s="113"/>
      <c r="T136" s="113"/>
    </row>
    <row r="137" spans="1:20" hidden="1" outlineLevel="1">
      <c r="A137" s="8">
        <v>44378</v>
      </c>
      <c r="B137" s="113">
        <v>37439.770046149999</v>
      </c>
      <c r="C137" s="113">
        <v>1094.1920616499999</v>
      </c>
      <c r="D137" s="113">
        <v>49.874037319999999</v>
      </c>
      <c r="E137" s="113">
        <v>1.0077804100000001</v>
      </c>
      <c r="F137" s="113">
        <v>48.632013870000002</v>
      </c>
      <c r="G137" s="113">
        <v>0.23424304000000001</v>
      </c>
      <c r="H137" s="113">
        <v>1044.3180243300001</v>
      </c>
      <c r="I137" s="113">
        <v>0</v>
      </c>
      <c r="J137" s="113">
        <v>828.38176547</v>
      </c>
      <c r="K137" s="113">
        <v>215.93625886000001</v>
      </c>
      <c r="L137" s="113">
        <v>36345.5779845</v>
      </c>
      <c r="M137" s="113">
        <v>5444.6153168299998</v>
      </c>
      <c r="N137" s="113"/>
      <c r="O137" s="113"/>
      <c r="P137" s="113"/>
      <c r="Q137" s="113"/>
      <c r="R137" s="113"/>
      <c r="S137" s="113"/>
      <c r="T137" s="113"/>
    </row>
    <row r="138" spans="1:20" hidden="1" outlineLevel="1">
      <c r="A138" s="8">
        <v>44409</v>
      </c>
      <c r="B138" s="113">
        <v>37807.146230689999</v>
      </c>
      <c r="C138" s="113">
        <v>1058.70138445</v>
      </c>
      <c r="D138" s="113">
        <v>55.931407280000002</v>
      </c>
      <c r="E138" s="113">
        <v>1.0075740900000001</v>
      </c>
      <c r="F138" s="113">
        <v>54.692958050000001</v>
      </c>
      <c r="G138" s="113">
        <v>0.23087514000000001</v>
      </c>
      <c r="H138" s="113">
        <v>1002.7699771699999</v>
      </c>
      <c r="I138" s="113">
        <v>0</v>
      </c>
      <c r="J138" s="113">
        <v>795.80303279999998</v>
      </c>
      <c r="K138" s="113">
        <v>206.96694436999999</v>
      </c>
      <c r="L138" s="113">
        <v>36748.444846240003</v>
      </c>
      <c r="M138" s="113">
        <v>5434.4856760599996</v>
      </c>
      <c r="N138" s="113"/>
      <c r="O138" s="113"/>
      <c r="P138" s="113"/>
      <c r="Q138" s="113"/>
      <c r="R138" s="113"/>
      <c r="S138" s="113"/>
      <c r="T138" s="113"/>
    </row>
    <row r="139" spans="1:20" hidden="1" outlineLevel="1">
      <c r="A139" s="8">
        <v>44440</v>
      </c>
      <c r="B139" s="113">
        <v>34237.917812779997</v>
      </c>
      <c r="C139" s="113">
        <v>1043.0322139100001</v>
      </c>
      <c r="D139" s="113">
        <v>67.603415920000003</v>
      </c>
      <c r="E139" s="113">
        <v>1.00731131</v>
      </c>
      <c r="F139" s="113">
        <v>66.368902730000002</v>
      </c>
      <c r="G139" s="113">
        <v>0.22720187999999999</v>
      </c>
      <c r="H139" s="113">
        <v>975.42879799000002</v>
      </c>
      <c r="I139" s="113">
        <v>0</v>
      </c>
      <c r="J139" s="113">
        <v>779.67979835999995</v>
      </c>
      <c r="K139" s="113">
        <v>195.74899962999999</v>
      </c>
      <c r="L139" s="113">
        <v>33194.885598870002</v>
      </c>
      <c r="M139" s="113">
        <v>5520.78146646</v>
      </c>
      <c r="N139" s="113"/>
      <c r="O139" s="113"/>
      <c r="P139" s="113"/>
      <c r="Q139" s="113"/>
      <c r="R139" s="113"/>
      <c r="S139" s="113"/>
      <c r="T139" s="113"/>
    </row>
    <row r="140" spans="1:20" hidden="1" outlineLevel="1">
      <c r="A140" s="8">
        <v>44470</v>
      </c>
      <c r="B140" s="113">
        <v>34789.368347939999</v>
      </c>
      <c r="C140" s="113">
        <v>1022.73897634</v>
      </c>
      <c r="D140" s="113">
        <v>67.655108350000006</v>
      </c>
      <c r="E140" s="113">
        <v>1.0075679799999999</v>
      </c>
      <c r="F140" s="113">
        <v>66.421887650000002</v>
      </c>
      <c r="G140" s="113">
        <v>0.22565272</v>
      </c>
      <c r="H140" s="113">
        <v>955.08386799000004</v>
      </c>
      <c r="I140" s="113">
        <v>0</v>
      </c>
      <c r="J140" s="113">
        <v>765.29239633999998</v>
      </c>
      <c r="K140" s="113">
        <v>189.79147165000001</v>
      </c>
      <c r="L140" s="113">
        <v>33766.6293716</v>
      </c>
      <c r="M140" s="113">
        <v>5584.4751720200002</v>
      </c>
      <c r="N140" s="113"/>
      <c r="O140" s="113"/>
      <c r="P140" s="113"/>
      <c r="Q140" s="113"/>
      <c r="R140" s="113"/>
      <c r="S140" s="113"/>
      <c r="T140" s="113"/>
    </row>
    <row r="141" spans="1:20" hidden="1" outlineLevel="1">
      <c r="A141" s="8">
        <v>44501</v>
      </c>
      <c r="B141" s="113">
        <v>34771.711051949998</v>
      </c>
      <c r="C141" s="113">
        <v>941.93318054999997</v>
      </c>
      <c r="D141" s="113">
        <v>69.629345499999999</v>
      </c>
      <c r="E141" s="113">
        <v>1.00730724</v>
      </c>
      <c r="F141" s="113">
        <v>68.399678620000003</v>
      </c>
      <c r="G141" s="113">
        <v>0.22235964</v>
      </c>
      <c r="H141" s="113">
        <v>872.30383504999998</v>
      </c>
      <c r="I141" s="113">
        <v>0</v>
      </c>
      <c r="J141" s="113">
        <v>722.19622582</v>
      </c>
      <c r="K141" s="113">
        <v>150.10760923000001</v>
      </c>
      <c r="L141" s="113">
        <v>33829.777871400001</v>
      </c>
      <c r="M141" s="113">
        <v>5256.4444983599997</v>
      </c>
      <c r="N141" s="113"/>
      <c r="O141" s="113"/>
      <c r="P141" s="113"/>
      <c r="Q141" s="113"/>
      <c r="R141" s="113"/>
      <c r="S141" s="113"/>
      <c r="T141" s="113"/>
    </row>
    <row r="142" spans="1:20" hidden="1" outlineLevel="1">
      <c r="A142" s="8">
        <v>44531</v>
      </c>
      <c r="B142" s="113">
        <v>34468.964417950003</v>
      </c>
      <c r="C142" s="113">
        <v>951.93882045999999</v>
      </c>
      <c r="D142" s="113">
        <v>79.174602050000004</v>
      </c>
      <c r="E142" s="113">
        <v>1.00756388</v>
      </c>
      <c r="F142" s="113">
        <v>77.942708179999997</v>
      </c>
      <c r="G142" s="113">
        <v>0.22432999000000001</v>
      </c>
      <c r="H142" s="113">
        <v>872.76421841000001</v>
      </c>
      <c r="I142" s="113">
        <v>0</v>
      </c>
      <c r="J142" s="113">
        <v>723.87053850999996</v>
      </c>
      <c r="K142" s="113">
        <v>148.8936799</v>
      </c>
      <c r="L142" s="113">
        <v>33517.025597489999</v>
      </c>
      <c r="M142" s="113">
        <v>4691.5018929999997</v>
      </c>
      <c r="N142" s="113"/>
      <c r="O142" s="113"/>
      <c r="P142" s="113"/>
      <c r="Q142" s="113"/>
      <c r="R142" s="113"/>
      <c r="S142" s="113"/>
      <c r="T142" s="113"/>
    </row>
    <row r="143" spans="1:20" hidden="1" outlineLevel="1">
      <c r="A143" s="8">
        <v>44562</v>
      </c>
      <c r="B143" s="113">
        <v>36662.663255749998</v>
      </c>
      <c r="C143" s="113">
        <v>985.05012952000004</v>
      </c>
      <c r="D143" s="113">
        <v>77.964331220000005</v>
      </c>
      <c r="E143" s="113">
        <v>1.00756125</v>
      </c>
      <c r="F143" s="113">
        <v>76.731255200000007</v>
      </c>
      <c r="G143" s="113">
        <v>0.22551477</v>
      </c>
      <c r="H143" s="113">
        <v>907.08579829999996</v>
      </c>
      <c r="I143" s="113">
        <v>0</v>
      </c>
      <c r="J143" s="113">
        <v>753.2520786</v>
      </c>
      <c r="K143" s="113">
        <v>153.83371969999999</v>
      </c>
      <c r="L143" s="113">
        <v>35677.613126229997</v>
      </c>
      <c r="M143" s="113">
        <v>5271.1795134900003</v>
      </c>
      <c r="N143" s="113"/>
      <c r="O143" s="113"/>
      <c r="P143" s="113"/>
      <c r="Q143" s="113"/>
      <c r="R143" s="113"/>
      <c r="S143" s="113"/>
      <c r="T143" s="113"/>
    </row>
    <row r="144" spans="1:20" hidden="1" outlineLevel="1">
      <c r="A144" s="8">
        <v>44593</v>
      </c>
      <c r="B144" s="113">
        <v>33547.797895750002</v>
      </c>
      <c r="C144" s="113">
        <v>789.63518435000003</v>
      </c>
      <c r="D144" s="113">
        <v>90.695788519999994</v>
      </c>
      <c r="E144" s="113">
        <v>1.0067784399999999</v>
      </c>
      <c r="F144" s="113">
        <v>89.467755269999998</v>
      </c>
      <c r="G144" s="113">
        <v>0.22125481</v>
      </c>
      <c r="H144" s="113">
        <v>698.93939582999997</v>
      </c>
      <c r="I144" s="113">
        <v>0</v>
      </c>
      <c r="J144" s="113">
        <v>542.41386221000005</v>
      </c>
      <c r="K144" s="113">
        <v>156.52553362</v>
      </c>
      <c r="L144" s="113">
        <v>32758.1627114</v>
      </c>
      <c r="M144" s="113">
        <v>5658.8513621700004</v>
      </c>
      <c r="N144" s="113"/>
      <c r="O144" s="113"/>
      <c r="P144" s="113"/>
      <c r="Q144" s="113"/>
      <c r="R144" s="113"/>
      <c r="S144" s="113"/>
      <c r="T144" s="113"/>
    </row>
    <row r="145" spans="1:20" hidden="1" outlineLevel="1">
      <c r="A145" s="8">
        <v>44621</v>
      </c>
      <c r="B145" s="113">
        <v>33421.811247880003</v>
      </c>
      <c r="C145" s="113">
        <v>782.11853772999996</v>
      </c>
      <c r="D145" s="113">
        <v>96.896063139999995</v>
      </c>
      <c r="E145" s="113">
        <v>0</v>
      </c>
      <c r="F145" s="113">
        <v>96.670247680000003</v>
      </c>
      <c r="G145" s="113">
        <v>0.22581546</v>
      </c>
      <c r="H145" s="113">
        <v>685.22247459000005</v>
      </c>
      <c r="I145" s="113">
        <v>0</v>
      </c>
      <c r="J145" s="113">
        <v>533.01780770000005</v>
      </c>
      <c r="K145" s="113">
        <v>152.20466689</v>
      </c>
      <c r="L145" s="113">
        <v>32639.69271015</v>
      </c>
      <c r="M145" s="113">
        <v>5800.4554462100004</v>
      </c>
      <c r="N145" s="113"/>
      <c r="O145" s="113"/>
      <c r="P145" s="113"/>
      <c r="Q145" s="113"/>
      <c r="R145" s="113"/>
      <c r="S145" s="113"/>
      <c r="T145" s="113"/>
    </row>
    <row r="146" spans="1:20" hidden="1" outlineLevel="1">
      <c r="A146" s="8">
        <v>44652</v>
      </c>
      <c r="B146" s="113">
        <v>33964.787509039998</v>
      </c>
      <c r="C146" s="113">
        <v>760.68401934999997</v>
      </c>
      <c r="D146" s="113">
        <v>96.798935999999998</v>
      </c>
      <c r="E146" s="113">
        <v>0</v>
      </c>
      <c r="F146" s="113">
        <v>96.577815310000005</v>
      </c>
      <c r="G146" s="113">
        <v>0.22112069000000001</v>
      </c>
      <c r="H146" s="113">
        <v>663.88508334999995</v>
      </c>
      <c r="I146" s="113">
        <v>0</v>
      </c>
      <c r="J146" s="113">
        <v>520.62078203999999</v>
      </c>
      <c r="K146" s="113">
        <v>143.26430131000001</v>
      </c>
      <c r="L146" s="113">
        <v>33204.103489690002</v>
      </c>
      <c r="M146" s="113">
        <v>6080.7449127199998</v>
      </c>
      <c r="N146" s="113"/>
      <c r="O146" s="113"/>
      <c r="P146" s="113"/>
      <c r="Q146" s="113"/>
      <c r="R146" s="113"/>
      <c r="S146" s="113"/>
      <c r="T146" s="113"/>
    </row>
    <row r="147" spans="1:20" hidden="1" outlineLevel="1">
      <c r="A147" s="8">
        <v>44682</v>
      </c>
      <c r="B147" s="113">
        <v>34391.364352819997</v>
      </c>
      <c r="C147" s="113">
        <v>513.02256450000004</v>
      </c>
      <c r="D147" s="113">
        <v>96.464685079999995</v>
      </c>
      <c r="E147" s="113">
        <v>0</v>
      </c>
      <c r="F147" s="113">
        <v>96.201205060000007</v>
      </c>
      <c r="G147" s="113">
        <v>0.26348001999999998</v>
      </c>
      <c r="H147" s="113">
        <v>416.55787942000001</v>
      </c>
      <c r="I147" s="113">
        <v>0</v>
      </c>
      <c r="J147" s="113">
        <v>268.96596617</v>
      </c>
      <c r="K147" s="113">
        <v>147.59191325</v>
      </c>
      <c r="L147" s="113">
        <v>33878.341788320002</v>
      </c>
      <c r="M147" s="113">
        <v>2104.1344801999999</v>
      </c>
      <c r="N147" s="113"/>
      <c r="O147" s="113"/>
      <c r="P147" s="113"/>
      <c r="Q147" s="113"/>
      <c r="R147" s="113"/>
      <c r="S147" s="113"/>
      <c r="T147" s="113"/>
    </row>
    <row r="148" spans="1:20" hidden="1" outlineLevel="1">
      <c r="A148" s="8">
        <v>44713</v>
      </c>
      <c r="B148" s="113">
        <v>33903.389722319997</v>
      </c>
      <c r="C148" s="113">
        <v>504.35822818999998</v>
      </c>
      <c r="D148" s="113">
        <v>95.777741680000005</v>
      </c>
      <c r="E148" s="113">
        <v>0</v>
      </c>
      <c r="F148" s="113">
        <v>95.51934018</v>
      </c>
      <c r="G148" s="113">
        <v>0.25840150000000001</v>
      </c>
      <c r="H148" s="113">
        <v>408.58048651000001</v>
      </c>
      <c r="I148" s="113">
        <v>0</v>
      </c>
      <c r="J148" s="113">
        <v>263.89666997</v>
      </c>
      <c r="K148" s="113">
        <v>144.68381654000001</v>
      </c>
      <c r="L148" s="113">
        <v>33399.031494130002</v>
      </c>
      <c r="M148" s="113">
        <v>2252.4175546000001</v>
      </c>
      <c r="N148" s="113"/>
      <c r="O148" s="113"/>
      <c r="P148" s="113"/>
      <c r="Q148" s="113"/>
      <c r="R148" s="113"/>
      <c r="S148" s="113"/>
      <c r="T148" s="113"/>
    </row>
    <row r="149" spans="1:20" hidden="1" outlineLevel="1">
      <c r="A149" s="8">
        <v>44743</v>
      </c>
      <c r="B149" s="113">
        <v>35250.57829464</v>
      </c>
      <c r="C149" s="113">
        <v>542.31094094000002</v>
      </c>
      <c r="D149" s="113">
        <v>50.924402000000001</v>
      </c>
      <c r="E149" s="113">
        <v>1.0081034099999999</v>
      </c>
      <c r="F149" s="113">
        <v>49.608863079999999</v>
      </c>
      <c r="G149" s="113">
        <v>0.30743551000000002</v>
      </c>
      <c r="H149" s="113">
        <v>491.38653893999998</v>
      </c>
      <c r="I149" s="113">
        <v>0</v>
      </c>
      <c r="J149" s="113">
        <v>317.15767692999998</v>
      </c>
      <c r="K149" s="113">
        <v>174.22886201</v>
      </c>
      <c r="L149" s="113">
        <v>34708.267353700001</v>
      </c>
      <c r="M149" s="113">
        <v>6796.7927980900004</v>
      </c>
      <c r="N149" s="113"/>
      <c r="O149" s="113"/>
      <c r="P149" s="113"/>
      <c r="Q149" s="113"/>
      <c r="R149" s="113"/>
      <c r="S149" s="113"/>
      <c r="T149" s="113"/>
    </row>
    <row r="150" spans="1:20" hidden="1" outlineLevel="1">
      <c r="A150" s="8">
        <v>44774</v>
      </c>
      <c r="B150" s="113">
        <v>34805.168940329997</v>
      </c>
      <c r="C150" s="113">
        <v>541.17413692000002</v>
      </c>
      <c r="D150" s="113">
        <v>50.32871213</v>
      </c>
      <c r="E150" s="113">
        <v>1.0081026500000001</v>
      </c>
      <c r="F150" s="113">
        <v>48.95668663</v>
      </c>
      <c r="G150" s="113">
        <v>0.36392285000000002</v>
      </c>
      <c r="H150" s="113">
        <v>490.84542478999998</v>
      </c>
      <c r="I150" s="113">
        <v>0</v>
      </c>
      <c r="J150" s="113">
        <v>317.68893234000001</v>
      </c>
      <c r="K150" s="113">
        <v>173.15649245</v>
      </c>
      <c r="L150" s="113">
        <v>34263.994803410002</v>
      </c>
      <c r="M150" s="113">
        <v>6950.5930694299996</v>
      </c>
      <c r="N150" s="113"/>
      <c r="O150" s="113"/>
      <c r="P150" s="113"/>
      <c r="Q150" s="113"/>
      <c r="R150" s="113"/>
      <c r="S150" s="113"/>
      <c r="T150" s="113"/>
    </row>
    <row r="151" spans="1:20" hidden="1" outlineLevel="1">
      <c r="A151" s="8">
        <v>44805</v>
      </c>
      <c r="B151" s="113">
        <v>34265.387390939999</v>
      </c>
      <c r="C151" s="113">
        <v>510.37652415999997</v>
      </c>
      <c r="D151" s="113">
        <v>49.978322349999999</v>
      </c>
      <c r="E151" s="113">
        <v>1.00782419</v>
      </c>
      <c r="F151" s="113">
        <v>48.740028350000003</v>
      </c>
      <c r="G151" s="113">
        <v>0.23046981</v>
      </c>
      <c r="H151" s="113">
        <v>460.39820180999999</v>
      </c>
      <c r="I151" s="113">
        <v>0</v>
      </c>
      <c r="J151" s="113">
        <v>296.00043706000002</v>
      </c>
      <c r="K151" s="113">
        <v>164.39776474999999</v>
      </c>
      <c r="L151" s="113">
        <v>33755.010866780001</v>
      </c>
      <c r="M151" s="113">
        <v>6480.6537503600002</v>
      </c>
      <c r="N151" s="113"/>
      <c r="O151" s="113"/>
      <c r="P151" s="113"/>
      <c r="Q151" s="113"/>
      <c r="R151" s="113"/>
      <c r="S151" s="113"/>
      <c r="T151" s="113"/>
    </row>
    <row r="152" spans="1:20" hidden="1" outlineLevel="1">
      <c r="A152" s="8">
        <v>44835</v>
      </c>
      <c r="B152" s="113">
        <v>33336.121839699998</v>
      </c>
      <c r="C152" s="113">
        <v>507.02852431999997</v>
      </c>
      <c r="D152" s="113">
        <v>49.407016560000002</v>
      </c>
      <c r="E152" s="113">
        <v>1.0081045799999999</v>
      </c>
      <c r="F152" s="113">
        <v>48.170522290000001</v>
      </c>
      <c r="G152" s="113">
        <v>0.22838969000000001</v>
      </c>
      <c r="H152" s="113">
        <v>457.62150775999999</v>
      </c>
      <c r="I152" s="113">
        <v>0</v>
      </c>
      <c r="J152" s="113">
        <v>292.71910516000003</v>
      </c>
      <c r="K152" s="113">
        <v>164.90240259999999</v>
      </c>
      <c r="L152" s="113">
        <v>32829.09331538</v>
      </c>
      <c r="M152" s="113">
        <v>5766.5001382500004</v>
      </c>
      <c r="N152" s="113"/>
      <c r="O152" s="113"/>
      <c r="P152" s="113"/>
      <c r="Q152" s="113"/>
      <c r="R152" s="113"/>
      <c r="S152" s="113"/>
      <c r="T152" s="113"/>
    </row>
    <row r="153" spans="1:20" hidden="1" outlineLevel="1">
      <c r="A153" s="8">
        <v>44866</v>
      </c>
      <c r="B153" s="113">
        <v>33371.479125569997</v>
      </c>
      <c r="C153" s="113">
        <v>518.3678999</v>
      </c>
      <c r="D153" s="113">
        <v>48.978655570000001</v>
      </c>
      <c r="E153" s="113">
        <v>1.0078261399999999</v>
      </c>
      <c r="F153" s="113">
        <v>47.704600550000002</v>
      </c>
      <c r="G153" s="113">
        <v>0.26622888</v>
      </c>
      <c r="H153" s="113">
        <v>469.38924433</v>
      </c>
      <c r="I153" s="113">
        <v>0</v>
      </c>
      <c r="J153" s="113">
        <v>298.3123109</v>
      </c>
      <c r="K153" s="113">
        <v>171.07693343</v>
      </c>
      <c r="L153" s="113">
        <v>32853.11122567</v>
      </c>
      <c r="M153" s="113">
        <v>5696.9484989399998</v>
      </c>
      <c r="N153" s="113"/>
      <c r="O153" s="113"/>
      <c r="P153" s="113"/>
      <c r="Q153" s="113"/>
      <c r="R153" s="113"/>
      <c r="S153" s="113"/>
      <c r="T153" s="113"/>
    </row>
    <row r="154" spans="1:20" hidden="1" outlineLevel="1">
      <c r="A154" s="8">
        <v>44896</v>
      </c>
      <c r="B154" s="113">
        <v>30507.245125329999</v>
      </c>
      <c r="C154" s="113">
        <v>499.65424489999998</v>
      </c>
      <c r="D154" s="113">
        <v>48.436696320000003</v>
      </c>
      <c r="E154" s="113">
        <v>1.00810194</v>
      </c>
      <c r="F154" s="113">
        <v>47.21109989</v>
      </c>
      <c r="G154" s="113">
        <v>0.21749449000000001</v>
      </c>
      <c r="H154" s="113">
        <v>451.21754858000003</v>
      </c>
      <c r="I154" s="113">
        <v>0</v>
      </c>
      <c r="J154" s="113">
        <v>305.0145642</v>
      </c>
      <c r="K154" s="113">
        <v>146.20298438</v>
      </c>
      <c r="L154" s="113">
        <v>30007.590880430002</v>
      </c>
      <c r="M154" s="113">
        <v>4846.3267923599997</v>
      </c>
      <c r="N154" s="113"/>
      <c r="O154" s="113"/>
      <c r="P154" s="113"/>
      <c r="Q154" s="113"/>
      <c r="R154" s="113"/>
      <c r="S154" s="113"/>
      <c r="T154" s="113"/>
    </row>
    <row r="155" spans="1:20" hidden="1" outlineLevel="1">
      <c r="A155" s="8">
        <v>44927</v>
      </c>
      <c r="B155" s="113">
        <v>29933.009703569998</v>
      </c>
      <c r="C155" s="113">
        <v>506.71128744999999</v>
      </c>
      <c r="D155" s="113">
        <v>47.435017709999997</v>
      </c>
      <c r="E155" s="113">
        <v>1.0081025400000001</v>
      </c>
      <c r="F155" s="113">
        <v>46.20577188</v>
      </c>
      <c r="G155" s="113">
        <v>0.22114328999999999</v>
      </c>
      <c r="H155" s="113">
        <v>459.27626973999998</v>
      </c>
      <c r="I155" s="113">
        <v>0</v>
      </c>
      <c r="J155" s="113">
        <v>309.75536247999997</v>
      </c>
      <c r="K155" s="113">
        <v>149.52090726</v>
      </c>
      <c r="L155" s="113">
        <v>29426.29841612</v>
      </c>
      <c r="M155" s="113">
        <v>4928.2931667700004</v>
      </c>
      <c r="N155" s="113"/>
      <c r="O155" s="113"/>
      <c r="P155" s="113"/>
      <c r="Q155" s="113"/>
      <c r="R155" s="113"/>
      <c r="S155" s="113"/>
      <c r="T155" s="113"/>
    </row>
    <row r="156" spans="1:20" hidden="1" outlineLevel="1">
      <c r="A156" s="8">
        <v>44958</v>
      </c>
      <c r="B156" s="113">
        <v>29947.535012699998</v>
      </c>
      <c r="C156" s="113">
        <v>491.56498686999998</v>
      </c>
      <c r="D156" s="113">
        <v>46.49488109</v>
      </c>
      <c r="E156" s="113">
        <v>1.0072679200000001</v>
      </c>
      <c r="F156" s="113">
        <v>45.28485886</v>
      </c>
      <c r="G156" s="113">
        <v>0.20275430999999999</v>
      </c>
      <c r="H156" s="113">
        <v>445.07010578000001</v>
      </c>
      <c r="I156" s="113">
        <v>0</v>
      </c>
      <c r="J156" s="113">
        <v>300.39405594999999</v>
      </c>
      <c r="K156" s="113">
        <v>144.67604983000001</v>
      </c>
      <c r="L156" s="113">
        <v>29455.97002583</v>
      </c>
      <c r="M156" s="113">
        <v>5412.5569556299997</v>
      </c>
      <c r="N156" s="113"/>
      <c r="O156" s="113"/>
      <c r="P156" s="113"/>
      <c r="Q156" s="113"/>
      <c r="R156" s="113"/>
      <c r="S156" s="113"/>
      <c r="T156" s="113"/>
    </row>
    <row r="157" spans="1:20" hidden="1" outlineLevel="1">
      <c r="A157" s="8">
        <v>44986</v>
      </c>
      <c r="B157" s="113">
        <v>29966.382328560001</v>
      </c>
      <c r="C157" s="113">
        <v>494.27358702999999</v>
      </c>
      <c r="D157" s="113">
        <v>42.394284040000002</v>
      </c>
      <c r="E157" s="113">
        <v>1.0080967599999999</v>
      </c>
      <c r="F157" s="113">
        <v>41.18138399</v>
      </c>
      <c r="G157" s="113">
        <v>0.20480329</v>
      </c>
      <c r="H157" s="113">
        <v>451.87930298999999</v>
      </c>
      <c r="I157" s="113">
        <v>0</v>
      </c>
      <c r="J157" s="113">
        <v>305.09772781999999</v>
      </c>
      <c r="K157" s="113">
        <v>146.78157517</v>
      </c>
      <c r="L157" s="113">
        <v>29472.108741529999</v>
      </c>
      <c r="M157" s="113">
        <v>5559.6216605899999</v>
      </c>
      <c r="N157" s="113"/>
      <c r="O157" s="113"/>
      <c r="P157" s="113"/>
      <c r="Q157" s="113"/>
      <c r="R157" s="113"/>
      <c r="S157" s="113"/>
      <c r="T157" s="113"/>
    </row>
    <row r="158" spans="1:20" hidden="1" outlineLevel="1">
      <c r="A158" s="8">
        <v>45017</v>
      </c>
      <c r="B158" s="113">
        <v>29872.367291809998</v>
      </c>
      <c r="C158" s="113">
        <v>490.98818813999998</v>
      </c>
      <c r="D158" s="113">
        <v>42.211170809999999</v>
      </c>
      <c r="E158" s="113">
        <v>1.00782303</v>
      </c>
      <c r="F158" s="113">
        <v>40.999512160000002</v>
      </c>
      <c r="G158" s="113">
        <v>0.20383562</v>
      </c>
      <c r="H158" s="113">
        <v>448.77701732999998</v>
      </c>
      <c r="I158" s="113">
        <v>0</v>
      </c>
      <c r="J158" s="113">
        <v>300.77554739999999</v>
      </c>
      <c r="K158" s="113">
        <v>148.00146993000001</v>
      </c>
      <c r="L158" s="113">
        <v>29381.379103669999</v>
      </c>
      <c r="M158" s="113">
        <v>5506.81280874</v>
      </c>
      <c r="N158" s="113"/>
      <c r="O158" s="113"/>
      <c r="P158" s="113"/>
      <c r="Q158" s="113"/>
      <c r="R158" s="113"/>
      <c r="S158" s="113"/>
      <c r="T158" s="113"/>
    </row>
    <row r="159" spans="1:20" hidden="1" outlineLevel="1">
      <c r="A159" s="8">
        <v>45047</v>
      </c>
      <c r="B159" s="113">
        <v>29347.473038820001</v>
      </c>
      <c r="C159" s="113">
        <v>523.06382202999998</v>
      </c>
      <c r="D159" s="113">
        <v>88.491640489999995</v>
      </c>
      <c r="E159" s="113">
        <v>1.0117903399999999</v>
      </c>
      <c r="F159" s="113">
        <v>87.275330940000003</v>
      </c>
      <c r="G159" s="113">
        <v>0.20451921000000001</v>
      </c>
      <c r="H159" s="113">
        <v>434.57218153999997</v>
      </c>
      <c r="I159" s="113">
        <v>0</v>
      </c>
      <c r="J159" s="113">
        <v>290.82367240999997</v>
      </c>
      <c r="K159" s="113">
        <v>143.74850913</v>
      </c>
      <c r="L159" s="113">
        <v>28824.409216790002</v>
      </c>
      <c r="M159" s="113">
        <v>5154.09477952</v>
      </c>
      <c r="N159" s="113"/>
      <c r="O159" s="113"/>
      <c r="P159" s="113"/>
      <c r="Q159" s="113"/>
      <c r="R159" s="113"/>
      <c r="S159" s="113"/>
      <c r="T159" s="113"/>
    </row>
    <row r="160" spans="1:20" hidden="1" outlineLevel="1">
      <c r="A160" s="8">
        <v>45078</v>
      </c>
      <c r="B160" s="113">
        <v>30165.590276020001</v>
      </c>
      <c r="C160" s="113">
        <v>514.90074130000005</v>
      </c>
      <c r="D160" s="113">
        <v>86.537153500000002</v>
      </c>
      <c r="E160" s="113">
        <v>1.00069685</v>
      </c>
      <c r="F160" s="113">
        <v>85.332985829999998</v>
      </c>
      <c r="G160" s="113">
        <v>0.20347082</v>
      </c>
      <c r="H160" s="113">
        <v>428.3635878</v>
      </c>
      <c r="I160" s="113">
        <v>0</v>
      </c>
      <c r="J160" s="113">
        <v>282.13949408000002</v>
      </c>
      <c r="K160" s="113">
        <v>146.22409372000001</v>
      </c>
      <c r="L160" s="113">
        <v>29650.689534720001</v>
      </c>
      <c r="M160" s="113">
        <v>5346.8372790900003</v>
      </c>
      <c r="N160" s="113"/>
      <c r="O160" s="113"/>
      <c r="P160" s="113"/>
      <c r="Q160" s="113"/>
      <c r="R160" s="113"/>
      <c r="S160" s="113"/>
      <c r="T160" s="113"/>
    </row>
    <row r="161" spans="1:20" hidden="1" outlineLevel="1">
      <c r="A161" s="8">
        <v>45108</v>
      </c>
      <c r="B161" s="113">
        <v>30275.509628039999</v>
      </c>
      <c r="C161" s="113">
        <v>541.51128369000003</v>
      </c>
      <c r="D161" s="113">
        <v>116.82684657</v>
      </c>
      <c r="E161" s="113">
        <v>1.00099162</v>
      </c>
      <c r="F161" s="113">
        <v>115.62092739000001</v>
      </c>
      <c r="G161" s="113">
        <v>0.20492756000000001</v>
      </c>
      <c r="H161" s="113">
        <v>424.68443711999998</v>
      </c>
      <c r="I161" s="113">
        <v>0</v>
      </c>
      <c r="J161" s="113">
        <v>278.51861329000002</v>
      </c>
      <c r="K161" s="113">
        <v>146.16582382999999</v>
      </c>
      <c r="L161" s="113">
        <v>29733.998344349999</v>
      </c>
      <c r="M161" s="113">
        <v>4907.1100768200004</v>
      </c>
      <c r="N161" s="113"/>
      <c r="O161" s="113"/>
      <c r="P161" s="113"/>
      <c r="Q161" s="113"/>
      <c r="R161" s="113"/>
      <c r="S161" s="113"/>
      <c r="T161" s="113"/>
    </row>
    <row r="162" spans="1:20" hidden="1" outlineLevel="1">
      <c r="A162" s="8">
        <v>45139</v>
      </c>
      <c r="B162" s="113">
        <v>30307.551960119999</v>
      </c>
      <c r="C162" s="113">
        <v>527.66495721000001</v>
      </c>
      <c r="D162" s="113">
        <v>116.51832051</v>
      </c>
      <c r="E162" s="113">
        <v>1.0008108099999999</v>
      </c>
      <c r="F162" s="113">
        <v>115.31293527</v>
      </c>
      <c r="G162" s="113">
        <v>0.20457443</v>
      </c>
      <c r="H162" s="113">
        <v>411.14663669999999</v>
      </c>
      <c r="I162" s="113">
        <v>0</v>
      </c>
      <c r="J162" s="113">
        <v>268.30192869000001</v>
      </c>
      <c r="K162" s="113">
        <v>142.84470801000001</v>
      </c>
      <c r="L162" s="113">
        <v>29779.88700291</v>
      </c>
      <c r="M162" s="113">
        <v>4795.0782639099998</v>
      </c>
      <c r="N162" s="113"/>
      <c r="O162" s="113"/>
      <c r="P162" s="113"/>
      <c r="Q162" s="113"/>
      <c r="R162" s="113"/>
      <c r="S162" s="113"/>
      <c r="T162" s="113"/>
    </row>
    <row r="163" spans="1:20" hidden="1" outlineLevel="1">
      <c r="A163" s="8">
        <v>45170</v>
      </c>
      <c r="B163" s="113">
        <v>30610.104385639999</v>
      </c>
      <c r="C163" s="113">
        <v>507.04354188000002</v>
      </c>
      <c r="D163" s="113">
        <v>113.77758607</v>
      </c>
      <c r="E163" s="113">
        <v>1.0001696200000001</v>
      </c>
      <c r="F163" s="113">
        <v>112.57496949999999</v>
      </c>
      <c r="G163" s="113">
        <v>0.20244694999999999</v>
      </c>
      <c r="H163" s="113">
        <v>393.26595580999998</v>
      </c>
      <c r="I163" s="113">
        <v>0</v>
      </c>
      <c r="J163" s="113">
        <v>258.21878577000001</v>
      </c>
      <c r="K163" s="113">
        <v>135.04717004</v>
      </c>
      <c r="L163" s="113">
        <v>30103.060843759999</v>
      </c>
      <c r="M163" s="113">
        <v>4732.0761437700003</v>
      </c>
      <c r="N163" s="113"/>
      <c r="O163" s="113"/>
      <c r="P163" s="113"/>
      <c r="Q163" s="113"/>
      <c r="R163" s="113"/>
      <c r="S163" s="113"/>
      <c r="T163" s="113"/>
    </row>
    <row r="164" spans="1:20" hidden="1" outlineLevel="1">
      <c r="A164" s="8">
        <v>45200</v>
      </c>
      <c r="B164" s="113">
        <v>30249.641737639999</v>
      </c>
      <c r="C164" s="113">
        <v>495.73996804000001</v>
      </c>
      <c r="D164" s="113">
        <v>111.55465859</v>
      </c>
      <c r="E164" s="113">
        <v>1.0004504299999999</v>
      </c>
      <c r="F164" s="113">
        <v>110.35209637</v>
      </c>
      <c r="G164" s="113">
        <v>0.20211179000000001</v>
      </c>
      <c r="H164" s="113">
        <v>384.18530944999998</v>
      </c>
      <c r="I164" s="113">
        <v>0</v>
      </c>
      <c r="J164" s="113">
        <v>253.18725212000001</v>
      </c>
      <c r="K164" s="113">
        <v>130.99805732999999</v>
      </c>
      <c r="L164" s="113">
        <v>29753.901769600001</v>
      </c>
      <c r="M164" s="113">
        <v>4906.0405112799999</v>
      </c>
      <c r="N164" s="113"/>
      <c r="O164" s="113"/>
      <c r="P164" s="113"/>
      <c r="Q164" s="113"/>
      <c r="R164" s="113"/>
      <c r="S164" s="113"/>
      <c r="T164" s="113"/>
    </row>
    <row r="165" spans="1:20" hidden="1" outlineLevel="1">
      <c r="A165" s="8">
        <v>45231</v>
      </c>
      <c r="B165" s="113">
        <v>31080.63078182</v>
      </c>
      <c r="C165" s="113">
        <v>469.77900261000002</v>
      </c>
      <c r="D165" s="113">
        <v>78.492919999999998</v>
      </c>
      <c r="E165" s="113">
        <v>0.99980312999999998</v>
      </c>
      <c r="F165" s="113">
        <v>77.291937529999998</v>
      </c>
      <c r="G165" s="113">
        <v>0.20117934000000001</v>
      </c>
      <c r="H165" s="113">
        <v>391.28608260999999</v>
      </c>
      <c r="I165" s="113">
        <v>0</v>
      </c>
      <c r="J165" s="113">
        <v>257.48156418999997</v>
      </c>
      <c r="K165" s="113">
        <v>133.80451841999999</v>
      </c>
      <c r="L165" s="113">
        <v>30610.851779209999</v>
      </c>
      <c r="M165" s="113">
        <v>5118.2858423300004</v>
      </c>
      <c r="N165" s="113"/>
      <c r="O165" s="113"/>
      <c r="P165" s="113"/>
      <c r="Q165" s="113"/>
      <c r="R165" s="113"/>
      <c r="S165" s="113"/>
      <c r="T165" s="113"/>
    </row>
    <row r="166" spans="1:20" hidden="1" outlineLevel="1">
      <c r="A166" s="8">
        <v>45261</v>
      </c>
      <c r="B166" s="113">
        <v>31451.26349677</v>
      </c>
      <c r="C166" s="113">
        <v>483.76982837000003</v>
      </c>
      <c r="D166" s="113">
        <v>76.928255320000005</v>
      </c>
      <c r="E166" s="113">
        <v>1.0002551</v>
      </c>
      <c r="F166" s="113">
        <v>75.725193099999998</v>
      </c>
      <c r="G166" s="113">
        <v>0.20280712000000001</v>
      </c>
      <c r="H166" s="113">
        <v>406.84157305000002</v>
      </c>
      <c r="I166" s="113">
        <v>0</v>
      </c>
      <c r="J166" s="113">
        <v>268.21598831</v>
      </c>
      <c r="K166" s="113">
        <v>138.62558473999999</v>
      </c>
      <c r="L166" s="113">
        <v>30967.493668399999</v>
      </c>
      <c r="M166" s="113">
        <v>5016.2948659000003</v>
      </c>
      <c r="N166" s="113"/>
      <c r="O166" s="113"/>
      <c r="P166" s="113"/>
      <c r="Q166" s="113"/>
      <c r="R166" s="113"/>
      <c r="S166" s="113"/>
      <c r="T166" s="113"/>
    </row>
    <row r="167" spans="1:20" hidden="1" outlineLevel="1">
      <c r="A167" s="8">
        <v>45292</v>
      </c>
      <c r="B167" s="113">
        <v>31083.22630378</v>
      </c>
      <c r="C167" s="113">
        <v>437.50232505000002</v>
      </c>
      <c r="D167" s="113">
        <v>71.490564640000002</v>
      </c>
      <c r="E167" s="113">
        <v>1.0002546400000001</v>
      </c>
      <c r="F167" s="113">
        <v>70.287951910000004</v>
      </c>
      <c r="G167" s="113">
        <v>0.20235808999999999</v>
      </c>
      <c r="H167" s="113">
        <v>366.01176041000002</v>
      </c>
      <c r="I167" s="113">
        <v>0</v>
      </c>
      <c r="J167" s="113">
        <v>235.15902930999999</v>
      </c>
      <c r="K167" s="113">
        <v>130.8527311</v>
      </c>
      <c r="L167" s="113">
        <v>30645.723978729999</v>
      </c>
      <c r="M167" s="113">
        <v>5227.2884643899997</v>
      </c>
      <c r="N167" s="113"/>
      <c r="O167" s="113"/>
      <c r="P167" s="113"/>
      <c r="Q167" s="113"/>
      <c r="R167" s="113"/>
      <c r="S167" s="113"/>
      <c r="T167" s="113"/>
    </row>
    <row r="168" spans="1:20" hidden="1" outlineLevel="1">
      <c r="A168" s="8">
        <v>45323</v>
      </c>
      <c r="B168" s="113">
        <v>30782.722276709999</v>
      </c>
      <c r="C168" s="113">
        <v>381.52127720999999</v>
      </c>
      <c r="D168" s="113">
        <v>69.922183610000005</v>
      </c>
      <c r="E168" s="113">
        <v>0.99933830999999995</v>
      </c>
      <c r="F168" s="113">
        <v>68.728198950000007</v>
      </c>
      <c r="G168" s="113">
        <v>0.19464635</v>
      </c>
      <c r="H168" s="113">
        <v>311.5990936</v>
      </c>
      <c r="I168" s="113">
        <v>0</v>
      </c>
      <c r="J168" s="113">
        <v>206.82748409000001</v>
      </c>
      <c r="K168" s="113">
        <v>104.77160951</v>
      </c>
      <c r="L168" s="113">
        <v>30401.200999500001</v>
      </c>
      <c r="M168" s="113">
        <v>5410.6797961299999</v>
      </c>
      <c r="N168" s="113"/>
      <c r="O168" s="113"/>
      <c r="P168" s="113"/>
      <c r="Q168" s="113"/>
      <c r="R168" s="113"/>
      <c r="S168" s="113"/>
      <c r="T168" s="113"/>
    </row>
    <row r="169" spans="1:20" hidden="1" outlineLevel="1">
      <c r="A169" s="8">
        <v>45352</v>
      </c>
      <c r="B169" s="113">
        <v>30156.46586824</v>
      </c>
      <c r="C169" s="113">
        <v>385.34568273000002</v>
      </c>
      <c r="D169" s="113">
        <v>68.756641630000004</v>
      </c>
      <c r="E169" s="113">
        <v>1.00024453</v>
      </c>
      <c r="F169" s="113">
        <v>67.561506010000002</v>
      </c>
      <c r="G169" s="113">
        <v>0.19489108999999999</v>
      </c>
      <c r="H169" s="113">
        <v>316.58904109999997</v>
      </c>
      <c r="I169" s="113">
        <v>0</v>
      </c>
      <c r="J169" s="113">
        <v>210.798293</v>
      </c>
      <c r="K169" s="113">
        <v>105.7907481</v>
      </c>
      <c r="L169" s="113">
        <v>29771.120185510001</v>
      </c>
      <c r="M169" s="113">
        <v>5716.18444267</v>
      </c>
      <c r="N169" s="113"/>
      <c r="O169" s="113"/>
      <c r="P169" s="113"/>
      <c r="Q169" s="113"/>
      <c r="R169" s="113"/>
      <c r="S169" s="113"/>
      <c r="T169" s="113"/>
    </row>
    <row r="170" spans="1:20" hidden="1" outlineLevel="1">
      <c r="A170" s="8">
        <v>45383</v>
      </c>
      <c r="B170" s="113">
        <v>30575.665746459999</v>
      </c>
      <c r="C170" s="113">
        <v>370.10733117000001</v>
      </c>
      <c r="D170" s="113">
        <v>62.256616139999998</v>
      </c>
      <c r="E170" s="113">
        <v>0.99978588000000002</v>
      </c>
      <c r="F170" s="113">
        <v>61.063698129999999</v>
      </c>
      <c r="G170" s="113">
        <v>0.19313213000000001</v>
      </c>
      <c r="H170" s="113">
        <v>307.85071503</v>
      </c>
      <c r="I170" s="113">
        <v>0</v>
      </c>
      <c r="J170" s="113">
        <v>205.86516399000001</v>
      </c>
      <c r="K170" s="113">
        <v>101.98555104</v>
      </c>
      <c r="L170" s="113">
        <v>30205.558415290001</v>
      </c>
      <c r="M170" s="113">
        <v>5558.8289729500002</v>
      </c>
      <c r="N170" s="113"/>
      <c r="O170" s="113"/>
      <c r="P170" s="113"/>
      <c r="Q170" s="113"/>
      <c r="R170" s="113"/>
      <c r="S170" s="113"/>
      <c r="T170" s="113"/>
    </row>
    <row r="171" spans="1:20" hidden="1" outlineLevel="1">
      <c r="A171" s="8">
        <v>45413</v>
      </c>
      <c r="B171" s="113">
        <v>31524.97914815</v>
      </c>
      <c r="C171" s="113">
        <v>344.25245229000001</v>
      </c>
      <c r="D171" s="113">
        <v>61.835601660000002</v>
      </c>
      <c r="E171" s="113">
        <v>0.99871460000000001</v>
      </c>
      <c r="F171" s="113">
        <v>60.646803370000001</v>
      </c>
      <c r="G171" s="113">
        <v>0.19008369</v>
      </c>
      <c r="H171" s="113">
        <v>282.41685063</v>
      </c>
      <c r="I171" s="113">
        <v>0</v>
      </c>
      <c r="J171" s="113">
        <v>189.10211021000001</v>
      </c>
      <c r="K171" s="113">
        <v>93.314740420000007</v>
      </c>
      <c r="L171" s="113">
        <v>31180.726695860001</v>
      </c>
      <c r="M171" s="113">
        <v>5856.0503158499996</v>
      </c>
      <c r="N171" s="113"/>
      <c r="O171" s="113"/>
      <c r="P171" s="113"/>
      <c r="Q171" s="113"/>
      <c r="R171" s="113"/>
      <c r="S171" s="113"/>
      <c r="T171" s="113"/>
    </row>
    <row r="172" spans="1:20" hidden="1" outlineLevel="1">
      <c r="A172" s="8">
        <v>45444</v>
      </c>
      <c r="B172" s="113">
        <v>31730.301670699999</v>
      </c>
      <c r="C172" s="113">
        <v>328.99113691999997</v>
      </c>
      <c r="D172" s="113">
        <v>62.090037819999999</v>
      </c>
      <c r="E172" s="113">
        <v>0.99807179000000001</v>
      </c>
      <c r="F172" s="113">
        <v>60.904428439999997</v>
      </c>
      <c r="G172" s="113">
        <v>0.18753759</v>
      </c>
      <c r="H172" s="113">
        <v>266.90109910000001</v>
      </c>
      <c r="I172" s="113">
        <v>0</v>
      </c>
      <c r="J172" s="113">
        <v>177.31944720000001</v>
      </c>
      <c r="K172" s="113">
        <v>89.581651899999997</v>
      </c>
      <c r="L172" s="113">
        <v>31401.310533780001</v>
      </c>
      <c r="M172" s="113">
        <v>5867.4403893500003</v>
      </c>
      <c r="N172" s="113"/>
      <c r="O172" s="113"/>
      <c r="P172" s="113"/>
      <c r="Q172" s="113"/>
      <c r="R172" s="113"/>
      <c r="S172" s="113"/>
      <c r="T172" s="113"/>
    </row>
    <row r="173" spans="1:20" hidden="1" outlineLevel="1">
      <c r="A173" s="8">
        <v>45474</v>
      </c>
      <c r="B173" s="113">
        <v>31871.597720080001</v>
      </c>
      <c r="C173" s="113">
        <v>322.53409332000001</v>
      </c>
      <c r="D173" s="113">
        <v>61.171278610000002</v>
      </c>
      <c r="E173" s="113">
        <v>0.99853278000000001</v>
      </c>
      <c r="F173" s="113">
        <v>59.986435030000003</v>
      </c>
      <c r="G173" s="113">
        <v>0.1863108</v>
      </c>
      <c r="H173" s="113">
        <v>261.36281471000001</v>
      </c>
      <c r="I173" s="113">
        <v>22.67699691</v>
      </c>
      <c r="J173" s="113">
        <v>150.50161066000001</v>
      </c>
      <c r="K173" s="113">
        <v>88.184207139999998</v>
      </c>
      <c r="L173" s="113">
        <v>31549.063626759998</v>
      </c>
      <c r="M173" s="113">
        <v>5707.6584351800002</v>
      </c>
      <c r="N173" s="113"/>
      <c r="O173" s="113"/>
      <c r="P173" s="113"/>
      <c r="Q173" s="113"/>
      <c r="R173" s="113"/>
      <c r="S173" s="113"/>
      <c r="T173" s="113"/>
    </row>
    <row r="174" spans="1:20" hidden="1" outlineLevel="1">
      <c r="A174" s="8">
        <v>45505</v>
      </c>
      <c r="B174" s="113">
        <v>32529.21220872</v>
      </c>
      <c r="C174" s="113">
        <v>312.85542078999998</v>
      </c>
      <c r="D174" s="113">
        <v>61.214751110000002</v>
      </c>
      <c r="E174" s="113">
        <v>0.99857947000000002</v>
      </c>
      <c r="F174" s="113">
        <v>59.863707009999999</v>
      </c>
      <c r="G174" s="113">
        <v>0.35246463</v>
      </c>
      <c r="H174" s="113">
        <v>251.64066968</v>
      </c>
      <c r="I174" s="113">
        <v>64.012782099999995</v>
      </c>
      <c r="J174" s="113">
        <v>116.90892943999999</v>
      </c>
      <c r="K174" s="113">
        <v>70.718958139999998</v>
      </c>
      <c r="L174" s="113">
        <v>32216.356787929999</v>
      </c>
      <c r="M174" s="113">
        <v>5681.8032306699997</v>
      </c>
      <c r="N174" s="113"/>
      <c r="O174" s="113"/>
      <c r="P174" s="113"/>
      <c r="Q174" s="113"/>
      <c r="R174" s="113"/>
      <c r="S174" s="113"/>
      <c r="T174" s="113"/>
    </row>
    <row r="175" spans="1:20" hidden="1" outlineLevel="1">
      <c r="A175" s="8">
        <v>45536</v>
      </c>
      <c r="B175" s="113">
        <v>33242.621058129997</v>
      </c>
      <c r="C175" s="113">
        <v>295.83765954</v>
      </c>
      <c r="D175" s="113">
        <v>57.676483859999998</v>
      </c>
      <c r="E175" s="113">
        <v>0.99821309000000003</v>
      </c>
      <c r="F175" s="113">
        <v>56.331068809999998</v>
      </c>
      <c r="G175" s="113">
        <v>0.34720195999999998</v>
      </c>
      <c r="H175" s="113">
        <v>238.16117568000001</v>
      </c>
      <c r="I175" s="113">
        <v>54.188503060000002</v>
      </c>
      <c r="J175" s="113">
        <v>112.8675063</v>
      </c>
      <c r="K175" s="113">
        <v>71.105166319999995</v>
      </c>
      <c r="L175" s="113">
        <v>32946.78339859</v>
      </c>
      <c r="M175" s="113">
        <v>5774.1550447299996</v>
      </c>
      <c r="N175" s="113"/>
      <c r="O175" s="113"/>
      <c r="P175" s="113"/>
      <c r="Q175" s="113"/>
      <c r="R175" s="113"/>
      <c r="S175" s="113"/>
      <c r="T175" s="113"/>
    </row>
    <row r="176" spans="1:20" hidden="1" outlineLevel="1">
      <c r="A176" s="8">
        <v>45566</v>
      </c>
      <c r="B176" s="113">
        <v>33395.906342080001</v>
      </c>
      <c r="C176" s="113">
        <v>259.30598947999999</v>
      </c>
      <c r="D176" s="113">
        <v>55.097306340000003</v>
      </c>
      <c r="E176" s="113">
        <v>0.99867592999999999</v>
      </c>
      <c r="F176" s="113">
        <v>53.756535159999999</v>
      </c>
      <c r="G176" s="113">
        <v>0.34209525000000002</v>
      </c>
      <c r="H176" s="113">
        <v>204.20868314000001</v>
      </c>
      <c r="I176" s="113">
        <v>31.6589025</v>
      </c>
      <c r="J176" s="113">
        <v>103.48566887</v>
      </c>
      <c r="K176" s="113">
        <v>69.064111769999997</v>
      </c>
      <c r="L176" s="113">
        <v>33136.600352599999</v>
      </c>
      <c r="M176" s="113">
        <v>5977.5527136399996</v>
      </c>
      <c r="N176" s="113"/>
      <c r="O176" s="113"/>
      <c r="P176" s="113"/>
      <c r="Q176" s="113"/>
      <c r="R176" s="113"/>
      <c r="S176" s="113"/>
      <c r="T176" s="113"/>
    </row>
    <row r="177" spans="1:20" hidden="1" outlineLevel="1">
      <c r="A177" s="8">
        <v>45597</v>
      </c>
      <c r="B177" s="113">
        <v>34284.384614909999</v>
      </c>
      <c r="C177" s="113">
        <v>231.46974431000001</v>
      </c>
      <c r="D177" s="113">
        <v>49.963964070000003</v>
      </c>
      <c r="E177" s="113">
        <v>0.99830531</v>
      </c>
      <c r="F177" s="113">
        <v>48.808025620000002</v>
      </c>
      <c r="G177" s="113">
        <v>0.15763314</v>
      </c>
      <c r="H177" s="113">
        <v>181.50578024000001</v>
      </c>
      <c r="I177" s="113">
        <v>18.278913939999999</v>
      </c>
      <c r="J177" s="113">
        <v>95.357895560000003</v>
      </c>
      <c r="K177" s="113">
        <v>67.868970739999995</v>
      </c>
      <c r="L177" s="113">
        <v>34052.914870599998</v>
      </c>
      <c r="M177" s="113">
        <v>5669.3602075700001</v>
      </c>
      <c r="N177" s="113"/>
      <c r="O177" s="113"/>
      <c r="P177" s="113"/>
      <c r="Q177" s="113"/>
      <c r="R177" s="113"/>
      <c r="S177" s="113"/>
      <c r="T177" s="113"/>
    </row>
    <row r="178" spans="1:20">
      <c r="A178" s="8">
        <v>45627</v>
      </c>
      <c r="B178" s="113">
        <v>34020.559615270002</v>
      </c>
      <c r="C178" s="113">
        <v>222.9072146</v>
      </c>
      <c r="D178" s="113">
        <v>49.81013111</v>
      </c>
      <c r="E178" s="113">
        <v>0.99877466000000004</v>
      </c>
      <c r="F178" s="113">
        <v>48.811149780000001</v>
      </c>
      <c r="G178" s="113">
        <v>2.0667E-4</v>
      </c>
      <c r="H178" s="113">
        <v>173.09708348999999</v>
      </c>
      <c r="I178" s="113">
        <v>14.055702</v>
      </c>
      <c r="J178" s="113">
        <v>91.073383010000001</v>
      </c>
      <c r="K178" s="113">
        <v>67.967998480000006</v>
      </c>
      <c r="L178" s="113">
        <v>33797.652400669998</v>
      </c>
      <c r="M178" s="113">
        <v>5817.7700272700004</v>
      </c>
      <c r="N178" s="113"/>
      <c r="O178" s="113"/>
      <c r="P178" s="113"/>
      <c r="Q178" s="113"/>
      <c r="R178" s="113"/>
      <c r="S178" s="113"/>
      <c r="T178" s="113"/>
    </row>
    <row r="179" spans="1:20">
      <c r="A179" s="8">
        <v>45658</v>
      </c>
      <c r="B179" s="113">
        <v>34025.918194170001</v>
      </c>
      <c r="C179" s="113">
        <v>212.33411322000001</v>
      </c>
      <c r="D179" s="113">
        <v>49.716714029999999</v>
      </c>
      <c r="E179" s="113">
        <v>0.99882448999999995</v>
      </c>
      <c r="F179" s="113">
        <v>48.717682869999997</v>
      </c>
      <c r="G179" s="113">
        <v>2.0667E-4</v>
      </c>
      <c r="H179" s="113">
        <v>162.61739918999999</v>
      </c>
      <c r="I179" s="113">
        <v>11.77448319</v>
      </c>
      <c r="J179" s="113">
        <v>83.519990399999998</v>
      </c>
      <c r="K179" s="113">
        <v>67.322925600000005</v>
      </c>
      <c r="L179" s="113">
        <v>33813.58408095</v>
      </c>
      <c r="M179" s="113">
        <v>5780.9265074100003</v>
      </c>
      <c r="N179" s="113"/>
      <c r="O179" s="113"/>
      <c r="P179" s="113"/>
      <c r="Q179" s="113"/>
      <c r="R179" s="113"/>
      <c r="S179" s="113"/>
      <c r="T179" s="113"/>
    </row>
    <row r="180" spans="1:20">
      <c r="A180" s="8">
        <v>45689</v>
      </c>
      <c r="B180" s="113">
        <v>34683.455676760001</v>
      </c>
      <c r="C180" s="113">
        <v>205.42109532000001</v>
      </c>
      <c r="D180" s="113">
        <v>49.607168719999997</v>
      </c>
      <c r="E180" s="113">
        <v>0.99762868000000005</v>
      </c>
      <c r="F180" s="113">
        <v>48.609353370000001</v>
      </c>
      <c r="G180" s="113">
        <v>1.8667E-4</v>
      </c>
      <c r="H180" s="113">
        <v>155.8139266</v>
      </c>
      <c r="I180" s="113">
        <v>10.04084093</v>
      </c>
      <c r="J180" s="113">
        <v>78.474143350000006</v>
      </c>
      <c r="K180" s="113">
        <v>67.298942319999995</v>
      </c>
      <c r="L180" s="113">
        <v>34478.034581439999</v>
      </c>
      <c r="M180" s="113">
        <v>6390.1234687699998</v>
      </c>
      <c r="N180" s="113"/>
      <c r="O180" s="113"/>
      <c r="P180" s="113"/>
      <c r="Q180" s="113"/>
      <c r="R180" s="113"/>
      <c r="S180" s="113"/>
      <c r="T180" s="113"/>
    </row>
    <row r="181" spans="1:20">
      <c r="A181" s="8">
        <v>45717</v>
      </c>
      <c r="B181" s="113">
        <v>35256.522132409998</v>
      </c>
      <c r="C181" s="113">
        <v>197.81596031999999</v>
      </c>
      <c r="D181" s="113">
        <v>49.413472740000003</v>
      </c>
      <c r="E181" s="113">
        <v>0.99893339999999997</v>
      </c>
      <c r="F181" s="113">
        <v>48.41433267</v>
      </c>
      <c r="G181" s="113">
        <v>2.0667E-4</v>
      </c>
      <c r="H181" s="113">
        <v>148.40248758000001</v>
      </c>
      <c r="I181" s="113">
        <v>0</v>
      </c>
      <c r="J181" s="113">
        <v>79.164767800000007</v>
      </c>
      <c r="K181" s="113">
        <v>69.237719780000006</v>
      </c>
      <c r="L181" s="113">
        <v>35058.706172090002</v>
      </c>
      <c r="M181" s="113">
        <v>5345.8997312700003</v>
      </c>
      <c r="N181" s="113"/>
      <c r="O181" s="113"/>
      <c r="P181" s="113"/>
      <c r="Q181" s="113"/>
      <c r="R181" s="113"/>
      <c r="S181" s="113"/>
      <c r="T181" s="113"/>
    </row>
    <row r="182" spans="1:20">
      <c r="A182" s="8">
        <v>45748</v>
      </c>
      <c r="B182" s="113">
        <v>36133.530599919999</v>
      </c>
      <c r="C182" s="113">
        <v>208.40221260000001</v>
      </c>
      <c r="D182" s="113">
        <v>57.449877960000002</v>
      </c>
      <c r="E182" s="113">
        <v>0.99856599000000001</v>
      </c>
      <c r="F182" s="113">
        <v>56.451111969999999</v>
      </c>
      <c r="G182" s="113">
        <v>2.0000000000000001E-4</v>
      </c>
      <c r="H182" s="113">
        <v>150.95233464</v>
      </c>
      <c r="I182" s="113">
        <v>0</v>
      </c>
      <c r="J182" s="113">
        <v>77.789402839999994</v>
      </c>
      <c r="K182" s="113">
        <v>73.162931799999996</v>
      </c>
      <c r="L182" s="113">
        <v>35925.128387320001</v>
      </c>
      <c r="M182" s="113">
        <v>5573.4722950300002</v>
      </c>
      <c r="N182" s="113"/>
      <c r="O182" s="113"/>
      <c r="P182" s="113"/>
      <c r="Q182" s="113"/>
      <c r="R182" s="113"/>
      <c r="S182" s="113"/>
      <c r="T182" s="113"/>
    </row>
    <row r="183" spans="1:20">
      <c r="A183" s="8">
        <v>45778</v>
      </c>
      <c r="B183" s="113">
        <v>37300.283778409997</v>
      </c>
      <c r="C183" s="113">
        <v>217.99442822</v>
      </c>
      <c r="D183" s="113">
        <v>69.787090180000007</v>
      </c>
      <c r="E183" s="113">
        <v>0.99738320000000003</v>
      </c>
      <c r="F183" s="113">
        <v>68.789500309999994</v>
      </c>
      <c r="G183" s="113">
        <v>2.0667E-4</v>
      </c>
      <c r="H183" s="113">
        <v>148.20733804</v>
      </c>
      <c r="I183" s="113">
        <v>0</v>
      </c>
      <c r="J183" s="113">
        <v>75.789280509999998</v>
      </c>
      <c r="K183" s="113">
        <v>72.418057529999999</v>
      </c>
      <c r="L183" s="113">
        <v>37082.289350190003</v>
      </c>
      <c r="M183" s="113">
        <v>5724.5105758099999</v>
      </c>
      <c r="N183" s="113"/>
      <c r="O183" s="113"/>
      <c r="P183" s="113"/>
      <c r="Q183" s="113"/>
      <c r="R183" s="113"/>
      <c r="S183" s="113"/>
      <c r="T183" s="113"/>
    </row>
    <row r="184" spans="1:20">
      <c r="A184" s="8">
        <v>45809</v>
      </c>
      <c r="B184" s="113">
        <v>37715.487457570001</v>
      </c>
      <c r="C184" s="113">
        <v>202.08301958999999</v>
      </c>
      <c r="D184" s="113">
        <v>66.788395190000003</v>
      </c>
      <c r="E184" s="113">
        <v>0.99680563</v>
      </c>
      <c r="F184" s="113">
        <v>65.791389559999999</v>
      </c>
      <c r="G184" s="113">
        <v>2.0000000000000001E-4</v>
      </c>
      <c r="H184" s="113">
        <v>135.2946244</v>
      </c>
      <c r="I184" s="113">
        <v>50.398530280000003</v>
      </c>
      <c r="J184" s="113">
        <v>0</v>
      </c>
      <c r="K184" s="113">
        <v>84.896094120000001</v>
      </c>
      <c r="L184" s="113">
        <v>37513.404437980003</v>
      </c>
      <c r="M184" s="113">
        <v>5840.2152047500003</v>
      </c>
      <c r="N184" s="113"/>
      <c r="O184" s="113"/>
      <c r="P184" s="113"/>
      <c r="Q184" s="113"/>
      <c r="R184" s="113"/>
      <c r="S184" s="113"/>
      <c r="T184" s="113"/>
    </row>
    <row r="185" spans="1:20">
      <c r="A185" s="8">
        <v>45839</v>
      </c>
      <c r="B185" s="113">
        <v>43577.745939239998</v>
      </c>
      <c r="C185" s="113">
        <v>188.85531427999999</v>
      </c>
      <c r="D185" s="113">
        <v>66.476155439999999</v>
      </c>
      <c r="E185" s="113">
        <v>0.99722653999999999</v>
      </c>
      <c r="F185" s="113">
        <v>65.478722230000002</v>
      </c>
      <c r="G185" s="113">
        <v>2.0667E-4</v>
      </c>
      <c r="H185" s="113">
        <v>122.37915884</v>
      </c>
      <c r="I185" s="113">
        <v>39.266501179999999</v>
      </c>
      <c r="J185" s="113">
        <v>0</v>
      </c>
      <c r="K185" s="113">
        <v>83.112657659999996</v>
      </c>
      <c r="L185" s="113">
        <v>43388.890624959997</v>
      </c>
      <c r="M185" s="113">
        <v>5942.6810530100001</v>
      </c>
      <c r="N185" s="113"/>
      <c r="O185" s="113"/>
      <c r="P185" s="113"/>
      <c r="Q185" s="113"/>
      <c r="R185" s="113"/>
      <c r="S185" s="113"/>
      <c r="T185" s="113"/>
    </row>
    <row r="186" spans="1:20">
      <c r="A186" s="8">
        <v>45870</v>
      </c>
      <c r="B186" s="113">
        <v>43888.743357450003</v>
      </c>
      <c r="C186" s="113">
        <v>320.59069935999997</v>
      </c>
      <c r="D186" s="113">
        <v>206.36438716000001</v>
      </c>
      <c r="E186" s="113">
        <v>141.82498853000001</v>
      </c>
      <c r="F186" s="113">
        <v>64.539191959999997</v>
      </c>
      <c r="G186" s="113">
        <v>2.0667E-4</v>
      </c>
      <c r="H186" s="113">
        <v>114.2263122</v>
      </c>
      <c r="I186" s="113">
        <v>32.042833299999998</v>
      </c>
      <c r="J186" s="113">
        <v>0</v>
      </c>
      <c r="K186" s="113">
        <v>82.183478899999997</v>
      </c>
      <c r="L186" s="113">
        <v>43568.152658090003</v>
      </c>
      <c r="M186" s="113">
        <v>6050.4178344600004</v>
      </c>
      <c r="N186" s="113"/>
      <c r="O186" s="113"/>
      <c r="P186" s="113"/>
      <c r="Q186" s="113"/>
      <c r="R186" s="113"/>
      <c r="S186" s="113"/>
      <c r="T186" s="113"/>
    </row>
    <row r="187" spans="1:20">
      <c r="A187" s="8">
        <v>45901</v>
      </c>
      <c r="B187" s="113">
        <v>44645.148319799999</v>
      </c>
      <c r="C187" s="113">
        <v>303.87001425</v>
      </c>
      <c r="D187" s="113">
        <v>208.11152865</v>
      </c>
      <c r="E187" s="113">
        <v>143.50298973</v>
      </c>
      <c r="F187" s="113">
        <v>64.608338919999994</v>
      </c>
      <c r="G187" s="113">
        <v>2.0000000000000001E-4</v>
      </c>
      <c r="H187" s="113">
        <v>95.7584856</v>
      </c>
      <c r="I187" s="113">
        <v>13.91404384</v>
      </c>
      <c r="J187" s="113">
        <v>0</v>
      </c>
      <c r="K187" s="113">
        <v>81.844441759999995</v>
      </c>
      <c r="L187" s="113">
        <v>44341.278305549997</v>
      </c>
      <c r="M187" s="113">
        <v>6461.0913469899997</v>
      </c>
      <c r="N187" s="113"/>
      <c r="O187" s="113"/>
      <c r="P187" s="113"/>
      <c r="Q187" s="113"/>
      <c r="R187" s="113"/>
      <c r="S187" s="113"/>
      <c r="T187" s="113"/>
    </row>
    <row r="188" spans="1:20">
      <c r="A188" s="8">
        <v>45931</v>
      </c>
      <c r="B188" s="113">
        <v>46057.799973599998</v>
      </c>
      <c r="C188" s="113">
        <v>273.48701708999999</v>
      </c>
      <c r="D188" s="113">
        <v>206.96943364000001</v>
      </c>
      <c r="E188" s="113">
        <v>143.5744794</v>
      </c>
      <c r="F188" s="113">
        <v>63.39474757</v>
      </c>
      <c r="G188" s="113">
        <v>2.0667E-4</v>
      </c>
      <c r="H188" s="113">
        <v>66.517583450000004</v>
      </c>
      <c r="I188" s="113">
        <v>6.3569616</v>
      </c>
      <c r="J188" s="113">
        <v>0</v>
      </c>
      <c r="K188" s="113">
        <v>60.160621849999998</v>
      </c>
      <c r="L188" s="113">
        <v>45784.312956510003</v>
      </c>
      <c r="M188" s="113">
        <v>6761.5553174999995</v>
      </c>
      <c r="N188" s="113"/>
      <c r="O188" s="113"/>
      <c r="P188" s="113"/>
      <c r="Q188" s="113"/>
      <c r="R188" s="113"/>
      <c r="S188" s="113"/>
      <c r="T188" s="113"/>
    </row>
    <row r="189" spans="1:20">
      <c r="A189" s="8">
        <v>45962</v>
      </c>
      <c r="B189" s="113">
        <v>47669.807059430001</v>
      </c>
      <c r="C189" s="113">
        <v>278.68382665000001</v>
      </c>
      <c r="D189" s="113">
        <v>212.53620717000001</v>
      </c>
      <c r="E189" s="113">
        <v>143.51602118</v>
      </c>
      <c r="F189" s="113">
        <v>69.019985989999995</v>
      </c>
      <c r="G189" s="113">
        <v>2.0000000000000001E-4</v>
      </c>
      <c r="H189" s="113">
        <v>66.147619480000003</v>
      </c>
      <c r="I189" s="113">
        <v>6.3945445400000001</v>
      </c>
      <c r="J189" s="113">
        <v>0</v>
      </c>
      <c r="K189" s="113">
        <v>59.753074939999998</v>
      </c>
      <c r="L189" s="113">
        <v>47391.123232780003</v>
      </c>
      <c r="M189" s="113">
        <v>7189.8706517399996</v>
      </c>
      <c r="N189" s="113"/>
      <c r="O189" s="113"/>
      <c r="P189" s="113"/>
      <c r="Q189" s="113"/>
      <c r="R189" s="113"/>
      <c r="S189" s="113"/>
      <c r="T189" s="113"/>
    </row>
    <row r="190" spans="1:20">
      <c r="A190" s="8">
        <v>45992</v>
      </c>
      <c r="B190" s="113">
        <v>54851.415489250001</v>
      </c>
      <c r="C190" s="113">
        <v>131.31075817000001</v>
      </c>
      <c r="D190" s="113">
        <v>67.982938050000001</v>
      </c>
      <c r="E190" s="113">
        <v>0.99747450000000004</v>
      </c>
      <c r="F190" s="113">
        <v>66.985256879999994</v>
      </c>
      <c r="G190" s="113">
        <v>2.0667E-4</v>
      </c>
      <c r="H190" s="113">
        <v>63.327820119999998</v>
      </c>
      <c r="I190" s="113">
        <v>0</v>
      </c>
      <c r="J190" s="113">
        <v>0</v>
      </c>
      <c r="K190" s="113">
        <v>63.327820119999998</v>
      </c>
      <c r="L190" s="113">
        <v>54720.104731079999</v>
      </c>
      <c r="M190" s="113">
        <v>9819.8830302599999</v>
      </c>
      <c r="N190" s="113"/>
      <c r="O190" s="113"/>
      <c r="P190" s="113"/>
      <c r="Q190" s="113"/>
      <c r="R190" s="113"/>
      <c r="S190" s="113"/>
      <c r="T190" s="11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20" customWidth="1"/>
    <col min="12" max="12" width="13.109375" style="27" customWidth="1"/>
    <col min="13" max="20" width="6.5546875" style="20" customWidth="1"/>
    <col min="21" max="21" width="8" style="27" customWidth="1"/>
    <col min="22" max="22" width="8.44140625" style="27" customWidth="1"/>
    <col min="23" max="16384" width="9.109375" style="24"/>
  </cols>
  <sheetData>
    <row r="1" spans="1:28">
      <c r="A1" s="17" t="s">
        <v>157</v>
      </c>
    </row>
    <row r="2" spans="1:28" ht="5.25" customHeight="1"/>
    <row r="3" spans="1:28" ht="26.25" customHeight="1">
      <c r="A3" s="223" t="s">
        <v>73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</row>
    <row r="4" spans="1:28" ht="12.75" customHeight="1">
      <c r="A4" s="215" t="s">
        <v>130</v>
      </c>
      <c r="B4" s="233"/>
      <c r="C4" s="233"/>
      <c r="L4" s="26"/>
      <c r="U4" s="26"/>
      <c r="V4" s="26"/>
    </row>
    <row r="5" spans="1:28" ht="12.75" customHeight="1">
      <c r="A5" s="26" t="s">
        <v>229</v>
      </c>
      <c r="B5" s="26"/>
      <c r="C5" s="26"/>
      <c r="L5" s="26"/>
      <c r="U5" s="26"/>
      <c r="V5" s="26"/>
    </row>
    <row r="6" spans="1:28" s="30" customFormat="1" ht="18" customHeight="1">
      <c r="A6" s="234" t="s">
        <v>0</v>
      </c>
      <c r="B6" s="232" t="s">
        <v>1</v>
      </c>
      <c r="C6" s="232" t="s">
        <v>58</v>
      </c>
      <c r="D6" s="198" t="s">
        <v>2</v>
      </c>
      <c r="E6" s="198"/>
      <c r="F6" s="198"/>
      <c r="G6" s="198"/>
      <c r="H6" s="198"/>
      <c r="I6" s="198"/>
      <c r="J6" s="198"/>
      <c r="K6" s="198"/>
      <c r="L6" s="232" t="s">
        <v>56</v>
      </c>
      <c r="M6" s="200" t="s">
        <v>2</v>
      </c>
      <c r="N6" s="201"/>
      <c r="O6" s="201"/>
      <c r="P6" s="201"/>
      <c r="Q6" s="201"/>
      <c r="R6" s="201"/>
      <c r="S6" s="201"/>
      <c r="T6" s="201"/>
      <c r="U6" s="232" t="s">
        <v>59</v>
      </c>
      <c r="V6" s="232" t="s">
        <v>54</v>
      </c>
    </row>
    <row r="7" spans="1:28" s="32" customFormat="1" ht="15" customHeight="1">
      <c r="A7" s="234"/>
      <c r="B7" s="232"/>
      <c r="C7" s="232"/>
      <c r="D7" s="198" t="s">
        <v>17</v>
      </c>
      <c r="E7" s="199"/>
      <c r="F7" s="199"/>
      <c r="G7" s="199"/>
      <c r="H7" s="198" t="s">
        <v>9</v>
      </c>
      <c r="I7" s="199"/>
      <c r="J7" s="199"/>
      <c r="K7" s="199"/>
      <c r="L7" s="232"/>
      <c r="M7" s="200" t="s">
        <v>17</v>
      </c>
      <c r="N7" s="201"/>
      <c r="O7" s="201"/>
      <c r="P7" s="201"/>
      <c r="Q7" s="200" t="s">
        <v>9</v>
      </c>
      <c r="R7" s="201"/>
      <c r="S7" s="201"/>
      <c r="T7" s="201"/>
      <c r="U7" s="232"/>
      <c r="V7" s="232"/>
    </row>
    <row r="8" spans="1:28" ht="55.2">
      <c r="A8" s="234"/>
      <c r="B8" s="232"/>
      <c r="C8" s="23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3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32"/>
      <c r="V8" s="232"/>
    </row>
    <row r="9" spans="1:28" hidden="1">
      <c r="A9" s="127"/>
      <c r="B9" s="125"/>
      <c r="C9" s="125"/>
      <c r="D9" s="124"/>
      <c r="E9" s="124"/>
      <c r="F9" s="124"/>
      <c r="G9" s="124"/>
      <c r="H9" s="124"/>
      <c r="I9" s="124"/>
      <c r="J9" s="124"/>
      <c r="K9" s="124"/>
      <c r="L9" s="125"/>
      <c r="M9" s="124"/>
      <c r="N9" s="124"/>
      <c r="O9" s="124"/>
      <c r="P9" s="124"/>
      <c r="Q9" s="124"/>
      <c r="R9" s="124"/>
      <c r="S9" s="124"/>
      <c r="T9" s="124"/>
      <c r="U9" s="125"/>
      <c r="V9" s="12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3">
        <v>17187.881823920001</v>
      </c>
      <c r="C11" s="113">
        <v>9696.9705931699991</v>
      </c>
      <c r="D11" s="113">
        <v>4603.7607898799997</v>
      </c>
      <c r="E11" s="113">
        <v>2064.2593376099999</v>
      </c>
      <c r="F11" s="113">
        <v>1379.40153166</v>
      </c>
      <c r="G11" s="113">
        <v>1160.09992061</v>
      </c>
      <c r="H11" s="113">
        <v>5093.2098032900003</v>
      </c>
      <c r="I11" s="113">
        <v>249.40537975999999</v>
      </c>
      <c r="J11" s="113">
        <v>1021.4944183</v>
      </c>
      <c r="K11" s="113">
        <v>3822.3100052300001</v>
      </c>
      <c r="L11" s="113">
        <v>7139.5103892500001</v>
      </c>
      <c r="M11" s="113">
        <v>663.46889828999997</v>
      </c>
      <c r="N11" s="113">
        <v>29.424076880000001</v>
      </c>
      <c r="O11" s="113">
        <v>41.070095299999998</v>
      </c>
      <c r="P11" s="113">
        <v>592.97472611000001</v>
      </c>
      <c r="Q11" s="113">
        <v>6476.0414909600004</v>
      </c>
      <c r="R11" s="113">
        <v>112.87628737</v>
      </c>
      <c r="S11" s="113">
        <v>310.97023707</v>
      </c>
      <c r="T11" s="113">
        <v>6052.19496652</v>
      </c>
      <c r="U11" s="113">
        <v>351.40084150000001</v>
      </c>
      <c r="V11" s="113">
        <v>8873.8396061900003</v>
      </c>
      <c r="W11" s="113"/>
      <c r="X11" s="113"/>
      <c r="Y11" s="113"/>
      <c r="Z11" s="113"/>
      <c r="AA11" s="113"/>
      <c r="AB11" s="113"/>
    </row>
    <row r="12" spans="1:28" hidden="1" outlineLevel="1">
      <c r="A12" s="8">
        <v>40575</v>
      </c>
      <c r="B12" s="113">
        <v>17477.913892749999</v>
      </c>
      <c r="C12" s="113">
        <v>10015.089695000001</v>
      </c>
      <c r="D12" s="113">
        <v>4972.8087889899998</v>
      </c>
      <c r="E12" s="113">
        <v>2435.03111627</v>
      </c>
      <c r="F12" s="113">
        <v>1393.2724622600001</v>
      </c>
      <c r="G12" s="113">
        <v>1144.5052104599999</v>
      </c>
      <c r="H12" s="113">
        <v>5042.2809060099999</v>
      </c>
      <c r="I12" s="113">
        <v>249.52119771</v>
      </c>
      <c r="J12" s="113">
        <v>1007.73298569</v>
      </c>
      <c r="K12" s="113">
        <v>3785.02672261</v>
      </c>
      <c r="L12" s="113">
        <v>7101.0676187099998</v>
      </c>
      <c r="M12" s="113">
        <v>665.09281256999998</v>
      </c>
      <c r="N12" s="113">
        <v>30.1332849</v>
      </c>
      <c r="O12" s="113">
        <v>38.8108535</v>
      </c>
      <c r="P12" s="113">
        <v>596.14867417000005</v>
      </c>
      <c r="Q12" s="113">
        <v>6435.9748061399996</v>
      </c>
      <c r="R12" s="113">
        <v>137.60288255</v>
      </c>
      <c r="S12" s="113">
        <v>570.93134183999996</v>
      </c>
      <c r="T12" s="113">
        <v>5727.4405817500001</v>
      </c>
      <c r="U12" s="113">
        <v>361.75657904000002</v>
      </c>
      <c r="V12" s="113">
        <v>8828.1171931400004</v>
      </c>
      <c r="W12" s="113"/>
      <c r="X12" s="113"/>
      <c r="Y12" s="113"/>
      <c r="Z12" s="113"/>
      <c r="AA12" s="113"/>
      <c r="AB12" s="113"/>
    </row>
    <row r="13" spans="1:28" hidden="1" outlineLevel="1">
      <c r="A13" s="8">
        <v>40603</v>
      </c>
      <c r="B13" s="113">
        <v>16856.880502790002</v>
      </c>
      <c r="C13" s="113">
        <v>9411.7715733599998</v>
      </c>
      <c r="D13" s="113">
        <v>4443.48222652</v>
      </c>
      <c r="E13" s="113">
        <v>2004.00679958</v>
      </c>
      <c r="F13" s="113">
        <v>1284.0949983800001</v>
      </c>
      <c r="G13" s="113">
        <v>1155.3804285599999</v>
      </c>
      <c r="H13" s="113">
        <v>4968.2893468399998</v>
      </c>
      <c r="I13" s="113">
        <v>250.78938625000001</v>
      </c>
      <c r="J13" s="113">
        <v>980.10043207000001</v>
      </c>
      <c r="K13" s="113">
        <v>3737.3995285199999</v>
      </c>
      <c r="L13" s="113">
        <v>7072.6581829699999</v>
      </c>
      <c r="M13" s="113">
        <v>661.20511137000005</v>
      </c>
      <c r="N13" s="113">
        <v>29.11303835</v>
      </c>
      <c r="O13" s="113">
        <v>36.713601060000002</v>
      </c>
      <c r="P13" s="113">
        <v>595.37847195999996</v>
      </c>
      <c r="Q13" s="113">
        <v>6411.4530715999999</v>
      </c>
      <c r="R13" s="113">
        <v>151.79234615999999</v>
      </c>
      <c r="S13" s="113">
        <v>490.90050421000001</v>
      </c>
      <c r="T13" s="113">
        <v>5768.7602212299998</v>
      </c>
      <c r="U13" s="113">
        <v>372.45074646</v>
      </c>
      <c r="V13" s="113">
        <v>8801.7874194199994</v>
      </c>
      <c r="W13" s="113"/>
      <c r="X13" s="113"/>
      <c r="Y13" s="113"/>
      <c r="Z13" s="113"/>
      <c r="AA13" s="113"/>
      <c r="AB13" s="113"/>
    </row>
    <row r="14" spans="1:28" hidden="1" outlineLevel="1">
      <c r="A14" s="8">
        <v>40634</v>
      </c>
      <c r="B14" s="113">
        <v>16884.949287439998</v>
      </c>
      <c r="C14" s="113">
        <v>9501.0705889000001</v>
      </c>
      <c r="D14" s="113">
        <v>4525.7676616600002</v>
      </c>
      <c r="E14" s="113">
        <v>2061.8033898600002</v>
      </c>
      <c r="F14" s="113">
        <v>1315.69567637</v>
      </c>
      <c r="G14" s="113">
        <v>1148.26859543</v>
      </c>
      <c r="H14" s="113">
        <v>4975.3029272399999</v>
      </c>
      <c r="I14" s="113">
        <v>235.82767994</v>
      </c>
      <c r="J14" s="113">
        <v>982.65359836000005</v>
      </c>
      <c r="K14" s="113">
        <v>3756.8216489400002</v>
      </c>
      <c r="L14" s="113">
        <v>7006.5217497800004</v>
      </c>
      <c r="M14" s="113">
        <v>659.76358460999995</v>
      </c>
      <c r="N14" s="113">
        <v>28.911779580000001</v>
      </c>
      <c r="O14" s="113">
        <v>38.526447859999998</v>
      </c>
      <c r="P14" s="113">
        <v>592.32535716999996</v>
      </c>
      <c r="Q14" s="113">
        <v>6346.7581651700002</v>
      </c>
      <c r="R14" s="113">
        <v>113.54606321</v>
      </c>
      <c r="S14" s="113">
        <v>281.31266963000002</v>
      </c>
      <c r="T14" s="113">
        <v>5951.8994323300003</v>
      </c>
      <c r="U14" s="113">
        <v>377.35694876000002</v>
      </c>
      <c r="V14" s="113">
        <v>8469.3883395800003</v>
      </c>
      <c r="W14" s="113"/>
      <c r="X14" s="113"/>
      <c r="Y14" s="113"/>
      <c r="Z14" s="113"/>
      <c r="AA14" s="113"/>
      <c r="AB14" s="113"/>
    </row>
    <row r="15" spans="1:28" hidden="1" outlineLevel="1">
      <c r="A15" s="8">
        <v>40664</v>
      </c>
      <c r="B15" s="113">
        <v>16840.257480699998</v>
      </c>
      <c r="C15" s="113">
        <v>9512.4895875700004</v>
      </c>
      <c r="D15" s="113">
        <v>4640.5799277599999</v>
      </c>
      <c r="E15" s="113">
        <v>2187.4999475099999</v>
      </c>
      <c r="F15" s="113">
        <v>1330.1765860400001</v>
      </c>
      <c r="G15" s="113">
        <v>1122.90339421</v>
      </c>
      <c r="H15" s="113">
        <v>4871.9096598100004</v>
      </c>
      <c r="I15" s="113">
        <v>243.60212050000001</v>
      </c>
      <c r="J15" s="113">
        <v>920.95560409999996</v>
      </c>
      <c r="K15" s="113">
        <v>3707.3519352100002</v>
      </c>
      <c r="L15" s="113">
        <v>6943.5744685099999</v>
      </c>
      <c r="M15" s="113">
        <v>660.73779562000004</v>
      </c>
      <c r="N15" s="113">
        <v>29.055981639999999</v>
      </c>
      <c r="O15" s="113">
        <v>37.952685899999999</v>
      </c>
      <c r="P15" s="113">
        <v>593.72912808000001</v>
      </c>
      <c r="Q15" s="113">
        <v>6282.83667289</v>
      </c>
      <c r="R15" s="113">
        <v>150.80798770999999</v>
      </c>
      <c r="S15" s="113">
        <v>926.67328955999994</v>
      </c>
      <c r="T15" s="113">
        <v>5205.3553956200003</v>
      </c>
      <c r="U15" s="113">
        <v>384.19342461999997</v>
      </c>
      <c r="V15" s="113">
        <v>8399.7426634500007</v>
      </c>
      <c r="W15" s="113"/>
      <c r="X15" s="113"/>
      <c r="Y15" s="113"/>
      <c r="Z15" s="113"/>
      <c r="AA15" s="113"/>
      <c r="AB15" s="113"/>
    </row>
    <row r="16" spans="1:28" hidden="1" outlineLevel="1">
      <c r="A16" s="8">
        <v>40695</v>
      </c>
      <c r="B16" s="113">
        <v>16780.375834080001</v>
      </c>
      <c r="C16" s="113">
        <v>9473.8674608300007</v>
      </c>
      <c r="D16" s="113">
        <v>4695.0305163599996</v>
      </c>
      <c r="E16" s="113">
        <v>2183.6224168200001</v>
      </c>
      <c r="F16" s="113">
        <v>1376.0146824999999</v>
      </c>
      <c r="G16" s="113">
        <v>1135.39341704</v>
      </c>
      <c r="H16" s="113">
        <v>4778.8369444700002</v>
      </c>
      <c r="I16" s="113">
        <v>225.12804176</v>
      </c>
      <c r="J16" s="113">
        <v>909.77812946999995</v>
      </c>
      <c r="K16" s="113">
        <v>3643.9307732399998</v>
      </c>
      <c r="L16" s="113">
        <v>6909.9086546999997</v>
      </c>
      <c r="M16" s="113">
        <v>677.90947850999999</v>
      </c>
      <c r="N16" s="113">
        <v>29.487425479999999</v>
      </c>
      <c r="O16" s="113">
        <v>36.944663040000002</v>
      </c>
      <c r="P16" s="113">
        <v>611.47738999000001</v>
      </c>
      <c r="Q16" s="113">
        <v>6231.9991761900001</v>
      </c>
      <c r="R16" s="113">
        <v>158.27271282000001</v>
      </c>
      <c r="S16" s="113">
        <v>275.30647081000001</v>
      </c>
      <c r="T16" s="113">
        <v>5798.4199925599996</v>
      </c>
      <c r="U16" s="113">
        <v>396.59971854999998</v>
      </c>
      <c r="V16" s="113">
        <v>8294.9756533399996</v>
      </c>
      <c r="W16" s="113"/>
      <c r="X16" s="113"/>
      <c r="Y16" s="113"/>
      <c r="Z16" s="113"/>
      <c r="AA16" s="113"/>
      <c r="AB16" s="113"/>
    </row>
    <row r="17" spans="1:28" hidden="1" outlineLevel="1">
      <c r="A17" s="8">
        <v>40725</v>
      </c>
      <c r="B17" s="113">
        <v>16885.636495639999</v>
      </c>
      <c r="C17" s="113">
        <v>9587.9527092000008</v>
      </c>
      <c r="D17" s="113">
        <v>4953.22745863</v>
      </c>
      <c r="E17" s="113">
        <v>2363.23468581</v>
      </c>
      <c r="F17" s="113">
        <v>1460.3444651</v>
      </c>
      <c r="G17" s="113">
        <v>1129.64830772</v>
      </c>
      <c r="H17" s="113">
        <v>4634.7252505699998</v>
      </c>
      <c r="I17" s="113">
        <v>245.79656166999999</v>
      </c>
      <c r="J17" s="113">
        <v>926.48527838999996</v>
      </c>
      <c r="K17" s="113">
        <v>3462.4434105099999</v>
      </c>
      <c r="L17" s="113">
        <v>6906.9486927899998</v>
      </c>
      <c r="M17" s="113">
        <v>690.62179508999998</v>
      </c>
      <c r="N17" s="113">
        <v>57.915865959999998</v>
      </c>
      <c r="O17" s="113">
        <v>43.296551319999999</v>
      </c>
      <c r="P17" s="113">
        <v>589.40937781000002</v>
      </c>
      <c r="Q17" s="113">
        <v>6216.3268976999998</v>
      </c>
      <c r="R17" s="113">
        <v>168.51828760000001</v>
      </c>
      <c r="S17" s="113">
        <v>293.81458068000001</v>
      </c>
      <c r="T17" s="113">
        <v>5753.9940294199996</v>
      </c>
      <c r="U17" s="113">
        <v>390.73509365000001</v>
      </c>
      <c r="V17" s="113">
        <v>8672.2828359100004</v>
      </c>
      <c r="W17" s="113"/>
      <c r="X17" s="113"/>
      <c r="Y17" s="113"/>
      <c r="Z17" s="113"/>
      <c r="AA17" s="113"/>
      <c r="AB17" s="113"/>
    </row>
    <row r="18" spans="1:28" hidden="1" outlineLevel="1">
      <c r="A18" s="8">
        <v>40756</v>
      </c>
      <c r="B18" s="113">
        <v>16868.55487376</v>
      </c>
      <c r="C18" s="113">
        <v>9661.4562518700004</v>
      </c>
      <c r="D18" s="113">
        <v>5158.7067437899996</v>
      </c>
      <c r="E18" s="113">
        <v>2511.37535269</v>
      </c>
      <c r="F18" s="113">
        <v>1533.1692398299999</v>
      </c>
      <c r="G18" s="113">
        <v>1114.1621512700001</v>
      </c>
      <c r="H18" s="113">
        <v>4502.7495080799999</v>
      </c>
      <c r="I18" s="113">
        <v>223.12111732</v>
      </c>
      <c r="J18" s="113">
        <v>919.19493240999998</v>
      </c>
      <c r="K18" s="113">
        <v>3360.4334583499999</v>
      </c>
      <c r="L18" s="113">
        <v>6823.73655633</v>
      </c>
      <c r="M18" s="113">
        <v>700.50543636999998</v>
      </c>
      <c r="N18" s="113">
        <v>48.574698570000002</v>
      </c>
      <c r="O18" s="113">
        <v>43.119492770000001</v>
      </c>
      <c r="P18" s="113">
        <v>608.81124503000001</v>
      </c>
      <c r="Q18" s="113">
        <v>6123.2311199599999</v>
      </c>
      <c r="R18" s="113">
        <v>115.82218536000001</v>
      </c>
      <c r="S18" s="113">
        <v>299.23085565999997</v>
      </c>
      <c r="T18" s="113">
        <v>5708.17807894</v>
      </c>
      <c r="U18" s="113">
        <v>383.36206556000002</v>
      </c>
      <c r="V18" s="113">
        <v>7934.5132261099998</v>
      </c>
      <c r="W18" s="113"/>
      <c r="X18" s="113"/>
      <c r="Y18" s="113"/>
      <c r="Z18" s="113"/>
      <c r="AA18" s="113"/>
      <c r="AB18" s="113"/>
    </row>
    <row r="19" spans="1:28" hidden="1" outlineLevel="1">
      <c r="A19" s="8">
        <v>40787</v>
      </c>
      <c r="B19" s="113">
        <v>16635.273541850001</v>
      </c>
      <c r="C19" s="113">
        <v>9619.6944263999994</v>
      </c>
      <c r="D19" s="113">
        <v>5237.7253864599998</v>
      </c>
      <c r="E19" s="113">
        <v>2531.2860322299998</v>
      </c>
      <c r="F19" s="113">
        <v>1580.3922047999999</v>
      </c>
      <c r="G19" s="113">
        <v>1126.04714943</v>
      </c>
      <c r="H19" s="113">
        <v>4381.9690399399997</v>
      </c>
      <c r="I19" s="113">
        <v>228.76695869</v>
      </c>
      <c r="J19" s="113">
        <v>906.97667263999995</v>
      </c>
      <c r="K19" s="113">
        <v>3246.2254086100002</v>
      </c>
      <c r="L19" s="113">
        <v>6636.1944433099998</v>
      </c>
      <c r="M19" s="113">
        <v>714.73973593999995</v>
      </c>
      <c r="N19" s="113">
        <v>49.240232210000002</v>
      </c>
      <c r="O19" s="113">
        <v>44.218405869999998</v>
      </c>
      <c r="P19" s="113">
        <v>621.28109786000005</v>
      </c>
      <c r="Q19" s="113">
        <v>5921.4547073699996</v>
      </c>
      <c r="R19" s="113">
        <v>133.71826085999999</v>
      </c>
      <c r="S19" s="113">
        <v>285.30276924999998</v>
      </c>
      <c r="T19" s="113">
        <v>5502.43367726</v>
      </c>
      <c r="U19" s="113">
        <v>379.38467214000002</v>
      </c>
      <c r="V19" s="113">
        <v>7761.5916380199997</v>
      </c>
      <c r="W19" s="113"/>
      <c r="X19" s="113"/>
      <c r="Y19" s="113"/>
      <c r="Z19" s="113"/>
      <c r="AA19" s="113"/>
      <c r="AB19" s="113"/>
    </row>
    <row r="20" spans="1:28" hidden="1" outlineLevel="1">
      <c r="A20" s="8">
        <v>40817</v>
      </c>
      <c r="B20" s="113">
        <v>16678.382976929999</v>
      </c>
      <c r="C20" s="113">
        <v>9714.9431427</v>
      </c>
      <c r="D20" s="113">
        <v>5423.0607937300001</v>
      </c>
      <c r="E20" s="113">
        <v>2680.37503973</v>
      </c>
      <c r="F20" s="113">
        <v>1605.2180833100001</v>
      </c>
      <c r="G20" s="113">
        <v>1137.46767069</v>
      </c>
      <c r="H20" s="113">
        <v>4291.8823489699998</v>
      </c>
      <c r="I20" s="113">
        <v>240.15641654999999</v>
      </c>
      <c r="J20" s="113">
        <v>893.79095825000002</v>
      </c>
      <c r="K20" s="113">
        <v>3157.9349741699998</v>
      </c>
      <c r="L20" s="113">
        <v>6584.5130634899997</v>
      </c>
      <c r="M20" s="113">
        <v>732.57387308</v>
      </c>
      <c r="N20" s="113">
        <v>49.558540809999997</v>
      </c>
      <c r="O20" s="113">
        <v>44.373689169999999</v>
      </c>
      <c r="P20" s="113">
        <v>638.64164310000001</v>
      </c>
      <c r="Q20" s="113">
        <v>5851.9391904100003</v>
      </c>
      <c r="R20" s="113">
        <v>128.86810507000001</v>
      </c>
      <c r="S20" s="113">
        <v>291.25353847999997</v>
      </c>
      <c r="T20" s="113">
        <v>5431.8175468600002</v>
      </c>
      <c r="U20" s="113">
        <v>378.92677073999999</v>
      </c>
      <c r="V20" s="113">
        <v>7599.9917485799997</v>
      </c>
      <c r="W20" s="113"/>
      <c r="X20" s="113"/>
      <c r="Y20" s="113"/>
      <c r="Z20" s="113"/>
      <c r="AA20" s="113"/>
      <c r="AB20" s="113"/>
    </row>
    <row r="21" spans="1:28" hidden="1" outlineLevel="1">
      <c r="A21" s="8">
        <v>40848</v>
      </c>
      <c r="B21" s="113">
        <v>16432.792280779999</v>
      </c>
      <c r="C21" s="113">
        <v>9478.7342734199992</v>
      </c>
      <c r="D21" s="113">
        <v>5430.6262357100004</v>
      </c>
      <c r="E21" s="113">
        <v>2717.0280545199998</v>
      </c>
      <c r="F21" s="113">
        <v>1578.50215129</v>
      </c>
      <c r="G21" s="113">
        <v>1135.0960299000001</v>
      </c>
      <c r="H21" s="113">
        <v>4048.1080377100002</v>
      </c>
      <c r="I21" s="113">
        <v>234.92202194000001</v>
      </c>
      <c r="J21" s="113">
        <v>859.32357489000003</v>
      </c>
      <c r="K21" s="113">
        <v>2953.8624408800001</v>
      </c>
      <c r="L21" s="113">
        <v>6558.8454015099996</v>
      </c>
      <c r="M21" s="113">
        <v>774.36622277000004</v>
      </c>
      <c r="N21" s="113">
        <v>50.28070348</v>
      </c>
      <c r="O21" s="113">
        <v>58.825786219999998</v>
      </c>
      <c r="P21" s="113">
        <v>665.25973307000004</v>
      </c>
      <c r="Q21" s="113">
        <v>5784.47917874</v>
      </c>
      <c r="R21" s="113">
        <v>158.14422336999999</v>
      </c>
      <c r="S21" s="113">
        <v>290.81159279000002</v>
      </c>
      <c r="T21" s="113">
        <v>5335.5233625800001</v>
      </c>
      <c r="U21" s="113">
        <v>395.21260584999999</v>
      </c>
      <c r="V21" s="113">
        <v>7479.2832360700004</v>
      </c>
      <c r="W21" s="113"/>
      <c r="X21" s="113"/>
      <c r="Y21" s="113"/>
      <c r="Z21" s="113"/>
      <c r="AA21" s="113"/>
      <c r="AB21" s="113"/>
    </row>
    <row r="22" spans="1:28" hidden="1" outlineLevel="1">
      <c r="A22" s="8">
        <v>40878</v>
      </c>
      <c r="B22" s="113">
        <v>15780.21625736</v>
      </c>
      <c r="C22" s="113">
        <v>9073.3141391900008</v>
      </c>
      <c r="D22" s="113">
        <v>5242.0100115300002</v>
      </c>
      <c r="E22" s="113">
        <v>2479.62387562</v>
      </c>
      <c r="F22" s="113">
        <v>1604.61167159</v>
      </c>
      <c r="G22" s="113">
        <v>1157.7744643200001</v>
      </c>
      <c r="H22" s="113">
        <v>3831.3041276600002</v>
      </c>
      <c r="I22" s="113">
        <v>212.0662121</v>
      </c>
      <c r="J22" s="113">
        <v>824.11462065000001</v>
      </c>
      <c r="K22" s="113">
        <v>2795.1232949099999</v>
      </c>
      <c r="L22" s="113">
        <v>6366.8277781400002</v>
      </c>
      <c r="M22" s="113">
        <v>774.03998976000003</v>
      </c>
      <c r="N22" s="113">
        <v>38.739001270000003</v>
      </c>
      <c r="O22" s="113">
        <v>54.899795310000002</v>
      </c>
      <c r="P22" s="113">
        <v>680.40119317999995</v>
      </c>
      <c r="Q22" s="113">
        <v>5592.7877883800002</v>
      </c>
      <c r="R22" s="113">
        <v>137.54396650000001</v>
      </c>
      <c r="S22" s="113">
        <v>340.16204883</v>
      </c>
      <c r="T22" s="113">
        <v>5115.0817730500003</v>
      </c>
      <c r="U22" s="113">
        <v>340.07434002999997</v>
      </c>
      <c r="V22" s="113">
        <v>7525.1464165500001</v>
      </c>
      <c r="W22" s="113"/>
      <c r="X22" s="113"/>
      <c r="Y22" s="113"/>
      <c r="Z22" s="113"/>
      <c r="AA22" s="113"/>
      <c r="AB22" s="113"/>
    </row>
    <row r="23" spans="1:28" hidden="1" outlineLevel="1">
      <c r="A23" s="8">
        <v>40909</v>
      </c>
      <c r="B23" s="113">
        <v>15790.52640549</v>
      </c>
      <c r="C23" s="113">
        <v>9142.1037763500008</v>
      </c>
      <c r="D23" s="113">
        <v>5357.4896477800003</v>
      </c>
      <c r="E23" s="113">
        <v>2608.7070637699999</v>
      </c>
      <c r="F23" s="113">
        <v>1598.0680783600001</v>
      </c>
      <c r="G23" s="113">
        <v>1150.7145056500001</v>
      </c>
      <c r="H23" s="113">
        <v>3784.61412857</v>
      </c>
      <c r="I23" s="113">
        <v>221.26334434</v>
      </c>
      <c r="J23" s="113">
        <v>824.16039497999998</v>
      </c>
      <c r="K23" s="113">
        <v>2739.19038925</v>
      </c>
      <c r="L23" s="113">
        <v>6301.6479242200003</v>
      </c>
      <c r="M23" s="113">
        <v>801.40640445999998</v>
      </c>
      <c r="N23" s="113">
        <v>39.944640739999997</v>
      </c>
      <c r="O23" s="113">
        <v>53.632413409999998</v>
      </c>
      <c r="P23" s="113">
        <v>707.82935031</v>
      </c>
      <c r="Q23" s="113">
        <v>5500.2415197600003</v>
      </c>
      <c r="R23" s="113">
        <v>142.98684118</v>
      </c>
      <c r="S23" s="113">
        <v>281.32842406999998</v>
      </c>
      <c r="T23" s="113">
        <v>5075.92625451</v>
      </c>
      <c r="U23" s="113">
        <v>346.77470491999998</v>
      </c>
      <c r="V23" s="113">
        <v>7470.5153303400002</v>
      </c>
      <c r="W23" s="113"/>
      <c r="X23" s="113"/>
      <c r="Y23" s="113"/>
      <c r="Z23" s="113"/>
      <c r="AA23" s="113"/>
      <c r="AB23" s="113"/>
    </row>
    <row r="24" spans="1:28" hidden="1" outlineLevel="1">
      <c r="A24" s="8">
        <v>40940</v>
      </c>
      <c r="B24" s="113">
        <v>15799.953002599999</v>
      </c>
      <c r="C24" s="113">
        <v>9164.6183101400002</v>
      </c>
      <c r="D24" s="113">
        <v>5556.24603088</v>
      </c>
      <c r="E24" s="113">
        <v>2902.8537917499998</v>
      </c>
      <c r="F24" s="113">
        <v>1537.01919765</v>
      </c>
      <c r="G24" s="113">
        <v>1116.37304148</v>
      </c>
      <c r="H24" s="113">
        <v>3608.3722792600001</v>
      </c>
      <c r="I24" s="113">
        <v>193.15855031000001</v>
      </c>
      <c r="J24" s="113">
        <v>858.86611073999995</v>
      </c>
      <c r="K24" s="113">
        <v>2556.3476182099998</v>
      </c>
      <c r="L24" s="113">
        <v>6298.5367197799997</v>
      </c>
      <c r="M24" s="113">
        <v>821.08592981000004</v>
      </c>
      <c r="N24" s="113">
        <v>40.209386680000001</v>
      </c>
      <c r="O24" s="113">
        <v>54.853630590000002</v>
      </c>
      <c r="P24" s="113">
        <v>726.02291253999999</v>
      </c>
      <c r="Q24" s="113">
        <v>5477.4507899700002</v>
      </c>
      <c r="R24" s="113">
        <v>149.48931612999999</v>
      </c>
      <c r="S24" s="113">
        <v>376.38068841</v>
      </c>
      <c r="T24" s="113">
        <v>4951.5807854300001</v>
      </c>
      <c r="U24" s="113">
        <v>336.79797267999999</v>
      </c>
      <c r="V24" s="113">
        <v>6225.5893236600004</v>
      </c>
      <c r="W24" s="113"/>
      <c r="X24" s="113"/>
      <c r="Y24" s="113"/>
      <c r="Z24" s="113"/>
      <c r="AA24" s="113"/>
      <c r="AB24" s="113"/>
    </row>
    <row r="25" spans="1:28" hidden="1" outlineLevel="1">
      <c r="A25" s="8">
        <v>40969</v>
      </c>
      <c r="B25" s="113">
        <v>15370.808315849999</v>
      </c>
      <c r="C25" s="113">
        <v>8931.1097230300002</v>
      </c>
      <c r="D25" s="113">
        <v>5431.7762364199998</v>
      </c>
      <c r="E25" s="113">
        <v>2729.3331343999998</v>
      </c>
      <c r="F25" s="113">
        <v>1553.0809159</v>
      </c>
      <c r="G25" s="113">
        <v>1149.3621861199999</v>
      </c>
      <c r="H25" s="113">
        <v>3499.3334866099999</v>
      </c>
      <c r="I25" s="113">
        <v>177.22052502</v>
      </c>
      <c r="J25" s="113">
        <v>764.57032076999997</v>
      </c>
      <c r="K25" s="113">
        <v>2557.5426408200001</v>
      </c>
      <c r="L25" s="113">
        <v>6119.7969276800004</v>
      </c>
      <c r="M25" s="113">
        <v>810.10548670000003</v>
      </c>
      <c r="N25" s="113">
        <v>40.622990909999999</v>
      </c>
      <c r="O25" s="113">
        <v>51.216920930000001</v>
      </c>
      <c r="P25" s="113">
        <v>718.26557486000002</v>
      </c>
      <c r="Q25" s="113">
        <v>5309.6914409800002</v>
      </c>
      <c r="R25" s="113">
        <v>142.43561607000001</v>
      </c>
      <c r="S25" s="113">
        <v>228.93150191999999</v>
      </c>
      <c r="T25" s="113">
        <v>4938.3243229899999</v>
      </c>
      <c r="U25" s="113">
        <v>319.90166513999998</v>
      </c>
      <c r="V25" s="113">
        <v>5687.4394831299996</v>
      </c>
      <c r="W25" s="113"/>
      <c r="X25" s="113"/>
      <c r="Y25" s="113"/>
      <c r="Z25" s="113"/>
      <c r="AA25" s="113"/>
      <c r="AB25" s="113"/>
    </row>
    <row r="26" spans="1:28" hidden="1" outlineLevel="1">
      <c r="A26" s="8">
        <v>41000</v>
      </c>
      <c r="B26" s="113">
        <v>15446.552519229999</v>
      </c>
      <c r="C26" s="113">
        <v>9056.4211574000001</v>
      </c>
      <c r="D26" s="113">
        <v>5615.1220038800002</v>
      </c>
      <c r="E26" s="113">
        <v>2909.8635544799999</v>
      </c>
      <c r="F26" s="113">
        <v>1558.05595664</v>
      </c>
      <c r="G26" s="113">
        <v>1147.20249276</v>
      </c>
      <c r="H26" s="113">
        <v>3441.2991535199999</v>
      </c>
      <c r="I26" s="113">
        <v>181.60566080000001</v>
      </c>
      <c r="J26" s="113">
        <v>758.35645758999999</v>
      </c>
      <c r="K26" s="113">
        <v>2501.33703513</v>
      </c>
      <c r="L26" s="113">
        <v>6063.3090184800003</v>
      </c>
      <c r="M26" s="113">
        <v>815.76082790999999</v>
      </c>
      <c r="N26" s="113">
        <v>41.204004380000001</v>
      </c>
      <c r="O26" s="113">
        <v>52.063381849999999</v>
      </c>
      <c r="P26" s="113">
        <v>722.49344168000005</v>
      </c>
      <c r="Q26" s="113">
        <v>5247.5481905699999</v>
      </c>
      <c r="R26" s="113">
        <v>140.14834035000001</v>
      </c>
      <c r="S26" s="113">
        <v>229.37022723999999</v>
      </c>
      <c r="T26" s="113">
        <v>4878.0296229799997</v>
      </c>
      <c r="U26" s="113">
        <v>326.82234334999998</v>
      </c>
      <c r="V26" s="113">
        <v>6166.5801732999998</v>
      </c>
      <c r="W26" s="113"/>
      <c r="X26" s="113"/>
      <c r="Y26" s="113"/>
      <c r="Z26" s="113"/>
      <c r="AA26" s="113"/>
      <c r="AB26" s="113"/>
    </row>
    <row r="27" spans="1:28" hidden="1" outlineLevel="1">
      <c r="A27" s="8">
        <v>41030</v>
      </c>
      <c r="B27" s="113">
        <v>15145.14556854</v>
      </c>
      <c r="C27" s="113">
        <v>8927.0687377699996</v>
      </c>
      <c r="D27" s="113">
        <v>5579.7417342700001</v>
      </c>
      <c r="E27" s="113">
        <v>2864.5513799199998</v>
      </c>
      <c r="F27" s="113">
        <v>1609.32784182</v>
      </c>
      <c r="G27" s="113">
        <v>1105.86251253</v>
      </c>
      <c r="H27" s="113">
        <v>3347.3270035</v>
      </c>
      <c r="I27" s="113">
        <v>182.35625372999999</v>
      </c>
      <c r="J27" s="113">
        <v>767.91654611000001</v>
      </c>
      <c r="K27" s="113">
        <v>2397.05420366</v>
      </c>
      <c r="L27" s="113">
        <v>5887.9016276800003</v>
      </c>
      <c r="M27" s="113">
        <v>809.83518853999999</v>
      </c>
      <c r="N27" s="113">
        <v>41.883207509999998</v>
      </c>
      <c r="O27" s="113">
        <v>50.869758640000001</v>
      </c>
      <c r="P27" s="113">
        <v>717.08222238999997</v>
      </c>
      <c r="Q27" s="113">
        <v>5078.0664391399996</v>
      </c>
      <c r="R27" s="113">
        <v>140.54462504</v>
      </c>
      <c r="S27" s="113">
        <v>222.07107640999999</v>
      </c>
      <c r="T27" s="113">
        <v>4715.4507376900001</v>
      </c>
      <c r="U27" s="113">
        <v>330.17520309000002</v>
      </c>
      <c r="V27" s="113">
        <v>5921.7896174699999</v>
      </c>
      <c r="W27" s="113"/>
      <c r="X27" s="113"/>
      <c r="Y27" s="113"/>
      <c r="Z27" s="113"/>
      <c r="AA27" s="113"/>
      <c r="AB27" s="113"/>
    </row>
    <row r="28" spans="1:28" hidden="1" outlineLevel="1">
      <c r="A28" s="8">
        <v>41061</v>
      </c>
      <c r="B28" s="113">
        <v>14828.181016250001</v>
      </c>
      <c r="C28" s="113">
        <v>8735.3889815099992</v>
      </c>
      <c r="D28" s="113">
        <v>5502.4678753999997</v>
      </c>
      <c r="E28" s="113">
        <v>2736.5190520199999</v>
      </c>
      <c r="F28" s="113">
        <v>1649.5370359999999</v>
      </c>
      <c r="G28" s="113">
        <v>1116.4117873800001</v>
      </c>
      <c r="H28" s="113">
        <v>3232.92110611</v>
      </c>
      <c r="I28" s="113">
        <v>159.28784044</v>
      </c>
      <c r="J28" s="113">
        <v>729.29299215000003</v>
      </c>
      <c r="K28" s="113">
        <v>2344.3402735200002</v>
      </c>
      <c r="L28" s="113">
        <v>5762.7358858999996</v>
      </c>
      <c r="M28" s="113">
        <v>811.42560258000003</v>
      </c>
      <c r="N28" s="113">
        <v>41.879139520000003</v>
      </c>
      <c r="O28" s="113">
        <v>49.252664539999998</v>
      </c>
      <c r="P28" s="113">
        <v>720.29379852</v>
      </c>
      <c r="Q28" s="113">
        <v>4951.3102833200001</v>
      </c>
      <c r="R28" s="113">
        <v>109.41010211</v>
      </c>
      <c r="S28" s="113">
        <v>218.91944950000001</v>
      </c>
      <c r="T28" s="113">
        <v>4622.9807317100003</v>
      </c>
      <c r="U28" s="113">
        <v>330.05614883999999</v>
      </c>
      <c r="V28" s="113">
        <v>5801.4320315100003</v>
      </c>
      <c r="W28" s="113"/>
      <c r="X28" s="113"/>
      <c r="Y28" s="113"/>
      <c r="Z28" s="113"/>
      <c r="AA28" s="113"/>
      <c r="AB28" s="113"/>
    </row>
    <row r="29" spans="1:28" hidden="1" outlineLevel="1">
      <c r="A29" s="8">
        <v>41091</v>
      </c>
      <c r="B29" s="113">
        <v>14830.83534569</v>
      </c>
      <c r="C29" s="113">
        <v>8787.4544806499998</v>
      </c>
      <c r="D29" s="113">
        <v>5636.7771114099996</v>
      </c>
      <c r="E29" s="113">
        <v>2782.91310922</v>
      </c>
      <c r="F29" s="113">
        <v>1691.1021061700001</v>
      </c>
      <c r="G29" s="113">
        <v>1162.76189602</v>
      </c>
      <c r="H29" s="113">
        <v>3150.6773692400002</v>
      </c>
      <c r="I29" s="113">
        <v>180.29708525000001</v>
      </c>
      <c r="J29" s="113">
        <v>724.72196031999999</v>
      </c>
      <c r="K29" s="113">
        <v>2245.6583236699998</v>
      </c>
      <c r="L29" s="113">
        <v>5707.8783010099996</v>
      </c>
      <c r="M29" s="113">
        <v>818.26581620000002</v>
      </c>
      <c r="N29" s="113">
        <v>45.050954040000001</v>
      </c>
      <c r="O29" s="113">
        <v>49.48967416</v>
      </c>
      <c r="P29" s="113">
        <v>723.725188</v>
      </c>
      <c r="Q29" s="113">
        <v>4889.6124848099998</v>
      </c>
      <c r="R29" s="113">
        <v>110.92684765</v>
      </c>
      <c r="S29" s="113">
        <v>218.56585235</v>
      </c>
      <c r="T29" s="113">
        <v>4560.1197848100001</v>
      </c>
      <c r="U29" s="113">
        <v>335.50256402999997</v>
      </c>
      <c r="V29" s="113">
        <v>5717.1551784499998</v>
      </c>
      <c r="W29" s="113"/>
      <c r="X29" s="113"/>
      <c r="Y29" s="113"/>
      <c r="Z29" s="113"/>
      <c r="AA29" s="113"/>
      <c r="AB29" s="113"/>
    </row>
    <row r="30" spans="1:28" hidden="1" outlineLevel="1">
      <c r="A30" s="8">
        <v>41122</v>
      </c>
      <c r="B30" s="113">
        <v>14995.49867456</v>
      </c>
      <c r="C30" s="113">
        <v>8961.1423641000001</v>
      </c>
      <c r="D30" s="113">
        <v>5849.7782527400004</v>
      </c>
      <c r="E30" s="113">
        <v>2974.9570312999999</v>
      </c>
      <c r="F30" s="113">
        <v>1727.6201224700001</v>
      </c>
      <c r="G30" s="113">
        <v>1147.20109897</v>
      </c>
      <c r="H30" s="113">
        <v>3111.3641113600002</v>
      </c>
      <c r="I30" s="113">
        <v>175.16427045</v>
      </c>
      <c r="J30" s="113">
        <v>721.31147423000004</v>
      </c>
      <c r="K30" s="113">
        <v>2214.8883666800002</v>
      </c>
      <c r="L30" s="113">
        <v>5680.1102233199999</v>
      </c>
      <c r="M30" s="113">
        <v>834.19693757000005</v>
      </c>
      <c r="N30" s="113">
        <v>46.630940320000001</v>
      </c>
      <c r="O30" s="113">
        <v>48.745532509999997</v>
      </c>
      <c r="P30" s="113">
        <v>738.82046474000003</v>
      </c>
      <c r="Q30" s="113">
        <v>4845.9132857499999</v>
      </c>
      <c r="R30" s="113">
        <v>110.70668257</v>
      </c>
      <c r="S30" s="113">
        <v>218.66120677000001</v>
      </c>
      <c r="T30" s="113">
        <v>4516.5453964099997</v>
      </c>
      <c r="U30" s="113">
        <v>354.24608713999999</v>
      </c>
      <c r="V30" s="113">
        <v>5664.8327416399998</v>
      </c>
      <c r="W30" s="113"/>
      <c r="X30" s="113"/>
      <c r="Y30" s="113"/>
      <c r="Z30" s="113"/>
      <c r="AA30" s="113"/>
      <c r="AB30" s="113"/>
    </row>
    <row r="31" spans="1:28" hidden="1" outlineLevel="1">
      <c r="A31" s="8">
        <v>41153</v>
      </c>
      <c r="B31" s="113">
        <v>15019.619159829999</v>
      </c>
      <c r="C31" s="113">
        <v>8689.3579545499997</v>
      </c>
      <c r="D31" s="113">
        <v>5647.3406543499996</v>
      </c>
      <c r="E31" s="113">
        <v>2748.8525384700001</v>
      </c>
      <c r="F31" s="113">
        <v>1708.8984273599999</v>
      </c>
      <c r="G31" s="113">
        <v>1189.58968852</v>
      </c>
      <c r="H31" s="113">
        <v>3042.0173002000001</v>
      </c>
      <c r="I31" s="113">
        <v>174.72279458</v>
      </c>
      <c r="J31" s="113">
        <v>689.76886612999999</v>
      </c>
      <c r="K31" s="113">
        <v>2177.5256394899998</v>
      </c>
      <c r="L31" s="113">
        <v>5970.1088382999997</v>
      </c>
      <c r="M31" s="113">
        <v>843.55278952000003</v>
      </c>
      <c r="N31" s="113">
        <v>43.86463964</v>
      </c>
      <c r="O31" s="113">
        <v>47.201063359999999</v>
      </c>
      <c r="P31" s="113">
        <v>752.48708652000005</v>
      </c>
      <c r="Q31" s="113">
        <v>5126.5560487800003</v>
      </c>
      <c r="R31" s="113">
        <v>106.43664013999999</v>
      </c>
      <c r="S31" s="113">
        <v>199.35645301</v>
      </c>
      <c r="T31" s="113">
        <v>4820.7629556299999</v>
      </c>
      <c r="U31" s="113">
        <v>360.15236698000001</v>
      </c>
      <c r="V31" s="113">
        <v>5631.5794784199998</v>
      </c>
      <c r="W31" s="113"/>
      <c r="X31" s="113"/>
      <c r="Y31" s="113"/>
      <c r="Z31" s="113"/>
      <c r="AA31" s="113"/>
      <c r="AB31" s="113"/>
    </row>
    <row r="32" spans="1:28" hidden="1" outlineLevel="1">
      <c r="A32" s="8">
        <v>41183</v>
      </c>
      <c r="B32" s="113">
        <v>15075.107156169999</v>
      </c>
      <c r="C32" s="113">
        <v>8742.9282894600001</v>
      </c>
      <c r="D32" s="113">
        <v>5748.6089490200002</v>
      </c>
      <c r="E32" s="113">
        <v>2812.34296632</v>
      </c>
      <c r="F32" s="113">
        <v>1756.0382056599999</v>
      </c>
      <c r="G32" s="113">
        <v>1180.2277770400001</v>
      </c>
      <c r="H32" s="113">
        <v>2994.3193404399999</v>
      </c>
      <c r="I32" s="113">
        <v>187.31943838000001</v>
      </c>
      <c r="J32" s="113">
        <v>684.24411799999996</v>
      </c>
      <c r="K32" s="113">
        <v>2122.7557840600002</v>
      </c>
      <c r="L32" s="113">
        <v>5984.4075130399997</v>
      </c>
      <c r="M32" s="113">
        <v>885.23413956000002</v>
      </c>
      <c r="N32" s="113">
        <v>47.933955050000002</v>
      </c>
      <c r="O32" s="113">
        <v>50.467496099999998</v>
      </c>
      <c r="P32" s="113">
        <v>786.83268840999995</v>
      </c>
      <c r="Q32" s="113">
        <v>5099.17337348</v>
      </c>
      <c r="R32" s="113">
        <v>122.54457096</v>
      </c>
      <c r="S32" s="113">
        <v>202.39301997000001</v>
      </c>
      <c r="T32" s="113">
        <v>4774.2357825500003</v>
      </c>
      <c r="U32" s="113">
        <v>347.77135367</v>
      </c>
      <c r="V32" s="113">
        <v>5744.3193862999997</v>
      </c>
      <c r="W32" s="113"/>
      <c r="X32" s="113"/>
      <c r="Y32" s="113"/>
      <c r="Z32" s="113"/>
      <c r="AA32" s="113"/>
      <c r="AB32" s="113"/>
    </row>
    <row r="33" spans="1:28" hidden="1" outlineLevel="1">
      <c r="A33" s="8">
        <v>41214</v>
      </c>
      <c r="B33" s="113">
        <v>14891.912745740001</v>
      </c>
      <c r="C33" s="113">
        <v>8703.2802764999997</v>
      </c>
      <c r="D33" s="113">
        <v>5804.7500712299998</v>
      </c>
      <c r="E33" s="113">
        <v>2845.2245627100001</v>
      </c>
      <c r="F33" s="113">
        <v>1809.3069359199999</v>
      </c>
      <c r="G33" s="113">
        <v>1150.2185726</v>
      </c>
      <c r="H33" s="113">
        <v>2898.5302052699999</v>
      </c>
      <c r="I33" s="113">
        <v>169.84153129000001</v>
      </c>
      <c r="J33" s="113">
        <v>660.87402907000001</v>
      </c>
      <c r="K33" s="113">
        <v>2067.81464491</v>
      </c>
      <c r="L33" s="113">
        <v>5818.8988585500001</v>
      </c>
      <c r="M33" s="113">
        <v>872.46192828000005</v>
      </c>
      <c r="N33" s="113">
        <v>47.021802600000001</v>
      </c>
      <c r="O33" s="113">
        <v>47.174065220000003</v>
      </c>
      <c r="P33" s="113">
        <v>778.26606045999995</v>
      </c>
      <c r="Q33" s="113">
        <v>4946.4369302699997</v>
      </c>
      <c r="R33" s="113">
        <v>120.86581605000001</v>
      </c>
      <c r="S33" s="113">
        <v>178.30830771999999</v>
      </c>
      <c r="T33" s="113">
        <v>4647.2628064999999</v>
      </c>
      <c r="U33" s="113">
        <v>369.73361068999998</v>
      </c>
      <c r="V33" s="113">
        <v>5786.8442304700002</v>
      </c>
      <c r="W33" s="113"/>
      <c r="X33" s="113"/>
      <c r="Y33" s="113"/>
      <c r="Z33" s="113"/>
      <c r="AA33" s="113"/>
      <c r="AB33" s="113"/>
    </row>
    <row r="34" spans="1:28" hidden="1" outlineLevel="1">
      <c r="A34" s="8">
        <v>41244</v>
      </c>
      <c r="B34" s="113">
        <v>14613.55087653</v>
      </c>
      <c r="C34" s="113">
        <v>8587.3833482699993</v>
      </c>
      <c r="D34" s="113">
        <v>5780.27848455</v>
      </c>
      <c r="E34" s="113">
        <v>2802.8105383000002</v>
      </c>
      <c r="F34" s="113">
        <v>1843.1872661499999</v>
      </c>
      <c r="G34" s="113">
        <v>1134.2806800999999</v>
      </c>
      <c r="H34" s="113">
        <v>2807.1048637200001</v>
      </c>
      <c r="I34" s="113">
        <v>131.73014359000001</v>
      </c>
      <c r="J34" s="113">
        <v>649.0932037</v>
      </c>
      <c r="K34" s="113">
        <v>2026.28151643</v>
      </c>
      <c r="L34" s="113">
        <v>5653.48221483</v>
      </c>
      <c r="M34" s="113">
        <v>862.81026255999996</v>
      </c>
      <c r="N34" s="113">
        <v>47.452446600000002</v>
      </c>
      <c r="O34" s="113">
        <v>47.34545808</v>
      </c>
      <c r="P34" s="113">
        <v>768.01235787999997</v>
      </c>
      <c r="Q34" s="113">
        <v>4790.6719522699996</v>
      </c>
      <c r="R34" s="113">
        <v>113.35395036</v>
      </c>
      <c r="S34" s="113">
        <v>166.22643694000001</v>
      </c>
      <c r="T34" s="113">
        <v>4511.09156497</v>
      </c>
      <c r="U34" s="113">
        <v>372.68531343000001</v>
      </c>
      <c r="V34" s="113">
        <v>4260.4334186200003</v>
      </c>
      <c r="W34" s="113"/>
      <c r="X34" s="113"/>
      <c r="Y34" s="113"/>
      <c r="Z34" s="113"/>
      <c r="AA34" s="113"/>
      <c r="AB34" s="113"/>
    </row>
    <row r="35" spans="1:28" hidden="1" outlineLevel="1">
      <c r="A35" s="8">
        <v>41275</v>
      </c>
      <c r="B35" s="113">
        <v>14560.49416708</v>
      </c>
      <c r="C35" s="113">
        <v>8626.4839642099996</v>
      </c>
      <c r="D35" s="113">
        <v>5865.1925485199999</v>
      </c>
      <c r="E35" s="113">
        <v>2870.8436068000001</v>
      </c>
      <c r="F35" s="113">
        <v>1892.34101947</v>
      </c>
      <c r="G35" s="113">
        <v>1102.0079222500001</v>
      </c>
      <c r="H35" s="113">
        <v>2761.2914156900001</v>
      </c>
      <c r="I35" s="113">
        <v>125.96749232000001</v>
      </c>
      <c r="J35" s="113">
        <v>654.64018232000001</v>
      </c>
      <c r="K35" s="113">
        <v>1980.68374105</v>
      </c>
      <c r="L35" s="113">
        <v>5595.3475657700001</v>
      </c>
      <c r="M35" s="113">
        <v>854.81904338000004</v>
      </c>
      <c r="N35" s="113">
        <v>48.090355840000001</v>
      </c>
      <c r="O35" s="113">
        <v>45.509333429999998</v>
      </c>
      <c r="P35" s="113">
        <v>761.21935411000004</v>
      </c>
      <c r="Q35" s="113">
        <v>4740.52852239</v>
      </c>
      <c r="R35" s="113">
        <v>114.96570043</v>
      </c>
      <c r="S35" s="113">
        <v>164.78674895</v>
      </c>
      <c r="T35" s="113">
        <v>4460.7760730099999</v>
      </c>
      <c r="U35" s="113">
        <v>338.66263709999998</v>
      </c>
      <c r="V35" s="113">
        <v>4155.63726064</v>
      </c>
      <c r="W35" s="113"/>
      <c r="X35" s="113"/>
      <c r="Y35" s="113"/>
      <c r="Z35" s="113"/>
      <c r="AA35" s="113"/>
      <c r="AB35" s="113"/>
    </row>
    <row r="36" spans="1:28" hidden="1" outlineLevel="1">
      <c r="A36" s="8">
        <v>41306</v>
      </c>
      <c r="B36" s="113">
        <v>14517.058597810001</v>
      </c>
      <c r="C36" s="113">
        <v>8622.7587647100008</v>
      </c>
      <c r="D36" s="113">
        <v>5908.05740659</v>
      </c>
      <c r="E36" s="113">
        <v>2986.7180453199999</v>
      </c>
      <c r="F36" s="113">
        <v>1783.03951145</v>
      </c>
      <c r="G36" s="113">
        <v>1138.29984982</v>
      </c>
      <c r="H36" s="113">
        <v>2714.7013581199999</v>
      </c>
      <c r="I36" s="113">
        <v>353.62740724000003</v>
      </c>
      <c r="J36" s="113">
        <v>501.22491509000002</v>
      </c>
      <c r="K36" s="113">
        <v>1859.84903579</v>
      </c>
      <c r="L36" s="113">
        <v>5552.1152492499996</v>
      </c>
      <c r="M36" s="113">
        <v>836.83003197999994</v>
      </c>
      <c r="N36" s="113">
        <v>56.593940510000003</v>
      </c>
      <c r="O36" s="113">
        <v>62.558089369999998</v>
      </c>
      <c r="P36" s="113">
        <v>717.67800209999996</v>
      </c>
      <c r="Q36" s="113">
        <v>4715.2852172700004</v>
      </c>
      <c r="R36" s="113">
        <v>362.94952932000001</v>
      </c>
      <c r="S36" s="113">
        <v>82.417274390000003</v>
      </c>
      <c r="T36" s="113">
        <v>4269.9184135599999</v>
      </c>
      <c r="U36" s="113">
        <v>342.18458385000002</v>
      </c>
      <c r="V36" s="113">
        <v>4175.2295517399998</v>
      </c>
      <c r="W36" s="113"/>
      <c r="X36" s="113"/>
      <c r="Y36" s="113"/>
      <c r="Z36" s="113"/>
      <c r="AA36" s="113"/>
      <c r="AB36" s="113"/>
    </row>
    <row r="37" spans="1:28" hidden="1" outlineLevel="1">
      <c r="A37" s="8">
        <v>41334</v>
      </c>
      <c r="B37" s="113">
        <v>14468.704936190001</v>
      </c>
      <c r="C37" s="113">
        <v>8574.8839594599995</v>
      </c>
      <c r="D37" s="113">
        <v>5888.0121427200002</v>
      </c>
      <c r="E37" s="113">
        <v>3034.3267127499998</v>
      </c>
      <c r="F37" s="113">
        <v>1752.2413150899999</v>
      </c>
      <c r="G37" s="113">
        <v>1101.4441148799999</v>
      </c>
      <c r="H37" s="113">
        <v>2686.8718167400002</v>
      </c>
      <c r="I37" s="113">
        <v>362.73246255999999</v>
      </c>
      <c r="J37" s="113">
        <v>494.80090904999997</v>
      </c>
      <c r="K37" s="113">
        <v>1829.3384451300001</v>
      </c>
      <c r="L37" s="113">
        <v>5536.1277688800001</v>
      </c>
      <c r="M37" s="113">
        <v>844.72094986000002</v>
      </c>
      <c r="N37" s="113">
        <v>59.51302974</v>
      </c>
      <c r="O37" s="113">
        <v>61.30082719</v>
      </c>
      <c r="P37" s="113">
        <v>723.90709292999998</v>
      </c>
      <c r="Q37" s="113">
        <v>4691.4068190199996</v>
      </c>
      <c r="R37" s="113">
        <v>368.06723433000002</v>
      </c>
      <c r="S37" s="113">
        <v>85.853785970000004</v>
      </c>
      <c r="T37" s="113">
        <v>4237.4857987200003</v>
      </c>
      <c r="U37" s="113">
        <v>357.69320785000002</v>
      </c>
      <c r="V37" s="113">
        <v>4348.1861644600003</v>
      </c>
      <c r="W37" s="113"/>
      <c r="X37" s="113"/>
      <c r="Y37" s="113"/>
      <c r="Z37" s="113"/>
      <c r="AA37" s="113"/>
      <c r="AB37" s="113"/>
    </row>
    <row r="38" spans="1:28" hidden="1" outlineLevel="1">
      <c r="A38" s="8">
        <v>41365</v>
      </c>
      <c r="B38" s="113">
        <v>14582.28198179</v>
      </c>
      <c r="C38" s="113">
        <v>8712.6788398000008</v>
      </c>
      <c r="D38" s="113">
        <v>6052.4468812799996</v>
      </c>
      <c r="E38" s="113">
        <v>3164.9315962800001</v>
      </c>
      <c r="F38" s="113">
        <v>1782.2857863300001</v>
      </c>
      <c r="G38" s="113">
        <v>1105.2294986700001</v>
      </c>
      <c r="H38" s="113">
        <v>2660.2319585199998</v>
      </c>
      <c r="I38" s="113">
        <v>365.92978013999999</v>
      </c>
      <c r="J38" s="113">
        <v>489.2512514</v>
      </c>
      <c r="K38" s="113">
        <v>1805.05092698</v>
      </c>
      <c r="L38" s="113">
        <v>5497.06430628</v>
      </c>
      <c r="M38" s="113">
        <v>835.05682132000004</v>
      </c>
      <c r="N38" s="113">
        <v>60.2243931</v>
      </c>
      <c r="O38" s="113">
        <v>59.022481020000001</v>
      </c>
      <c r="P38" s="113">
        <v>715.80994720000001</v>
      </c>
      <c r="Q38" s="113">
        <v>4662.0074849599996</v>
      </c>
      <c r="R38" s="113">
        <v>381.05430142</v>
      </c>
      <c r="S38" s="113">
        <v>83.835600540000002</v>
      </c>
      <c r="T38" s="113">
        <v>4197.1175830000002</v>
      </c>
      <c r="U38" s="113">
        <v>372.53883571</v>
      </c>
      <c r="V38" s="113">
        <v>4270.2321225400001</v>
      </c>
      <c r="W38" s="113"/>
      <c r="X38" s="113"/>
      <c r="Y38" s="113"/>
      <c r="Z38" s="113"/>
      <c r="AA38" s="113"/>
      <c r="AB38" s="113"/>
    </row>
    <row r="39" spans="1:28" hidden="1" outlineLevel="1">
      <c r="A39" s="8">
        <v>41395</v>
      </c>
      <c r="B39" s="113">
        <v>14754.951661949999</v>
      </c>
      <c r="C39" s="113">
        <v>8914.3988780700001</v>
      </c>
      <c r="D39" s="113">
        <v>6326.3982804799998</v>
      </c>
      <c r="E39" s="113">
        <v>3410.5375907500002</v>
      </c>
      <c r="F39" s="113">
        <v>1816.77657206</v>
      </c>
      <c r="G39" s="113">
        <v>1099.0841176700001</v>
      </c>
      <c r="H39" s="113">
        <v>2588.0005975899999</v>
      </c>
      <c r="I39" s="113">
        <v>363.75208756000001</v>
      </c>
      <c r="J39" s="113">
        <v>474.41356913999999</v>
      </c>
      <c r="K39" s="113">
        <v>1749.8349408900001</v>
      </c>
      <c r="L39" s="113">
        <v>5475.2804879100004</v>
      </c>
      <c r="M39" s="113">
        <v>834.05177390999995</v>
      </c>
      <c r="N39" s="113">
        <v>61.248739329999999</v>
      </c>
      <c r="O39" s="113">
        <v>65.516708300000005</v>
      </c>
      <c r="P39" s="113">
        <v>707.28632628000003</v>
      </c>
      <c r="Q39" s="113">
        <v>4641.2287139999999</v>
      </c>
      <c r="R39" s="113">
        <v>395.43746268000001</v>
      </c>
      <c r="S39" s="113">
        <v>79.584162730000003</v>
      </c>
      <c r="T39" s="113">
        <v>4166.2070885900002</v>
      </c>
      <c r="U39" s="113">
        <v>365.27229597000002</v>
      </c>
      <c r="V39" s="113">
        <v>4477.4073335900002</v>
      </c>
      <c r="W39" s="113"/>
      <c r="X39" s="113"/>
      <c r="Y39" s="113"/>
      <c r="Z39" s="113"/>
      <c r="AA39" s="113"/>
      <c r="AB39" s="113"/>
    </row>
    <row r="40" spans="1:28" hidden="1" outlineLevel="1">
      <c r="A40" s="8">
        <v>41426</v>
      </c>
      <c r="B40" s="113">
        <v>14361.093823560001</v>
      </c>
      <c r="C40" s="113">
        <v>8582.5743317899996</v>
      </c>
      <c r="D40" s="113">
        <v>6050.5185317599999</v>
      </c>
      <c r="E40" s="113">
        <v>3113.9277049500001</v>
      </c>
      <c r="F40" s="113">
        <v>1839.72586127</v>
      </c>
      <c r="G40" s="113">
        <v>1096.86496554</v>
      </c>
      <c r="H40" s="113">
        <v>2532.0558000299998</v>
      </c>
      <c r="I40" s="113">
        <v>366.85379592999999</v>
      </c>
      <c r="J40" s="113">
        <v>448.46209169999997</v>
      </c>
      <c r="K40" s="113">
        <v>1716.7399124000001</v>
      </c>
      <c r="L40" s="113">
        <v>5409.3844855500001</v>
      </c>
      <c r="M40" s="113">
        <v>831.23416910000003</v>
      </c>
      <c r="N40" s="113">
        <v>61.769210999999999</v>
      </c>
      <c r="O40" s="113">
        <v>65.211661539999994</v>
      </c>
      <c r="P40" s="113">
        <v>704.25329655999997</v>
      </c>
      <c r="Q40" s="113">
        <v>4578.15031645</v>
      </c>
      <c r="R40" s="113">
        <v>396.97885481999998</v>
      </c>
      <c r="S40" s="113">
        <v>77.695796950000002</v>
      </c>
      <c r="T40" s="113">
        <v>4103.4756646799997</v>
      </c>
      <c r="U40" s="113">
        <v>369.13500621999998</v>
      </c>
      <c r="V40" s="113">
        <v>4443.0408308599999</v>
      </c>
      <c r="W40" s="113"/>
      <c r="X40" s="113"/>
      <c r="Y40" s="113"/>
      <c r="Z40" s="113"/>
      <c r="AA40" s="113"/>
      <c r="AB40" s="113"/>
    </row>
    <row r="41" spans="1:28" hidden="1" outlineLevel="1">
      <c r="A41" s="8">
        <v>41456</v>
      </c>
      <c r="B41" s="113">
        <v>14398.83260948</v>
      </c>
      <c r="C41" s="113">
        <v>8700.05146418</v>
      </c>
      <c r="D41" s="113">
        <v>6222.5662461299999</v>
      </c>
      <c r="E41" s="113">
        <v>3242.3865347999999</v>
      </c>
      <c r="F41" s="113">
        <v>1890.0642871800001</v>
      </c>
      <c r="G41" s="113">
        <v>1090.1154241500001</v>
      </c>
      <c r="H41" s="113">
        <v>2477.4852180500002</v>
      </c>
      <c r="I41" s="113">
        <v>363.14930311000001</v>
      </c>
      <c r="J41" s="113">
        <v>433.27815193999999</v>
      </c>
      <c r="K41" s="113">
        <v>1681.057763</v>
      </c>
      <c r="L41" s="113">
        <v>5339.7936918699997</v>
      </c>
      <c r="M41" s="113">
        <v>851.42956555000001</v>
      </c>
      <c r="N41" s="113">
        <v>69.741513119999993</v>
      </c>
      <c r="O41" s="113">
        <v>65.113678250000007</v>
      </c>
      <c r="P41" s="113">
        <v>716.57437417999995</v>
      </c>
      <c r="Q41" s="113">
        <v>4488.3641263199997</v>
      </c>
      <c r="R41" s="113">
        <v>404.24144259000002</v>
      </c>
      <c r="S41" s="113">
        <v>61.621453189999997</v>
      </c>
      <c r="T41" s="113">
        <v>4022.5012305400001</v>
      </c>
      <c r="U41" s="113">
        <v>358.98745343000002</v>
      </c>
      <c r="V41" s="113">
        <v>4373.4885361400002</v>
      </c>
      <c r="W41" s="113"/>
      <c r="X41" s="113"/>
      <c r="Y41" s="113"/>
      <c r="Z41" s="113"/>
      <c r="AA41" s="113"/>
      <c r="AB41" s="113"/>
    </row>
    <row r="42" spans="1:28" hidden="1" outlineLevel="1">
      <c r="A42" s="8">
        <v>41487</v>
      </c>
      <c r="B42" s="113">
        <v>14905.19250768</v>
      </c>
      <c r="C42" s="113">
        <v>9204.8534981100001</v>
      </c>
      <c r="D42" s="113">
        <v>6747.70697114</v>
      </c>
      <c r="E42" s="113">
        <v>3674.8466154799999</v>
      </c>
      <c r="F42" s="113">
        <v>1978.5566568700001</v>
      </c>
      <c r="G42" s="113">
        <v>1094.30369879</v>
      </c>
      <c r="H42" s="113">
        <v>2457.1465269700002</v>
      </c>
      <c r="I42" s="113">
        <v>365.13808602</v>
      </c>
      <c r="J42" s="113">
        <v>427.88803847000003</v>
      </c>
      <c r="K42" s="113">
        <v>1664.1204024799999</v>
      </c>
      <c r="L42" s="113">
        <v>5302.3119427700003</v>
      </c>
      <c r="M42" s="113">
        <v>847.37255242000003</v>
      </c>
      <c r="N42" s="113">
        <v>71.340475830000003</v>
      </c>
      <c r="O42" s="113">
        <v>78.63354674</v>
      </c>
      <c r="P42" s="113">
        <v>697.39852985000005</v>
      </c>
      <c r="Q42" s="113">
        <v>4454.9393903500004</v>
      </c>
      <c r="R42" s="113">
        <v>408.60057338000001</v>
      </c>
      <c r="S42" s="113">
        <v>59.645969749999999</v>
      </c>
      <c r="T42" s="113">
        <v>3986.6928472200002</v>
      </c>
      <c r="U42" s="113">
        <v>398.0270668</v>
      </c>
      <c r="V42" s="113">
        <v>4324.5813274299999</v>
      </c>
      <c r="W42" s="113"/>
      <c r="X42" s="113"/>
      <c r="Y42" s="113"/>
      <c r="Z42" s="113"/>
      <c r="AA42" s="113"/>
      <c r="AB42" s="113"/>
    </row>
    <row r="43" spans="1:28" hidden="1" outlineLevel="1">
      <c r="A43" s="8">
        <v>41518</v>
      </c>
      <c r="B43" s="113">
        <v>14626.63284249</v>
      </c>
      <c r="C43" s="113">
        <v>9061.5164404499992</v>
      </c>
      <c r="D43" s="113">
        <v>6674.8349480500001</v>
      </c>
      <c r="E43" s="113">
        <v>3542.2483422999999</v>
      </c>
      <c r="F43" s="113">
        <v>2042.4071410700001</v>
      </c>
      <c r="G43" s="113">
        <v>1090.1794646799999</v>
      </c>
      <c r="H43" s="113">
        <v>2386.6814924</v>
      </c>
      <c r="I43" s="113">
        <v>350.15921057999998</v>
      </c>
      <c r="J43" s="113">
        <v>418.22342464000002</v>
      </c>
      <c r="K43" s="113">
        <v>1618.2988571799999</v>
      </c>
      <c r="L43" s="113">
        <v>5213.2159386000003</v>
      </c>
      <c r="M43" s="113">
        <v>837.53874191</v>
      </c>
      <c r="N43" s="113">
        <v>69.625884459999995</v>
      </c>
      <c r="O43" s="113">
        <v>77.607883700000002</v>
      </c>
      <c r="P43" s="113">
        <v>690.30497375000004</v>
      </c>
      <c r="Q43" s="113">
        <v>4375.6771966899996</v>
      </c>
      <c r="R43" s="113">
        <v>406.28237425999998</v>
      </c>
      <c r="S43" s="113">
        <v>62.638743390000002</v>
      </c>
      <c r="T43" s="113">
        <v>3906.7560790399998</v>
      </c>
      <c r="U43" s="113">
        <v>351.90046344000001</v>
      </c>
      <c r="V43" s="113">
        <v>4362.1971264599997</v>
      </c>
      <c r="W43" s="113"/>
      <c r="X43" s="113"/>
      <c r="Y43" s="113"/>
      <c r="Z43" s="113"/>
      <c r="AA43" s="113"/>
      <c r="AB43" s="113"/>
    </row>
    <row r="44" spans="1:28" hidden="1" outlineLevel="1">
      <c r="A44" s="8">
        <v>41548</v>
      </c>
      <c r="B44" s="113">
        <v>14804.750985479999</v>
      </c>
      <c r="C44" s="113">
        <v>9253.1829159000008</v>
      </c>
      <c r="D44" s="113">
        <v>6897.05246704</v>
      </c>
      <c r="E44" s="113">
        <v>3709.7565049899999</v>
      </c>
      <c r="F44" s="113">
        <v>2095.6010922</v>
      </c>
      <c r="G44" s="113">
        <v>1091.69486985</v>
      </c>
      <c r="H44" s="113">
        <v>2356.1304488599999</v>
      </c>
      <c r="I44" s="113">
        <v>343.53902720000002</v>
      </c>
      <c r="J44" s="113">
        <v>421.07986914000003</v>
      </c>
      <c r="K44" s="113">
        <v>1591.5115525199999</v>
      </c>
      <c r="L44" s="113">
        <v>5185.2173139500001</v>
      </c>
      <c r="M44" s="113">
        <v>840.24517932000003</v>
      </c>
      <c r="N44" s="113">
        <v>71.961875860000006</v>
      </c>
      <c r="O44" s="113">
        <v>62.773882800000003</v>
      </c>
      <c r="P44" s="113">
        <v>705.50942066000005</v>
      </c>
      <c r="Q44" s="113">
        <v>4344.9721346300003</v>
      </c>
      <c r="R44" s="113">
        <v>412.47739080000002</v>
      </c>
      <c r="S44" s="113">
        <v>63.40255269</v>
      </c>
      <c r="T44" s="113">
        <v>3869.0921911400001</v>
      </c>
      <c r="U44" s="113">
        <v>366.35075562999998</v>
      </c>
      <c r="V44" s="113">
        <v>4340.49935869</v>
      </c>
      <c r="W44" s="113"/>
      <c r="X44" s="113"/>
      <c r="Y44" s="113"/>
      <c r="Z44" s="113"/>
      <c r="AA44" s="113"/>
      <c r="AB44" s="113"/>
    </row>
    <row r="45" spans="1:28" hidden="1" outlineLevel="1">
      <c r="A45" s="8">
        <v>41579</v>
      </c>
      <c r="B45" s="113">
        <v>14596.093533089999</v>
      </c>
      <c r="C45" s="113">
        <v>9099.1141998700004</v>
      </c>
      <c r="D45" s="113">
        <v>6967.6019583799998</v>
      </c>
      <c r="E45" s="113">
        <v>3860.97623565</v>
      </c>
      <c r="F45" s="113">
        <v>2074.4212812999999</v>
      </c>
      <c r="G45" s="113">
        <v>1032.2044414300001</v>
      </c>
      <c r="H45" s="113">
        <v>2131.5122414900002</v>
      </c>
      <c r="I45" s="113">
        <v>175.22522647</v>
      </c>
      <c r="J45" s="113">
        <v>413.65320558000002</v>
      </c>
      <c r="K45" s="113">
        <v>1542.6338094400001</v>
      </c>
      <c r="L45" s="113">
        <v>5049.7294598899998</v>
      </c>
      <c r="M45" s="113">
        <v>799.67011074000004</v>
      </c>
      <c r="N45" s="113">
        <v>63.91036793</v>
      </c>
      <c r="O45" s="113">
        <v>62.239321420000003</v>
      </c>
      <c r="P45" s="113">
        <v>673.52042139000002</v>
      </c>
      <c r="Q45" s="113">
        <v>4250.0593491500003</v>
      </c>
      <c r="R45" s="113">
        <v>406.01768777000001</v>
      </c>
      <c r="S45" s="113">
        <v>60.793414300000002</v>
      </c>
      <c r="T45" s="113">
        <v>3783.2482470800001</v>
      </c>
      <c r="U45" s="113">
        <v>447.24987333000001</v>
      </c>
      <c r="V45" s="113">
        <v>4212.68751505</v>
      </c>
      <c r="W45" s="113"/>
      <c r="X45" s="113"/>
      <c r="Y45" s="113"/>
      <c r="Z45" s="113"/>
      <c r="AA45" s="113"/>
      <c r="AB45" s="113"/>
    </row>
    <row r="46" spans="1:28" hidden="1" outlineLevel="1">
      <c r="A46" s="8">
        <v>41609</v>
      </c>
      <c r="B46" s="113">
        <v>14759.64656537</v>
      </c>
      <c r="C46" s="113">
        <v>9386.3642570600005</v>
      </c>
      <c r="D46" s="113">
        <v>7300.1814521899996</v>
      </c>
      <c r="E46" s="113">
        <v>4134.5207587699997</v>
      </c>
      <c r="F46" s="113">
        <v>2141.0170932800002</v>
      </c>
      <c r="G46" s="113">
        <v>1024.64360014</v>
      </c>
      <c r="H46" s="113">
        <v>2086.1828048699999</v>
      </c>
      <c r="I46" s="113">
        <v>170.65582631999999</v>
      </c>
      <c r="J46" s="113">
        <v>408.76345299000002</v>
      </c>
      <c r="K46" s="113">
        <v>1506.7635255600001</v>
      </c>
      <c r="L46" s="113">
        <v>5011.7022612399996</v>
      </c>
      <c r="M46" s="113">
        <v>793.78604858999995</v>
      </c>
      <c r="N46" s="113">
        <v>65.633898619999997</v>
      </c>
      <c r="O46" s="113">
        <v>59.137751610000002</v>
      </c>
      <c r="P46" s="113">
        <v>669.01439835999997</v>
      </c>
      <c r="Q46" s="113">
        <v>4217.9162126499996</v>
      </c>
      <c r="R46" s="113">
        <v>413.92815688000002</v>
      </c>
      <c r="S46" s="113">
        <v>60.870910379999998</v>
      </c>
      <c r="T46" s="113">
        <v>3743.1171453900001</v>
      </c>
      <c r="U46" s="113">
        <v>361.58004706999998</v>
      </c>
      <c r="V46" s="113">
        <v>4116.1948158100004</v>
      </c>
      <c r="W46" s="113"/>
      <c r="X46" s="113"/>
      <c r="Y46" s="113"/>
      <c r="Z46" s="113"/>
      <c r="AA46" s="113"/>
      <c r="AB46" s="113"/>
    </row>
    <row r="47" spans="1:28" hidden="1" outlineLevel="1">
      <c r="A47" s="8">
        <v>41640</v>
      </c>
      <c r="B47" s="113">
        <v>14860.99203515</v>
      </c>
      <c r="C47" s="113">
        <v>9516.8701941500003</v>
      </c>
      <c r="D47" s="113">
        <v>7446.5506253100002</v>
      </c>
      <c r="E47" s="113">
        <v>4262.0070519299998</v>
      </c>
      <c r="F47" s="113">
        <v>2163.1541873000001</v>
      </c>
      <c r="G47" s="113">
        <v>1021.38938608</v>
      </c>
      <c r="H47" s="113">
        <v>2070.3195688400001</v>
      </c>
      <c r="I47" s="113">
        <v>172.89287948</v>
      </c>
      <c r="J47" s="113">
        <v>409.03714209999998</v>
      </c>
      <c r="K47" s="113">
        <v>1488.38954726</v>
      </c>
      <c r="L47" s="113">
        <v>4985.8328868999997</v>
      </c>
      <c r="M47" s="113">
        <v>792.98710175999997</v>
      </c>
      <c r="N47" s="113">
        <v>63.689315499999999</v>
      </c>
      <c r="O47" s="113">
        <v>58.112798580000003</v>
      </c>
      <c r="P47" s="113">
        <v>671.18498767999995</v>
      </c>
      <c r="Q47" s="113">
        <v>4192.8457851399999</v>
      </c>
      <c r="R47" s="113">
        <v>417.62353757</v>
      </c>
      <c r="S47" s="113">
        <v>60.6712165</v>
      </c>
      <c r="T47" s="113">
        <v>3714.5510310700001</v>
      </c>
      <c r="U47" s="113">
        <v>358.28895410000001</v>
      </c>
      <c r="V47" s="113">
        <v>4021.9524599599999</v>
      </c>
      <c r="W47" s="113"/>
      <c r="X47" s="113"/>
      <c r="Y47" s="113"/>
      <c r="Z47" s="113"/>
      <c r="AA47" s="113"/>
      <c r="AB47" s="113"/>
    </row>
    <row r="48" spans="1:28" hidden="1" outlineLevel="1">
      <c r="A48" s="8">
        <v>41671</v>
      </c>
      <c r="B48" s="113">
        <v>16328.38024455</v>
      </c>
      <c r="C48" s="113">
        <v>9956.1301889000006</v>
      </c>
      <c r="D48" s="113">
        <v>7509.7513265999996</v>
      </c>
      <c r="E48" s="113">
        <v>4324.0190280799998</v>
      </c>
      <c r="F48" s="113">
        <v>2165.0780224499999</v>
      </c>
      <c r="G48" s="113">
        <v>1020.65427607</v>
      </c>
      <c r="H48" s="113">
        <v>2446.3788623</v>
      </c>
      <c r="I48" s="113">
        <v>216.39885737</v>
      </c>
      <c r="J48" s="113">
        <v>418.99039038000001</v>
      </c>
      <c r="K48" s="113">
        <v>1810.9896145499999</v>
      </c>
      <c r="L48" s="113">
        <v>5996.68412954</v>
      </c>
      <c r="M48" s="113">
        <v>790.13535177999995</v>
      </c>
      <c r="N48" s="113">
        <v>29.840270239999999</v>
      </c>
      <c r="O48" s="113">
        <v>197.54822798999999</v>
      </c>
      <c r="P48" s="113">
        <v>562.74685354999997</v>
      </c>
      <c r="Q48" s="113">
        <v>5206.5487777600001</v>
      </c>
      <c r="R48" s="113">
        <v>207.83103180000001</v>
      </c>
      <c r="S48" s="113">
        <v>1243.90342508</v>
      </c>
      <c r="T48" s="113">
        <v>3754.8143208800002</v>
      </c>
      <c r="U48" s="113">
        <v>375.56592611000002</v>
      </c>
      <c r="V48" s="113">
        <v>4596.9904482600004</v>
      </c>
      <c r="W48" s="113"/>
      <c r="X48" s="113"/>
      <c r="Y48" s="113"/>
      <c r="Z48" s="113"/>
      <c r="AA48" s="113"/>
      <c r="AB48" s="113"/>
    </row>
    <row r="49" spans="1:28" hidden="1" outlineLevel="1">
      <c r="A49" s="8">
        <v>41699</v>
      </c>
      <c r="B49" s="113">
        <v>16055.58391988</v>
      </c>
      <c r="C49" s="113">
        <v>9717.6250133499998</v>
      </c>
      <c r="D49" s="113">
        <v>6707.43950124</v>
      </c>
      <c r="E49" s="113">
        <v>3560.8469268399999</v>
      </c>
      <c r="F49" s="113">
        <v>2114.7302174699998</v>
      </c>
      <c r="G49" s="113">
        <v>1031.86235693</v>
      </c>
      <c r="H49" s="113">
        <v>3010.1855121100002</v>
      </c>
      <c r="I49" s="113">
        <v>438.59613173999998</v>
      </c>
      <c r="J49" s="113">
        <v>461.80325761</v>
      </c>
      <c r="K49" s="113">
        <v>2109.7861227600001</v>
      </c>
      <c r="L49" s="113">
        <v>5982.4862309999999</v>
      </c>
      <c r="M49" s="113">
        <v>752.90749484000003</v>
      </c>
      <c r="N49" s="113">
        <v>55.283007619999999</v>
      </c>
      <c r="O49" s="113">
        <v>64.223198269999997</v>
      </c>
      <c r="P49" s="113">
        <v>633.40128894999998</v>
      </c>
      <c r="Q49" s="113">
        <v>5229.5787361599996</v>
      </c>
      <c r="R49" s="113">
        <v>356.17365976999997</v>
      </c>
      <c r="S49" s="113">
        <v>76.680048290000002</v>
      </c>
      <c r="T49" s="113">
        <v>4796.7250280999997</v>
      </c>
      <c r="U49" s="113">
        <v>355.47267553</v>
      </c>
      <c r="V49" s="113">
        <v>4834.5939398299997</v>
      </c>
      <c r="W49" s="113"/>
      <c r="X49" s="113"/>
      <c r="Y49" s="113"/>
      <c r="Z49" s="113"/>
      <c r="AA49" s="113"/>
      <c r="AB49" s="113"/>
    </row>
    <row r="50" spans="1:28" hidden="1" outlineLevel="1">
      <c r="A50" s="8">
        <v>41730</v>
      </c>
      <c r="B50" s="113">
        <v>16405.659198950001</v>
      </c>
      <c r="C50" s="113">
        <v>9925.5732608300004</v>
      </c>
      <c r="D50" s="113">
        <v>6808.4492878399997</v>
      </c>
      <c r="E50" s="113">
        <v>3698.0347552200001</v>
      </c>
      <c r="F50" s="113">
        <v>2091.1493732700001</v>
      </c>
      <c r="G50" s="113">
        <v>1019.26515935</v>
      </c>
      <c r="H50" s="113">
        <v>3117.1239729899999</v>
      </c>
      <c r="I50" s="113">
        <v>420.61398243999997</v>
      </c>
      <c r="J50" s="113">
        <v>502.77891968</v>
      </c>
      <c r="K50" s="113">
        <v>2193.7310708700002</v>
      </c>
      <c r="L50" s="113">
        <v>6119.5163222600004</v>
      </c>
      <c r="M50" s="113">
        <v>721.81724960999998</v>
      </c>
      <c r="N50" s="113">
        <v>17.48976133</v>
      </c>
      <c r="O50" s="113">
        <v>104.30001147</v>
      </c>
      <c r="P50" s="113">
        <v>600.02747681000005</v>
      </c>
      <c r="Q50" s="113">
        <v>5397.6990726499998</v>
      </c>
      <c r="R50" s="113">
        <v>17.213196450000002</v>
      </c>
      <c r="S50" s="113">
        <v>495.15695835000002</v>
      </c>
      <c r="T50" s="113">
        <v>4885.3289178499999</v>
      </c>
      <c r="U50" s="113">
        <v>360.56961586</v>
      </c>
      <c r="V50" s="113">
        <v>4953.7205461399999</v>
      </c>
      <c r="W50" s="113"/>
      <c r="X50" s="113"/>
      <c r="Y50" s="113"/>
      <c r="Z50" s="113"/>
      <c r="AA50" s="113"/>
      <c r="AB50" s="113"/>
    </row>
    <row r="51" spans="1:28" hidden="1" outlineLevel="1">
      <c r="A51" s="8">
        <v>41760</v>
      </c>
      <c r="B51" s="113">
        <v>16556.536786519999</v>
      </c>
      <c r="C51" s="113">
        <v>9550.7506517700003</v>
      </c>
      <c r="D51" s="113">
        <v>6779.6495738800004</v>
      </c>
      <c r="E51" s="113">
        <v>3777.6844522299998</v>
      </c>
      <c r="F51" s="113">
        <v>2019.8116302000001</v>
      </c>
      <c r="G51" s="113">
        <v>982.15349145000005</v>
      </c>
      <c r="H51" s="113">
        <v>2771.1010778899999</v>
      </c>
      <c r="I51" s="113">
        <v>215.39744866999999</v>
      </c>
      <c r="J51" s="113">
        <v>509.72001079</v>
      </c>
      <c r="K51" s="113">
        <v>2045.98361843</v>
      </c>
      <c r="L51" s="113">
        <v>6678.0555669599999</v>
      </c>
      <c r="M51" s="113">
        <v>758.80190227000003</v>
      </c>
      <c r="N51" s="113">
        <v>30.889098109999999</v>
      </c>
      <c r="O51" s="113">
        <v>189.17311898</v>
      </c>
      <c r="P51" s="113">
        <v>538.73968518000004</v>
      </c>
      <c r="Q51" s="113">
        <v>5919.2536646899998</v>
      </c>
      <c r="R51" s="113">
        <v>236.11229785</v>
      </c>
      <c r="S51" s="113">
        <v>1384.07214626</v>
      </c>
      <c r="T51" s="113">
        <v>4299.0692205799996</v>
      </c>
      <c r="U51" s="113">
        <v>327.73056779000001</v>
      </c>
      <c r="V51" s="113">
        <v>4978.8684446500001</v>
      </c>
      <c r="W51" s="113"/>
      <c r="X51" s="113"/>
      <c r="Y51" s="113"/>
      <c r="Z51" s="113"/>
      <c r="AA51" s="113"/>
      <c r="AB51" s="113"/>
    </row>
    <row r="52" spans="1:28" hidden="1" outlineLevel="1">
      <c r="A52" s="8">
        <v>41791</v>
      </c>
      <c r="B52" s="113">
        <v>16117.52069868</v>
      </c>
      <c r="C52" s="113">
        <v>9280.6902578200006</v>
      </c>
      <c r="D52" s="113">
        <v>6625.4680857000003</v>
      </c>
      <c r="E52" s="113">
        <v>3717.81116746</v>
      </c>
      <c r="F52" s="113">
        <v>1959.3047210899999</v>
      </c>
      <c r="G52" s="113">
        <v>948.35219715000005</v>
      </c>
      <c r="H52" s="113">
        <v>2655.2221721199999</v>
      </c>
      <c r="I52" s="113">
        <v>205.77366923</v>
      </c>
      <c r="J52" s="113">
        <v>501.01764916000002</v>
      </c>
      <c r="K52" s="113">
        <v>1948.4308537300001</v>
      </c>
      <c r="L52" s="113">
        <v>6501.1015256399996</v>
      </c>
      <c r="M52" s="113">
        <v>729.60334092999994</v>
      </c>
      <c r="N52" s="113">
        <v>66.673814129999997</v>
      </c>
      <c r="O52" s="113">
        <v>52.347421279999999</v>
      </c>
      <c r="P52" s="113">
        <v>610.58210552000003</v>
      </c>
      <c r="Q52" s="113">
        <v>5771.4981847099998</v>
      </c>
      <c r="R52" s="113">
        <v>602.12406559999999</v>
      </c>
      <c r="S52" s="113">
        <v>84.933753120000006</v>
      </c>
      <c r="T52" s="113">
        <v>5084.4403659899999</v>
      </c>
      <c r="U52" s="113">
        <v>335.72891521999998</v>
      </c>
      <c r="V52" s="113">
        <v>4696.5738646</v>
      </c>
      <c r="W52" s="113"/>
      <c r="X52" s="113"/>
      <c r="Y52" s="113"/>
      <c r="Z52" s="113"/>
      <c r="AA52" s="113"/>
      <c r="AB52" s="113"/>
    </row>
    <row r="53" spans="1:28" hidden="1" outlineLevel="1">
      <c r="A53" s="8">
        <v>41821</v>
      </c>
      <c r="B53" s="113">
        <v>16156.318796359999</v>
      </c>
      <c r="C53" s="113">
        <v>9215.4257449500001</v>
      </c>
      <c r="D53" s="113">
        <v>6547.4384083599998</v>
      </c>
      <c r="E53" s="113">
        <v>3682.9837614899998</v>
      </c>
      <c r="F53" s="113">
        <v>1945.5117527299999</v>
      </c>
      <c r="G53" s="113">
        <v>918.94289414000002</v>
      </c>
      <c r="H53" s="113">
        <v>2667.9873365899998</v>
      </c>
      <c r="I53" s="113">
        <v>315.92978691000002</v>
      </c>
      <c r="J53" s="113">
        <v>401.00633762000001</v>
      </c>
      <c r="K53" s="113">
        <v>1951.0512120599999</v>
      </c>
      <c r="L53" s="113">
        <v>6605.3339436200004</v>
      </c>
      <c r="M53" s="113">
        <v>736.24737597000001</v>
      </c>
      <c r="N53" s="113">
        <v>68.978452970000006</v>
      </c>
      <c r="O53" s="113">
        <v>63.473519359999997</v>
      </c>
      <c r="P53" s="113">
        <v>603.79540364000002</v>
      </c>
      <c r="Q53" s="113">
        <v>5869.0865676499998</v>
      </c>
      <c r="R53" s="113">
        <v>632.12337750999995</v>
      </c>
      <c r="S53" s="113">
        <v>87.267433620000006</v>
      </c>
      <c r="T53" s="113">
        <v>5149.69575652</v>
      </c>
      <c r="U53" s="113">
        <v>335.55910778999998</v>
      </c>
      <c r="V53" s="113">
        <v>4695.5262508599999</v>
      </c>
      <c r="W53" s="113"/>
      <c r="X53" s="113"/>
      <c r="Y53" s="113"/>
      <c r="Z53" s="113"/>
      <c r="AA53" s="113"/>
      <c r="AB53" s="113"/>
    </row>
    <row r="54" spans="1:28" hidden="1" outlineLevel="1">
      <c r="A54" s="8">
        <v>41852</v>
      </c>
      <c r="B54" s="113">
        <v>17247.68269306</v>
      </c>
      <c r="C54" s="113">
        <v>9565.3848689499991</v>
      </c>
      <c r="D54" s="113">
        <v>6578.9731423100002</v>
      </c>
      <c r="E54" s="113">
        <v>3725.5954284499999</v>
      </c>
      <c r="F54" s="113">
        <v>1940.55805867</v>
      </c>
      <c r="G54" s="113">
        <v>912.81965519000005</v>
      </c>
      <c r="H54" s="113">
        <v>2986.4117266399999</v>
      </c>
      <c r="I54" s="113">
        <v>238.46524127999999</v>
      </c>
      <c r="J54" s="113">
        <v>564.13597862999995</v>
      </c>
      <c r="K54" s="113">
        <v>2183.8105067299998</v>
      </c>
      <c r="L54" s="113">
        <v>7341.6688611500003</v>
      </c>
      <c r="M54" s="113">
        <v>723.09219395000002</v>
      </c>
      <c r="N54" s="113">
        <v>68.348936339999995</v>
      </c>
      <c r="O54" s="113">
        <v>53.451941050000002</v>
      </c>
      <c r="P54" s="113">
        <v>601.29131656000004</v>
      </c>
      <c r="Q54" s="113">
        <v>6618.5766672</v>
      </c>
      <c r="R54" s="113">
        <v>718.59153178999998</v>
      </c>
      <c r="S54" s="113">
        <v>98.542195309999997</v>
      </c>
      <c r="T54" s="113">
        <v>5801.4429400999998</v>
      </c>
      <c r="U54" s="113">
        <v>340.62896296000002</v>
      </c>
      <c r="V54" s="113">
        <v>5101.6931971000004</v>
      </c>
      <c r="W54" s="113"/>
      <c r="X54" s="113"/>
      <c r="Y54" s="113"/>
      <c r="Z54" s="113"/>
      <c r="AA54" s="113"/>
      <c r="AB54" s="113"/>
    </row>
    <row r="55" spans="1:28" hidden="1" outlineLevel="1">
      <c r="A55" s="33">
        <v>41883</v>
      </c>
      <c r="B55" s="113">
        <v>16637.450673989999</v>
      </c>
      <c r="C55" s="113">
        <v>9303.1027862699993</v>
      </c>
      <c r="D55" s="113">
        <v>6545.4248026900004</v>
      </c>
      <c r="E55" s="113">
        <v>3707.5944172</v>
      </c>
      <c r="F55" s="113">
        <v>1934.3108610300001</v>
      </c>
      <c r="G55" s="113">
        <v>903.51952445999996</v>
      </c>
      <c r="H55" s="113">
        <v>2757.6779835799998</v>
      </c>
      <c r="I55" s="113">
        <v>200.81318716000001</v>
      </c>
      <c r="J55" s="113">
        <v>531.33758745</v>
      </c>
      <c r="K55" s="113">
        <v>2025.5272089699999</v>
      </c>
      <c r="L55" s="113">
        <v>6999.8351357700003</v>
      </c>
      <c r="M55" s="113">
        <v>721.52528558999995</v>
      </c>
      <c r="N55" s="113">
        <v>31.760014980000001</v>
      </c>
      <c r="O55" s="113">
        <v>90.320558449999993</v>
      </c>
      <c r="P55" s="113">
        <v>599.44471215999999</v>
      </c>
      <c r="Q55" s="113">
        <v>6278.3098501799996</v>
      </c>
      <c r="R55" s="113">
        <v>265.06562817000002</v>
      </c>
      <c r="S55" s="113">
        <v>570.79076206000002</v>
      </c>
      <c r="T55" s="113">
        <v>5442.4534599500003</v>
      </c>
      <c r="U55" s="113">
        <v>334.51275194999999</v>
      </c>
      <c r="V55" s="113">
        <v>4864.6146136899997</v>
      </c>
      <c r="W55" s="113"/>
      <c r="X55" s="113"/>
      <c r="Y55" s="113"/>
      <c r="Z55" s="113"/>
      <c r="AA55" s="113"/>
      <c r="AB55" s="113"/>
    </row>
    <row r="56" spans="1:28" hidden="1" outlineLevel="1">
      <c r="A56" s="8">
        <v>41913</v>
      </c>
      <c r="B56" s="113">
        <v>16448.297994019998</v>
      </c>
      <c r="C56" s="113">
        <v>9251.8226579599996</v>
      </c>
      <c r="D56" s="113">
        <v>6537.4783364100003</v>
      </c>
      <c r="E56" s="113">
        <v>3752.8555279900002</v>
      </c>
      <c r="F56" s="113">
        <v>1892.7655644700001</v>
      </c>
      <c r="G56" s="113">
        <v>891.85724395</v>
      </c>
      <c r="H56" s="113">
        <v>2714.3443215500001</v>
      </c>
      <c r="I56" s="113">
        <v>198.60898667000001</v>
      </c>
      <c r="J56" s="113">
        <v>530.94307743000002</v>
      </c>
      <c r="K56" s="113">
        <v>1984.7922574500001</v>
      </c>
      <c r="L56" s="113">
        <v>6866.5752320499996</v>
      </c>
      <c r="M56" s="113">
        <v>679.80437988999995</v>
      </c>
      <c r="N56" s="113">
        <v>53.768356220000001</v>
      </c>
      <c r="O56" s="113">
        <v>35.157472179999999</v>
      </c>
      <c r="P56" s="113">
        <v>590.87855148999995</v>
      </c>
      <c r="Q56" s="113">
        <v>6186.7708521599998</v>
      </c>
      <c r="R56" s="113">
        <v>709.71860053</v>
      </c>
      <c r="S56" s="113">
        <v>96.122464109999996</v>
      </c>
      <c r="T56" s="113">
        <v>5380.92978752</v>
      </c>
      <c r="U56" s="113">
        <v>329.90010401000001</v>
      </c>
      <c r="V56" s="113">
        <v>4869.5268788800004</v>
      </c>
      <c r="W56" s="113"/>
      <c r="X56" s="113"/>
      <c r="Y56" s="113"/>
      <c r="Z56" s="113"/>
      <c r="AA56" s="113"/>
      <c r="AB56" s="113"/>
    </row>
    <row r="57" spans="1:28" hidden="1" outlineLevel="1">
      <c r="A57" s="8">
        <v>41944</v>
      </c>
      <c r="B57" s="113">
        <v>17707.766219130001</v>
      </c>
      <c r="C57" s="113">
        <v>9603.1838394499991</v>
      </c>
      <c r="D57" s="113">
        <v>6473.4436269300004</v>
      </c>
      <c r="E57" s="113">
        <v>3689.6506503999999</v>
      </c>
      <c r="F57" s="113">
        <v>1900.3798965799999</v>
      </c>
      <c r="G57" s="113">
        <v>883.41307995</v>
      </c>
      <c r="H57" s="113">
        <v>3129.7402125200001</v>
      </c>
      <c r="I57" s="113">
        <v>222.19884528</v>
      </c>
      <c r="J57" s="113">
        <v>618.55151818000002</v>
      </c>
      <c r="K57" s="113">
        <v>2288.9898490599999</v>
      </c>
      <c r="L57" s="113">
        <v>7777.2477983400004</v>
      </c>
      <c r="M57" s="113">
        <v>674.45264803999999</v>
      </c>
      <c r="N57" s="113">
        <v>51.414710130000003</v>
      </c>
      <c r="O57" s="113">
        <v>28.104447579999999</v>
      </c>
      <c r="P57" s="113">
        <v>594.93349033000004</v>
      </c>
      <c r="Q57" s="113">
        <v>7102.7951503000004</v>
      </c>
      <c r="R57" s="113">
        <v>826.11956368999995</v>
      </c>
      <c r="S57" s="113">
        <v>109.86139377000001</v>
      </c>
      <c r="T57" s="113">
        <v>6166.81419284</v>
      </c>
      <c r="U57" s="113">
        <v>327.33458134</v>
      </c>
      <c r="V57" s="113">
        <v>5121.9405671300001</v>
      </c>
      <c r="W57" s="113"/>
      <c r="X57" s="113"/>
      <c r="Y57" s="113"/>
      <c r="Z57" s="113"/>
      <c r="AA57" s="113"/>
      <c r="AB57" s="113"/>
    </row>
    <row r="58" spans="1:28" hidden="1" outlineLevel="1">
      <c r="A58" s="8">
        <v>41974</v>
      </c>
      <c r="B58" s="113">
        <v>17964.227015699998</v>
      </c>
      <c r="C58" s="113">
        <v>9586.5489860899997</v>
      </c>
      <c r="D58" s="113">
        <v>6617.0963621199999</v>
      </c>
      <c r="E58" s="113">
        <v>3790.6703702899999</v>
      </c>
      <c r="F58" s="113">
        <v>1940.0690626400001</v>
      </c>
      <c r="G58" s="113">
        <v>886.35692918999996</v>
      </c>
      <c r="H58" s="113">
        <v>2969.4526239699999</v>
      </c>
      <c r="I58" s="113">
        <v>239.44966894999999</v>
      </c>
      <c r="J58" s="113">
        <v>641.01819219000004</v>
      </c>
      <c r="K58" s="113">
        <v>2088.9847628299999</v>
      </c>
      <c r="L58" s="113">
        <v>8040.9117979399998</v>
      </c>
      <c r="M58" s="113">
        <v>687.15886965000004</v>
      </c>
      <c r="N58" s="113">
        <v>54.458684810000001</v>
      </c>
      <c r="O58" s="113">
        <v>27.665932470000001</v>
      </c>
      <c r="P58" s="113">
        <v>605.03425236999999</v>
      </c>
      <c r="Q58" s="113">
        <v>7353.7529282899995</v>
      </c>
      <c r="R58" s="113">
        <v>896.11288402000002</v>
      </c>
      <c r="S58" s="113">
        <v>113.52988193</v>
      </c>
      <c r="T58" s="113">
        <v>6344.11016234</v>
      </c>
      <c r="U58" s="113">
        <v>336.76623167000002</v>
      </c>
      <c r="V58" s="113">
        <v>5360.7809994299996</v>
      </c>
      <c r="W58" s="113"/>
      <c r="X58" s="113"/>
      <c r="Y58" s="113"/>
      <c r="Z58" s="113"/>
      <c r="AA58" s="113"/>
      <c r="AB58" s="113"/>
    </row>
    <row r="59" spans="1:28" hidden="1" outlineLevel="1">
      <c r="A59" s="8">
        <v>42005</v>
      </c>
      <c r="B59" s="113">
        <v>17965.121458080001</v>
      </c>
      <c r="C59" s="113">
        <v>9426.9251325900004</v>
      </c>
      <c r="D59" s="113">
        <v>6387.43461905</v>
      </c>
      <c r="E59" s="113">
        <v>3664.8886011200002</v>
      </c>
      <c r="F59" s="113">
        <v>1839.97187897</v>
      </c>
      <c r="G59" s="113">
        <v>882.57413896000003</v>
      </c>
      <c r="H59" s="113">
        <v>3039.4905135399999</v>
      </c>
      <c r="I59" s="113">
        <v>252.31866729999999</v>
      </c>
      <c r="J59" s="113">
        <v>659.58656102999998</v>
      </c>
      <c r="K59" s="113">
        <v>2127.5852852100002</v>
      </c>
      <c r="L59" s="113">
        <v>8205.0991680000006</v>
      </c>
      <c r="M59" s="113">
        <v>696.37543197000002</v>
      </c>
      <c r="N59" s="113">
        <v>52.360767920000001</v>
      </c>
      <c r="O59" s="113">
        <v>27.759774969999999</v>
      </c>
      <c r="P59" s="113">
        <v>616.25488908</v>
      </c>
      <c r="Q59" s="113">
        <v>7508.7237360299996</v>
      </c>
      <c r="R59" s="113">
        <v>902.37656152</v>
      </c>
      <c r="S59" s="113">
        <v>116.77096155</v>
      </c>
      <c r="T59" s="113">
        <v>6489.5762129599998</v>
      </c>
      <c r="U59" s="113">
        <v>333.09715748999997</v>
      </c>
      <c r="V59" s="113">
        <v>5450.5897679899999</v>
      </c>
      <c r="W59" s="113"/>
      <c r="X59" s="113"/>
      <c r="Y59" s="113"/>
      <c r="Z59" s="113"/>
      <c r="AA59" s="113"/>
      <c r="AB59" s="113"/>
    </row>
    <row r="60" spans="1:28" hidden="1" outlineLevel="1">
      <c r="A60" s="8">
        <v>42036</v>
      </c>
      <c r="B60" s="113">
        <v>25239.773976569999</v>
      </c>
      <c r="C60" s="113">
        <v>11552.01763102</v>
      </c>
      <c r="D60" s="113">
        <v>6293.1292739800001</v>
      </c>
      <c r="E60" s="113">
        <v>3641.6846071700002</v>
      </c>
      <c r="F60" s="113">
        <v>1782.7454834099999</v>
      </c>
      <c r="G60" s="113">
        <v>868.69918340000004</v>
      </c>
      <c r="H60" s="113">
        <v>5258.8883570400003</v>
      </c>
      <c r="I60" s="113">
        <v>443.49270878999999</v>
      </c>
      <c r="J60" s="113">
        <v>1122.68502119</v>
      </c>
      <c r="K60" s="113">
        <v>3692.7106270600002</v>
      </c>
      <c r="L60" s="113">
        <v>13346.370164530001</v>
      </c>
      <c r="M60" s="113">
        <v>712.21772198999997</v>
      </c>
      <c r="N60" s="113">
        <v>53.251856109999999</v>
      </c>
      <c r="O60" s="113">
        <v>28.72089776</v>
      </c>
      <c r="P60" s="113">
        <v>630.24496811999995</v>
      </c>
      <c r="Q60" s="113">
        <v>12634.15244254</v>
      </c>
      <c r="R60" s="113">
        <v>1445.91688527</v>
      </c>
      <c r="S60" s="113">
        <v>195.49773608000001</v>
      </c>
      <c r="T60" s="113">
        <v>10992.73782119</v>
      </c>
      <c r="U60" s="113">
        <v>341.38618101999998</v>
      </c>
      <c r="V60" s="113">
        <v>8528.3368290500002</v>
      </c>
      <c r="W60" s="113"/>
      <c r="X60" s="113"/>
      <c r="Y60" s="113"/>
      <c r="Z60" s="113"/>
      <c r="AA60" s="113"/>
      <c r="AB60" s="113"/>
    </row>
    <row r="61" spans="1:28" hidden="1" outlineLevel="1">
      <c r="A61" s="8">
        <v>42064</v>
      </c>
      <c r="B61" s="113">
        <v>21895.906760689999</v>
      </c>
      <c r="C61" s="113">
        <v>10377.459664100001</v>
      </c>
      <c r="D61" s="113">
        <v>6198.6002426499999</v>
      </c>
      <c r="E61" s="113">
        <v>3601.7893709300001</v>
      </c>
      <c r="F61" s="113">
        <v>1735.44528784</v>
      </c>
      <c r="G61" s="113">
        <v>861.36558388000003</v>
      </c>
      <c r="H61" s="113">
        <v>4178.8594214499999</v>
      </c>
      <c r="I61" s="113">
        <v>308.79684372999998</v>
      </c>
      <c r="J61" s="113">
        <v>925.97189569</v>
      </c>
      <c r="K61" s="113">
        <v>2944.0906820300002</v>
      </c>
      <c r="L61" s="113">
        <v>11202.140174259999</v>
      </c>
      <c r="M61" s="113">
        <v>725.86615744000005</v>
      </c>
      <c r="N61" s="113">
        <v>51.589906659999997</v>
      </c>
      <c r="O61" s="113">
        <v>27.773777939999999</v>
      </c>
      <c r="P61" s="113">
        <v>646.50247284</v>
      </c>
      <c r="Q61" s="113">
        <v>10476.27401682</v>
      </c>
      <c r="R61" s="113">
        <v>1312.29549946</v>
      </c>
      <c r="S61" s="113">
        <v>89.908290399999998</v>
      </c>
      <c r="T61" s="113">
        <v>9074.0702269600006</v>
      </c>
      <c r="U61" s="113">
        <v>316.30692233000002</v>
      </c>
      <c r="V61" s="113">
        <v>7024.0049576299998</v>
      </c>
      <c r="W61" s="113"/>
      <c r="X61" s="113"/>
      <c r="Y61" s="113"/>
      <c r="Z61" s="113"/>
      <c r="AA61" s="113"/>
      <c r="AB61" s="113"/>
    </row>
    <row r="62" spans="1:28" hidden="1" outlineLevel="1">
      <c r="A62" s="8">
        <v>42095</v>
      </c>
      <c r="B62" s="113">
        <v>20257.357511589998</v>
      </c>
      <c r="C62" s="113">
        <v>9842.0008819300001</v>
      </c>
      <c r="D62" s="113">
        <v>6139.5901639599997</v>
      </c>
      <c r="E62" s="113">
        <v>3568.8247111400001</v>
      </c>
      <c r="F62" s="113">
        <v>1711.0835478399999</v>
      </c>
      <c r="G62" s="113">
        <v>859.68190498000001</v>
      </c>
      <c r="H62" s="113">
        <v>3702.41071797</v>
      </c>
      <c r="I62" s="113">
        <v>283.90323848999998</v>
      </c>
      <c r="J62" s="113">
        <v>831.32090817000005</v>
      </c>
      <c r="K62" s="113">
        <v>2587.1865713100001</v>
      </c>
      <c r="L62" s="113">
        <v>10112.95471217</v>
      </c>
      <c r="M62" s="113">
        <v>737.82126751999999</v>
      </c>
      <c r="N62" s="113">
        <v>52.662013719999997</v>
      </c>
      <c r="O62" s="113">
        <v>28.525570120000001</v>
      </c>
      <c r="P62" s="113">
        <v>656.63368367999999</v>
      </c>
      <c r="Q62" s="113">
        <v>9375.1334446500005</v>
      </c>
      <c r="R62" s="113">
        <v>1207.58264607</v>
      </c>
      <c r="S62" s="113">
        <v>80.425654420000001</v>
      </c>
      <c r="T62" s="113">
        <v>8087.1251441599998</v>
      </c>
      <c r="U62" s="113">
        <v>302.40191749000002</v>
      </c>
      <c r="V62" s="113">
        <v>6368.3277888299999</v>
      </c>
      <c r="W62" s="113"/>
      <c r="X62" s="113"/>
      <c r="Y62" s="113"/>
      <c r="Z62" s="113"/>
      <c r="AA62" s="113"/>
      <c r="AB62" s="113"/>
    </row>
    <row r="63" spans="1:28" hidden="1" outlineLevel="1">
      <c r="A63" s="8">
        <v>42125</v>
      </c>
      <c r="B63" s="113">
        <v>15421.6447558</v>
      </c>
      <c r="C63" s="113">
        <v>8725.7257441599995</v>
      </c>
      <c r="D63" s="113">
        <v>5798.69723514</v>
      </c>
      <c r="E63" s="113">
        <v>3499.0978719099999</v>
      </c>
      <c r="F63" s="113">
        <v>1526.69418068</v>
      </c>
      <c r="G63" s="113">
        <v>772.90518254999995</v>
      </c>
      <c r="H63" s="113">
        <v>2927.02850902</v>
      </c>
      <c r="I63" s="113">
        <v>271.25709888</v>
      </c>
      <c r="J63" s="113">
        <v>636.82521933999999</v>
      </c>
      <c r="K63" s="113">
        <v>2018.9461908000001</v>
      </c>
      <c r="L63" s="113">
        <v>6393.9140877199998</v>
      </c>
      <c r="M63" s="113">
        <v>694.32360988000005</v>
      </c>
      <c r="N63" s="113">
        <v>51.753692600000001</v>
      </c>
      <c r="O63" s="113">
        <v>28.200217129999999</v>
      </c>
      <c r="P63" s="113">
        <v>614.36970014999997</v>
      </c>
      <c r="Q63" s="113">
        <v>5699.5904778399999</v>
      </c>
      <c r="R63" s="113">
        <v>1232.2294314599999</v>
      </c>
      <c r="S63" s="113">
        <v>68.584448309999999</v>
      </c>
      <c r="T63" s="113">
        <v>4398.7765980699996</v>
      </c>
      <c r="U63" s="113">
        <v>302.00492392000001</v>
      </c>
      <c r="V63" s="113">
        <v>5742.4337409099999</v>
      </c>
      <c r="W63" s="113"/>
      <c r="X63" s="113"/>
      <c r="Y63" s="113"/>
      <c r="Z63" s="113"/>
      <c r="AA63" s="113"/>
      <c r="AB63" s="113"/>
    </row>
    <row r="64" spans="1:28" hidden="1" outlineLevel="1">
      <c r="A64" s="8">
        <v>42156</v>
      </c>
      <c r="B64" s="113">
        <v>15439.088727120001</v>
      </c>
      <c r="C64" s="113">
        <v>8721.7333650300006</v>
      </c>
      <c r="D64" s="113">
        <v>5829.7137934499997</v>
      </c>
      <c r="E64" s="113">
        <v>3531.1263653599999</v>
      </c>
      <c r="F64" s="113">
        <v>1514.05745082</v>
      </c>
      <c r="G64" s="113">
        <v>784.52997727000002</v>
      </c>
      <c r="H64" s="113">
        <v>2892.01957158</v>
      </c>
      <c r="I64" s="113">
        <v>260.21692343000001</v>
      </c>
      <c r="J64" s="113">
        <v>634.88500155999998</v>
      </c>
      <c r="K64" s="113">
        <v>1996.91764659</v>
      </c>
      <c r="L64" s="113">
        <v>6414.0129981600003</v>
      </c>
      <c r="M64" s="113">
        <v>697.26296061999994</v>
      </c>
      <c r="N64" s="113">
        <v>53.402508339999997</v>
      </c>
      <c r="O64" s="113">
        <v>27.779058299999999</v>
      </c>
      <c r="P64" s="113">
        <v>616.08139398000003</v>
      </c>
      <c r="Q64" s="113">
        <v>5716.7500375400004</v>
      </c>
      <c r="R64" s="113">
        <v>1260.4079764799999</v>
      </c>
      <c r="S64" s="113">
        <v>67.273714720000001</v>
      </c>
      <c r="T64" s="113">
        <v>4389.0683463400001</v>
      </c>
      <c r="U64" s="113">
        <v>303.34236392999998</v>
      </c>
      <c r="V64" s="113">
        <v>5693.8029210499999</v>
      </c>
      <c r="W64" s="113"/>
      <c r="X64" s="113"/>
      <c r="Y64" s="113"/>
      <c r="Z64" s="113"/>
      <c r="AA64" s="113"/>
      <c r="AB64" s="113"/>
    </row>
    <row r="65" spans="1:28" hidden="1" outlineLevel="1">
      <c r="A65" s="8">
        <v>42186</v>
      </c>
      <c r="B65" s="113">
        <v>15620.383090019999</v>
      </c>
      <c r="C65" s="113">
        <v>8792.61042963</v>
      </c>
      <c r="D65" s="113">
        <v>5857.5021846600002</v>
      </c>
      <c r="E65" s="113">
        <v>3551.19543019</v>
      </c>
      <c r="F65" s="113">
        <v>1522.0622890300001</v>
      </c>
      <c r="G65" s="113">
        <v>784.24446544</v>
      </c>
      <c r="H65" s="113">
        <v>2935.1082449700002</v>
      </c>
      <c r="I65" s="113">
        <v>254.36623302000001</v>
      </c>
      <c r="J65" s="113">
        <v>658.65894342000001</v>
      </c>
      <c r="K65" s="113">
        <v>2022.08306853</v>
      </c>
      <c r="L65" s="113">
        <v>6532.51325456</v>
      </c>
      <c r="M65" s="113">
        <v>696.99188289999995</v>
      </c>
      <c r="N65" s="113">
        <v>53.800740259999998</v>
      </c>
      <c r="O65" s="113">
        <v>27.28324825</v>
      </c>
      <c r="P65" s="113">
        <v>615.90789439000002</v>
      </c>
      <c r="Q65" s="113">
        <v>5835.5213716600001</v>
      </c>
      <c r="R65" s="113">
        <v>1309.1542124499999</v>
      </c>
      <c r="S65" s="113">
        <v>68.055507259999999</v>
      </c>
      <c r="T65" s="113">
        <v>4458.3116519499999</v>
      </c>
      <c r="U65" s="113">
        <v>295.25940582999999</v>
      </c>
      <c r="V65" s="113">
        <v>5817.7870697799999</v>
      </c>
      <c r="W65" s="113"/>
      <c r="X65" s="113"/>
      <c r="Y65" s="113"/>
      <c r="Z65" s="113"/>
      <c r="AA65" s="113"/>
      <c r="AB65" s="113"/>
    </row>
    <row r="66" spans="1:28" hidden="1" outlineLevel="1">
      <c r="A66" s="8">
        <v>42217</v>
      </c>
      <c r="B66" s="113">
        <v>15354.854173760001</v>
      </c>
      <c r="C66" s="113">
        <v>8675.3781739000005</v>
      </c>
      <c r="D66" s="113">
        <v>5802.3802749400002</v>
      </c>
      <c r="E66" s="113">
        <v>3488.1682162100001</v>
      </c>
      <c r="F66" s="113">
        <v>1525.0362938000001</v>
      </c>
      <c r="G66" s="113">
        <v>789.17576493000001</v>
      </c>
      <c r="H66" s="113">
        <v>2872.9978989599999</v>
      </c>
      <c r="I66" s="113">
        <v>252.17672318000001</v>
      </c>
      <c r="J66" s="113">
        <v>650.21329334999996</v>
      </c>
      <c r="K66" s="113">
        <v>1970.60788243</v>
      </c>
      <c r="L66" s="113">
        <v>6400.5350378100002</v>
      </c>
      <c r="M66" s="113">
        <v>693.6835605</v>
      </c>
      <c r="N66" s="113">
        <v>54.696489049999997</v>
      </c>
      <c r="O66" s="113">
        <v>26.571314040000001</v>
      </c>
      <c r="P66" s="113">
        <v>612.41575740999997</v>
      </c>
      <c r="Q66" s="113">
        <v>5706.8514773099996</v>
      </c>
      <c r="R66" s="113">
        <v>1302.9591476000001</v>
      </c>
      <c r="S66" s="113">
        <v>66.611691309999998</v>
      </c>
      <c r="T66" s="113">
        <v>4337.2806383999996</v>
      </c>
      <c r="U66" s="113">
        <v>278.94096205</v>
      </c>
      <c r="V66" s="113">
        <v>5657.1057874899998</v>
      </c>
      <c r="W66" s="113"/>
      <c r="X66" s="113"/>
      <c r="Y66" s="113"/>
      <c r="Z66" s="113"/>
      <c r="AA66" s="113"/>
      <c r="AB66" s="113"/>
    </row>
    <row r="67" spans="1:28" hidden="1" outlineLevel="1">
      <c r="A67" s="8">
        <v>42248</v>
      </c>
      <c r="B67" s="113">
        <v>15417.075721200001</v>
      </c>
      <c r="C67" s="113">
        <v>8698.89035711</v>
      </c>
      <c r="D67" s="113">
        <v>5794.4340956699998</v>
      </c>
      <c r="E67" s="113">
        <v>3484.5367881900002</v>
      </c>
      <c r="F67" s="113">
        <v>1516.9687742399999</v>
      </c>
      <c r="G67" s="113">
        <v>792.92853323999998</v>
      </c>
      <c r="H67" s="113">
        <v>2904.4562614400002</v>
      </c>
      <c r="I67" s="113">
        <v>257.00157652000001</v>
      </c>
      <c r="J67" s="113">
        <v>663.39224244000002</v>
      </c>
      <c r="K67" s="113">
        <v>1984.0624424800001</v>
      </c>
      <c r="L67" s="113">
        <v>6444.13233949</v>
      </c>
      <c r="M67" s="113">
        <v>693.36150855000005</v>
      </c>
      <c r="N67" s="113">
        <v>55.078166240000002</v>
      </c>
      <c r="O67" s="113">
        <v>27.665128509999999</v>
      </c>
      <c r="P67" s="113">
        <v>610.61821380000004</v>
      </c>
      <c r="Q67" s="113">
        <v>5750.7708309400005</v>
      </c>
      <c r="R67" s="113">
        <v>1336.3070664700001</v>
      </c>
      <c r="S67" s="113">
        <v>77.728090809999998</v>
      </c>
      <c r="T67" s="113">
        <v>4336.7356736600004</v>
      </c>
      <c r="U67" s="113">
        <v>274.05302460000001</v>
      </c>
      <c r="V67" s="113">
        <v>5686.7817176500002</v>
      </c>
      <c r="W67" s="113"/>
      <c r="X67" s="113"/>
      <c r="Y67" s="113"/>
      <c r="Z67" s="113"/>
      <c r="AA67" s="113"/>
      <c r="AB67" s="113"/>
    </row>
    <row r="68" spans="1:28" hidden="1" outlineLevel="1">
      <c r="A68" s="8">
        <v>42278</v>
      </c>
      <c r="B68" s="113">
        <v>15854.104337870001</v>
      </c>
      <c r="C68" s="113">
        <v>8860.1370823199995</v>
      </c>
      <c r="D68" s="113">
        <v>5820.7468983299996</v>
      </c>
      <c r="E68" s="113">
        <v>3483.0743490999998</v>
      </c>
      <c r="F68" s="113">
        <v>1541.84782316</v>
      </c>
      <c r="G68" s="113">
        <v>795.82472607</v>
      </c>
      <c r="H68" s="113">
        <v>3039.39018399</v>
      </c>
      <c r="I68" s="113">
        <v>275.97788021999997</v>
      </c>
      <c r="J68" s="113">
        <v>707.34330079999995</v>
      </c>
      <c r="K68" s="113">
        <v>2056.0690029699999</v>
      </c>
      <c r="L68" s="113">
        <v>6719.1613895099999</v>
      </c>
      <c r="M68" s="113">
        <v>695.71442018000005</v>
      </c>
      <c r="N68" s="113">
        <v>55.795433029999998</v>
      </c>
      <c r="O68" s="113">
        <v>27.27367147</v>
      </c>
      <c r="P68" s="113">
        <v>612.64531567999995</v>
      </c>
      <c r="Q68" s="113">
        <v>6023.4469693299998</v>
      </c>
      <c r="R68" s="113">
        <v>1439.8138431100001</v>
      </c>
      <c r="S68" s="113">
        <v>79.164299920000005</v>
      </c>
      <c r="T68" s="113">
        <v>4504.4688262999998</v>
      </c>
      <c r="U68" s="113">
        <v>274.80586604000001</v>
      </c>
      <c r="V68" s="113">
        <v>5881.8670753699998</v>
      </c>
      <c r="W68" s="113"/>
      <c r="X68" s="113"/>
      <c r="Y68" s="113"/>
      <c r="Z68" s="113"/>
      <c r="AA68" s="113"/>
      <c r="AB68" s="113"/>
    </row>
    <row r="69" spans="1:28" hidden="1" outlineLevel="1">
      <c r="A69" s="8">
        <v>42309</v>
      </c>
      <c r="B69" s="113">
        <v>16378.071074670001</v>
      </c>
      <c r="C69" s="113">
        <v>9002.2100197199998</v>
      </c>
      <c r="D69" s="113">
        <v>5862.3022840000003</v>
      </c>
      <c r="E69" s="113">
        <v>3511.5168141099998</v>
      </c>
      <c r="F69" s="113">
        <v>1558.9320764399999</v>
      </c>
      <c r="G69" s="113">
        <v>791.85339345</v>
      </c>
      <c r="H69" s="113">
        <v>3139.9077357199999</v>
      </c>
      <c r="I69" s="113">
        <v>288.19052599000003</v>
      </c>
      <c r="J69" s="113">
        <v>720.41479422999998</v>
      </c>
      <c r="K69" s="113">
        <v>2131.3024154999998</v>
      </c>
      <c r="L69" s="113">
        <v>7109.9937557900003</v>
      </c>
      <c r="M69" s="113">
        <v>694.86348599999997</v>
      </c>
      <c r="N69" s="113">
        <v>56.255993310000001</v>
      </c>
      <c r="O69" s="113">
        <v>28.072173500000002</v>
      </c>
      <c r="P69" s="113">
        <v>610.53531919</v>
      </c>
      <c r="Q69" s="113">
        <v>6415.1302697900001</v>
      </c>
      <c r="R69" s="113">
        <v>1580.0345410899999</v>
      </c>
      <c r="S69" s="113">
        <v>115.20128517000001</v>
      </c>
      <c r="T69" s="113">
        <v>4719.89444353</v>
      </c>
      <c r="U69" s="113">
        <v>265.86729916000002</v>
      </c>
      <c r="V69" s="113">
        <v>6112.1976523599997</v>
      </c>
      <c r="W69" s="113"/>
      <c r="X69" s="113"/>
      <c r="Y69" s="113"/>
      <c r="Z69" s="113"/>
      <c r="AA69" s="113"/>
      <c r="AB69" s="113"/>
    </row>
    <row r="70" spans="1:28" hidden="1" outlineLevel="1">
      <c r="A70" s="8">
        <v>42339</v>
      </c>
      <c r="B70" s="113">
        <v>15318.66655269</v>
      </c>
      <c r="C70" s="113">
        <v>8717.3410313900004</v>
      </c>
      <c r="D70" s="113">
        <v>5965.9834254400002</v>
      </c>
      <c r="E70" s="113">
        <v>3652.7200570300001</v>
      </c>
      <c r="F70" s="113">
        <v>1541.47912477</v>
      </c>
      <c r="G70" s="113">
        <v>771.78424364</v>
      </c>
      <c r="H70" s="113">
        <v>2751.3576059500001</v>
      </c>
      <c r="I70" s="113">
        <v>217.58825497000001</v>
      </c>
      <c r="J70" s="113">
        <v>455.27257401999998</v>
      </c>
      <c r="K70" s="113">
        <v>2078.4967769599998</v>
      </c>
      <c r="L70" s="113">
        <v>6318.5861848100003</v>
      </c>
      <c r="M70" s="113">
        <v>740.09860458000003</v>
      </c>
      <c r="N70" s="113">
        <v>55.386129560000001</v>
      </c>
      <c r="O70" s="113">
        <v>33.897684230000003</v>
      </c>
      <c r="P70" s="113">
        <v>650.81479078999996</v>
      </c>
      <c r="Q70" s="113">
        <v>5578.4875802300003</v>
      </c>
      <c r="R70" s="113">
        <v>1091.57020124</v>
      </c>
      <c r="S70" s="113">
        <v>123.37952032</v>
      </c>
      <c r="T70" s="113">
        <v>4363.5378586699999</v>
      </c>
      <c r="U70" s="113">
        <v>282.73933649000003</v>
      </c>
      <c r="V70" s="113">
        <v>4956.6935364800001</v>
      </c>
      <c r="W70" s="113"/>
      <c r="X70" s="113"/>
      <c r="Y70" s="113"/>
      <c r="Z70" s="113"/>
      <c r="AA70" s="113"/>
      <c r="AB70" s="113"/>
    </row>
    <row r="71" spans="1:28" hidden="1" outlineLevel="1">
      <c r="A71" s="8">
        <v>42370</v>
      </c>
      <c r="B71" s="113">
        <v>15648.903708149999</v>
      </c>
      <c r="C71" s="113">
        <v>8810.1758882600006</v>
      </c>
      <c r="D71" s="113">
        <v>5941.3336141099999</v>
      </c>
      <c r="E71" s="113">
        <v>3667.4137336899998</v>
      </c>
      <c r="F71" s="113">
        <v>1522.0537122600001</v>
      </c>
      <c r="G71" s="113">
        <v>751.86616816000003</v>
      </c>
      <c r="H71" s="113">
        <v>2868.8422741499999</v>
      </c>
      <c r="I71" s="113">
        <v>424.58020200999999</v>
      </c>
      <c r="J71" s="113">
        <v>297.47099406000001</v>
      </c>
      <c r="K71" s="113">
        <v>2146.7910780799998</v>
      </c>
      <c r="L71" s="113">
        <v>6562.9251070999999</v>
      </c>
      <c r="M71" s="113">
        <v>730.56411460000004</v>
      </c>
      <c r="N71" s="113">
        <v>59.903404449999996</v>
      </c>
      <c r="O71" s="113">
        <v>33.577921310000001</v>
      </c>
      <c r="P71" s="113">
        <v>637.08278884000003</v>
      </c>
      <c r="Q71" s="113">
        <v>5832.3609925000001</v>
      </c>
      <c r="R71" s="113">
        <v>1399.78389698</v>
      </c>
      <c r="S71" s="113">
        <v>137.02105789999999</v>
      </c>
      <c r="T71" s="113">
        <v>4295.5560376200001</v>
      </c>
      <c r="U71" s="113">
        <v>275.80271278999999</v>
      </c>
      <c r="V71" s="113">
        <v>5685.02515193</v>
      </c>
      <c r="W71" s="113"/>
      <c r="X71" s="113"/>
      <c r="Y71" s="113"/>
      <c r="Z71" s="113"/>
      <c r="AA71" s="113"/>
      <c r="AB71" s="113"/>
    </row>
    <row r="72" spans="1:28" hidden="1" outlineLevel="1">
      <c r="A72" s="8">
        <v>42401</v>
      </c>
      <c r="B72" s="113">
        <v>16247.48221966</v>
      </c>
      <c r="C72" s="113">
        <v>9048.7656395400008</v>
      </c>
      <c r="D72" s="113">
        <v>5982.2523968300002</v>
      </c>
      <c r="E72" s="113">
        <v>3715.5446397300002</v>
      </c>
      <c r="F72" s="113">
        <v>1514.51929232</v>
      </c>
      <c r="G72" s="113">
        <v>752.18846478</v>
      </c>
      <c r="H72" s="113">
        <v>3066.5132427100002</v>
      </c>
      <c r="I72" s="113">
        <v>448.89085353000002</v>
      </c>
      <c r="J72" s="113">
        <v>330.02301495</v>
      </c>
      <c r="K72" s="113">
        <v>2287.5993742300002</v>
      </c>
      <c r="L72" s="113">
        <v>6921.1242528700004</v>
      </c>
      <c r="M72" s="113">
        <v>742.76981754999997</v>
      </c>
      <c r="N72" s="113">
        <v>56.63897643</v>
      </c>
      <c r="O72" s="113">
        <v>30.732622150000001</v>
      </c>
      <c r="P72" s="113">
        <v>655.39821897000002</v>
      </c>
      <c r="Q72" s="113">
        <v>6178.3544353200004</v>
      </c>
      <c r="R72" s="113">
        <v>1296.7643071299999</v>
      </c>
      <c r="S72" s="113">
        <v>119.19369589999999</v>
      </c>
      <c r="T72" s="113">
        <v>4762.3964322900001</v>
      </c>
      <c r="U72" s="113">
        <v>277.59232724999998</v>
      </c>
      <c r="V72" s="113">
        <v>5953.0343493299997</v>
      </c>
      <c r="W72" s="113"/>
      <c r="X72" s="113"/>
      <c r="Y72" s="113"/>
      <c r="Z72" s="113"/>
      <c r="AA72" s="113"/>
      <c r="AB72" s="113"/>
    </row>
    <row r="73" spans="1:28" hidden="1" outlineLevel="1">
      <c r="A73" s="8">
        <v>42430</v>
      </c>
      <c r="B73" s="113">
        <v>15891.547532480001</v>
      </c>
      <c r="C73" s="113">
        <v>8998.9495032100003</v>
      </c>
      <c r="D73" s="113">
        <v>6096.3428860100003</v>
      </c>
      <c r="E73" s="113">
        <v>3715.73304727</v>
      </c>
      <c r="F73" s="113">
        <v>1630.1631708499999</v>
      </c>
      <c r="G73" s="113">
        <v>750.44666788999996</v>
      </c>
      <c r="H73" s="113">
        <v>2902.6066172000001</v>
      </c>
      <c r="I73" s="113">
        <v>435.43299404999999</v>
      </c>
      <c r="J73" s="113">
        <v>266.82599599999998</v>
      </c>
      <c r="K73" s="113">
        <v>2200.3476271499999</v>
      </c>
      <c r="L73" s="113">
        <v>6619.67593726</v>
      </c>
      <c r="M73" s="113">
        <v>807.93900626000004</v>
      </c>
      <c r="N73" s="113">
        <v>19.075885199999998</v>
      </c>
      <c r="O73" s="113">
        <v>30.92788942</v>
      </c>
      <c r="P73" s="113">
        <v>757.93523163999998</v>
      </c>
      <c r="Q73" s="113">
        <v>5811.7369310000004</v>
      </c>
      <c r="R73" s="113">
        <v>446.37369760000001</v>
      </c>
      <c r="S73" s="113">
        <v>108.2290993</v>
      </c>
      <c r="T73" s="113">
        <v>5257.1341340999998</v>
      </c>
      <c r="U73" s="113">
        <v>272.92209200999997</v>
      </c>
      <c r="V73" s="113">
        <v>5238.4848248999997</v>
      </c>
      <c r="W73" s="113"/>
      <c r="X73" s="113"/>
      <c r="Y73" s="113"/>
      <c r="Z73" s="113"/>
      <c r="AA73" s="113"/>
      <c r="AB73" s="113"/>
    </row>
    <row r="74" spans="1:28" hidden="1" outlineLevel="1">
      <c r="A74" s="8">
        <v>42461</v>
      </c>
      <c r="B74" s="113">
        <v>14908.32774128</v>
      </c>
      <c r="C74" s="113">
        <v>8733.2055691200003</v>
      </c>
      <c r="D74" s="113">
        <v>5976.8179616500001</v>
      </c>
      <c r="E74" s="113">
        <v>3486.3981103599999</v>
      </c>
      <c r="F74" s="113">
        <v>1738.8000341699999</v>
      </c>
      <c r="G74" s="113">
        <v>751.61981711999999</v>
      </c>
      <c r="H74" s="113">
        <v>2756.3876074700001</v>
      </c>
      <c r="I74" s="113">
        <v>415.72336295000002</v>
      </c>
      <c r="J74" s="113">
        <v>255.05733061000001</v>
      </c>
      <c r="K74" s="113">
        <v>2085.60691391</v>
      </c>
      <c r="L74" s="113">
        <v>5894.6743478999997</v>
      </c>
      <c r="M74" s="113">
        <v>802.29635781000002</v>
      </c>
      <c r="N74" s="113">
        <v>18.89701376</v>
      </c>
      <c r="O74" s="113">
        <v>30.994667719999999</v>
      </c>
      <c r="P74" s="113">
        <v>752.40467633000003</v>
      </c>
      <c r="Q74" s="113">
        <v>5092.3779900899999</v>
      </c>
      <c r="R74" s="113">
        <v>422.80606046999998</v>
      </c>
      <c r="S74" s="113">
        <v>98.387758180000006</v>
      </c>
      <c r="T74" s="113">
        <v>4571.1841714399998</v>
      </c>
      <c r="U74" s="113">
        <v>280.44782426</v>
      </c>
      <c r="V74" s="113">
        <v>5552.8419497200002</v>
      </c>
      <c r="W74" s="113"/>
      <c r="X74" s="113"/>
      <c r="Y74" s="113"/>
      <c r="Z74" s="113"/>
      <c r="AA74" s="113"/>
      <c r="AB74" s="113"/>
    </row>
    <row r="75" spans="1:28" hidden="1" outlineLevel="1">
      <c r="A75" s="8">
        <v>42491</v>
      </c>
      <c r="B75" s="113">
        <v>14989.928861779999</v>
      </c>
      <c r="C75" s="113">
        <v>8904.2657782000006</v>
      </c>
      <c r="D75" s="113">
        <v>6168.8087486100003</v>
      </c>
      <c r="E75" s="113">
        <v>3749.9437824299998</v>
      </c>
      <c r="F75" s="113">
        <v>1669.3173785700001</v>
      </c>
      <c r="G75" s="113">
        <v>749.54758761000005</v>
      </c>
      <c r="H75" s="113">
        <v>2735.4570295899998</v>
      </c>
      <c r="I75" s="113">
        <v>426.28069907999998</v>
      </c>
      <c r="J75" s="113">
        <v>250.34274440999999</v>
      </c>
      <c r="K75" s="113">
        <v>2058.8335861</v>
      </c>
      <c r="L75" s="113">
        <v>5835.4276639899999</v>
      </c>
      <c r="M75" s="113">
        <v>801.72915965000004</v>
      </c>
      <c r="N75" s="113">
        <v>20.258381180000001</v>
      </c>
      <c r="O75" s="113">
        <v>31.165206999999999</v>
      </c>
      <c r="P75" s="113">
        <v>750.30557147000002</v>
      </c>
      <c r="Q75" s="113">
        <v>5033.69850434</v>
      </c>
      <c r="R75" s="113">
        <v>419.48078770000001</v>
      </c>
      <c r="S75" s="113">
        <v>97.429297829999996</v>
      </c>
      <c r="T75" s="113">
        <v>4516.7884188099997</v>
      </c>
      <c r="U75" s="113">
        <v>250.23541958999999</v>
      </c>
      <c r="V75" s="113">
        <v>5477.78882841</v>
      </c>
      <c r="W75" s="113"/>
      <c r="X75" s="113"/>
      <c r="Y75" s="113"/>
      <c r="Z75" s="113"/>
      <c r="AA75" s="113"/>
      <c r="AB75" s="113"/>
    </row>
    <row r="76" spans="1:28" hidden="1" outlineLevel="1">
      <c r="A76" s="8">
        <v>42522</v>
      </c>
      <c r="B76" s="113">
        <v>14970.917804680001</v>
      </c>
      <c r="C76" s="113">
        <v>8901.3122232099995</v>
      </c>
      <c r="D76" s="113">
        <v>6191.1276775400001</v>
      </c>
      <c r="E76" s="113">
        <v>3691.5502382599998</v>
      </c>
      <c r="F76" s="113">
        <v>1737.3943113</v>
      </c>
      <c r="G76" s="113">
        <v>762.18312797999999</v>
      </c>
      <c r="H76" s="113">
        <v>2710.1845456699998</v>
      </c>
      <c r="I76" s="113">
        <v>427.27786192999997</v>
      </c>
      <c r="J76" s="113">
        <v>243.39359121000001</v>
      </c>
      <c r="K76" s="113">
        <v>2039.51309253</v>
      </c>
      <c r="L76" s="113">
        <v>5810.5838397899997</v>
      </c>
      <c r="M76" s="113">
        <v>864.42056161000005</v>
      </c>
      <c r="N76" s="113">
        <v>20.382562100000001</v>
      </c>
      <c r="O76" s="113">
        <v>32.028161740000002</v>
      </c>
      <c r="P76" s="113">
        <v>812.00983776999999</v>
      </c>
      <c r="Q76" s="113">
        <v>4946.1632781799999</v>
      </c>
      <c r="R76" s="113">
        <v>451.90048013000001</v>
      </c>
      <c r="S76" s="113">
        <v>95.068463829999999</v>
      </c>
      <c r="T76" s="113">
        <v>4399.1943342200002</v>
      </c>
      <c r="U76" s="113">
        <v>259.02174167999999</v>
      </c>
      <c r="V76" s="113">
        <v>5481.4248005600002</v>
      </c>
      <c r="W76" s="113"/>
      <c r="X76" s="113"/>
      <c r="Y76" s="113"/>
      <c r="Z76" s="113"/>
      <c r="AA76" s="113"/>
      <c r="AB76" s="113"/>
    </row>
    <row r="77" spans="1:28" hidden="1" outlineLevel="1">
      <c r="A77" s="8">
        <v>42552</v>
      </c>
      <c r="B77" s="113">
        <v>14496.808274970001</v>
      </c>
      <c r="C77" s="113">
        <v>8693.8639848999992</v>
      </c>
      <c r="D77" s="113">
        <v>6052.9172156200002</v>
      </c>
      <c r="E77" s="113">
        <v>3538.2177022199999</v>
      </c>
      <c r="F77" s="113">
        <v>1784.9659507199999</v>
      </c>
      <c r="G77" s="113">
        <v>729.73356267999998</v>
      </c>
      <c r="H77" s="113">
        <v>2640.9467692799999</v>
      </c>
      <c r="I77" s="113">
        <v>429.32280243999998</v>
      </c>
      <c r="J77" s="113">
        <v>231.99416629999999</v>
      </c>
      <c r="K77" s="113">
        <v>1979.6298005399999</v>
      </c>
      <c r="L77" s="113">
        <v>5542.22238621</v>
      </c>
      <c r="M77" s="113">
        <v>732.97043378000001</v>
      </c>
      <c r="N77" s="113">
        <v>23.462871289999999</v>
      </c>
      <c r="O77" s="113">
        <v>31.657197620000002</v>
      </c>
      <c r="P77" s="113">
        <v>677.85036487000002</v>
      </c>
      <c r="Q77" s="113">
        <v>4809.2519524299996</v>
      </c>
      <c r="R77" s="113">
        <v>433.41950528000001</v>
      </c>
      <c r="S77" s="113">
        <v>93.622335090000007</v>
      </c>
      <c r="T77" s="113">
        <v>4282.21011206</v>
      </c>
      <c r="U77" s="113">
        <v>260.72190386</v>
      </c>
      <c r="V77" s="113">
        <v>5172.0540560099998</v>
      </c>
      <c r="W77" s="113"/>
      <c r="X77" s="113"/>
      <c r="Y77" s="113"/>
      <c r="Z77" s="113"/>
      <c r="AA77" s="113"/>
      <c r="AB77" s="113"/>
    </row>
    <row r="78" spans="1:28" hidden="1" outlineLevel="1">
      <c r="A78" s="8">
        <v>42583</v>
      </c>
      <c r="B78" s="113">
        <v>15022.83405596</v>
      </c>
      <c r="C78" s="113">
        <v>9069.2461097600008</v>
      </c>
      <c r="D78" s="113">
        <v>6337.3042135899996</v>
      </c>
      <c r="E78" s="113">
        <v>3792.54481519</v>
      </c>
      <c r="F78" s="113">
        <v>1811.9820364300001</v>
      </c>
      <c r="G78" s="113">
        <v>732.77736197000002</v>
      </c>
      <c r="H78" s="113">
        <v>2731.9418961699998</v>
      </c>
      <c r="I78" s="113">
        <v>448.98819602999998</v>
      </c>
      <c r="J78" s="113">
        <v>239.50922987999999</v>
      </c>
      <c r="K78" s="113">
        <v>2043.4444702599999</v>
      </c>
      <c r="L78" s="113">
        <v>5679.9532892099996</v>
      </c>
      <c r="M78" s="113">
        <v>730.92983461999995</v>
      </c>
      <c r="N78" s="113">
        <v>22.181797110000002</v>
      </c>
      <c r="O78" s="113">
        <v>31.041446329999999</v>
      </c>
      <c r="P78" s="113">
        <v>677.70659118000003</v>
      </c>
      <c r="Q78" s="113">
        <v>4949.0234545900003</v>
      </c>
      <c r="R78" s="113">
        <v>457.09801326000002</v>
      </c>
      <c r="S78" s="113">
        <v>91.665208089999993</v>
      </c>
      <c r="T78" s="113">
        <v>4400.2602332400002</v>
      </c>
      <c r="U78" s="113">
        <v>273.63465699</v>
      </c>
      <c r="V78" s="113">
        <v>5292.2588834999997</v>
      </c>
      <c r="W78" s="113"/>
      <c r="X78" s="113"/>
      <c r="Y78" s="113"/>
      <c r="Z78" s="113"/>
      <c r="AA78" s="113"/>
      <c r="AB78" s="113"/>
    </row>
    <row r="79" spans="1:28" hidden="1" outlineLevel="1">
      <c r="A79" s="8">
        <v>42614</v>
      </c>
      <c r="B79" s="113">
        <v>15317.631737879999</v>
      </c>
      <c r="C79" s="113">
        <v>9387.2742282700001</v>
      </c>
      <c r="D79" s="113">
        <v>6641.2700031799995</v>
      </c>
      <c r="E79" s="113">
        <v>4043.2663270600001</v>
      </c>
      <c r="F79" s="113">
        <v>1863.70687417</v>
      </c>
      <c r="G79" s="113">
        <v>734.29680195000003</v>
      </c>
      <c r="H79" s="113">
        <v>2746.0042250900001</v>
      </c>
      <c r="I79" s="113">
        <v>463.85325426999998</v>
      </c>
      <c r="J79" s="113">
        <v>230.05645240999999</v>
      </c>
      <c r="K79" s="113">
        <v>2052.0945184100001</v>
      </c>
      <c r="L79" s="113">
        <v>5667.7487375199998</v>
      </c>
      <c r="M79" s="113">
        <v>734.18200145000003</v>
      </c>
      <c r="N79" s="113">
        <v>21.91687503</v>
      </c>
      <c r="O79" s="113">
        <v>32.701306279999997</v>
      </c>
      <c r="P79" s="113">
        <v>679.56382013999996</v>
      </c>
      <c r="Q79" s="113">
        <v>4933.5667360699999</v>
      </c>
      <c r="R79" s="113">
        <v>457.24987236999999</v>
      </c>
      <c r="S79" s="113">
        <v>92.636459400000007</v>
      </c>
      <c r="T79" s="113">
        <v>4383.6804043000002</v>
      </c>
      <c r="U79" s="113">
        <v>262.60877209</v>
      </c>
      <c r="V79" s="113">
        <v>5246.7514527200001</v>
      </c>
      <c r="W79" s="113"/>
      <c r="X79" s="113"/>
      <c r="Y79" s="113"/>
      <c r="Z79" s="113"/>
      <c r="AA79" s="113"/>
      <c r="AB79" s="113"/>
    </row>
    <row r="80" spans="1:28" hidden="1" outlineLevel="1">
      <c r="A80" s="8">
        <v>42644</v>
      </c>
      <c r="B80" s="113">
        <v>15537.62531637</v>
      </c>
      <c r="C80" s="113">
        <v>9757.1102294400007</v>
      </c>
      <c r="D80" s="113">
        <v>7086.7245427400003</v>
      </c>
      <c r="E80" s="113">
        <v>4416.5863018700002</v>
      </c>
      <c r="F80" s="113">
        <v>1934.9813564599999</v>
      </c>
      <c r="G80" s="113">
        <v>735.15688440999998</v>
      </c>
      <c r="H80" s="113">
        <v>2670.3856867</v>
      </c>
      <c r="I80" s="113">
        <v>453.95051998999998</v>
      </c>
      <c r="J80" s="113">
        <v>225.44422681</v>
      </c>
      <c r="K80" s="113">
        <v>1990.9909399000001</v>
      </c>
      <c r="L80" s="113">
        <v>5523.8742848499996</v>
      </c>
      <c r="M80" s="113">
        <v>728.32687418</v>
      </c>
      <c r="N80" s="113">
        <v>22.58705402</v>
      </c>
      <c r="O80" s="113">
        <v>32.397199479999998</v>
      </c>
      <c r="P80" s="113">
        <v>673.34262067999998</v>
      </c>
      <c r="Q80" s="113">
        <v>4795.5474106700003</v>
      </c>
      <c r="R80" s="113">
        <v>455.24408563999998</v>
      </c>
      <c r="S80" s="113">
        <v>90.992460230000006</v>
      </c>
      <c r="T80" s="113">
        <v>4249.3108647999998</v>
      </c>
      <c r="U80" s="113">
        <v>256.64080208000001</v>
      </c>
      <c r="V80" s="113">
        <v>5119.6231648499997</v>
      </c>
      <c r="W80" s="113"/>
      <c r="X80" s="113"/>
      <c r="Y80" s="113"/>
      <c r="Z80" s="113"/>
      <c r="AA80" s="113"/>
      <c r="AB80" s="113"/>
    </row>
    <row r="81" spans="1:28" hidden="1" outlineLevel="1">
      <c r="A81" s="8">
        <v>42675</v>
      </c>
      <c r="B81" s="113">
        <v>15721.957218670001</v>
      </c>
      <c r="C81" s="113">
        <v>9975.0091289699994</v>
      </c>
      <c r="D81" s="113">
        <v>7330.0173631199996</v>
      </c>
      <c r="E81" s="113">
        <v>4552.5748452899998</v>
      </c>
      <c r="F81" s="113">
        <v>2038.18823694</v>
      </c>
      <c r="G81" s="113">
        <v>739.25428089000002</v>
      </c>
      <c r="H81" s="113">
        <v>2644.9917658499999</v>
      </c>
      <c r="I81" s="113">
        <v>456.54612560999999</v>
      </c>
      <c r="J81" s="113">
        <v>224.73118794999999</v>
      </c>
      <c r="K81" s="113">
        <v>1963.7144522900001</v>
      </c>
      <c r="L81" s="113">
        <v>5502.2382691499997</v>
      </c>
      <c r="M81" s="113">
        <v>733.95225426000002</v>
      </c>
      <c r="N81" s="113">
        <v>22.578087750000002</v>
      </c>
      <c r="O81" s="113">
        <v>32.342696770000003</v>
      </c>
      <c r="P81" s="113">
        <v>679.03146974000003</v>
      </c>
      <c r="Q81" s="113">
        <v>4768.2860148899999</v>
      </c>
      <c r="R81" s="113">
        <v>458.29157229999998</v>
      </c>
      <c r="S81" s="113">
        <v>90.905065840000006</v>
      </c>
      <c r="T81" s="113">
        <v>4219.0893767500002</v>
      </c>
      <c r="U81" s="113">
        <v>244.70982054999999</v>
      </c>
      <c r="V81" s="113">
        <v>5070.0801466800003</v>
      </c>
      <c r="W81" s="113"/>
      <c r="X81" s="113"/>
      <c r="Y81" s="113"/>
      <c r="Z81" s="113"/>
      <c r="AA81" s="113"/>
      <c r="AB81" s="113"/>
    </row>
    <row r="82" spans="1:28" hidden="1" outlineLevel="1">
      <c r="A82" s="8">
        <v>42705</v>
      </c>
      <c r="B82" s="113">
        <v>16183.205153340001</v>
      </c>
      <c r="C82" s="113">
        <v>10288.06093709</v>
      </c>
      <c r="D82" s="113">
        <v>7480.1112063800001</v>
      </c>
      <c r="E82" s="113">
        <v>4643.8695649399997</v>
      </c>
      <c r="F82" s="113">
        <v>2102.3202508499999</v>
      </c>
      <c r="G82" s="113">
        <v>733.92139058999999</v>
      </c>
      <c r="H82" s="113">
        <v>2807.94973071</v>
      </c>
      <c r="I82" s="113">
        <v>500.23103909000002</v>
      </c>
      <c r="J82" s="113">
        <v>238.68199877999999</v>
      </c>
      <c r="K82" s="113">
        <v>2069.0366928399999</v>
      </c>
      <c r="L82" s="113">
        <v>5635.7974138500003</v>
      </c>
      <c r="M82" s="113">
        <v>740.81815685000004</v>
      </c>
      <c r="N82" s="113">
        <v>29.19765688</v>
      </c>
      <c r="O82" s="113">
        <v>48.612262639999997</v>
      </c>
      <c r="P82" s="113">
        <v>663.00823733000004</v>
      </c>
      <c r="Q82" s="113">
        <v>4894.979257</v>
      </c>
      <c r="R82" s="113">
        <v>578.56696177000003</v>
      </c>
      <c r="S82" s="113">
        <v>96.644075979999997</v>
      </c>
      <c r="T82" s="113">
        <v>4219.7682192499997</v>
      </c>
      <c r="U82" s="113">
        <v>259.3468024</v>
      </c>
      <c r="V82" s="113">
        <v>5182.5392103200002</v>
      </c>
      <c r="W82" s="113"/>
      <c r="X82" s="113"/>
      <c r="Y82" s="113"/>
      <c r="Z82" s="113"/>
      <c r="AA82" s="113"/>
      <c r="AB82" s="113"/>
    </row>
    <row r="83" spans="1:28" hidden="1" outlineLevel="1">
      <c r="A83" s="8">
        <v>42736</v>
      </c>
      <c r="B83" s="113">
        <v>16284.68616607</v>
      </c>
      <c r="C83" s="113">
        <v>10444.229664029999</v>
      </c>
      <c r="D83" s="113">
        <v>7645.7096968300002</v>
      </c>
      <c r="E83" s="113">
        <v>4774.1136200600004</v>
      </c>
      <c r="F83" s="113">
        <v>2127.8081339800001</v>
      </c>
      <c r="G83" s="113">
        <v>743.78794278999999</v>
      </c>
      <c r="H83" s="113">
        <v>2798.5199671999999</v>
      </c>
      <c r="I83" s="113">
        <v>501.28567579999998</v>
      </c>
      <c r="J83" s="113">
        <v>237.78881079000001</v>
      </c>
      <c r="K83" s="113">
        <v>2059.4454806099998</v>
      </c>
      <c r="L83" s="113">
        <v>5598.0351580899996</v>
      </c>
      <c r="M83" s="113">
        <v>734.97971921999999</v>
      </c>
      <c r="N83" s="113">
        <v>28.949517969999999</v>
      </c>
      <c r="O83" s="113">
        <v>33.367218979999997</v>
      </c>
      <c r="P83" s="113">
        <v>672.66298227000004</v>
      </c>
      <c r="Q83" s="113">
        <v>4863.0554388700002</v>
      </c>
      <c r="R83" s="113">
        <v>578.32673937000004</v>
      </c>
      <c r="S83" s="113">
        <v>93.763134300000004</v>
      </c>
      <c r="T83" s="113">
        <v>4190.9655652000001</v>
      </c>
      <c r="U83" s="113">
        <v>242.42134394999999</v>
      </c>
      <c r="V83" s="113">
        <v>4812.9388635300002</v>
      </c>
      <c r="W83" s="113"/>
      <c r="X83" s="113"/>
      <c r="Y83" s="113"/>
      <c r="Z83" s="113"/>
      <c r="AA83" s="113"/>
      <c r="AB83" s="113"/>
    </row>
    <row r="84" spans="1:28" hidden="1" outlineLevel="1">
      <c r="A84" s="8">
        <v>42767</v>
      </c>
      <c r="B84" s="113">
        <v>16650.372405509999</v>
      </c>
      <c r="C84" s="113">
        <v>10855.924582580001</v>
      </c>
      <c r="D84" s="113">
        <v>8085.8154053400003</v>
      </c>
      <c r="E84" s="113">
        <v>5135.1550841799999</v>
      </c>
      <c r="F84" s="113">
        <v>1982.2497256500001</v>
      </c>
      <c r="G84" s="113">
        <v>968.41059551000001</v>
      </c>
      <c r="H84" s="113">
        <v>2770.10917724</v>
      </c>
      <c r="I84" s="113">
        <v>520.49478348000002</v>
      </c>
      <c r="J84" s="113">
        <v>215.95222441000001</v>
      </c>
      <c r="K84" s="113">
        <v>2033.6621693500001</v>
      </c>
      <c r="L84" s="113">
        <v>5538.6941187800003</v>
      </c>
      <c r="M84" s="113">
        <v>735.94581646999995</v>
      </c>
      <c r="N84" s="113">
        <v>29.604521030000001</v>
      </c>
      <c r="O84" s="113">
        <v>41.778025139999997</v>
      </c>
      <c r="P84" s="113">
        <v>664.5632703</v>
      </c>
      <c r="Q84" s="113">
        <v>4802.7483023100003</v>
      </c>
      <c r="R84" s="113">
        <v>631.61297999999999</v>
      </c>
      <c r="S84" s="113">
        <v>92.620107500000003</v>
      </c>
      <c r="T84" s="113">
        <v>4078.5152148100001</v>
      </c>
      <c r="U84" s="113">
        <v>255.75370415</v>
      </c>
      <c r="V84" s="113">
        <v>4380.2283578699999</v>
      </c>
      <c r="W84" s="113"/>
      <c r="X84" s="113"/>
      <c r="Y84" s="113"/>
      <c r="Z84" s="113"/>
      <c r="AA84" s="113"/>
      <c r="AB84" s="113"/>
    </row>
    <row r="85" spans="1:28" hidden="1" outlineLevel="1">
      <c r="A85" s="8">
        <v>42795</v>
      </c>
      <c r="B85" s="113">
        <v>16203.88362001</v>
      </c>
      <c r="C85" s="113">
        <v>10553.27508811</v>
      </c>
      <c r="D85" s="113">
        <v>7831.3290837000004</v>
      </c>
      <c r="E85" s="113">
        <v>4770.4991387800001</v>
      </c>
      <c r="F85" s="113">
        <v>2060.0782988800001</v>
      </c>
      <c r="G85" s="113">
        <v>1000.75164604</v>
      </c>
      <c r="H85" s="113">
        <v>2721.9460044100001</v>
      </c>
      <c r="I85" s="113">
        <v>169.29927433</v>
      </c>
      <c r="J85" s="113">
        <v>320.86384939999999</v>
      </c>
      <c r="K85" s="113">
        <v>2231.7828806799998</v>
      </c>
      <c r="L85" s="113">
        <v>5374.7285214499998</v>
      </c>
      <c r="M85" s="113">
        <v>705.97139764999997</v>
      </c>
      <c r="N85" s="113">
        <v>10.91136157</v>
      </c>
      <c r="O85" s="113">
        <v>36.249355420000001</v>
      </c>
      <c r="P85" s="113">
        <v>658.81068066</v>
      </c>
      <c r="Q85" s="113">
        <v>4668.7571238</v>
      </c>
      <c r="R85" s="113">
        <v>73.515457280000007</v>
      </c>
      <c r="S85" s="113">
        <v>184.93400923999999</v>
      </c>
      <c r="T85" s="113">
        <v>4410.3076572800001</v>
      </c>
      <c r="U85" s="113">
        <v>275.88001044999999</v>
      </c>
      <c r="V85" s="113">
        <v>4660.3683043700003</v>
      </c>
      <c r="W85" s="113"/>
      <c r="X85" s="113"/>
      <c r="Y85" s="113"/>
      <c r="Z85" s="113"/>
      <c r="AA85" s="113"/>
      <c r="AB85" s="113"/>
    </row>
    <row r="86" spans="1:28" hidden="1" outlineLevel="1">
      <c r="A86" s="8">
        <v>42826</v>
      </c>
      <c r="B86" s="113">
        <v>16131.17189243</v>
      </c>
      <c r="C86" s="113">
        <v>10560.11012136</v>
      </c>
      <c r="D86" s="113">
        <v>7890.6040269599998</v>
      </c>
      <c r="E86" s="113">
        <v>4769.0810208599996</v>
      </c>
      <c r="F86" s="113">
        <v>2110.33667427</v>
      </c>
      <c r="G86" s="113">
        <v>1011.18633183</v>
      </c>
      <c r="H86" s="113">
        <v>2669.5060944000002</v>
      </c>
      <c r="I86" s="113">
        <v>174.66890032000001</v>
      </c>
      <c r="J86" s="113">
        <v>315.72708412999998</v>
      </c>
      <c r="K86" s="113">
        <v>2179.1101099500002</v>
      </c>
      <c r="L86" s="113">
        <v>5288.9950826300001</v>
      </c>
      <c r="M86" s="113">
        <v>711.60221619000004</v>
      </c>
      <c r="N86" s="113">
        <v>15.700687719999999</v>
      </c>
      <c r="O86" s="113">
        <v>36.246732489999999</v>
      </c>
      <c r="P86" s="113">
        <v>659.65479598000002</v>
      </c>
      <c r="Q86" s="113">
        <v>4577.39286644</v>
      </c>
      <c r="R86" s="113">
        <v>145.39454909</v>
      </c>
      <c r="S86" s="113">
        <v>181.91003888</v>
      </c>
      <c r="T86" s="113">
        <v>4250.0882784699998</v>
      </c>
      <c r="U86" s="113">
        <v>282.06668844000001</v>
      </c>
      <c r="V86" s="113">
        <v>4104.3798268399996</v>
      </c>
      <c r="W86" s="113"/>
      <c r="X86" s="113"/>
      <c r="Y86" s="113"/>
      <c r="Z86" s="113"/>
      <c r="AA86" s="113"/>
      <c r="AB86" s="113"/>
    </row>
    <row r="87" spans="1:28" hidden="1" outlineLevel="1">
      <c r="A87" s="8">
        <v>42856</v>
      </c>
      <c r="B87" s="113">
        <v>16325.392609709999</v>
      </c>
      <c r="C87" s="113">
        <v>10839.53829402</v>
      </c>
      <c r="D87" s="113">
        <v>8202.1005796000009</v>
      </c>
      <c r="E87" s="113">
        <v>4981.8977089399996</v>
      </c>
      <c r="F87" s="113">
        <v>2192.9107020500001</v>
      </c>
      <c r="G87" s="113">
        <v>1027.2921686100001</v>
      </c>
      <c r="H87" s="113">
        <v>2637.4377144199998</v>
      </c>
      <c r="I87" s="113">
        <v>174.14943467000001</v>
      </c>
      <c r="J87" s="113">
        <v>312.43499978</v>
      </c>
      <c r="K87" s="113">
        <v>2150.8532799700001</v>
      </c>
      <c r="L87" s="113">
        <v>5181.3115646400001</v>
      </c>
      <c r="M87" s="113">
        <v>713.99140320000004</v>
      </c>
      <c r="N87" s="113">
        <v>15.855037790000001</v>
      </c>
      <c r="O87" s="113">
        <v>37.38864805</v>
      </c>
      <c r="P87" s="113">
        <v>660.74771736000002</v>
      </c>
      <c r="Q87" s="113">
        <v>4467.3201614400004</v>
      </c>
      <c r="R87" s="113">
        <v>141.74540805999999</v>
      </c>
      <c r="S87" s="113">
        <v>181.07843761000001</v>
      </c>
      <c r="T87" s="113">
        <v>4144.4963157700004</v>
      </c>
      <c r="U87" s="113">
        <v>304.54275104999999</v>
      </c>
      <c r="V87" s="113">
        <v>4002.93374472</v>
      </c>
      <c r="W87" s="113"/>
      <c r="X87" s="113"/>
      <c r="Y87" s="113"/>
      <c r="Z87" s="113"/>
      <c r="AA87" s="113"/>
      <c r="AB87" s="113"/>
    </row>
    <row r="88" spans="1:28" hidden="1" outlineLevel="1">
      <c r="A88" s="8">
        <v>42887</v>
      </c>
      <c r="B88" s="113">
        <v>16506.82272031</v>
      </c>
      <c r="C88" s="113">
        <v>11089.71488379</v>
      </c>
      <c r="D88" s="113">
        <v>8492.8202448699994</v>
      </c>
      <c r="E88" s="113">
        <v>4884.7734873199997</v>
      </c>
      <c r="F88" s="113">
        <v>2557.6058888399998</v>
      </c>
      <c r="G88" s="113">
        <v>1050.4408687099999</v>
      </c>
      <c r="H88" s="113">
        <v>2596.89463892</v>
      </c>
      <c r="I88" s="113">
        <v>174.55063264</v>
      </c>
      <c r="J88" s="113">
        <v>310.48044341000002</v>
      </c>
      <c r="K88" s="113">
        <v>2111.8635628699999</v>
      </c>
      <c r="L88" s="113">
        <v>5091.0107348600004</v>
      </c>
      <c r="M88" s="113">
        <v>700.95740910999996</v>
      </c>
      <c r="N88" s="113">
        <v>7.6359199699999998</v>
      </c>
      <c r="O88" s="113">
        <v>35.332245829999998</v>
      </c>
      <c r="P88" s="113">
        <v>657.98924331000001</v>
      </c>
      <c r="Q88" s="113">
        <v>4390.0533257500001</v>
      </c>
      <c r="R88" s="113">
        <v>134.35159901</v>
      </c>
      <c r="S88" s="113">
        <v>180.09917494000001</v>
      </c>
      <c r="T88" s="113">
        <v>4075.6025518000001</v>
      </c>
      <c r="U88" s="113">
        <v>326.09710166000002</v>
      </c>
      <c r="V88" s="113">
        <v>3904.9048567</v>
      </c>
      <c r="W88" s="113"/>
      <c r="X88" s="113"/>
      <c r="Y88" s="113"/>
      <c r="Z88" s="113"/>
      <c r="AA88" s="113"/>
      <c r="AB88" s="113"/>
    </row>
    <row r="89" spans="1:28" hidden="1" outlineLevel="1">
      <c r="A89" s="8">
        <v>42917</v>
      </c>
      <c r="B89" s="113">
        <v>16617.128599920001</v>
      </c>
      <c r="C89" s="113">
        <v>11299.619567580001</v>
      </c>
      <c r="D89" s="113">
        <v>8730.4316019300004</v>
      </c>
      <c r="E89" s="113">
        <v>5175.8733089500001</v>
      </c>
      <c r="F89" s="113">
        <v>2505.95650127</v>
      </c>
      <c r="G89" s="113">
        <v>1048.60179171</v>
      </c>
      <c r="H89" s="113">
        <v>2569.18796565</v>
      </c>
      <c r="I89" s="113">
        <v>169.08845310999999</v>
      </c>
      <c r="J89" s="113">
        <v>301.15346199999999</v>
      </c>
      <c r="K89" s="113">
        <v>2098.9460505400002</v>
      </c>
      <c r="L89" s="113">
        <v>4984.23435479</v>
      </c>
      <c r="M89" s="113">
        <v>699.72464292999996</v>
      </c>
      <c r="N89" s="113">
        <v>4.4505067599999997</v>
      </c>
      <c r="O89" s="113">
        <v>36.508375229999999</v>
      </c>
      <c r="P89" s="113">
        <v>658.76576093999995</v>
      </c>
      <c r="Q89" s="113">
        <v>4284.5097118599997</v>
      </c>
      <c r="R89" s="113">
        <v>71.799911870000003</v>
      </c>
      <c r="S89" s="113">
        <v>179.17074861</v>
      </c>
      <c r="T89" s="113">
        <v>4033.5390513799998</v>
      </c>
      <c r="U89" s="113">
        <v>333.27467754999998</v>
      </c>
      <c r="V89" s="113">
        <v>3803.3656318200001</v>
      </c>
      <c r="W89" s="113"/>
      <c r="X89" s="113"/>
      <c r="Y89" s="113"/>
      <c r="Z89" s="113"/>
      <c r="AA89" s="113"/>
      <c r="AB89" s="113"/>
    </row>
    <row r="90" spans="1:28" hidden="1" outlineLevel="1">
      <c r="A90" s="8">
        <v>42948</v>
      </c>
      <c r="B90" s="113">
        <v>16961.71427081</v>
      </c>
      <c r="C90" s="113">
        <v>11704.905473839999</v>
      </c>
      <c r="D90" s="113">
        <v>9183.4571060800008</v>
      </c>
      <c r="E90" s="113">
        <v>5396.6443568599998</v>
      </c>
      <c r="F90" s="113">
        <v>2747.08051084</v>
      </c>
      <c r="G90" s="113">
        <v>1039.7322383799999</v>
      </c>
      <c r="H90" s="113">
        <v>2521.4483677600001</v>
      </c>
      <c r="I90" s="113">
        <v>167.94822747000001</v>
      </c>
      <c r="J90" s="113">
        <v>298.03584158000001</v>
      </c>
      <c r="K90" s="113">
        <v>2055.4642987100001</v>
      </c>
      <c r="L90" s="113">
        <v>4904.3372380600003</v>
      </c>
      <c r="M90" s="113">
        <v>694.02826434999997</v>
      </c>
      <c r="N90" s="113">
        <v>2.7380778399999999</v>
      </c>
      <c r="O90" s="113">
        <v>35.163641900000002</v>
      </c>
      <c r="P90" s="113">
        <v>656.12654461</v>
      </c>
      <c r="Q90" s="113">
        <v>4210.3089737099999</v>
      </c>
      <c r="R90" s="113">
        <v>71.358184859999994</v>
      </c>
      <c r="S90" s="113">
        <v>177.48105246</v>
      </c>
      <c r="T90" s="113">
        <v>3961.46973639</v>
      </c>
      <c r="U90" s="113">
        <v>352.47155891</v>
      </c>
      <c r="V90" s="113">
        <v>3709.9814310800002</v>
      </c>
      <c r="W90" s="113"/>
      <c r="X90" s="113"/>
      <c r="Y90" s="113"/>
      <c r="Z90" s="113"/>
      <c r="AA90" s="113"/>
      <c r="AB90" s="113"/>
    </row>
    <row r="91" spans="1:28" hidden="1" outlineLevel="1">
      <c r="A91" s="8">
        <v>42979</v>
      </c>
      <c r="B91" s="113">
        <v>17436.906810569999</v>
      </c>
      <c r="C91" s="113">
        <v>12079.670733790001</v>
      </c>
      <c r="D91" s="113">
        <v>9481.8925348699995</v>
      </c>
      <c r="E91" s="113">
        <v>5588.1555613700002</v>
      </c>
      <c r="F91" s="113">
        <v>2846.1950260899998</v>
      </c>
      <c r="G91" s="113">
        <v>1047.5419474099999</v>
      </c>
      <c r="H91" s="113">
        <v>2597.7781989199998</v>
      </c>
      <c r="I91" s="113">
        <v>174.6353129</v>
      </c>
      <c r="J91" s="113">
        <v>308.18531507</v>
      </c>
      <c r="K91" s="113">
        <v>2114.95757095</v>
      </c>
      <c r="L91" s="113">
        <v>4999.6250812600001</v>
      </c>
      <c r="M91" s="113">
        <v>689.11099019999995</v>
      </c>
      <c r="N91" s="113">
        <v>2.6416185900000002</v>
      </c>
      <c r="O91" s="113">
        <v>36.389596109999999</v>
      </c>
      <c r="P91" s="113">
        <v>650.07977549999998</v>
      </c>
      <c r="Q91" s="113">
        <v>4310.5140910600003</v>
      </c>
      <c r="R91" s="113">
        <v>71.814974520000007</v>
      </c>
      <c r="S91" s="113">
        <v>182.77965608</v>
      </c>
      <c r="T91" s="113">
        <v>4055.9194604600002</v>
      </c>
      <c r="U91" s="113">
        <v>357.61099552000002</v>
      </c>
      <c r="V91" s="113">
        <v>3708.086483</v>
      </c>
      <c r="W91" s="113"/>
      <c r="X91" s="113"/>
      <c r="Y91" s="113"/>
      <c r="Z91" s="113"/>
      <c r="AA91" s="113"/>
      <c r="AB91" s="113"/>
    </row>
    <row r="92" spans="1:28" hidden="1" outlineLevel="1">
      <c r="A92" s="8">
        <v>43009</v>
      </c>
      <c r="B92" s="113">
        <v>17709.095050069998</v>
      </c>
      <c r="C92" s="113">
        <v>12336.12637426</v>
      </c>
      <c r="D92" s="113">
        <v>9712.1546461599992</v>
      </c>
      <c r="E92" s="113">
        <v>5886.0414031800001</v>
      </c>
      <c r="F92" s="113">
        <v>2771.9403720999999</v>
      </c>
      <c r="G92" s="113">
        <v>1054.1728708799999</v>
      </c>
      <c r="H92" s="113">
        <v>2623.9717280999998</v>
      </c>
      <c r="I92" s="113">
        <v>177.66665700999999</v>
      </c>
      <c r="J92" s="113">
        <v>309.51177783000003</v>
      </c>
      <c r="K92" s="113">
        <v>2136.7932932600002</v>
      </c>
      <c r="L92" s="113">
        <v>5029.5722509799998</v>
      </c>
      <c r="M92" s="113">
        <v>688.21151298999996</v>
      </c>
      <c r="N92" s="113">
        <v>2.5817502000000001</v>
      </c>
      <c r="O92" s="113">
        <v>30.713924540000001</v>
      </c>
      <c r="P92" s="113">
        <v>654.91583824999998</v>
      </c>
      <c r="Q92" s="113">
        <v>4341.3607379900004</v>
      </c>
      <c r="R92" s="113">
        <v>71.965439230000001</v>
      </c>
      <c r="S92" s="113">
        <v>177.10142966999999</v>
      </c>
      <c r="T92" s="113">
        <v>4092.29386909</v>
      </c>
      <c r="U92" s="113">
        <v>343.39642483</v>
      </c>
      <c r="V92" s="113">
        <v>3732.5367613899998</v>
      </c>
      <c r="W92" s="113"/>
      <c r="X92" s="113"/>
      <c r="Y92" s="113"/>
      <c r="Z92" s="113"/>
      <c r="AA92" s="113"/>
      <c r="AB92" s="113"/>
    </row>
    <row r="93" spans="1:28" hidden="1" outlineLevel="1">
      <c r="A93" s="8">
        <v>43040</v>
      </c>
      <c r="B93" s="113">
        <v>17424.074500710001</v>
      </c>
      <c r="C93" s="113">
        <v>12395.54370559</v>
      </c>
      <c r="D93" s="113">
        <v>9944.2738293599996</v>
      </c>
      <c r="E93" s="113">
        <v>5924.7448653700003</v>
      </c>
      <c r="F93" s="113">
        <v>2956.3547565899999</v>
      </c>
      <c r="G93" s="113">
        <v>1063.1742073999999</v>
      </c>
      <c r="H93" s="113">
        <v>2451.2698762300001</v>
      </c>
      <c r="I93" s="113">
        <v>164.19971813000001</v>
      </c>
      <c r="J93" s="113">
        <v>302.43721289000001</v>
      </c>
      <c r="K93" s="113">
        <v>1984.6329452099999</v>
      </c>
      <c r="L93" s="113">
        <v>4724.9796326799997</v>
      </c>
      <c r="M93" s="113">
        <v>682.80090612000004</v>
      </c>
      <c r="N93" s="113">
        <v>3.1418082699999998</v>
      </c>
      <c r="O93" s="113">
        <v>32.061438580000001</v>
      </c>
      <c r="P93" s="113">
        <v>647.59765927000001</v>
      </c>
      <c r="Q93" s="113">
        <v>4042.1787265600001</v>
      </c>
      <c r="R93" s="113">
        <v>73.040396049999998</v>
      </c>
      <c r="S93" s="113">
        <v>177.88616721</v>
      </c>
      <c r="T93" s="113">
        <v>3791.2521633000001</v>
      </c>
      <c r="U93" s="113">
        <v>303.55116243999998</v>
      </c>
      <c r="V93" s="113">
        <v>3709.3170727699999</v>
      </c>
      <c r="W93" s="113"/>
      <c r="X93" s="113"/>
      <c r="Y93" s="113"/>
      <c r="Z93" s="113"/>
      <c r="AA93" s="113"/>
      <c r="AB93" s="113"/>
    </row>
    <row r="94" spans="1:28" hidden="1" outlineLevel="1">
      <c r="A94" s="8">
        <v>43070</v>
      </c>
      <c r="B94" s="113">
        <v>19183.01913873</v>
      </c>
      <c r="C94" s="113">
        <v>13097.43723657</v>
      </c>
      <c r="D94" s="113">
        <v>10350.59418267</v>
      </c>
      <c r="E94" s="113">
        <v>4516.7530932099999</v>
      </c>
      <c r="F94" s="113">
        <v>4759.8974884899999</v>
      </c>
      <c r="G94" s="113">
        <v>1073.94360097</v>
      </c>
      <c r="H94" s="113">
        <v>2746.8430539000001</v>
      </c>
      <c r="I94" s="113">
        <v>237.40486243999999</v>
      </c>
      <c r="J94" s="113">
        <v>457.81057787999998</v>
      </c>
      <c r="K94" s="113">
        <v>2051.6276135799999</v>
      </c>
      <c r="L94" s="113">
        <v>5740.6055604200001</v>
      </c>
      <c r="M94" s="113">
        <v>723.47216254</v>
      </c>
      <c r="N94" s="113">
        <v>2.6187106600000001</v>
      </c>
      <c r="O94" s="113">
        <v>32.21887306</v>
      </c>
      <c r="P94" s="113">
        <v>688.63457882</v>
      </c>
      <c r="Q94" s="113">
        <v>5017.1333978800003</v>
      </c>
      <c r="R94" s="113">
        <v>87.584082739999999</v>
      </c>
      <c r="S94" s="113">
        <v>230.67452516</v>
      </c>
      <c r="T94" s="113">
        <v>4698.8747899800001</v>
      </c>
      <c r="U94" s="113">
        <v>344.97634174000001</v>
      </c>
      <c r="V94" s="113">
        <v>4028.4263540799998</v>
      </c>
      <c r="W94" s="113"/>
      <c r="X94" s="113"/>
      <c r="Y94" s="113"/>
      <c r="Z94" s="113"/>
      <c r="AA94" s="113"/>
      <c r="AB94" s="113"/>
    </row>
    <row r="95" spans="1:28" hidden="1" outlineLevel="1">
      <c r="A95" s="8">
        <v>43101</v>
      </c>
      <c r="B95" s="113">
        <v>18354.04481137</v>
      </c>
      <c r="C95" s="113">
        <v>13608.631849560001</v>
      </c>
      <c r="D95" s="113">
        <v>10708.92856948</v>
      </c>
      <c r="E95" s="113">
        <v>5733.3403579200003</v>
      </c>
      <c r="F95" s="113">
        <v>3786.82650934</v>
      </c>
      <c r="G95" s="113">
        <v>1188.76170222</v>
      </c>
      <c r="H95" s="113">
        <v>2899.7032800799998</v>
      </c>
      <c r="I95" s="113">
        <v>389.10314978999997</v>
      </c>
      <c r="J95" s="113">
        <v>423.60846328000002</v>
      </c>
      <c r="K95" s="113">
        <v>2086.9916670100001</v>
      </c>
      <c r="L95" s="113">
        <v>4370.9417540300001</v>
      </c>
      <c r="M95" s="113">
        <v>640.54849571</v>
      </c>
      <c r="N95" s="113">
        <v>5.9860473000000001</v>
      </c>
      <c r="O95" s="113">
        <v>29.699550330000001</v>
      </c>
      <c r="P95" s="113">
        <v>604.86289808000004</v>
      </c>
      <c r="Q95" s="113">
        <v>3730.3932583199999</v>
      </c>
      <c r="R95" s="113">
        <v>312.20942054</v>
      </c>
      <c r="S95" s="113">
        <v>95.449149390000002</v>
      </c>
      <c r="T95" s="113">
        <v>3322.73468839</v>
      </c>
      <c r="U95" s="113">
        <v>374.47120777999999</v>
      </c>
      <c r="V95" s="113">
        <v>3879.8459960800001</v>
      </c>
      <c r="W95" s="113"/>
      <c r="X95" s="113"/>
      <c r="Y95" s="113"/>
      <c r="Z95" s="113"/>
      <c r="AA95" s="113"/>
      <c r="AB95" s="113"/>
    </row>
    <row r="96" spans="1:28" hidden="1" outlineLevel="1">
      <c r="A96" s="8">
        <v>43132</v>
      </c>
      <c r="B96" s="113">
        <v>18323.101906430002</v>
      </c>
      <c r="C96" s="113">
        <v>13615.821105950001</v>
      </c>
      <c r="D96" s="113">
        <v>10835.038290189999</v>
      </c>
      <c r="E96" s="113">
        <v>5971.7980886599998</v>
      </c>
      <c r="F96" s="113">
        <v>3733.3563440900002</v>
      </c>
      <c r="G96" s="113">
        <v>1129.8838574399999</v>
      </c>
      <c r="H96" s="113">
        <v>2780.7828157600002</v>
      </c>
      <c r="I96" s="113">
        <v>33.235704159999997</v>
      </c>
      <c r="J96" s="113">
        <v>516.98803349000002</v>
      </c>
      <c r="K96" s="113">
        <v>2230.55907811</v>
      </c>
      <c r="L96" s="113">
        <v>4341.8633110299997</v>
      </c>
      <c r="M96" s="113">
        <v>711.79904339999996</v>
      </c>
      <c r="N96" s="113">
        <v>3.43342597</v>
      </c>
      <c r="O96" s="113">
        <v>32.021255349999997</v>
      </c>
      <c r="P96" s="113">
        <v>676.34436208</v>
      </c>
      <c r="Q96" s="113">
        <v>3630.0642676299999</v>
      </c>
      <c r="R96" s="113">
        <v>61.167591909999999</v>
      </c>
      <c r="S96" s="113">
        <v>102.89576011</v>
      </c>
      <c r="T96" s="113">
        <v>3466.00091561</v>
      </c>
      <c r="U96" s="113">
        <v>365.41748945000001</v>
      </c>
      <c r="V96" s="113">
        <v>4026.82787487</v>
      </c>
      <c r="W96" s="113"/>
      <c r="X96" s="113"/>
      <c r="Y96" s="113"/>
      <c r="Z96" s="113"/>
      <c r="AA96" s="113"/>
      <c r="AB96" s="113"/>
    </row>
    <row r="97" spans="1:28" hidden="1" outlineLevel="1">
      <c r="A97" s="8">
        <v>43160</v>
      </c>
      <c r="B97" s="113">
        <v>18411.900050799999</v>
      </c>
      <c r="C97" s="113">
        <v>13700.23231243</v>
      </c>
      <c r="D97" s="113">
        <v>10923.63567308</v>
      </c>
      <c r="E97" s="113">
        <v>6120.86445086</v>
      </c>
      <c r="F97" s="113">
        <v>3674.4784129</v>
      </c>
      <c r="G97" s="113">
        <v>1128.2928093200001</v>
      </c>
      <c r="H97" s="113">
        <v>2776.5966393499998</v>
      </c>
      <c r="I97" s="113">
        <v>33.942950150000001</v>
      </c>
      <c r="J97" s="113">
        <v>514.20444278000002</v>
      </c>
      <c r="K97" s="113">
        <v>2228.4492464199998</v>
      </c>
      <c r="L97" s="113">
        <v>4306.10039633</v>
      </c>
      <c r="M97" s="113">
        <v>714.95105820000003</v>
      </c>
      <c r="N97" s="113">
        <v>3.3574126799999999</v>
      </c>
      <c r="O97" s="113">
        <v>33.60376617</v>
      </c>
      <c r="P97" s="113">
        <v>677.98987935000002</v>
      </c>
      <c r="Q97" s="113">
        <v>3591.1493381300002</v>
      </c>
      <c r="R97" s="113">
        <v>60.287453620000001</v>
      </c>
      <c r="S97" s="113">
        <v>105.44120363</v>
      </c>
      <c r="T97" s="113">
        <v>3425.42068088</v>
      </c>
      <c r="U97" s="113">
        <v>405.56734204000003</v>
      </c>
      <c r="V97" s="113">
        <v>3980.6399403400001</v>
      </c>
      <c r="W97" s="113"/>
      <c r="X97" s="113"/>
      <c r="Y97" s="113"/>
      <c r="Z97" s="113"/>
      <c r="AA97" s="113"/>
      <c r="AB97" s="113"/>
    </row>
    <row r="98" spans="1:28" hidden="1" outlineLevel="1">
      <c r="A98" s="8">
        <v>43191</v>
      </c>
      <c r="B98" s="113">
        <v>18447.181453860001</v>
      </c>
      <c r="C98" s="113">
        <v>13743.61468133</v>
      </c>
      <c r="D98" s="113">
        <v>11000.40856545</v>
      </c>
      <c r="E98" s="113">
        <v>6180.0376716800001</v>
      </c>
      <c r="F98" s="113">
        <v>3704.0332520699999</v>
      </c>
      <c r="G98" s="113">
        <v>1116.3376416999999</v>
      </c>
      <c r="H98" s="113">
        <v>2743.2061158800002</v>
      </c>
      <c r="I98" s="113">
        <v>33.586421870000002</v>
      </c>
      <c r="J98" s="113">
        <v>508.99628560999997</v>
      </c>
      <c r="K98" s="113">
        <v>2200.6234083999998</v>
      </c>
      <c r="L98" s="113">
        <v>4254.6394846599997</v>
      </c>
      <c r="M98" s="113">
        <v>714.56506392999995</v>
      </c>
      <c r="N98" s="113">
        <v>3.28112095</v>
      </c>
      <c r="O98" s="113">
        <v>33.481153370000001</v>
      </c>
      <c r="P98" s="113">
        <v>677.80278960999999</v>
      </c>
      <c r="Q98" s="113">
        <v>3540.0744207299999</v>
      </c>
      <c r="R98" s="113">
        <v>59.43576187</v>
      </c>
      <c r="S98" s="113">
        <v>104.53733086</v>
      </c>
      <c r="T98" s="113">
        <v>3376.1013280000002</v>
      </c>
      <c r="U98" s="113">
        <v>448.92728786999999</v>
      </c>
      <c r="V98" s="113">
        <v>3816.6162819699998</v>
      </c>
      <c r="W98" s="113"/>
      <c r="X98" s="113"/>
      <c r="Y98" s="113"/>
      <c r="Z98" s="113"/>
      <c r="AA98" s="113"/>
      <c r="AB98" s="113"/>
    </row>
    <row r="99" spans="1:28" hidden="1" outlineLevel="1">
      <c r="A99" s="8">
        <v>43221</v>
      </c>
      <c r="B99" s="113">
        <v>18847.280421269999</v>
      </c>
      <c r="C99" s="113">
        <v>14102.63397194</v>
      </c>
      <c r="D99" s="113">
        <v>11367.710802830001</v>
      </c>
      <c r="E99" s="113">
        <v>6433.6819678000002</v>
      </c>
      <c r="F99" s="113">
        <v>3824.0241456600002</v>
      </c>
      <c r="G99" s="113">
        <v>1110.0046893700001</v>
      </c>
      <c r="H99" s="113">
        <v>2734.9231691099999</v>
      </c>
      <c r="I99" s="113">
        <v>33.494286289999998</v>
      </c>
      <c r="J99" s="113">
        <v>498.71743782999999</v>
      </c>
      <c r="K99" s="113">
        <v>2202.71144499</v>
      </c>
      <c r="L99" s="113">
        <v>4277.5945876799997</v>
      </c>
      <c r="M99" s="113">
        <v>716.17548625999996</v>
      </c>
      <c r="N99" s="113">
        <v>3.0580851600000001</v>
      </c>
      <c r="O99" s="113">
        <v>36.050702770000001</v>
      </c>
      <c r="P99" s="113">
        <v>677.06669833000001</v>
      </c>
      <c r="Q99" s="113">
        <v>3561.4191014200001</v>
      </c>
      <c r="R99" s="113">
        <v>59.48472477</v>
      </c>
      <c r="S99" s="113">
        <v>118.20401031999999</v>
      </c>
      <c r="T99" s="113">
        <v>3383.7303663299999</v>
      </c>
      <c r="U99" s="113">
        <v>467.05186164999998</v>
      </c>
      <c r="V99" s="113">
        <v>3850.8131637800002</v>
      </c>
      <c r="W99" s="113"/>
      <c r="X99" s="113"/>
      <c r="Y99" s="113"/>
      <c r="Z99" s="113"/>
      <c r="AA99" s="113"/>
      <c r="AB99" s="113"/>
    </row>
    <row r="100" spans="1:28" hidden="1" outlineLevel="1">
      <c r="A100" s="8">
        <v>43252</v>
      </c>
      <c r="B100" s="113">
        <v>18570.117950970001</v>
      </c>
      <c r="C100" s="113">
        <v>13980.502138719999</v>
      </c>
      <c r="D100" s="113">
        <v>11280.13496374</v>
      </c>
      <c r="E100" s="113">
        <v>6333.1206690299996</v>
      </c>
      <c r="F100" s="113">
        <v>3855.2593638399999</v>
      </c>
      <c r="G100" s="113">
        <v>1091.75493087</v>
      </c>
      <c r="H100" s="113">
        <v>2700.3671749800001</v>
      </c>
      <c r="I100" s="113">
        <v>33.77943775</v>
      </c>
      <c r="J100" s="113">
        <v>467.34204763999998</v>
      </c>
      <c r="K100" s="113">
        <v>2199.24568959</v>
      </c>
      <c r="L100" s="113">
        <v>4119.4041763499999</v>
      </c>
      <c r="M100" s="113">
        <v>713.47624652000002</v>
      </c>
      <c r="N100" s="113">
        <v>3.2808569300000001</v>
      </c>
      <c r="O100" s="113">
        <v>36.857825470000002</v>
      </c>
      <c r="P100" s="113">
        <v>673.33756412000002</v>
      </c>
      <c r="Q100" s="113">
        <v>3405.9279298299998</v>
      </c>
      <c r="R100" s="113">
        <v>59.948904769999999</v>
      </c>
      <c r="S100" s="113">
        <v>103.9196242</v>
      </c>
      <c r="T100" s="113">
        <v>3242.0594008600001</v>
      </c>
      <c r="U100" s="113">
        <v>470.21163589999998</v>
      </c>
      <c r="V100" s="113">
        <v>3687.49550043</v>
      </c>
      <c r="W100" s="113"/>
      <c r="X100" s="113"/>
      <c r="Y100" s="113"/>
      <c r="Z100" s="113"/>
      <c r="AA100" s="113"/>
      <c r="AB100" s="113"/>
    </row>
    <row r="101" spans="1:28" hidden="1" outlineLevel="1">
      <c r="A101" s="8">
        <v>43282</v>
      </c>
      <c r="B101" s="113">
        <v>18946.955202990001</v>
      </c>
      <c r="C101" s="113">
        <v>14303.343757140001</v>
      </c>
      <c r="D101" s="113">
        <v>11576.6043942</v>
      </c>
      <c r="E101" s="113">
        <v>6598.7253051600001</v>
      </c>
      <c r="F101" s="113">
        <v>3891.4695626799999</v>
      </c>
      <c r="G101" s="113">
        <v>1086.40952636</v>
      </c>
      <c r="H101" s="113">
        <v>2726.7393629399999</v>
      </c>
      <c r="I101" s="113">
        <v>34.358296529999997</v>
      </c>
      <c r="J101" s="113">
        <v>470.85769594999999</v>
      </c>
      <c r="K101" s="113">
        <v>2221.52337046</v>
      </c>
      <c r="L101" s="113">
        <v>4152.1546283799998</v>
      </c>
      <c r="M101" s="113">
        <v>705.13692161999995</v>
      </c>
      <c r="N101" s="113">
        <v>3.1597715100000001</v>
      </c>
      <c r="O101" s="113">
        <v>37.005600080000001</v>
      </c>
      <c r="P101" s="113">
        <v>664.97155003</v>
      </c>
      <c r="Q101" s="113">
        <v>3447.0177067599998</v>
      </c>
      <c r="R101" s="113">
        <v>61.52805025</v>
      </c>
      <c r="S101" s="113">
        <v>106.69612938</v>
      </c>
      <c r="T101" s="113">
        <v>3278.7935271299998</v>
      </c>
      <c r="U101" s="113">
        <v>491.45681746999998</v>
      </c>
      <c r="V101" s="113">
        <v>3678.0979287199998</v>
      </c>
      <c r="W101" s="113"/>
      <c r="X101" s="113"/>
      <c r="Y101" s="113"/>
      <c r="Z101" s="113"/>
      <c r="AA101" s="113"/>
      <c r="AB101" s="113"/>
    </row>
    <row r="102" spans="1:28" hidden="1" outlineLevel="1">
      <c r="A102" s="8">
        <v>43313</v>
      </c>
      <c r="B102" s="113">
        <v>21355.869310639999</v>
      </c>
      <c r="C102" s="113">
        <v>14841.16506119</v>
      </c>
      <c r="D102" s="113">
        <v>11962.04483139</v>
      </c>
      <c r="E102" s="113">
        <v>6889.8764472399998</v>
      </c>
      <c r="F102" s="113">
        <v>4003.5046993699998</v>
      </c>
      <c r="G102" s="113">
        <v>1068.66368478</v>
      </c>
      <c r="H102" s="113">
        <v>2879.1202297999998</v>
      </c>
      <c r="I102" s="113">
        <v>39.579664360000002</v>
      </c>
      <c r="J102" s="113">
        <v>520.04817304999995</v>
      </c>
      <c r="K102" s="113">
        <v>2319.4923923900001</v>
      </c>
      <c r="L102" s="113">
        <v>6015.7296902400003</v>
      </c>
      <c r="M102" s="113">
        <v>738.97188080000001</v>
      </c>
      <c r="N102" s="113">
        <v>3.0524224100000001</v>
      </c>
      <c r="O102" s="113">
        <v>40.095289139999998</v>
      </c>
      <c r="P102" s="113">
        <v>695.82416924999995</v>
      </c>
      <c r="Q102" s="113">
        <v>5276.7578094399996</v>
      </c>
      <c r="R102" s="113">
        <v>65.824335899999994</v>
      </c>
      <c r="S102" s="113">
        <v>210.70468360999999</v>
      </c>
      <c r="T102" s="113">
        <v>5000.2287899299999</v>
      </c>
      <c r="U102" s="113">
        <v>498.97455921</v>
      </c>
      <c r="V102" s="113">
        <v>4899.2878946000001</v>
      </c>
      <c r="W102" s="113"/>
      <c r="X102" s="113"/>
      <c r="Y102" s="113"/>
      <c r="Z102" s="113"/>
      <c r="AA102" s="113"/>
      <c r="AB102" s="113"/>
    </row>
    <row r="103" spans="1:28" hidden="1" outlineLevel="1">
      <c r="A103" s="8">
        <v>43344</v>
      </c>
      <c r="B103" s="113">
        <v>21403.49680157</v>
      </c>
      <c r="C103" s="113">
        <v>14919.19489859</v>
      </c>
      <c r="D103" s="113">
        <v>12078.55839548</v>
      </c>
      <c r="E103" s="113">
        <v>6969.5931231300001</v>
      </c>
      <c r="F103" s="113">
        <v>4044.6104793</v>
      </c>
      <c r="G103" s="113">
        <v>1064.3547930499999</v>
      </c>
      <c r="H103" s="113">
        <v>2840.6365031099999</v>
      </c>
      <c r="I103" s="113">
        <v>39.709858240000003</v>
      </c>
      <c r="J103" s="113">
        <v>493.35355120000003</v>
      </c>
      <c r="K103" s="113">
        <v>2307.5730936700002</v>
      </c>
      <c r="L103" s="113">
        <v>5983.0145053200004</v>
      </c>
      <c r="M103" s="113">
        <v>745.10718125000005</v>
      </c>
      <c r="N103" s="113">
        <v>2.6404486399999998</v>
      </c>
      <c r="O103" s="113">
        <v>41.767267680000003</v>
      </c>
      <c r="P103" s="113">
        <v>700.69946492999998</v>
      </c>
      <c r="Q103" s="113">
        <v>5237.90732407</v>
      </c>
      <c r="R103" s="113">
        <v>66.196268669999995</v>
      </c>
      <c r="S103" s="113">
        <v>213.92118923000001</v>
      </c>
      <c r="T103" s="113">
        <v>4957.7898661700001</v>
      </c>
      <c r="U103" s="113">
        <v>501.28739766000001</v>
      </c>
      <c r="V103" s="113">
        <v>4860.60036304</v>
      </c>
      <c r="W103" s="113"/>
      <c r="X103" s="113"/>
      <c r="Y103" s="113"/>
      <c r="Z103" s="113"/>
      <c r="AA103" s="113"/>
      <c r="AB103" s="113"/>
    </row>
    <row r="104" spans="1:28" hidden="1" outlineLevel="1">
      <c r="A104" s="8">
        <v>43374</v>
      </c>
      <c r="B104" s="113">
        <v>21647.742521209999</v>
      </c>
      <c r="C104" s="113">
        <v>15188.25737696</v>
      </c>
      <c r="D104" s="113">
        <v>12352.748970430001</v>
      </c>
      <c r="E104" s="113">
        <v>7183.1505832499997</v>
      </c>
      <c r="F104" s="113">
        <v>4194.9691224500002</v>
      </c>
      <c r="G104" s="113">
        <v>974.62926473000005</v>
      </c>
      <c r="H104" s="113">
        <v>2835.5084065299998</v>
      </c>
      <c r="I104" s="113">
        <v>39.686766990000002</v>
      </c>
      <c r="J104" s="113">
        <v>491.87280765999998</v>
      </c>
      <c r="K104" s="113">
        <v>2303.9488318799999</v>
      </c>
      <c r="L104" s="113">
        <v>5957.6493587699997</v>
      </c>
      <c r="M104" s="113">
        <v>793.90920298000003</v>
      </c>
      <c r="N104" s="113">
        <v>2.53230413</v>
      </c>
      <c r="O104" s="113">
        <v>42.0105845</v>
      </c>
      <c r="P104" s="113">
        <v>749.36631435000004</v>
      </c>
      <c r="Q104" s="113">
        <v>5163.7401557900002</v>
      </c>
      <c r="R104" s="113">
        <v>65.695304460000003</v>
      </c>
      <c r="S104" s="113">
        <v>212.75170324000001</v>
      </c>
      <c r="T104" s="113">
        <v>4885.2931480899997</v>
      </c>
      <c r="U104" s="113">
        <v>501.83578548000003</v>
      </c>
      <c r="V104" s="113">
        <v>4777.7452274099996</v>
      </c>
      <c r="W104" s="113"/>
      <c r="X104" s="113"/>
      <c r="Y104" s="113"/>
      <c r="Z104" s="113"/>
      <c r="AA104" s="113"/>
      <c r="AB104" s="113"/>
    </row>
    <row r="105" spans="1:28" hidden="1" outlineLevel="1">
      <c r="A105" s="8">
        <v>43405</v>
      </c>
      <c r="B105" s="113">
        <v>21840.715162330001</v>
      </c>
      <c r="C105" s="113">
        <v>15335.50653637</v>
      </c>
      <c r="D105" s="113">
        <v>12463.651172129999</v>
      </c>
      <c r="E105" s="113">
        <v>7078.6444583599996</v>
      </c>
      <c r="F105" s="113">
        <v>4411.4405262700002</v>
      </c>
      <c r="G105" s="113">
        <v>973.56618749999996</v>
      </c>
      <c r="H105" s="113">
        <v>2871.8553642400002</v>
      </c>
      <c r="I105" s="113">
        <v>41.161481639999998</v>
      </c>
      <c r="J105" s="113">
        <v>496.91431381000001</v>
      </c>
      <c r="K105" s="113">
        <v>2333.7795687900002</v>
      </c>
      <c r="L105" s="113">
        <v>6007.0296911599999</v>
      </c>
      <c r="M105" s="113">
        <v>803.92570311999998</v>
      </c>
      <c r="N105" s="113">
        <v>2.4606401899999999</v>
      </c>
      <c r="O105" s="113">
        <v>45.040686059999999</v>
      </c>
      <c r="P105" s="113">
        <v>756.42437686999995</v>
      </c>
      <c r="Q105" s="113">
        <v>5203.1039880400003</v>
      </c>
      <c r="R105" s="113">
        <v>66.71041323</v>
      </c>
      <c r="S105" s="113">
        <v>216.00757866000001</v>
      </c>
      <c r="T105" s="113">
        <v>4920.3859961500002</v>
      </c>
      <c r="U105" s="113">
        <v>498.17893479999998</v>
      </c>
      <c r="V105" s="113">
        <v>4901.9682572199999</v>
      </c>
      <c r="W105" s="113"/>
      <c r="X105" s="113"/>
      <c r="Y105" s="113"/>
      <c r="Z105" s="113"/>
      <c r="AA105" s="113"/>
      <c r="AB105" s="113"/>
    </row>
    <row r="106" spans="1:28" hidden="1" outlineLevel="1">
      <c r="A106" s="8">
        <v>43435</v>
      </c>
      <c r="B106" s="113">
        <v>21217.394520530001</v>
      </c>
      <c r="C106" s="113">
        <v>15186.29820152</v>
      </c>
      <c r="D106" s="113">
        <v>12560.73114229</v>
      </c>
      <c r="E106" s="113">
        <v>7041.8918198000001</v>
      </c>
      <c r="F106" s="113">
        <v>4566.0136944100004</v>
      </c>
      <c r="G106" s="113">
        <v>952.82562808</v>
      </c>
      <c r="H106" s="113">
        <v>2625.5670592299998</v>
      </c>
      <c r="I106" s="113">
        <v>46.049201420000003</v>
      </c>
      <c r="J106" s="113">
        <v>452.80661248000001</v>
      </c>
      <c r="K106" s="113">
        <v>2126.7112453300001</v>
      </c>
      <c r="L106" s="113">
        <v>5556.1119016100001</v>
      </c>
      <c r="M106" s="113">
        <v>791.18731888000002</v>
      </c>
      <c r="N106" s="113">
        <v>1.6346729200000001</v>
      </c>
      <c r="O106" s="113">
        <v>47.30886915</v>
      </c>
      <c r="P106" s="113">
        <v>742.24377680999999</v>
      </c>
      <c r="Q106" s="113">
        <v>4764.9245827300001</v>
      </c>
      <c r="R106" s="113">
        <v>31.760912470000001</v>
      </c>
      <c r="S106" s="113">
        <v>184.99486211999999</v>
      </c>
      <c r="T106" s="113">
        <v>4548.1688081399998</v>
      </c>
      <c r="U106" s="113">
        <v>474.98441739999998</v>
      </c>
      <c r="V106" s="113">
        <v>4502.6341606400001</v>
      </c>
      <c r="W106" s="113"/>
      <c r="X106" s="113"/>
      <c r="Y106" s="113"/>
      <c r="Z106" s="113"/>
      <c r="AA106" s="113"/>
      <c r="AB106" s="113"/>
    </row>
    <row r="107" spans="1:28" hidden="1" outlineLevel="1">
      <c r="A107" s="8">
        <v>43466</v>
      </c>
      <c r="B107" s="113">
        <v>21260.77471786</v>
      </c>
      <c r="C107" s="113">
        <v>15193.609690380001</v>
      </c>
      <c r="D107" s="113">
        <v>12565.983943269999</v>
      </c>
      <c r="E107" s="113">
        <v>6818.7369362899999</v>
      </c>
      <c r="F107" s="113">
        <v>4788.2387147899999</v>
      </c>
      <c r="G107" s="113">
        <v>959.00829219000002</v>
      </c>
      <c r="H107" s="113">
        <v>2627.6257471099998</v>
      </c>
      <c r="I107" s="113">
        <v>45.465822449999997</v>
      </c>
      <c r="J107" s="113">
        <v>456.39211177999999</v>
      </c>
      <c r="K107" s="113">
        <v>2125.7678128799998</v>
      </c>
      <c r="L107" s="113">
        <v>5600.8506190199996</v>
      </c>
      <c r="M107" s="113">
        <v>818.06017015999998</v>
      </c>
      <c r="N107" s="113">
        <v>1.6056172099999999</v>
      </c>
      <c r="O107" s="113">
        <v>52.414165599999997</v>
      </c>
      <c r="P107" s="113">
        <v>764.04038734999995</v>
      </c>
      <c r="Q107" s="113">
        <v>4782.7904488599997</v>
      </c>
      <c r="R107" s="113">
        <v>31.99614734</v>
      </c>
      <c r="S107" s="113">
        <v>186.20653110000001</v>
      </c>
      <c r="T107" s="113">
        <v>4564.5877704200002</v>
      </c>
      <c r="U107" s="113">
        <v>466.31440845999998</v>
      </c>
      <c r="V107" s="113">
        <v>4368.83907155</v>
      </c>
      <c r="W107" s="113"/>
      <c r="X107" s="113"/>
      <c r="Y107" s="113"/>
      <c r="Z107" s="113"/>
      <c r="AA107" s="113"/>
      <c r="AB107" s="113"/>
    </row>
    <row r="108" spans="1:28" hidden="1" outlineLevel="1">
      <c r="A108" s="8">
        <v>43497</v>
      </c>
      <c r="B108" s="113">
        <v>20976.041427579999</v>
      </c>
      <c r="C108" s="113">
        <v>15172.61902392</v>
      </c>
      <c r="D108" s="113">
        <v>12640.31132506</v>
      </c>
      <c r="E108" s="113">
        <v>6906.8344559300003</v>
      </c>
      <c r="F108" s="113">
        <v>4777.3499458599999</v>
      </c>
      <c r="G108" s="113">
        <v>956.12692327000002</v>
      </c>
      <c r="H108" s="113">
        <v>2532.3076988600001</v>
      </c>
      <c r="I108" s="113">
        <v>44.340130729999998</v>
      </c>
      <c r="J108" s="113">
        <v>421.60359269999998</v>
      </c>
      <c r="K108" s="113">
        <v>2066.3639754300002</v>
      </c>
      <c r="L108" s="113">
        <v>5319.2984653399999</v>
      </c>
      <c r="M108" s="113">
        <v>829.73941482999999</v>
      </c>
      <c r="N108" s="113">
        <v>1.57747069</v>
      </c>
      <c r="O108" s="113">
        <v>52.861198100000003</v>
      </c>
      <c r="P108" s="113">
        <v>775.30074604000004</v>
      </c>
      <c r="Q108" s="113">
        <v>4489.5590505099999</v>
      </c>
      <c r="R108" s="113">
        <v>31.255707470000001</v>
      </c>
      <c r="S108" s="113">
        <v>172.98187297000001</v>
      </c>
      <c r="T108" s="113">
        <v>4285.32147007</v>
      </c>
      <c r="U108" s="113">
        <v>484.12393831999998</v>
      </c>
      <c r="V108" s="113">
        <v>4247.2145890499996</v>
      </c>
      <c r="W108" s="113"/>
      <c r="X108" s="113"/>
      <c r="Y108" s="113"/>
      <c r="Z108" s="113"/>
      <c r="AA108" s="113"/>
      <c r="AB108" s="113"/>
    </row>
    <row r="109" spans="1:28" hidden="1" outlineLevel="1">
      <c r="A109" s="8">
        <v>43525</v>
      </c>
      <c r="B109" s="113">
        <v>21474.421591990002</v>
      </c>
      <c r="C109" s="113">
        <v>15567.856453529999</v>
      </c>
      <c r="D109" s="113">
        <v>13011.55555223</v>
      </c>
      <c r="E109" s="113">
        <v>7468.1197656599998</v>
      </c>
      <c r="F109" s="113">
        <v>4600.9161645800004</v>
      </c>
      <c r="G109" s="113">
        <v>942.51962199000002</v>
      </c>
      <c r="H109" s="113">
        <v>2556.3009013000001</v>
      </c>
      <c r="I109" s="113">
        <v>70.616360999999998</v>
      </c>
      <c r="J109" s="113">
        <v>420.81967254</v>
      </c>
      <c r="K109" s="113">
        <v>2064.8648677599999</v>
      </c>
      <c r="L109" s="113">
        <v>5413.7307291400002</v>
      </c>
      <c r="M109" s="113">
        <v>843.60999004999996</v>
      </c>
      <c r="N109" s="113">
        <v>61.44006795</v>
      </c>
      <c r="O109" s="113">
        <v>55.011887450000003</v>
      </c>
      <c r="P109" s="113">
        <v>727.15803464999999</v>
      </c>
      <c r="Q109" s="113">
        <v>4570.1207390899999</v>
      </c>
      <c r="R109" s="113">
        <v>193.56368682999999</v>
      </c>
      <c r="S109" s="113">
        <v>175.1589257</v>
      </c>
      <c r="T109" s="113">
        <v>4201.3981265599996</v>
      </c>
      <c r="U109" s="113">
        <v>492.83440932000002</v>
      </c>
      <c r="V109" s="113">
        <v>4285.3564521899998</v>
      </c>
      <c r="W109" s="113"/>
      <c r="X109" s="113"/>
      <c r="Y109" s="113"/>
      <c r="Z109" s="113"/>
      <c r="AA109" s="113"/>
      <c r="AB109" s="113"/>
    </row>
    <row r="110" spans="1:28" hidden="1" outlineLevel="1">
      <c r="A110" s="8">
        <v>43556</v>
      </c>
      <c r="B110" s="113">
        <v>21333.633798660001</v>
      </c>
      <c r="C110" s="113">
        <v>15519.263302109999</v>
      </c>
      <c r="D110" s="113">
        <v>13156.21462468</v>
      </c>
      <c r="E110" s="113">
        <v>7020.9652510799997</v>
      </c>
      <c r="F110" s="113">
        <v>5155.74874456</v>
      </c>
      <c r="G110" s="113">
        <v>979.50062904000004</v>
      </c>
      <c r="H110" s="113">
        <v>2363.0486774300002</v>
      </c>
      <c r="I110" s="113">
        <v>40.156574810000002</v>
      </c>
      <c r="J110" s="113">
        <v>405.77739380999998</v>
      </c>
      <c r="K110" s="113">
        <v>1917.1147088099999</v>
      </c>
      <c r="L110" s="113">
        <v>5297.1274655699999</v>
      </c>
      <c r="M110" s="113">
        <v>846.63854936999996</v>
      </c>
      <c r="N110" s="113">
        <v>1.47605641</v>
      </c>
      <c r="O110" s="113">
        <v>62.365828409999999</v>
      </c>
      <c r="P110" s="113">
        <v>782.79666454999995</v>
      </c>
      <c r="Q110" s="113">
        <v>4450.4889161999999</v>
      </c>
      <c r="R110" s="113">
        <v>30.56652901</v>
      </c>
      <c r="S110" s="113">
        <v>171.15410036</v>
      </c>
      <c r="T110" s="113">
        <v>4248.7682868299999</v>
      </c>
      <c r="U110" s="113">
        <v>517.24303097999996</v>
      </c>
      <c r="V110" s="113">
        <v>4176.8193263800003</v>
      </c>
      <c r="W110" s="113"/>
      <c r="X110" s="113"/>
      <c r="Y110" s="113"/>
      <c r="Z110" s="113"/>
      <c r="AA110" s="113"/>
      <c r="AB110" s="113"/>
    </row>
    <row r="111" spans="1:28" hidden="1" outlineLevel="1">
      <c r="A111" s="8">
        <v>43586</v>
      </c>
      <c r="B111" s="113">
        <v>21462.059033360001</v>
      </c>
      <c r="C111" s="113">
        <v>15871.44595836</v>
      </c>
      <c r="D111" s="113">
        <v>13491.59597454</v>
      </c>
      <c r="E111" s="113">
        <v>7220.4154115199999</v>
      </c>
      <c r="F111" s="113">
        <v>5282.1809540599997</v>
      </c>
      <c r="G111" s="113">
        <v>988.99960896000005</v>
      </c>
      <c r="H111" s="113">
        <v>2379.84998382</v>
      </c>
      <c r="I111" s="113">
        <v>41.819507700000003</v>
      </c>
      <c r="J111" s="113">
        <v>403.85514453000002</v>
      </c>
      <c r="K111" s="113">
        <v>1934.17533159</v>
      </c>
      <c r="L111" s="113">
        <v>5071.1769035799998</v>
      </c>
      <c r="M111" s="113">
        <v>743.55478127000003</v>
      </c>
      <c r="N111" s="113">
        <v>1.3718347200000001</v>
      </c>
      <c r="O111" s="113">
        <v>64.75902644</v>
      </c>
      <c r="P111" s="113">
        <v>677.42392011000004</v>
      </c>
      <c r="Q111" s="113">
        <v>4327.6221223100001</v>
      </c>
      <c r="R111" s="113">
        <v>31.00770949</v>
      </c>
      <c r="S111" s="113">
        <v>154.87401037999999</v>
      </c>
      <c r="T111" s="113">
        <v>4141.7404024400003</v>
      </c>
      <c r="U111" s="113">
        <v>519.43617142000005</v>
      </c>
      <c r="V111" s="113">
        <v>4024.9898328700001</v>
      </c>
      <c r="W111" s="113"/>
      <c r="X111" s="113"/>
      <c r="Y111" s="113"/>
      <c r="Z111" s="113"/>
      <c r="AA111" s="113"/>
      <c r="AB111" s="113"/>
    </row>
    <row r="112" spans="1:28" hidden="1" outlineLevel="1">
      <c r="A112" s="8">
        <v>43617</v>
      </c>
      <c r="B112" s="113">
        <v>19641.570788950001</v>
      </c>
      <c r="C112" s="113">
        <v>14794.74424473</v>
      </c>
      <c r="D112" s="113">
        <v>13719.31841027</v>
      </c>
      <c r="E112" s="113">
        <v>8767.3455922100002</v>
      </c>
      <c r="F112" s="113">
        <v>4233.5440365100003</v>
      </c>
      <c r="G112" s="113">
        <v>718.42878155000005</v>
      </c>
      <c r="H112" s="113">
        <v>1075.42583446</v>
      </c>
      <c r="I112" s="113">
        <v>20.70865843</v>
      </c>
      <c r="J112" s="113">
        <v>287.97394095999999</v>
      </c>
      <c r="K112" s="113">
        <v>766.74323506999997</v>
      </c>
      <c r="L112" s="113">
        <v>4321.6654400999996</v>
      </c>
      <c r="M112" s="113">
        <v>711.35434281000005</v>
      </c>
      <c r="N112" s="113">
        <v>2.4329057600000001</v>
      </c>
      <c r="O112" s="113">
        <v>52.114845610000003</v>
      </c>
      <c r="P112" s="113">
        <v>656.80659144000003</v>
      </c>
      <c r="Q112" s="113">
        <v>3610.3110972899999</v>
      </c>
      <c r="R112" s="113">
        <v>30.334558430000001</v>
      </c>
      <c r="S112" s="113">
        <v>126.40357321</v>
      </c>
      <c r="T112" s="113">
        <v>3453.5729656499998</v>
      </c>
      <c r="U112" s="113">
        <v>525.16110412</v>
      </c>
      <c r="V112" s="113">
        <v>3113.5195297800001</v>
      </c>
      <c r="W112" s="113"/>
      <c r="X112" s="113"/>
      <c r="Y112" s="113"/>
      <c r="Z112" s="113"/>
      <c r="AA112" s="113"/>
      <c r="AB112" s="113"/>
    </row>
    <row r="113" spans="1:28" hidden="1" outlineLevel="1">
      <c r="A113" s="8">
        <v>43647</v>
      </c>
      <c r="B113" s="113">
        <v>19968.342747670002</v>
      </c>
      <c r="C113" s="113">
        <v>15285.01835</v>
      </c>
      <c r="D113" s="113">
        <v>14278.87338961</v>
      </c>
      <c r="E113" s="113">
        <v>9233.4482822999998</v>
      </c>
      <c r="F113" s="113">
        <v>4314.7602662400004</v>
      </c>
      <c r="G113" s="113">
        <v>730.66484106999997</v>
      </c>
      <c r="H113" s="113">
        <v>1006.1449603900001</v>
      </c>
      <c r="I113" s="113">
        <v>18.362142129999999</v>
      </c>
      <c r="J113" s="113">
        <v>272.35399747999998</v>
      </c>
      <c r="K113" s="113">
        <v>715.42882078000002</v>
      </c>
      <c r="L113" s="113">
        <v>4183.6351416300004</v>
      </c>
      <c r="M113" s="113">
        <v>717.67589886999997</v>
      </c>
      <c r="N113" s="113">
        <v>2.4902611499999998</v>
      </c>
      <c r="O113" s="113">
        <v>53.020844259999997</v>
      </c>
      <c r="P113" s="113">
        <v>662.16479346000006</v>
      </c>
      <c r="Q113" s="113">
        <v>3465.9592427600001</v>
      </c>
      <c r="R113" s="113">
        <v>29.221899100000002</v>
      </c>
      <c r="S113" s="113">
        <v>120.93188797000001</v>
      </c>
      <c r="T113" s="113">
        <v>3315.8054556900001</v>
      </c>
      <c r="U113" s="113">
        <v>499.68925603999998</v>
      </c>
      <c r="V113" s="113">
        <v>2894.9314779900001</v>
      </c>
      <c r="W113" s="113"/>
      <c r="X113" s="113"/>
      <c r="Y113" s="113"/>
      <c r="Z113" s="113"/>
      <c r="AA113" s="113"/>
      <c r="AB113" s="113"/>
    </row>
    <row r="114" spans="1:28" hidden="1" outlineLevel="1">
      <c r="A114" s="8">
        <v>43678</v>
      </c>
      <c r="B114" s="113">
        <v>20393.428402239999</v>
      </c>
      <c r="C114" s="113">
        <v>15659.437781140001</v>
      </c>
      <c r="D114" s="113">
        <v>14650.707231169999</v>
      </c>
      <c r="E114" s="113">
        <v>9326.1669777000006</v>
      </c>
      <c r="F114" s="113">
        <v>4581.8675555099999</v>
      </c>
      <c r="G114" s="113">
        <v>742.67269796000005</v>
      </c>
      <c r="H114" s="113">
        <v>1008.73054997</v>
      </c>
      <c r="I114" s="113">
        <v>18.547135470000001</v>
      </c>
      <c r="J114" s="113">
        <v>274.68539903999999</v>
      </c>
      <c r="K114" s="113">
        <v>715.49801546000003</v>
      </c>
      <c r="L114" s="113">
        <v>4216.3263267800003</v>
      </c>
      <c r="M114" s="113">
        <v>727.95537366999997</v>
      </c>
      <c r="N114" s="113">
        <v>2.3813571800000002</v>
      </c>
      <c r="O114" s="113">
        <v>54.944890020000003</v>
      </c>
      <c r="P114" s="113">
        <v>670.62912646999996</v>
      </c>
      <c r="Q114" s="113">
        <v>3488.3709531099998</v>
      </c>
      <c r="R114" s="113">
        <v>29.534089819999998</v>
      </c>
      <c r="S114" s="113">
        <v>121.53263953</v>
      </c>
      <c r="T114" s="113">
        <v>3337.3042237599998</v>
      </c>
      <c r="U114" s="113">
        <v>517.66429431999995</v>
      </c>
      <c r="V114" s="113">
        <v>2911.86919046</v>
      </c>
      <c r="W114" s="113"/>
      <c r="X114" s="113"/>
      <c r="Y114" s="113"/>
      <c r="Z114" s="113"/>
      <c r="AA114" s="113"/>
      <c r="AB114" s="113"/>
    </row>
    <row r="115" spans="1:28" hidden="1" outlineLevel="1">
      <c r="A115" s="8">
        <v>43709</v>
      </c>
      <c r="B115" s="113">
        <v>20571.749210049999</v>
      </c>
      <c r="C115" s="113">
        <v>15971.827120329999</v>
      </c>
      <c r="D115" s="113">
        <v>15008.46882247</v>
      </c>
      <c r="E115" s="113">
        <v>9528.1590963899998</v>
      </c>
      <c r="F115" s="113">
        <v>4714.7562798600002</v>
      </c>
      <c r="G115" s="113">
        <v>765.55344621999996</v>
      </c>
      <c r="H115" s="113">
        <v>963.35829785999999</v>
      </c>
      <c r="I115" s="113">
        <v>18.971463660000001</v>
      </c>
      <c r="J115" s="113">
        <v>264.93159804999999</v>
      </c>
      <c r="K115" s="113">
        <v>679.45523615000002</v>
      </c>
      <c r="L115" s="113">
        <v>4063.1351877900001</v>
      </c>
      <c r="M115" s="113">
        <v>735.23257781999996</v>
      </c>
      <c r="N115" s="113">
        <v>2.32802826</v>
      </c>
      <c r="O115" s="113">
        <v>55.910508389999997</v>
      </c>
      <c r="P115" s="113">
        <v>676.99404116999995</v>
      </c>
      <c r="Q115" s="113">
        <v>3327.90260997</v>
      </c>
      <c r="R115" s="113">
        <v>28.31905072</v>
      </c>
      <c r="S115" s="113">
        <v>115.83232451000001</v>
      </c>
      <c r="T115" s="113">
        <v>3183.7512347400002</v>
      </c>
      <c r="U115" s="113">
        <v>536.78690193</v>
      </c>
      <c r="V115" s="113">
        <v>3026.4185736499999</v>
      </c>
      <c r="W115" s="113"/>
      <c r="X115" s="113"/>
      <c r="Y115" s="113"/>
      <c r="Z115" s="113"/>
      <c r="AA115" s="113"/>
      <c r="AB115" s="113"/>
    </row>
    <row r="116" spans="1:28" hidden="1" outlineLevel="1">
      <c r="A116" s="8">
        <v>43739</v>
      </c>
      <c r="B116" s="113">
        <v>21059.662103999999</v>
      </c>
      <c r="C116" s="113">
        <v>16359.11538565</v>
      </c>
      <c r="D116" s="113">
        <v>15366.43232769</v>
      </c>
      <c r="E116" s="113">
        <v>9640.8040790800005</v>
      </c>
      <c r="F116" s="113">
        <v>4856.9439237799997</v>
      </c>
      <c r="G116" s="113">
        <v>868.68432483000004</v>
      </c>
      <c r="H116" s="113">
        <v>992.68305796000004</v>
      </c>
      <c r="I116" s="113">
        <v>19.393806250000001</v>
      </c>
      <c r="J116" s="113">
        <v>273.23638944999999</v>
      </c>
      <c r="K116" s="113">
        <v>700.05286225999998</v>
      </c>
      <c r="L116" s="113">
        <v>4164.8628624900002</v>
      </c>
      <c r="M116" s="113">
        <v>738.42343640000001</v>
      </c>
      <c r="N116" s="113">
        <v>2.26920871</v>
      </c>
      <c r="O116" s="113">
        <v>57.55512074</v>
      </c>
      <c r="P116" s="113">
        <v>678.59910694999996</v>
      </c>
      <c r="Q116" s="113">
        <v>3426.4394260899999</v>
      </c>
      <c r="R116" s="113">
        <v>29.532073159999999</v>
      </c>
      <c r="S116" s="113">
        <v>120.40182305</v>
      </c>
      <c r="T116" s="113">
        <v>3276.5055298799998</v>
      </c>
      <c r="U116" s="113">
        <v>535.68385585999999</v>
      </c>
      <c r="V116" s="113">
        <v>2697.33784784</v>
      </c>
      <c r="W116" s="113"/>
      <c r="X116" s="113"/>
      <c r="Y116" s="113"/>
      <c r="Z116" s="113"/>
      <c r="AA116" s="113"/>
      <c r="AB116" s="113"/>
    </row>
    <row r="117" spans="1:28" hidden="1" outlineLevel="1">
      <c r="A117" s="8">
        <v>43770</v>
      </c>
      <c r="B117" s="113">
        <v>21126.675731390002</v>
      </c>
      <c r="C117" s="113">
        <v>16577.07679585</v>
      </c>
      <c r="D117" s="113">
        <v>15625.114261639999</v>
      </c>
      <c r="E117" s="113">
        <v>9749.3137625899999</v>
      </c>
      <c r="F117" s="113">
        <v>4998.7102990200001</v>
      </c>
      <c r="G117" s="113">
        <v>877.09020003000001</v>
      </c>
      <c r="H117" s="113">
        <v>951.96253420999994</v>
      </c>
      <c r="I117" s="113">
        <v>18.346014749999998</v>
      </c>
      <c r="J117" s="113">
        <v>261.25062130999999</v>
      </c>
      <c r="K117" s="113">
        <v>672.36589815000002</v>
      </c>
      <c r="L117" s="113">
        <v>4026.3338369200001</v>
      </c>
      <c r="M117" s="113">
        <v>744.47012447999998</v>
      </c>
      <c r="N117" s="113">
        <v>2.2099801499999998</v>
      </c>
      <c r="O117" s="113">
        <v>56.348742940000001</v>
      </c>
      <c r="P117" s="113">
        <v>685.91140139000004</v>
      </c>
      <c r="Q117" s="113">
        <v>3281.8637124400002</v>
      </c>
      <c r="R117" s="113">
        <v>28.52730936</v>
      </c>
      <c r="S117" s="113">
        <v>115.65022003</v>
      </c>
      <c r="T117" s="113">
        <v>3137.6861830500002</v>
      </c>
      <c r="U117" s="113">
        <v>523.26509862</v>
      </c>
      <c r="V117" s="113">
        <v>2723.5532028600001</v>
      </c>
      <c r="W117" s="113"/>
      <c r="X117" s="113"/>
      <c r="Y117" s="113"/>
      <c r="Z117" s="113"/>
      <c r="AA117" s="113"/>
      <c r="AB117" s="113"/>
    </row>
    <row r="118" spans="1:28" hidden="1" outlineLevel="1">
      <c r="A118" s="8">
        <v>43800</v>
      </c>
      <c r="B118" s="113">
        <v>21282.327713520001</v>
      </c>
      <c r="C118" s="113">
        <v>16765.446431109998</v>
      </c>
      <c r="D118" s="113">
        <v>15825.554285800001</v>
      </c>
      <c r="E118" s="113">
        <v>9878.3268592099994</v>
      </c>
      <c r="F118" s="113">
        <v>5058.9623726700001</v>
      </c>
      <c r="G118" s="113">
        <v>888.26505392000001</v>
      </c>
      <c r="H118" s="113">
        <v>939.89214531000005</v>
      </c>
      <c r="I118" s="113">
        <v>19.300409340000002</v>
      </c>
      <c r="J118" s="113">
        <v>257.59861179000001</v>
      </c>
      <c r="K118" s="113">
        <v>662.99312418</v>
      </c>
      <c r="L118" s="113">
        <v>3957.47857828</v>
      </c>
      <c r="M118" s="113">
        <v>748.86253958999998</v>
      </c>
      <c r="N118" s="113">
        <v>2.1521505099999998</v>
      </c>
      <c r="O118" s="113">
        <v>57.477890619999997</v>
      </c>
      <c r="P118" s="113">
        <v>689.23249845999999</v>
      </c>
      <c r="Q118" s="113">
        <v>3208.6160386900001</v>
      </c>
      <c r="R118" s="113">
        <v>28.23700711</v>
      </c>
      <c r="S118" s="113">
        <v>114.11751629</v>
      </c>
      <c r="T118" s="113">
        <v>3066.2615152899998</v>
      </c>
      <c r="U118" s="113">
        <v>559.40270412999996</v>
      </c>
      <c r="V118" s="113">
        <v>2732.4187732999999</v>
      </c>
      <c r="W118" s="113"/>
      <c r="X118" s="113"/>
      <c r="Y118" s="113"/>
      <c r="Z118" s="113"/>
      <c r="AA118" s="113"/>
      <c r="AB118" s="113"/>
    </row>
    <row r="119" spans="1:28" hidden="1" outlineLevel="1">
      <c r="A119" s="8">
        <v>43831</v>
      </c>
      <c r="B119" s="113">
        <v>21785.317985019999</v>
      </c>
      <c r="C119" s="113">
        <v>17103.258680350002</v>
      </c>
      <c r="D119" s="113">
        <v>16120.16205606</v>
      </c>
      <c r="E119" s="113">
        <v>9932.2926755200006</v>
      </c>
      <c r="F119" s="113">
        <v>5295.2488419000001</v>
      </c>
      <c r="G119" s="113">
        <v>892.62053863999995</v>
      </c>
      <c r="H119" s="113">
        <v>983.09662429000002</v>
      </c>
      <c r="I119" s="113">
        <v>18.869453539999999</v>
      </c>
      <c r="J119" s="113">
        <v>271.56151640000002</v>
      </c>
      <c r="K119" s="113">
        <v>692.66565434999995</v>
      </c>
      <c r="L119" s="113">
        <v>4119.1011883000001</v>
      </c>
      <c r="M119" s="113">
        <v>743.90096977999997</v>
      </c>
      <c r="N119" s="113">
        <v>2.09345019</v>
      </c>
      <c r="O119" s="113">
        <v>56.716546829999999</v>
      </c>
      <c r="P119" s="113">
        <v>685.09097276</v>
      </c>
      <c r="Q119" s="113">
        <v>3375.2002185199999</v>
      </c>
      <c r="R119" s="113">
        <v>29.854258189999999</v>
      </c>
      <c r="S119" s="113">
        <v>119.88098663</v>
      </c>
      <c r="T119" s="113">
        <v>3225.4649737</v>
      </c>
      <c r="U119" s="113">
        <v>562.95811636999997</v>
      </c>
      <c r="V119" s="113">
        <v>3375.3957672699999</v>
      </c>
      <c r="W119" s="113"/>
      <c r="X119" s="113"/>
      <c r="Y119" s="113"/>
      <c r="Z119" s="113"/>
      <c r="AA119" s="113"/>
      <c r="AB119" s="113"/>
    </row>
    <row r="120" spans="1:28" hidden="1" outlineLevel="1">
      <c r="A120" s="8">
        <v>43862</v>
      </c>
      <c r="B120" s="113">
        <v>21734.021660769999</v>
      </c>
      <c r="C120" s="113">
        <v>17076.819218190001</v>
      </c>
      <c r="D120" s="113">
        <v>16114.51373366</v>
      </c>
      <c r="E120" s="113">
        <v>9964.1357461799998</v>
      </c>
      <c r="F120" s="113">
        <v>5250.0677920400003</v>
      </c>
      <c r="G120" s="113">
        <v>900.31019544000003</v>
      </c>
      <c r="H120" s="113">
        <v>962.30548452999994</v>
      </c>
      <c r="I120" s="113">
        <v>18.802604710000001</v>
      </c>
      <c r="J120" s="113">
        <v>268.01245247000003</v>
      </c>
      <c r="K120" s="113">
        <v>675.49042735</v>
      </c>
      <c r="L120" s="113">
        <v>4069.4122304699999</v>
      </c>
      <c r="M120" s="113">
        <v>741.78395947000001</v>
      </c>
      <c r="N120" s="113">
        <v>2.0333302799999999</v>
      </c>
      <c r="O120" s="113">
        <v>55.473605300000003</v>
      </c>
      <c r="P120" s="113">
        <v>684.27702389000001</v>
      </c>
      <c r="Q120" s="113">
        <v>3327.628271</v>
      </c>
      <c r="R120" s="113">
        <v>29.541064989999999</v>
      </c>
      <c r="S120" s="113">
        <v>118.05224052</v>
      </c>
      <c r="T120" s="113">
        <v>3180.0349654900001</v>
      </c>
      <c r="U120" s="113">
        <v>587.79021210999997</v>
      </c>
      <c r="V120" s="113">
        <v>3162.31359342</v>
      </c>
      <c r="W120" s="113"/>
      <c r="X120" s="113"/>
      <c r="Y120" s="113"/>
      <c r="Z120" s="113"/>
      <c r="AA120" s="113"/>
      <c r="AB120" s="113"/>
    </row>
    <row r="121" spans="1:28" hidden="1" outlineLevel="1">
      <c r="A121" s="8">
        <v>43891</v>
      </c>
      <c r="B121" s="113">
        <v>22284.562085509999</v>
      </c>
      <c r="C121" s="113">
        <v>17148.152307439999</v>
      </c>
      <c r="D121" s="113">
        <v>16052.20517641</v>
      </c>
      <c r="E121" s="113">
        <v>10165.68404493</v>
      </c>
      <c r="F121" s="113">
        <v>5017.5041990299997</v>
      </c>
      <c r="G121" s="113">
        <v>869.01693245000001</v>
      </c>
      <c r="H121" s="113">
        <v>1095.94713103</v>
      </c>
      <c r="I121" s="113">
        <v>21.44119238</v>
      </c>
      <c r="J121" s="113">
        <v>306.18073872000002</v>
      </c>
      <c r="K121" s="113">
        <v>768.32519993000005</v>
      </c>
      <c r="L121" s="113">
        <v>4544.6313986799996</v>
      </c>
      <c r="M121" s="113">
        <v>747.32804390000001</v>
      </c>
      <c r="N121" s="113">
        <v>1.89044067</v>
      </c>
      <c r="O121" s="113">
        <v>56.855654489999999</v>
      </c>
      <c r="P121" s="113">
        <v>688.58194874000003</v>
      </c>
      <c r="Q121" s="113">
        <v>3797.3033547800001</v>
      </c>
      <c r="R121" s="113">
        <v>33.88726999</v>
      </c>
      <c r="S121" s="113">
        <v>134.92279006000001</v>
      </c>
      <c r="T121" s="113">
        <v>3628.4932947299999</v>
      </c>
      <c r="U121" s="113">
        <v>591.77837939000005</v>
      </c>
      <c r="V121" s="113">
        <v>3569.6851458699998</v>
      </c>
      <c r="W121" s="113"/>
      <c r="X121" s="113"/>
      <c r="Y121" s="113"/>
      <c r="Z121" s="113"/>
      <c r="AA121" s="113"/>
      <c r="AB121" s="113"/>
    </row>
    <row r="122" spans="1:28" hidden="1" outlineLevel="1">
      <c r="A122" s="8">
        <v>43922</v>
      </c>
      <c r="B122" s="113">
        <v>21339.025626580002</v>
      </c>
      <c r="C122" s="113">
        <v>16433.414706269999</v>
      </c>
      <c r="D122" s="113">
        <v>15384.77831421</v>
      </c>
      <c r="E122" s="113">
        <v>9674.5526130800008</v>
      </c>
      <c r="F122" s="113">
        <v>4766.0939277500001</v>
      </c>
      <c r="G122" s="113">
        <v>944.13177338000003</v>
      </c>
      <c r="H122" s="113">
        <v>1048.6363920599999</v>
      </c>
      <c r="I122" s="113">
        <v>20.548349850000001</v>
      </c>
      <c r="J122" s="113">
        <v>293.93800692999997</v>
      </c>
      <c r="K122" s="113">
        <v>734.15003528</v>
      </c>
      <c r="L122" s="113">
        <v>4338.5845750199996</v>
      </c>
      <c r="M122" s="113">
        <v>745.45797440000001</v>
      </c>
      <c r="N122" s="113">
        <v>2.8963497999999999</v>
      </c>
      <c r="O122" s="113">
        <v>58.31214233</v>
      </c>
      <c r="P122" s="113">
        <v>684.24948227000004</v>
      </c>
      <c r="Q122" s="113">
        <v>3593.1266006199999</v>
      </c>
      <c r="R122" s="113">
        <v>32.696566750000002</v>
      </c>
      <c r="S122" s="113">
        <v>129.40215963</v>
      </c>
      <c r="T122" s="113">
        <v>3431.0278742400001</v>
      </c>
      <c r="U122" s="113">
        <v>567.02634528999999</v>
      </c>
      <c r="V122" s="113">
        <v>3434.8385121800002</v>
      </c>
      <c r="W122" s="113"/>
      <c r="X122" s="113"/>
      <c r="Y122" s="113"/>
      <c r="Z122" s="113"/>
      <c r="AA122" s="113"/>
      <c r="AB122" s="113"/>
    </row>
    <row r="123" spans="1:28" hidden="1" outlineLevel="1">
      <c r="A123" s="8">
        <v>43952</v>
      </c>
      <c r="B123" s="113">
        <v>21342.85606582</v>
      </c>
      <c r="C123" s="113">
        <v>16496.752090139998</v>
      </c>
      <c r="D123" s="113">
        <v>15446.90817984</v>
      </c>
      <c r="E123" s="113">
        <v>9859.1666246000004</v>
      </c>
      <c r="F123" s="113">
        <v>4732.88339885</v>
      </c>
      <c r="G123" s="113">
        <v>854.85815638999998</v>
      </c>
      <c r="H123" s="113">
        <v>1049.8439103000001</v>
      </c>
      <c r="I123" s="113">
        <v>22.80184126</v>
      </c>
      <c r="J123" s="113">
        <v>294.11906883</v>
      </c>
      <c r="K123" s="113">
        <v>732.92300021000005</v>
      </c>
      <c r="L123" s="113">
        <v>4311.1007175599998</v>
      </c>
      <c r="M123" s="113">
        <v>740.26977686999999</v>
      </c>
      <c r="N123" s="113">
        <v>1.8733781199999999</v>
      </c>
      <c r="O123" s="113">
        <v>56.780389460000002</v>
      </c>
      <c r="P123" s="113">
        <v>681.61600928999997</v>
      </c>
      <c r="Q123" s="113">
        <v>3570.8309406899998</v>
      </c>
      <c r="R123" s="113">
        <v>32.747165510000002</v>
      </c>
      <c r="S123" s="113">
        <v>127.99178929</v>
      </c>
      <c r="T123" s="113">
        <v>3410.0919858900002</v>
      </c>
      <c r="U123" s="113">
        <v>535.00325812000005</v>
      </c>
      <c r="V123" s="113">
        <v>3298.81825136</v>
      </c>
      <c r="W123" s="113"/>
      <c r="X123" s="113"/>
      <c r="Y123" s="113"/>
      <c r="Z123" s="113"/>
      <c r="AA123" s="113"/>
      <c r="AB123" s="113"/>
    </row>
    <row r="124" spans="1:28" hidden="1" outlineLevel="1">
      <c r="A124" s="8">
        <v>43983</v>
      </c>
      <c r="B124" s="113">
        <v>21517.402207440002</v>
      </c>
      <c r="C124" s="113">
        <v>16724.16149563</v>
      </c>
      <c r="D124" s="113">
        <v>15680.59006701</v>
      </c>
      <c r="E124" s="113">
        <v>9999.1862133499999</v>
      </c>
      <c r="F124" s="113">
        <v>4809.5638271099997</v>
      </c>
      <c r="G124" s="113">
        <v>871.84002654999995</v>
      </c>
      <c r="H124" s="113">
        <v>1043.57142862</v>
      </c>
      <c r="I124" s="113">
        <v>22.553081460000001</v>
      </c>
      <c r="J124" s="113">
        <v>292.45378631</v>
      </c>
      <c r="K124" s="113">
        <v>728.56456085000002</v>
      </c>
      <c r="L124" s="113">
        <v>4278.4040903699997</v>
      </c>
      <c r="M124" s="113">
        <v>745.13617489000001</v>
      </c>
      <c r="N124" s="113">
        <v>0.87421106000000004</v>
      </c>
      <c r="O124" s="113">
        <v>56.841539730000001</v>
      </c>
      <c r="P124" s="113">
        <v>687.42042409999999</v>
      </c>
      <c r="Q124" s="113">
        <v>3533.2679154799998</v>
      </c>
      <c r="R124" s="113">
        <v>32.616010619999997</v>
      </c>
      <c r="S124" s="113">
        <v>120.4632838</v>
      </c>
      <c r="T124" s="113">
        <v>3380.1886210600001</v>
      </c>
      <c r="U124" s="113">
        <v>514.83662144000004</v>
      </c>
      <c r="V124" s="113">
        <v>2685.3948374699999</v>
      </c>
      <c r="W124" s="113"/>
      <c r="X124" s="113"/>
      <c r="Y124" s="113"/>
      <c r="Z124" s="113"/>
      <c r="AA124" s="113"/>
      <c r="AB124" s="113"/>
    </row>
    <row r="125" spans="1:28" hidden="1" outlineLevel="1">
      <c r="A125" s="8">
        <v>44013</v>
      </c>
      <c r="B125" s="113">
        <v>21865.729488770001</v>
      </c>
      <c r="C125" s="113">
        <v>16939.02817908</v>
      </c>
      <c r="D125" s="113">
        <v>15853.497304160001</v>
      </c>
      <c r="E125" s="113">
        <v>10088.44713405</v>
      </c>
      <c r="F125" s="113">
        <v>4888.68749071</v>
      </c>
      <c r="G125" s="113">
        <v>876.36267940000005</v>
      </c>
      <c r="H125" s="113">
        <v>1085.5308749200001</v>
      </c>
      <c r="I125" s="113">
        <v>23.530886850000002</v>
      </c>
      <c r="J125" s="113">
        <v>303.47770939999998</v>
      </c>
      <c r="K125" s="113">
        <v>758.52227866999999</v>
      </c>
      <c r="L125" s="113">
        <v>4396.2276521000003</v>
      </c>
      <c r="M125" s="113">
        <v>751.57066950000001</v>
      </c>
      <c r="N125" s="113">
        <v>3.03421092</v>
      </c>
      <c r="O125" s="113">
        <v>54.946524719999999</v>
      </c>
      <c r="P125" s="113">
        <v>693.58993385999997</v>
      </c>
      <c r="Q125" s="113">
        <v>3644.6569826</v>
      </c>
      <c r="R125" s="113">
        <v>33.975068489999998</v>
      </c>
      <c r="S125" s="113">
        <v>125.5939934</v>
      </c>
      <c r="T125" s="113">
        <v>3485.0879207100002</v>
      </c>
      <c r="U125" s="113">
        <v>530.47365759000002</v>
      </c>
      <c r="V125" s="113">
        <v>3369.0377180999999</v>
      </c>
      <c r="W125" s="113"/>
      <c r="X125" s="113"/>
      <c r="Y125" s="113"/>
      <c r="Z125" s="113"/>
      <c r="AA125" s="113"/>
      <c r="AB125" s="113"/>
    </row>
    <row r="126" spans="1:28" hidden="1" outlineLevel="1">
      <c r="A126" s="8">
        <v>44044</v>
      </c>
      <c r="B126" s="113">
        <v>22169.615438069999</v>
      </c>
      <c r="C126" s="113">
        <v>17278.878184540001</v>
      </c>
      <c r="D126" s="113">
        <v>16198.57682683</v>
      </c>
      <c r="E126" s="113">
        <v>10291.26047664</v>
      </c>
      <c r="F126" s="113">
        <v>5020.0960478400002</v>
      </c>
      <c r="G126" s="113">
        <v>887.22030235</v>
      </c>
      <c r="H126" s="113">
        <v>1080.30135771</v>
      </c>
      <c r="I126" s="113">
        <v>24.259272249999999</v>
      </c>
      <c r="J126" s="113">
        <v>301.75760142000001</v>
      </c>
      <c r="K126" s="113">
        <v>754.28448404000005</v>
      </c>
      <c r="L126" s="113">
        <v>4347.37541427</v>
      </c>
      <c r="M126" s="113">
        <v>756.78669665999996</v>
      </c>
      <c r="N126" s="113">
        <v>2.2618619600000001</v>
      </c>
      <c r="O126" s="113">
        <v>54.996526580000001</v>
      </c>
      <c r="P126" s="113">
        <v>699.52830812000002</v>
      </c>
      <c r="Q126" s="113">
        <v>3590.58871761</v>
      </c>
      <c r="R126" s="113">
        <v>33.847938730000003</v>
      </c>
      <c r="S126" s="113">
        <v>124.7699805</v>
      </c>
      <c r="T126" s="113">
        <v>3431.9707983799999</v>
      </c>
      <c r="U126" s="113">
        <v>543.36183926000001</v>
      </c>
      <c r="V126" s="113">
        <v>3361.5630571699999</v>
      </c>
      <c r="W126" s="113"/>
      <c r="X126" s="113"/>
      <c r="Y126" s="113"/>
      <c r="Z126" s="113"/>
      <c r="AA126" s="113"/>
      <c r="AB126" s="113"/>
    </row>
    <row r="127" spans="1:28" hidden="1" outlineLevel="1">
      <c r="A127" s="8">
        <v>44075</v>
      </c>
      <c r="B127" s="113">
        <v>21853.287104399998</v>
      </c>
      <c r="C127" s="113">
        <v>16868.817173129999</v>
      </c>
      <c r="D127" s="113">
        <v>16110.756441719999</v>
      </c>
      <c r="E127" s="113">
        <v>10165.0430574</v>
      </c>
      <c r="F127" s="113">
        <v>5057.4613293000002</v>
      </c>
      <c r="G127" s="113">
        <v>888.25205501999994</v>
      </c>
      <c r="H127" s="113">
        <v>758.06073141000002</v>
      </c>
      <c r="I127" s="113">
        <v>17.470279529999999</v>
      </c>
      <c r="J127" s="113">
        <v>307.90485575999998</v>
      </c>
      <c r="K127" s="113">
        <v>432.68559612000001</v>
      </c>
      <c r="L127" s="113">
        <v>4417.8569447199998</v>
      </c>
      <c r="M127" s="113">
        <v>760.80167764999999</v>
      </c>
      <c r="N127" s="113">
        <v>1.79590022</v>
      </c>
      <c r="O127" s="113">
        <v>55.024097470000001</v>
      </c>
      <c r="P127" s="113">
        <v>703.98167995999995</v>
      </c>
      <c r="Q127" s="113">
        <v>3657.0552670699999</v>
      </c>
      <c r="R127" s="113">
        <v>34.998504689999997</v>
      </c>
      <c r="S127" s="113">
        <v>128.19079416</v>
      </c>
      <c r="T127" s="113">
        <v>3493.86596822</v>
      </c>
      <c r="U127" s="113">
        <v>566.61298654999996</v>
      </c>
      <c r="V127" s="113">
        <v>3413.0922015199999</v>
      </c>
      <c r="W127" s="113"/>
      <c r="X127" s="113"/>
      <c r="Y127" s="113"/>
      <c r="Z127" s="113"/>
      <c r="AA127" s="113"/>
      <c r="AB127" s="113"/>
    </row>
    <row r="128" spans="1:28" hidden="1" outlineLevel="1">
      <c r="A128" s="8">
        <v>44105</v>
      </c>
      <c r="B128" s="113">
        <v>21004.182866980002</v>
      </c>
      <c r="C128" s="113">
        <v>16396.88706501</v>
      </c>
      <c r="D128" s="113">
        <v>15868.43021056</v>
      </c>
      <c r="E128" s="113">
        <v>9811.7185321899997</v>
      </c>
      <c r="F128" s="113">
        <v>5156.4246531600002</v>
      </c>
      <c r="G128" s="113">
        <v>900.28702521000002</v>
      </c>
      <c r="H128" s="113">
        <v>528.45685445000004</v>
      </c>
      <c r="I128" s="113">
        <v>14.798577290000001</v>
      </c>
      <c r="J128" s="113">
        <v>152.51287454000001</v>
      </c>
      <c r="K128" s="113">
        <v>361.14540262000003</v>
      </c>
      <c r="L128" s="113">
        <v>4061.1423777599998</v>
      </c>
      <c r="M128" s="113">
        <v>750.18070947000001</v>
      </c>
      <c r="N128" s="113">
        <v>1.5447931800000001</v>
      </c>
      <c r="O128" s="113">
        <v>50.067866209999998</v>
      </c>
      <c r="P128" s="113">
        <v>698.56805008000003</v>
      </c>
      <c r="Q128" s="113">
        <v>3310.96166829</v>
      </c>
      <c r="R128" s="113">
        <v>27.158945920000001</v>
      </c>
      <c r="S128" s="113">
        <v>95.901733239999999</v>
      </c>
      <c r="T128" s="113">
        <v>3187.9009891300002</v>
      </c>
      <c r="U128" s="113">
        <v>546.15342421000003</v>
      </c>
      <c r="V128" s="113">
        <v>3199.0478671199999</v>
      </c>
      <c r="W128" s="113"/>
      <c r="X128" s="113"/>
      <c r="Y128" s="113"/>
      <c r="Z128" s="113"/>
      <c r="AA128" s="113"/>
      <c r="AB128" s="113"/>
    </row>
    <row r="129" spans="1:28" hidden="1" outlineLevel="1">
      <c r="A129" s="8">
        <v>44136</v>
      </c>
      <c r="B129" s="113">
        <v>20894.094715610001</v>
      </c>
      <c r="C129" s="113">
        <v>16655.781103519999</v>
      </c>
      <c r="D129" s="113">
        <v>16146.226384170001</v>
      </c>
      <c r="E129" s="113">
        <v>9967.9974834099994</v>
      </c>
      <c r="F129" s="113">
        <v>5288.0475847600001</v>
      </c>
      <c r="G129" s="113">
        <v>890.18131600000004</v>
      </c>
      <c r="H129" s="113">
        <v>509.55471935000003</v>
      </c>
      <c r="I129" s="113">
        <v>14.214435679999999</v>
      </c>
      <c r="J129" s="113">
        <v>138.02047807</v>
      </c>
      <c r="K129" s="113">
        <v>357.3198056</v>
      </c>
      <c r="L129" s="113">
        <v>3681.2841918700001</v>
      </c>
      <c r="M129" s="113">
        <v>713.66909548000001</v>
      </c>
      <c r="N129" s="113">
        <v>1.2913562000000001</v>
      </c>
      <c r="O129" s="113">
        <v>52.025122189999998</v>
      </c>
      <c r="P129" s="113">
        <v>660.35261708999997</v>
      </c>
      <c r="Q129" s="113">
        <v>2967.61509639</v>
      </c>
      <c r="R129" s="113">
        <v>27.289701409999999</v>
      </c>
      <c r="S129" s="113">
        <v>95.667716990000002</v>
      </c>
      <c r="T129" s="113">
        <v>2844.6576779900001</v>
      </c>
      <c r="U129" s="113">
        <v>557.02942022000002</v>
      </c>
      <c r="V129" s="113">
        <v>3029.7017791899998</v>
      </c>
      <c r="W129" s="113"/>
      <c r="X129" s="113"/>
      <c r="Y129" s="113"/>
      <c r="Z129" s="113"/>
      <c r="AA129" s="113"/>
      <c r="AB129" s="113"/>
    </row>
    <row r="130" spans="1:28" hidden="1" outlineLevel="1">
      <c r="A130" s="8">
        <v>44166</v>
      </c>
      <c r="B130" s="113">
        <v>20114.240197319999</v>
      </c>
      <c r="C130" s="113">
        <v>16527.062598460001</v>
      </c>
      <c r="D130" s="113">
        <v>16207.10429053</v>
      </c>
      <c r="E130" s="113">
        <v>9956.3063753700008</v>
      </c>
      <c r="F130" s="113">
        <v>5366.0490387700002</v>
      </c>
      <c r="G130" s="113">
        <v>884.74887638999996</v>
      </c>
      <c r="H130" s="113">
        <v>319.95830792999999</v>
      </c>
      <c r="I130" s="113">
        <v>12.93846692</v>
      </c>
      <c r="J130" s="113">
        <v>65.996202210000007</v>
      </c>
      <c r="K130" s="113">
        <v>241.02363879999999</v>
      </c>
      <c r="L130" s="113">
        <v>2959.2134205399998</v>
      </c>
      <c r="M130" s="113">
        <v>726.02866069000004</v>
      </c>
      <c r="N130" s="113">
        <v>1.03662733</v>
      </c>
      <c r="O130" s="113">
        <v>52.693585730000002</v>
      </c>
      <c r="P130" s="113">
        <v>672.29844763000006</v>
      </c>
      <c r="Q130" s="113">
        <v>2233.1847598499999</v>
      </c>
      <c r="R130" s="113">
        <v>27.18759743</v>
      </c>
      <c r="S130" s="113">
        <v>82.420231270000002</v>
      </c>
      <c r="T130" s="113">
        <v>2123.5769311499998</v>
      </c>
      <c r="U130" s="113">
        <v>627.96417831999997</v>
      </c>
      <c r="V130" s="113">
        <v>2655.7414154200001</v>
      </c>
      <c r="W130" s="113"/>
      <c r="X130" s="113"/>
      <c r="Y130" s="113"/>
      <c r="Z130" s="113"/>
      <c r="AA130" s="113"/>
      <c r="AB130" s="113"/>
    </row>
    <row r="131" spans="1:28" hidden="1" outlineLevel="1">
      <c r="A131" s="8">
        <v>44197</v>
      </c>
      <c r="B131" s="113">
        <v>20233.61150078</v>
      </c>
      <c r="C131" s="113">
        <v>16620.55309632</v>
      </c>
      <c r="D131" s="113">
        <v>16301.404892930001</v>
      </c>
      <c r="E131" s="113">
        <v>9960.9602892799994</v>
      </c>
      <c r="F131" s="113">
        <v>5432.2739668900003</v>
      </c>
      <c r="G131" s="113">
        <v>908.17063675999998</v>
      </c>
      <c r="H131" s="113">
        <v>319.14820338999999</v>
      </c>
      <c r="I131" s="113">
        <v>12.80011661</v>
      </c>
      <c r="J131" s="113">
        <v>65.945701819999996</v>
      </c>
      <c r="K131" s="113">
        <v>240.40238496000001</v>
      </c>
      <c r="L131" s="113">
        <v>2963.5185202600001</v>
      </c>
      <c r="M131" s="113">
        <v>728.99082797999995</v>
      </c>
      <c r="N131" s="113">
        <v>0.90687664999999995</v>
      </c>
      <c r="O131" s="113">
        <v>51.137809429999997</v>
      </c>
      <c r="P131" s="113">
        <v>676.94614190000004</v>
      </c>
      <c r="Q131" s="113">
        <v>2234.5276922799999</v>
      </c>
      <c r="R131" s="113">
        <v>27.192218100000002</v>
      </c>
      <c r="S131" s="113">
        <v>81.901495940000004</v>
      </c>
      <c r="T131" s="113">
        <v>2125.4339782400002</v>
      </c>
      <c r="U131" s="113">
        <v>649.53988419999996</v>
      </c>
      <c r="V131" s="113">
        <v>2678.75948758</v>
      </c>
      <c r="W131" s="113"/>
      <c r="X131" s="113"/>
      <c r="Y131" s="113"/>
      <c r="Z131" s="113"/>
      <c r="AA131" s="113"/>
      <c r="AB131" s="113"/>
    </row>
    <row r="132" spans="1:28" hidden="1" outlineLevel="1">
      <c r="A132" s="8">
        <v>44228</v>
      </c>
      <c r="B132" s="113">
        <v>20188.259441990002</v>
      </c>
      <c r="C132" s="113">
        <v>16662.805165139998</v>
      </c>
      <c r="D132" s="113">
        <v>16367.15233913</v>
      </c>
      <c r="E132" s="113">
        <v>9899.4438401200005</v>
      </c>
      <c r="F132" s="113">
        <v>5546.6195128299996</v>
      </c>
      <c r="G132" s="113">
        <v>921.08898618000001</v>
      </c>
      <c r="H132" s="113">
        <v>295.65282601000001</v>
      </c>
      <c r="I132" s="113">
        <v>12.44731629</v>
      </c>
      <c r="J132" s="113">
        <v>60.303484519999998</v>
      </c>
      <c r="K132" s="113">
        <v>222.9020252</v>
      </c>
      <c r="L132" s="113">
        <v>2841.0485895699999</v>
      </c>
      <c r="M132" s="113">
        <v>734.79140998000003</v>
      </c>
      <c r="N132" s="113">
        <v>0.83958054000000004</v>
      </c>
      <c r="O132" s="113">
        <v>54.416166160000003</v>
      </c>
      <c r="P132" s="113">
        <v>679.53566327999999</v>
      </c>
      <c r="Q132" s="113">
        <v>2106.2571795899999</v>
      </c>
      <c r="R132" s="113">
        <v>26.36382802</v>
      </c>
      <c r="S132" s="113">
        <v>68.914768010000003</v>
      </c>
      <c r="T132" s="113">
        <v>2010.9785835600001</v>
      </c>
      <c r="U132" s="113">
        <v>684.40568728000005</v>
      </c>
      <c r="V132" s="113">
        <v>2271.7089643200002</v>
      </c>
      <c r="W132" s="113"/>
      <c r="X132" s="113"/>
      <c r="Y132" s="113"/>
      <c r="Z132" s="113"/>
      <c r="AA132" s="113"/>
      <c r="AB132" s="113"/>
    </row>
    <row r="133" spans="1:28" hidden="1" outlineLevel="1">
      <c r="A133" s="8">
        <v>44256</v>
      </c>
      <c r="B133" s="113">
        <v>20467.443522739999</v>
      </c>
      <c r="C133" s="113">
        <v>16952.993214720002</v>
      </c>
      <c r="D133" s="113">
        <v>16661.96020275</v>
      </c>
      <c r="E133" s="113">
        <v>10143.28255729</v>
      </c>
      <c r="F133" s="113">
        <v>5590.71320689</v>
      </c>
      <c r="G133" s="113">
        <v>927.96443856999997</v>
      </c>
      <c r="H133" s="113">
        <v>291.03301197000002</v>
      </c>
      <c r="I133" s="113">
        <v>13.62825099</v>
      </c>
      <c r="J133" s="113">
        <v>60.294743709999999</v>
      </c>
      <c r="K133" s="113">
        <v>217.11001726999999</v>
      </c>
      <c r="L133" s="113">
        <v>2803.6720653699999</v>
      </c>
      <c r="M133" s="113">
        <v>743.62360173000002</v>
      </c>
      <c r="N133" s="113">
        <v>0.40521156000000003</v>
      </c>
      <c r="O133" s="113">
        <v>56.443527840000002</v>
      </c>
      <c r="P133" s="113">
        <v>686.77486233000002</v>
      </c>
      <c r="Q133" s="113">
        <v>2060.0484636400001</v>
      </c>
      <c r="R133" s="113">
        <v>26.40123638</v>
      </c>
      <c r="S133" s="113">
        <v>68.422214109999999</v>
      </c>
      <c r="T133" s="113">
        <v>1965.22501315</v>
      </c>
      <c r="U133" s="113">
        <v>710.77824265000004</v>
      </c>
      <c r="V133" s="113">
        <v>2293.8337345599998</v>
      </c>
      <c r="W133" s="113"/>
      <c r="X133" s="113"/>
      <c r="Y133" s="113"/>
      <c r="Z133" s="113"/>
      <c r="AA133" s="113"/>
      <c r="AB133" s="113"/>
    </row>
    <row r="134" spans="1:28" hidden="1" outlineLevel="1">
      <c r="A134" s="8">
        <v>44287</v>
      </c>
      <c r="B134" s="113">
        <v>20713.263400349999</v>
      </c>
      <c r="C134" s="113">
        <v>17164.354871700001</v>
      </c>
      <c r="D134" s="113">
        <v>16877.784012669999</v>
      </c>
      <c r="E134" s="113">
        <v>10211.639901250001</v>
      </c>
      <c r="F134" s="113">
        <v>5715.4544604000002</v>
      </c>
      <c r="G134" s="113">
        <v>950.68965102000004</v>
      </c>
      <c r="H134" s="113">
        <v>286.57085903000001</v>
      </c>
      <c r="I134" s="113">
        <v>8.6912550100000008</v>
      </c>
      <c r="J134" s="113">
        <v>61.077330529999998</v>
      </c>
      <c r="K134" s="113">
        <v>216.80227349</v>
      </c>
      <c r="L134" s="113">
        <v>2781.5615662199998</v>
      </c>
      <c r="M134" s="113">
        <v>757.83248698</v>
      </c>
      <c r="N134" s="113">
        <v>0.35156690000000002</v>
      </c>
      <c r="O134" s="113">
        <v>58.31696144</v>
      </c>
      <c r="P134" s="113">
        <v>699.16395864000003</v>
      </c>
      <c r="Q134" s="113">
        <v>2023.7290792399999</v>
      </c>
      <c r="R134" s="113">
        <v>4.5182738699999998</v>
      </c>
      <c r="S134" s="113">
        <v>69.551003499999993</v>
      </c>
      <c r="T134" s="113">
        <v>1949.6598018699999</v>
      </c>
      <c r="U134" s="113">
        <v>767.34696242999996</v>
      </c>
      <c r="V134" s="113">
        <v>2318.3644740499999</v>
      </c>
      <c r="W134" s="113"/>
      <c r="X134" s="113"/>
      <c r="Y134" s="113"/>
      <c r="Z134" s="113"/>
      <c r="AA134" s="113"/>
      <c r="AB134" s="113"/>
    </row>
    <row r="135" spans="1:28" hidden="1" outlineLevel="1">
      <c r="A135" s="8">
        <v>44317</v>
      </c>
      <c r="B135" s="113">
        <v>21006.97201066</v>
      </c>
      <c r="C135" s="113">
        <v>17507.115488179999</v>
      </c>
      <c r="D135" s="113">
        <v>17323.8149681</v>
      </c>
      <c r="E135" s="113">
        <v>10540.566127210001</v>
      </c>
      <c r="F135" s="113">
        <v>5822.4002991799998</v>
      </c>
      <c r="G135" s="113">
        <v>960.84854170999995</v>
      </c>
      <c r="H135" s="113">
        <v>183.30052008000001</v>
      </c>
      <c r="I135" s="113">
        <v>7.2432673799999998</v>
      </c>
      <c r="J135" s="113">
        <v>11.52121049</v>
      </c>
      <c r="K135" s="113">
        <v>164.53604221000001</v>
      </c>
      <c r="L135" s="113">
        <v>2728.4183278099999</v>
      </c>
      <c r="M135" s="113">
        <v>773.43015116000004</v>
      </c>
      <c r="N135" s="113">
        <v>0.29707612999999999</v>
      </c>
      <c r="O135" s="113">
        <v>58.208851379999999</v>
      </c>
      <c r="P135" s="113">
        <v>714.92422365000004</v>
      </c>
      <c r="Q135" s="113">
        <v>1954.98817665</v>
      </c>
      <c r="R135" s="113">
        <v>4.4904272799999996</v>
      </c>
      <c r="S135" s="113">
        <v>44.805759020000004</v>
      </c>
      <c r="T135" s="113">
        <v>1905.69199035</v>
      </c>
      <c r="U135" s="113">
        <v>771.43819467000003</v>
      </c>
      <c r="V135" s="113">
        <v>2308.9552020599999</v>
      </c>
      <c r="W135" s="113"/>
      <c r="X135" s="113"/>
      <c r="Y135" s="113"/>
      <c r="Z135" s="113"/>
      <c r="AA135" s="113"/>
      <c r="AB135" s="113"/>
    </row>
    <row r="136" spans="1:28" hidden="1" outlineLevel="1">
      <c r="A136" s="8">
        <v>44348</v>
      </c>
      <c r="B136" s="113">
        <v>21330.74303419</v>
      </c>
      <c r="C136" s="113">
        <v>17854.087998949999</v>
      </c>
      <c r="D136" s="113">
        <v>17678.197311370001</v>
      </c>
      <c r="E136" s="113">
        <v>10754.28865058</v>
      </c>
      <c r="F136" s="113">
        <v>5935.0155663300002</v>
      </c>
      <c r="G136" s="113">
        <v>988.89309446000004</v>
      </c>
      <c r="H136" s="113">
        <v>175.89068757999999</v>
      </c>
      <c r="I136" s="113">
        <v>7.2144356399999996</v>
      </c>
      <c r="J136" s="113">
        <v>11.36312775</v>
      </c>
      <c r="K136" s="113">
        <v>157.31312419</v>
      </c>
      <c r="L136" s="113">
        <v>2631.85901414</v>
      </c>
      <c r="M136" s="113">
        <v>789.85893195999995</v>
      </c>
      <c r="N136" s="113">
        <v>0.38588961999999999</v>
      </c>
      <c r="O136" s="113">
        <v>59.087250570000002</v>
      </c>
      <c r="P136" s="113">
        <v>730.38579176999997</v>
      </c>
      <c r="Q136" s="113">
        <v>1842.0000821799999</v>
      </c>
      <c r="R136" s="113">
        <v>4.6750886100000004</v>
      </c>
      <c r="S136" s="113">
        <v>44.016048009999999</v>
      </c>
      <c r="T136" s="113">
        <v>1793.30894556</v>
      </c>
      <c r="U136" s="113">
        <v>844.79602109999996</v>
      </c>
      <c r="V136" s="113">
        <v>2307.6721716000002</v>
      </c>
      <c r="W136" s="113"/>
      <c r="X136" s="113"/>
      <c r="Y136" s="113"/>
      <c r="Z136" s="113"/>
      <c r="AA136" s="113"/>
      <c r="AB136" s="113"/>
    </row>
    <row r="137" spans="1:28" hidden="1" outlineLevel="1">
      <c r="A137" s="8">
        <v>44378</v>
      </c>
      <c r="B137" s="113">
        <v>21693.710008450002</v>
      </c>
      <c r="C137" s="113">
        <v>18220.50545511</v>
      </c>
      <c r="D137" s="113">
        <v>18046.995617429999</v>
      </c>
      <c r="E137" s="113">
        <v>10952.737219590001</v>
      </c>
      <c r="F137" s="113">
        <v>6081.4934728500002</v>
      </c>
      <c r="G137" s="113">
        <v>1012.7649249900001</v>
      </c>
      <c r="H137" s="113">
        <v>173.50983768</v>
      </c>
      <c r="I137" s="113">
        <v>7.0145871499999997</v>
      </c>
      <c r="J137" s="113">
        <v>11.239609010000001</v>
      </c>
      <c r="K137" s="113">
        <v>155.25564152000001</v>
      </c>
      <c r="L137" s="113">
        <v>2614.2183880900002</v>
      </c>
      <c r="M137" s="113">
        <v>823.00570172000005</v>
      </c>
      <c r="N137" s="113">
        <v>0.33094086</v>
      </c>
      <c r="O137" s="113">
        <v>62.458470210000002</v>
      </c>
      <c r="P137" s="113">
        <v>760.21629065000002</v>
      </c>
      <c r="Q137" s="113">
        <v>1791.21268637</v>
      </c>
      <c r="R137" s="113">
        <v>4.6377772200000003</v>
      </c>
      <c r="S137" s="113">
        <v>41.96924903</v>
      </c>
      <c r="T137" s="113">
        <v>1744.60566012</v>
      </c>
      <c r="U137" s="113">
        <v>858.98616525</v>
      </c>
      <c r="V137" s="113">
        <v>2329.48338569</v>
      </c>
      <c r="W137" s="113"/>
      <c r="X137" s="113"/>
      <c r="Y137" s="113"/>
      <c r="Z137" s="113"/>
      <c r="AA137" s="113"/>
      <c r="AB137" s="113"/>
    </row>
    <row r="138" spans="1:28" hidden="1" outlineLevel="1">
      <c r="A138" s="8">
        <v>44409</v>
      </c>
      <c r="B138" s="113">
        <v>22343.247337680001</v>
      </c>
      <c r="C138" s="113">
        <v>18821.698330499999</v>
      </c>
      <c r="D138" s="113">
        <v>18649.813729519999</v>
      </c>
      <c r="E138" s="113">
        <v>11362.36300279</v>
      </c>
      <c r="F138" s="113">
        <v>6254.6336100400003</v>
      </c>
      <c r="G138" s="113">
        <v>1032.8171166899999</v>
      </c>
      <c r="H138" s="113">
        <v>171.88460097999999</v>
      </c>
      <c r="I138" s="113">
        <v>6.9950384400000001</v>
      </c>
      <c r="J138" s="113">
        <v>11.221371749999999</v>
      </c>
      <c r="K138" s="113">
        <v>153.66819079000001</v>
      </c>
      <c r="L138" s="113">
        <v>2620.7122266199999</v>
      </c>
      <c r="M138" s="113">
        <v>833.34534987999996</v>
      </c>
      <c r="N138" s="113">
        <v>0.13343809000000001</v>
      </c>
      <c r="O138" s="113">
        <v>65.032199469999995</v>
      </c>
      <c r="P138" s="113">
        <v>768.17971232000002</v>
      </c>
      <c r="Q138" s="113">
        <v>1787.36687674</v>
      </c>
      <c r="R138" s="113">
        <v>4.4229589200000001</v>
      </c>
      <c r="S138" s="113">
        <v>42.023966590000001</v>
      </c>
      <c r="T138" s="113">
        <v>1740.9199512299999</v>
      </c>
      <c r="U138" s="113">
        <v>900.83678055999997</v>
      </c>
      <c r="V138" s="113">
        <v>2332.1779032300001</v>
      </c>
      <c r="W138" s="113"/>
      <c r="X138" s="113"/>
      <c r="Y138" s="113"/>
      <c r="Z138" s="113"/>
      <c r="AA138" s="113"/>
      <c r="AB138" s="113"/>
    </row>
    <row r="139" spans="1:28" hidden="1" outlineLevel="1">
      <c r="A139" s="8">
        <v>44440</v>
      </c>
      <c r="B139" s="113">
        <v>22572.753573509999</v>
      </c>
      <c r="C139" s="113">
        <v>19007.944642499999</v>
      </c>
      <c r="D139" s="113">
        <v>18843.951236360001</v>
      </c>
      <c r="E139" s="113">
        <v>11012.855717369999</v>
      </c>
      <c r="F139" s="113">
        <v>6767.2218552300001</v>
      </c>
      <c r="G139" s="113">
        <v>1063.87366376</v>
      </c>
      <c r="H139" s="113">
        <v>163.99340613999999</v>
      </c>
      <c r="I139" s="113">
        <v>4.9936418400000004</v>
      </c>
      <c r="J139" s="113">
        <v>11.100152230000001</v>
      </c>
      <c r="K139" s="113">
        <v>147.89961206999999</v>
      </c>
      <c r="L139" s="113">
        <v>2600.32254134</v>
      </c>
      <c r="M139" s="113">
        <v>858.26580802000001</v>
      </c>
      <c r="N139" s="113">
        <v>7.7480510000000002E-2</v>
      </c>
      <c r="O139" s="113">
        <v>68.045944610000006</v>
      </c>
      <c r="P139" s="113">
        <v>790.14238290000003</v>
      </c>
      <c r="Q139" s="113">
        <v>1742.0567333199999</v>
      </c>
      <c r="R139" s="113">
        <v>4.3881416800000004</v>
      </c>
      <c r="S139" s="113">
        <v>41.392327209999998</v>
      </c>
      <c r="T139" s="113">
        <v>1696.2762644300001</v>
      </c>
      <c r="U139" s="113">
        <v>964.48638966999999</v>
      </c>
      <c r="V139" s="113">
        <v>2384.1294713699999</v>
      </c>
      <c r="W139" s="113"/>
      <c r="X139" s="113"/>
      <c r="Y139" s="113"/>
      <c r="Z139" s="113"/>
      <c r="AA139" s="113"/>
      <c r="AB139" s="113"/>
    </row>
    <row r="140" spans="1:28" hidden="1" outlineLevel="1">
      <c r="A140" s="8">
        <v>44470</v>
      </c>
      <c r="B140" s="113">
        <v>22606.446139129999</v>
      </c>
      <c r="C140" s="113">
        <v>19152.510050329998</v>
      </c>
      <c r="D140" s="113">
        <v>19000.963059459998</v>
      </c>
      <c r="E140" s="113">
        <v>10903.2997117</v>
      </c>
      <c r="F140" s="113">
        <v>6841.7618889900004</v>
      </c>
      <c r="G140" s="113">
        <v>1255.9014587700001</v>
      </c>
      <c r="H140" s="113">
        <v>151.54699087</v>
      </c>
      <c r="I140" s="113">
        <v>4.7185164300000002</v>
      </c>
      <c r="J140" s="113">
        <v>10.997801259999999</v>
      </c>
      <c r="K140" s="113">
        <v>135.83067317999999</v>
      </c>
      <c r="L140" s="113">
        <v>2490.5435204599999</v>
      </c>
      <c r="M140" s="113">
        <v>883.33822167999995</v>
      </c>
      <c r="N140" s="113">
        <v>4.6789839999999999E-2</v>
      </c>
      <c r="O140" s="113">
        <v>69.56243929</v>
      </c>
      <c r="P140" s="113">
        <v>813.72899255000004</v>
      </c>
      <c r="Q140" s="113">
        <v>1607.20529878</v>
      </c>
      <c r="R140" s="113">
        <v>4.3591924200000003</v>
      </c>
      <c r="S140" s="113">
        <v>40.897276290000001</v>
      </c>
      <c r="T140" s="113">
        <v>1561.94883007</v>
      </c>
      <c r="U140" s="113">
        <v>963.39256834000003</v>
      </c>
      <c r="V140" s="113">
        <v>2283.8172303199999</v>
      </c>
      <c r="W140" s="113"/>
      <c r="X140" s="113"/>
      <c r="Y140" s="113"/>
      <c r="Z140" s="113"/>
      <c r="AA140" s="113"/>
      <c r="AB140" s="113"/>
    </row>
    <row r="141" spans="1:28" hidden="1" outlineLevel="1">
      <c r="A141" s="8">
        <v>44501</v>
      </c>
      <c r="B141" s="113">
        <v>23033.303528209999</v>
      </c>
      <c r="C141" s="113">
        <v>19526.143423149999</v>
      </c>
      <c r="D141" s="113">
        <v>19371.89370637</v>
      </c>
      <c r="E141" s="113">
        <v>11263.504480219999</v>
      </c>
      <c r="F141" s="113">
        <v>6976.3508436299999</v>
      </c>
      <c r="G141" s="113">
        <v>1132.0383825199999</v>
      </c>
      <c r="H141" s="113">
        <v>154.24971678</v>
      </c>
      <c r="I141" s="113">
        <v>4.9149435600000002</v>
      </c>
      <c r="J141" s="113">
        <v>11.33385921</v>
      </c>
      <c r="K141" s="113">
        <v>138.00091401</v>
      </c>
      <c r="L141" s="113">
        <v>2530.42875602</v>
      </c>
      <c r="M141" s="113">
        <v>906.42503971999997</v>
      </c>
      <c r="N141" s="113">
        <v>1.595972E-2</v>
      </c>
      <c r="O141" s="113">
        <v>68.551309320000001</v>
      </c>
      <c r="P141" s="113">
        <v>837.85777068000004</v>
      </c>
      <c r="Q141" s="113">
        <v>1624.0037163</v>
      </c>
      <c r="R141" s="113">
        <v>4.5109350700000004</v>
      </c>
      <c r="S141" s="113">
        <v>41.891172169999997</v>
      </c>
      <c r="T141" s="113">
        <v>1577.6016090600001</v>
      </c>
      <c r="U141" s="113">
        <v>976.73134904000005</v>
      </c>
      <c r="V141" s="113">
        <v>2340.6113509199999</v>
      </c>
      <c r="W141" s="113"/>
      <c r="X141" s="113"/>
      <c r="Y141" s="113"/>
      <c r="Z141" s="113"/>
      <c r="AA141" s="113"/>
      <c r="AB141" s="113"/>
    </row>
    <row r="142" spans="1:28" hidden="1" outlineLevel="1">
      <c r="A142" s="8">
        <v>44531</v>
      </c>
      <c r="B142" s="113">
        <v>23146.521888949999</v>
      </c>
      <c r="C142" s="113">
        <v>19612.849269220002</v>
      </c>
      <c r="D142" s="113">
        <v>19457.598711670002</v>
      </c>
      <c r="E142" s="113">
        <v>11346.720992119999</v>
      </c>
      <c r="F142" s="113">
        <v>6959.9852450999997</v>
      </c>
      <c r="G142" s="113">
        <v>1150.89247445</v>
      </c>
      <c r="H142" s="113">
        <v>155.25055755</v>
      </c>
      <c r="I142" s="113">
        <v>4.76954937</v>
      </c>
      <c r="J142" s="113">
        <v>11.33931915</v>
      </c>
      <c r="K142" s="113">
        <v>139.14168903000001</v>
      </c>
      <c r="L142" s="113">
        <v>2524.1026082899998</v>
      </c>
      <c r="M142" s="113">
        <v>916.65527837000002</v>
      </c>
      <c r="N142" s="113">
        <v>0</v>
      </c>
      <c r="O142" s="113">
        <v>70.544181399999999</v>
      </c>
      <c r="P142" s="113">
        <v>846.11109696999995</v>
      </c>
      <c r="Q142" s="113">
        <v>1607.4473299199999</v>
      </c>
      <c r="R142" s="113">
        <v>4.5401042299999999</v>
      </c>
      <c r="S142" s="113">
        <v>42.053400019999998</v>
      </c>
      <c r="T142" s="113">
        <v>1560.8538256700001</v>
      </c>
      <c r="U142" s="113">
        <v>1009.57001144</v>
      </c>
      <c r="V142" s="113">
        <v>1959.3936809300001</v>
      </c>
      <c r="W142" s="113"/>
      <c r="X142" s="113"/>
      <c r="Y142" s="113"/>
      <c r="Z142" s="113"/>
      <c r="AA142" s="113"/>
      <c r="AB142" s="113"/>
    </row>
    <row r="143" spans="1:28" hidden="1" outlineLevel="1">
      <c r="A143" s="8">
        <v>44562</v>
      </c>
      <c r="B143" s="113">
        <v>23802.819236570002</v>
      </c>
      <c r="C143" s="113">
        <v>20212.354548930001</v>
      </c>
      <c r="D143" s="113">
        <v>20048.476721039999</v>
      </c>
      <c r="E143" s="113">
        <v>11732.945114820001</v>
      </c>
      <c r="F143" s="113">
        <v>7147.70725803</v>
      </c>
      <c r="G143" s="113">
        <v>1167.8243481899999</v>
      </c>
      <c r="H143" s="113">
        <v>163.87782788999999</v>
      </c>
      <c r="I143" s="113">
        <v>5.0379900500000003</v>
      </c>
      <c r="J143" s="113">
        <v>11.957690210000001</v>
      </c>
      <c r="K143" s="113">
        <v>146.88214762999999</v>
      </c>
      <c r="L143" s="113">
        <v>2585.6163744199998</v>
      </c>
      <c r="M143" s="113">
        <v>929.36539977999996</v>
      </c>
      <c r="N143" s="113">
        <v>0</v>
      </c>
      <c r="O143" s="113">
        <v>70.751054890000006</v>
      </c>
      <c r="P143" s="113">
        <v>858.61434488999998</v>
      </c>
      <c r="Q143" s="113">
        <v>1656.2509746400001</v>
      </c>
      <c r="R143" s="113">
        <v>4.80321804</v>
      </c>
      <c r="S143" s="113">
        <v>44.096600350000003</v>
      </c>
      <c r="T143" s="113">
        <v>1607.35115625</v>
      </c>
      <c r="U143" s="113">
        <v>1004.84831322</v>
      </c>
      <c r="V143" s="113">
        <v>1966.27379681</v>
      </c>
      <c r="W143" s="113"/>
      <c r="X143" s="113"/>
      <c r="Y143" s="113"/>
      <c r="Z143" s="113"/>
      <c r="AA143" s="113"/>
      <c r="AB143" s="113"/>
    </row>
    <row r="144" spans="1:28" hidden="1" outlineLevel="1">
      <c r="A144" s="8">
        <v>44593</v>
      </c>
      <c r="B144" s="113">
        <v>24410.87455067</v>
      </c>
      <c r="C144" s="113">
        <v>20782.787720280001</v>
      </c>
      <c r="D144" s="113">
        <v>20620.820710759999</v>
      </c>
      <c r="E144" s="113">
        <v>12176.22510709</v>
      </c>
      <c r="F144" s="113">
        <v>7286.2273789000001</v>
      </c>
      <c r="G144" s="113">
        <v>1158.3682247700001</v>
      </c>
      <c r="H144" s="113">
        <v>161.96700952</v>
      </c>
      <c r="I144" s="113">
        <v>5.1899989299999998</v>
      </c>
      <c r="J144" s="113">
        <v>12.170493219999999</v>
      </c>
      <c r="K144" s="113">
        <v>144.60651737000001</v>
      </c>
      <c r="L144" s="113">
        <v>2610.68401524</v>
      </c>
      <c r="M144" s="113">
        <v>937.31570217000001</v>
      </c>
      <c r="N144" s="113">
        <v>0.15445255999999999</v>
      </c>
      <c r="O144" s="113">
        <v>69.344063250000005</v>
      </c>
      <c r="P144" s="113">
        <v>867.81718636000005</v>
      </c>
      <c r="Q144" s="113">
        <v>1673.3683130700001</v>
      </c>
      <c r="R144" s="113">
        <v>4.8932983300000004</v>
      </c>
      <c r="S144" s="113">
        <v>44.791661990000001</v>
      </c>
      <c r="T144" s="113">
        <v>1623.68335275</v>
      </c>
      <c r="U144" s="113">
        <v>1017.40281515</v>
      </c>
      <c r="V144" s="113">
        <v>1999.1423708699999</v>
      </c>
      <c r="W144" s="113"/>
      <c r="X144" s="113"/>
      <c r="Y144" s="113"/>
      <c r="Z144" s="113"/>
      <c r="AA144" s="113"/>
      <c r="AB144" s="113"/>
    </row>
    <row r="145" spans="1:28" hidden="1" outlineLevel="1">
      <c r="A145" s="8">
        <v>44621</v>
      </c>
      <c r="B145" s="113">
        <v>24205.350761400001</v>
      </c>
      <c r="C145" s="113">
        <v>20594.694582010001</v>
      </c>
      <c r="D145" s="113">
        <v>20432.296801140001</v>
      </c>
      <c r="E145" s="113">
        <v>11832.42320479</v>
      </c>
      <c r="F145" s="113">
        <v>7180.4705097200003</v>
      </c>
      <c r="G145" s="113">
        <v>1419.40308663</v>
      </c>
      <c r="H145" s="113">
        <v>162.39778086999999</v>
      </c>
      <c r="I145" s="113">
        <v>5.3028856800000002</v>
      </c>
      <c r="J145" s="113">
        <v>12.16605934</v>
      </c>
      <c r="K145" s="113">
        <v>144.92883585000001</v>
      </c>
      <c r="L145" s="113">
        <v>2603.5172296199999</v>
      </c>
      <c r="M145" s="113">
        <v>934.00457598000003</v>
      </c>
      <c r="N145" s="113">
        <v>0.15436196999999999</v>
      </c>
      <c r="O145" s="113">
        <v>69.154070480000001</v>
      </c>
      <c r="P145" s="113">
        <v>864.69614352999997</v>
      </c>
      <c r="Q145" s="113">
        <v>1669.5126536400001</v>
      </c>
      <c r="R145" s="113">
        <v>4.90601251</v>
      </c>
      <c r="S145" s="113">
        <v>44.59552248</v>
      </c>
      <c r="T145" s="113">
        <v>1620.0111186500001</v>
      </c>
      <c r="U145" s="113">
        <v>1007.13894977</v>
      </c>
      <c r="V145" s="113">
        <v>1952.1662117400001</v>
      </c>
      <c r="W145" s="113"/>
      <c r="X145" s="113"/>
      <c r="Y145" s="113"/>
      <c r="Z145" s="113"/>
      <c r="AA145" s="113"/>
      <c r="AB145" s="113"/>
    </row>
    <row r="146" spans="1:28" hidden="1" outlineLevel="1">
      <c r="A146" s="8">
        <v>44652</v>
      </c>
      <c r="B146" s="113">
        <v>23955.93878189</v>
      </c>
      <c r="C146" s="113">
        <v>20353.63425549</v>
      </c>
      <c r="D146" s="113">
        <v>20192.097491640001</v>
      </c>
      <c r="E146" s="113">
        <v>11764.99066684</v>
      </c>
      <c r="F146" s="113">
        <v>7021.3757154300001</v>
      </c>
      <c r="G146" s="113">
        <v>1405.73110937</v>
      </c>
      <c r="H146" s="113">
        <v>161.53676385</v>
      </c>
      <c r="I146" s="113">
        <v>5.2898669199999997</v>
      </c>
      <c r="J146" s="113">
        <v>12.1341281</v>
      </c>
      <c r="K146" s="113">
        <v>144.11276882999999</v>
      </c>
      <c r="L146" s="113">
        <v>2583.5356602500001</v>
      </c>
      <c r="M146" s="113">
        <v>928.65653603999999</v>
      </c>
      <c r="N146" s="113">
        <v>0.156475</v>
      </c>
      <c r="O146" s="113">
        <v>68.312553489999999</v>
      </c>
      <c r="P146" s="113">
        <v>860.18750754999996</v>
      </c>
      <c r="Q146" s="113">
        <v>1654.8791242100001</v>
      </c>
      <c r="R146" s="113">
        <v>4.9183165300000002</v>
      </c>
      <c r="S146" s="113">
        <v>43.574161510000003</v>
      </c>
      <c r="T146" s="113">
        <v>1606.3866461699999</v>
      </c>
      <c r="U146" s="113">
        <v>1018.76886615</v>
      </c>
      <c r="V146" s="113">
        <v>1906.21632258</v>
      </c>
      <c r="W146" s="113"/>
      <c r="X146" s="113"/>
      <c r="Y146" s="113"/>
      <c r="Z146" s="113"/>
      <c r="AA146" s="113"/>
      <c r="AB146" s="113"/>
    </row>
    <row r="147" spans="1:28" hidden="1" outlineLevel="1">
      <c r="A147" s="8">
        <v>44682</v>
      </c>
      <c r="B147" s="113">
        <v>23749.644679640001</v>
      </c>
      <c r="C147" s="113">
        <v>20130.156224589999</v>
      </c>
      <c r="D147" s="113">
        <v>19969.70344564</v>
      </c>
      <c r="E147" s="113">
        <v>11543.793100430001</v>
      </c>
      <c r="F147" s="113">
        <v>7028.6190467699998</v>
      </c>
      <c r="G147" s="113">
        <v>1397.29129844</v>
      </c>
      <c r="H147" s="113">
        <v>160.45277895000001</v>
      </c>
      <c r="I147" s="113">
        <v>5.2572248500000001</v>
      </c>
      <c r="J147" s="113">
        <v>12.15572424</v>
      </c>
      <c r="K147" s="113">
        <v>143.03982986</v>
      </c>
      <c r="L147" s="113">
        <v>2574.7690302800002</v>
      </c>
      <c r="M147" s="113">
        <v>917.43238384999995</v>
      </c>
      <c r="N147" s="113">
        <v>0.14202422000000001</v>
      </c>
      <c r="O147" s="113">
        <v>66.768534689999996</v>
      </c>
      <c r="P147" s="113">
        <v>850.52182493999999</v>
      </c>
      <c r="Q147" s="113">
        <v>1657.33664643</v>
      </c>
      <c r="R147" s="113">
        <v>4.9310307099999999</v>
      </c>
      <c r="S147" s="113">
        <v>43.878079079999999</v>
      </c>
      <c r="T147" s="113">
        <v>1608.5275366400001</v>
      </c>
      <c r="U147" s="113">
        <v>1044.7194247699999</v>
      </c>
      <c r="V147" s="113">
        <v>1787.45134493</v>
      </c>
      <c r="W147" s="113"/>
      <c r="X147" s="113"/>
      <c r="Y147" s="113"/>
      <c r="Z147" s="113"/>
      <c r="AA147" s="113"/>
      <c r="AB147" s="113"/>
    </row>
    <row r="148" spans="1:28" hidden="1" outlineLevel="1">
      <c r="A148" s="8">
        <v>44713</v>
      </c>
      <c r="B148" s="113">
        <v>23091.762763949999</v>
      </c>
      <c r="C148" s="113">
        <v>19660.03987832</v>
      </c>
      <c r="D148" s="113">
        <v>19490.016839150001</v>
      </c>
      <c r="E148" s="113">
        <v>10866.788325760001</v>
      </c>
      <c r="F148" s="113">
        <v>6924.78462734</v>
      </c>
      <c r="G148" s="113">
        <v>1698.4438860499999</v>
      </c>
      <c r="H148" s="113">
        <v>170.02303917</v>
      </c>
      <c r="I148" s="113">
        <v>5.0112428400000004</v>
      </c>
      <c r="J148" s="113">
        <v>13.268389709999999</v>
      </c>
      <c r="K148" s="113">
        <v>151.74340662</v>
      </c>
      <c r="L148" s="113">
        <v>2341.6198254400001</v>
      </c>
      <c r="M148" s="113">
        <v>775.05213929000001</v>
      </c>
      <c r="N148" s="113">
        <v>0.1388192</v>
      </c>
      <c r="O148" s="113">
        <v>60.908805800000003</v>
      </c>
      <c r="P148" s="113">
        <v>714.00451428999997</v>
      </c>
      <c r="Q148" s="113">
        <v>1566.5676861500001</v>
      </c>
      <c r="R148" s="113">
        <v>4.9433347400000001</v>
      </c>
      <c r="S148" s="113">
        <v>42.515406900000002</v>
      </c>
      <c r="T148" s="113">
        <v>1519.1089445099999</v>
      </c>
      <c r="U148" s="113">
        <v>1090.10306019</v>
      </c>
      <c r="V148" s="113">
        <v>1767.4713638600001</v>
      </c>
      <c r="W148" s="113"/>
      <c r="X148" s="113"/>
      <c r="Y148" s="113"/>
      <c r="Z148" s="113"/>
      <c r="AA148" s="113"/>
      <c r="AB148" s="113"/>
    </row>
    <row r="149" spans="1:28" hidden="1" outlineLevel="1">
      <c r="A149" s="8">
        <v>44743</v>
      </c>
      <c r="B149" s="113">
        <v>23011.49728861</v>
      </c>
      <c r="C149" s="113">
        <v>19293.561333260001</v>
      </c>
      <c r="D149" s="113">
        <v>19058.54039681</v>
      </c>
      <c r="E149" s="113">
        <v>10961.041740090001</v>
      </c>
      <c r="F149" s="113">
        <v>6634.5335871899997</v>
      </c>
      <c r="G149" s="113">
        <v>1462.9650695299999</v>
      </c>
      <c r="H149" s="113">
        <v>235.02093644999999</v>
      </c>
      <c r="I149" s="113">
        <v>4.04577279</v>
      </c>
      <c r="J149" s="113">
        <v>15.155817710000001</v>
      </c>
      <c r="K149" s="113">
        <v>215.81934595000001</v>
      </c>
      <c r="L149" s="113">
        <v>2703.5737983099998</v>
      </c>
      <c r="M149" s="113">
        <v>840.91544081999996</v>
      </c>
      <c r="N149" s="113">
        <v>0.12722132999999999</v>
      </c>
      <c r="O149" s="113">
        <v>62.05802765</v>
      </c>
      <c r="P149" s="113">
        <v>778.73019183999997</v>
      </c>
      <c r="Q149" s="113">
        <v>1862.6583574900001</v>
      </c>
      <c r="R149" s="113">
        <v>6.1950569</v>
      </c>
      <c r="S149" s="113">
        <v>53.981058709999999</v>
      </c>
      <c r="T149" s="113">
        <v>1802.4822418799999</v>
      </c>
      <c r="U149" s="113">
        <v>1014.3621570400001</v>
      </c>
      <c r="V149" s="113">
        <v>2129.7274368499998</v>
      </c>
      <c r="W149" s="113"/>
      <c r="X149" s="113"/>
      <c r="Y149" s="113"/>
      <c r="Z149" s="113"/>
      <c r="AA149" s="113"/>
      <c r="AB149" s="113"/>
    </row>
    <row r="150" spans="1:28" hidden="1" outlineLevel="1">
      <c r="A150" s="8">
        <v>44774</v>
      </c>
      <c r="B150" s="113">
        <v>22746.90050019</v>
      </c>
      <c r="C150" s="113">
        <v>19053.05778178</v>
      </c>
      <c r="D150" s="113">
        <v>18817.523442869999</v>
      </c>
      <c r="E150" s="113">
        <v>10990.164397750001</v>
      </c>
      <c r="F150" s="113">
        <v>6394.9689291900004</v>
      </c>
      <c r="G150" s="113">
        <v>1432.3901159300001</v>
      </c>
      <c r="H150" s="113">
        <v>235.53433891</v>
      </c>
      <c r="I150" s="113">
        <v>4.2322227300000002</v>
      </c>
      <c r="J150" s="113">
        <v>15.16038816</v>
      </c>
      <c r="K150" s="113">
        <v>216.14172801999999</v>
      </c>
      <c r="L150" s="113">
        <v>2660.6691069200001</v>
      </c>
      <c r="M150" s="113">
        <v>824.00767817999997</v>
      </c>
      <c r="N150" s="113">
        <v>0.1107134</v>
      </c>
      <c r="O150" s="113">
        <v>58.278350779999997</v>
      </c>
      <c r="P150" s="113">
        <v>765.61861399999998</v>
      </c>
      <c r="Q150" s="113">
        <v>1836.66142874</v>
      </c>
      <c r="R150" s="113">
        <v>6.2109496200000001</v>
      </c>
      <c r="S150" s="113">
        <v>53.822366289999998</v>
      </c>
      <c r="T150" s="113">
        <v>1776.62811283</v>
      </c>
      <c r="U150" s="113">
        <v>1033.17361149</v>
      </c>
      <c r="V150" s="113">
        <v>2126.3668509300001</v>
      </c>
      <c r="W150" s="113"/>
      <c r="X150" s="113"/>
      <c r="Y150" s="113"/>
      <c r="Z150" s="113"/>
      <c r="AA150" s="113"/>
      <c r="AB150" s="113"/>
    </row>
    <row r="151" spans="1:28" hidden="1" outlineLevel="1">
      <c r="A151" s="8">
        <v>44805</v>
      </c>
      <c r="B151" s="113">
        <v>22387.317157220001</v>
      </c>
      <c r="C151" s="113">
        <v>18757.876055289998</v>
      </c>
      <c r="D151" s="113">
        <v>18506.923126270001</v>
      </c>
      <c r="E151" s="113">
        <v>10984.07969339</v>
      </c>
      <c r="F151" s="113">
        <v>6101.5630015300003</v>
      </c>
      <c r="G151" s="113">
        <v>1421.2804313500001</v>
      </c>
      <c r="H151" s="113">
        <v>250.95292902</v>
      </c>
      <c r="I151" s="113">
        <v>8.3460921100000007</v>
      </c>
      <c r="J151" s="113">
        <v>15.097681919999999</v>
      </c>
      <c r="K151" s="113">
        <v>227.50915499000001</v>
      </c>
      <c r="L151" s="113">
        <v>2604.5661823099999</v>
      </c>
      <c r="M151" s="113">
        <v>811.66629040999999</v>
      </c>
      <c r="N151" s="113">
        <v>9.5081739999999998E-2</v>
      </c>
      <c r="O151" s="113">
        <v>56.107375500000003</v>
      </c>
      <c r="P151" s="113">
        <v>755.46383317000004</v>
      </c>
      <c r="Q151" s="113">
        <v>1792.8998919000001</v>
      </c>
      <c r="R151" s="113">
        <v>6.2263296400000003</v>
      </c>
      <c r="S151" s="113">
        <v>53.394856420000004</v>
      </c>
      <c r="T151" s="113">
        <v>1733.2787058399999</v>
      </c>
      <c r="U151" s="113">
        <v>1024.8749196199999</v>
      </c>
      <c r="V151" s="113">
        <v>2087.6368664400002</v>
      </c>
      <c r="W151" s="113"/>
      <c r="X151" s="113"/>
      <c r="Y151" s="113"/>
      <c r="Z151" s="113"/>
      <c r="AA151" s="113"/>
      <c r="AB151" s="113"/>
    </row>
    <row r="152" spans="1:28" hidden="1" outlineLevel="1">
      <c r="A152" s="8">
        <v>44835</v>
      </c>
      <c r="B152" s="113">
        <v>21893.779137270001</v>
      </c>
      <c r="C152" s="113">
        <v>18359.6188363</v>
      </c>
      <c r="D152" s="113">
        <v>18109.128351079999</v>
      </c>
      <c r="E152" s="113">
        <v>10824.9344021</v>
      </c>
      <c r="F152" s="113">
        <v>5856.9037467099997</v>
      </c>
      <c r="G152" s="113">
        <v>1427.29020227</v>
      </c>
      <c r="H152" s="113">
        <v>250.49048522000001</v>
      </c>
      <c r="I152" s="113">
        <v>7.5394437500000002</v>
      </c>
      <c r="J152" s="113">
        <v>15.18482251</v>
      </c>
      <c r="K152" s="113">
        <v>227.76621896</v>
      </c>
      <c r="L152" s="113">
        <v>2595.6427912600002</v>
      </c>
      <c r="M152" s="113">
        <v>804.00737722999997</v>
      </c>
      <c r="N152" s="113">
        <v>7.9817170000000007E-2</v>
      </c>
      <c r="O152" s="113">
        <v>53.006811579999997</v>
      </c>
      <c r="P152" s="113">
        <v>750.92074848000004</v>
      </c>
      <c r="Q152" s="113">
        <v>1791.63541403</v>
      </c>
      <c r="R152" s="113">
        <v>6.2422223499999996</v>
      </c>
      <c r="S152" s="113">
        <v>53.522686180000001</v>
      </c>
      <c r="T152" s="113">
        <v>1731.8705055</v>
      </c>
      <c r="U152" s="113">
        <v>938.51750971000001</v>
      </c>
      <c r="V152" s="113">
        <v>2009.70400232</v>
      </c>
      <c r="W152" s="113"/>
      <c r="X152" s="113"/>
      <c r="Y152" s="113"/>
      <c r="Z152" s="113"/>
      <c r="AA152" s="113"/>
      <c r="AB152" s="113"/>
    </row>
    <row r="153" spans="1:28" hidden="1" outlineLevel="1">
      <c r="A153" s="8">
        <v>44866</v>
      </c>
      <c r="B153" s="113">
        <v>21666.546561319999</v>
      </c>
      <c r="C153" s="113">
        <v>18148.873650410002</v>
      </c>
      <c r="D153" s="113">
        <v>17975.595118140001</v>
      </c>
      <c r="E153" s="113">
        <v>10888.22912407</v>
      </c>
      <c r="F153" s="113">
        <v>5672.4387173900004</v>
      </c>
      <c r="G153" s="113">
        <v>1414.92727668</v>
      </c>
      <c r="H153" s="113">
        <v>173.27853227</v>
      </c>
      <c r="I153" s="113">
        <v>7.62961869</v>
      </c>
      <c r="J153" s="113">
        <v>15.173793030000001</v>
      </c>
      <c r="K153" s="113">
        <v>150.47512055000001</v>
      </c>
      <c r="L153" s="113">
        <v>2571.6801258099999</v>
      </c>
      <c r="M153" s="113">
        <v>795.40212462</v>
      </c>
      <c r="N153" s="113">
        <v>6.4229350000000004E-2</v>
      </c>
      <c r="O153" s="113">
        <v>51.644665879999998</v>
      </c>
      <c r="P153" s="113">
        <v>743.69322939000006</v>
      </c>
      <c r="Q153" s="113">
        <v>1776.2780011899999</v>
      </c>
      <c r="R153" s="113">
        <v>6.2577570600000003</v>
      </c>
      <c r="S153" s="113">
        <v>54.018117459999999</v>
      </c>
      <c r="T153" s="113">
        <v>1716.0021266700001</v>
      </c>
      <c r="U153" s="113">
        <v>945.99278509999999</v>
      </c>
      <c r="V153" s="113">
        <v>1842.52730748</v>
      </c>
      <c r="W153" s="113"/>
      <c r="X153" s="113"/>
      <c r="Y153" s="113"/>
      <c r="Z153" s="113"/>
      <c r="AA153" s="113"/>
      <c r="AB153" s="113"/>
    </row>
    <row r="154" spans="1:28" hidden="1" outlineLevel="1">
      <c r="A154" s="8">
        <v>44896</v>
      </c>
      <c r="B154" s="113">
        <v>19701.045501029999</v>
      </c>
      <c r="C154" s="113">
        <v>17526.60624134</v>
      </c>
      <c r="D154" s="113">
        <v>17372.720738579999</v>
      </c>
      <c r="E154" s="113">
        <v>10756.752533590001</v>
      </c>
      <c r="F154" s="113">
        <v>5271.2843810200002</v>
      </c>
      <c r="G154" s="113">
        <v>1344.68382397</v>
      </c>
      <c r="H154" s="113">
        <v>153.88550276000001</v>
      </c>
      <c r="I154" s="113">
        <v>7.92306854</v>
      </c>
      <c r="J154" s="113">
        <v>15.148993470000001</v>
      </c>
      <c r="K154" s="113">
        <v>130.81344075000001</v>
      </c>
      <c r="L154" s="113">
        <v>1304.4940452400001</v>
      </c>
      <c r="M154" s="113">
        <v>791.60300237000001</v>
      </c>
      <c r="N154" s="113">
        <v>4.8513809999999997E-2</v>
      </c>
      <c r="O154" s="113">
        <v>48.445181939999998</v>
      </c>
      <c r="P154" s="113">
        <v>743.10930661999998</v>
      </c>
      <c r="Q154" s="113">
        <v>512.89104286999998</v>
      </c>
      <c r="R154" s="113">
        <v>6.27380958</v>
      </c>
      <c r="S154" s="113">
        <v>4.0031573199999997</v>
      </c>
      <c r="T154" s="113">
        <v>502.61407596999999</v>
      </c>
      <c r="U154" s="113">
        <v>869.94521444999998</v>
      </c>
      <c r="V154" s="113">
        <v>1240.59575713</v>
      </c>
      <c r="W154" s="113"/>
      <c r="X154" s="113"/>
      <c r="Y154" s="113"/>
      <c r="Z154" s="113"/>
      <c r="AA154" s="113"/>
      <c r="AB154" s="113"/>
    </row>
    <row r="155" spans="1:28" hidden="1" outlineLevel="1">
      <c r="A155" s="8">
        <v>44927</v>
      </c>
      <c r="B155" s="113">
        <v>19759.960877720001</v>
      </c>
      <c r="C155" s="113">
        <v>17570.94089958</v>
      </c>
      <c r="D155" s="113">
        <v>17409.162300610002</v>
      </c>
      <c r="E155" s="113">
        <v>10976.682456660001</v>
      </c>
      <c r="F155" s="113">
        <v>5113.5386601</v>
      </c>
      <c r="G155" s="113">
        <v>1318.94118385</v>
      </c>
      <c r="H155" s="113">
        <v>161.77859896999999</v>
      </c>
      <c r="I155" s="113">
        <v>8.1149740799999996</v>
      </c>
      <c r="J155" s="113">
        <v>15.17660163</v>
      </c>
      <c r="K155" s="113">
        <v>138.48702326</v>
      </c>
      <c r="L155" s="113">
        <v>1335.5220349900001</v>
      </c>
      <c r="M155" s="113">
        <v>804.90149237000003</v>
      </c>
      <c r="N155" s="113">
        <v>3.253992E-2</v>
      </c>
      <c r="O155" s="113">
        <v>46.97531515</v>
      </c>
      <c r="P155" s="113">
        <v>757.89363730000002</v>
      </c>
      <c r="Q155" s="113">
        <v>530.62054262000004</v>
      </c>
      <c r="R155" s="113">
        <v>6.2898620999999997</v>
      </c>
      <c r="S155" s="113">
        <v>3.9635206200000002</v>
      </c>
      <c r="T155" s="113">
        <v>520.36715990000005</v>
      </c>
      <c r="U155" s="113">
        <v>853.49794314999997</v>
      </c>
      <c r="V155" s="113">
        <v>1279.82327192</v>
      </c>
      <c r="W155" s="113"/>
      <c r="X155" s="113"/>
      <c r="Y155" s="113"/>
      <c r="Z155" s="113"/>
      <c r="AA155" s="113"/>
      <c r="AB155" s="113"/>
    </row>
    <row r="156" spans="1:28" hidden="1" outlineLevel="1">
      <c r="A156" s="8">
        <v>44958</v>
      </c>
      <c r="B156" s="113">
        <v>19743.084916880001</v>
      </c>
      <c r="C156" s="113">
        <v>17514.492848350001</v>
      </c>
      <c r="D156" s="113">
        <v>17351.873913449999</v>
      </c>
      <c r="E156" s="113">
        <v>11015.04925706</v>
      </c>
      <c r="F156" s="113">
        <v>5028.0341245700001</v>
      </c>
      <c r="G156" s="113">
        <v>1308.7905318200001</v>
      </c>
      <c r="H156" s="113">
        <v>162.6189349</v>
      </c>
      <c r="I156" s="113">
        <v>9.6111550599999998</v>
      </c>
      <c r="J156" s="113">
        <v>15.15635612</v>
      </c>
      <c r="K156" s="113">
        <v>137.85142372000001</v>
      </c>
      <c r="L156" s="113">
        <v>1318.68722572</v>
      </c>
      <c r="M156" s="113">
        <v>791.78397253000003</v>
      </c>
      <c r="N156" s="113">
        <v>1.6292000000000001E-2</v>
      </c>
      <c r="O156" s="113">
        <v>45.963686869999997</v>
      </c>
      <c r="P156" s="113">
        <v>745.80399365999995</v>
      </c>
      <c r="Q156" s="113">
        <v>526.90325318999999</v>
      </c>
      <c r="R156" s="113">
        <v>6.3043611799999999</v>
      </c>
      <c r="S156" s="113">
        <v>3.9215369500000001</v>
      </c>
      <c r="T156" s="113">
        <v>516.67735505999997</v>
      </c>
      <c r="U156" s="113">
        <v>909.90484280999999</v>
      </c>
      <c r="V156" s="113">
        <v>1257.5124740599999</v>
      </c>
      <c r="W156" s="113"/>
      <c r="X156" s="113"/>
      <c r="Y156" s="113"/>
      <c r="Z156" s="113"/>
      <c r="AA156" s="113"/>
      <c r="AB156" s="113"/>
    </row>
    <row r="157" spans="1:28" hidden="1" outlineLevel="1">
      <c r="A157" s="8">
        <v>44986</v>
      </c>
      <c r="B157" s="113">
        <v>19860.328975429999</v>
      </c>
      <c r="C157" s="113">
        <v>17743.719343140001</v>
      </c>
      <c r="D157" s="113">
        <v>17579.881524380002</v>
      </c>
      <c r="E157" s="113">
        <v>11386.02214159</v>
      </c>
      <c r="F157" s="113">
        <v>4899.3635831900001</v>
      </c>
      <c r="G157" s="113">
        <v>1294.4957996000001</v>
      </c>
      <c r="H157" s="113">
        <v>163.83781876</v>
      </c>
      <c r="I157" s="113">
        <v>10.27495944</v>
      </c>
      <c r="J157" s="113">
        <v>15.187413749999999</v>
      </c>
      <c r="K157" s="113">
        <v>138.37544557000001</v>
      </c>
      <c r="L157" s="113">
        <v>1308.6848546399999</v>
      </c>
      <c r="M157" s="113">
        <v>779.74238693999996</v>
      </c>
      <c r="N157" s="113">
        <v>0</v>
      </c>
      <c r="O157" s="113">
        <v>44.268862319999997</v>
      </c>
      <c r="P157" s="113">
        <v>735.47352462000003</v>
      </c>
      <c r="Q157" s="113">
        <v>528.94246769999995</v>
      </c>
      <c r="R157" s="113">
        <v>6.3204136999999996</v>
      </c>
      <c r="S157" s="113">
        <v>3.8817605500000001</v>
      </c>
      <c r="T157" s="113">
        <v>518.74029344999997</v>
      </c>
      <c r="U157" s="113">
        <v>807.92477765000001</v>
      </c>
      <c r="V157" s="113">
        <v>1231.3467910700001</v>
      </c>
      <c r="W157" s="113"/>
      <c r="X157" s="113"/>
      <c r="Y157" s="113"/>
      <c r="Z157" s="113"/>
      <c r="AA157" s="113"/>
      <c r="AB157" s="113"/>
    </row>
    <row r="158" spans="1:28" hidden="1" outlineLevel="1">
      <c r="A158" s="8">
        <v>45017</v>
      </c>
      <c r="B158" s="113">
        <v>20021.27005427</v>
      </c>
      <c r="C158" s="113">
        <v>17894.22534773</v>
      </c>
      <c r="D158" s="113">
        <v>17732.561531740001</v>
      </c>
      <c r="E158" s="113">
        <v>11612.42013636</v>
      </c>
      <c r="F158" s="113">
        <v>4852.5185919200003</v>
      </c>
      <c r="G158" s="113">
        <v>1267.6228034599999</v>
      </c>
      <c r="H158" s="113">
        <v>161.66381598999999</v>
      </c>
      <c r="I158" s="113">
        <v>8.6293828799999996</v>
      </c>
      <c r="J158" s="113">
        <v>15.20852298</v>
      </c>
      <c r="K158" s="113">
        <v>137.82591013000001</v>
      </c>
      <c r="L158" s="113">
        <v>1295.78487273</v>
      </c>
      <c r="M158" s="113">
        <v>766.16757287999997</v>
      </c>
      <c r="N158" s="113">
        <v>0</v>
      </c>
      <c r="O158" s="113">
        <v>42.922137290000002</v>
      </c>
      <c r="P158" s="113">
        <v>723.24543559000006</v>
      </c>
      <c r="Q158" s="113">
        <v>529.61729984999999</v>
      </c>
      <c r="R158" s="113">
        <v>6.3359484000000004</v>
      </c>
      <c r="S158" s="113">
        <v>3.8439076600000002</v>
      </c>
      <c r="T158" s="113">
        <v>519.43744378999997</v>
      </c>
      <c r="U158" s="113">
        <v>831.25983381000003</v>
      </c>
      <c r="V158" s="113">
        <v>1238.72839236</v>
      </c>
      <c r="W158" s="113"/>
      <c r="X158" s="113"/>
      <c r="Y158" s="113"/>
      <c r="Z158" s="113"/>
      <c r="AA158" s="113"/>
      <c r="AB158" s="113"/>
    </row>
    <row r="159" spans="1:28" hidden="1" outlineLevel="1">
      <c r="A159" s="8">
        <v>45047</v>
      </c>
      <c r="B159" s="113">
        <v>20430.45274515</v>
      </c>
      <c r="C159" s="113">
        <v>18324.144293019999</v>
      </c>
      <c r="D159" s="113">
        <v>18162.6667022</v>
      </c>
      <c r="E159" s="113">
        <v>12069.326871699999</v>
      </c>
      <c r="F159" s="113">
        <v>4832.5103360399999</v>
      </c>
      <c r="G159" s="113">
        <v>1260.82949446</v>
      </c>
      <c r="H159" s="113">
        <v>161.47759081999999</v>
      </c>
      <c r="I159" s="113">
        <v>8.6477304900000007</v>
      </c>
      <c r="J159" s="113">
        <v>15.195390939999999</v>
      </c>
      <c r="K159" s="113">
        <v>137.63446938999999</v>
      </c>
      <c r="L159" s="113">
        <v>1281.0267085800001</v>
      </c>
      <c r="M159" s="113">
        <v>755.48541121000005</v>
      </c>
      <c r="N159" s="113">
        <v>0</v>
      </c>
      <c r="O159" s="113">
        <v>40.85874647</v>
      </c>
      <c r="P159" s="113">
        <v>714.62666474000002</v>
      </c>
      <c r="Q159" s="113">
        <v>525.54129737000005</v>
      </c>
      <c r="R159" s="113">
        <v>6.3520009200000001</v>
      </c>
      <c r="S159" s="113">
        <v>3.8063352500000001</v>
      </c>
      <c r="T159" s="113">
        <v>515.38296119999995</v>
      </c>
      <c r="U159" s="113">
        <v>825.28174354999999</v>
      </c>
      <c r="V159" s="113">
        <v>1206.77622845</v>
      </c>
      <c r="W159" s="113"/>
      <c r="X159" s="113"/>
      <c r="Y159" s="113"/>
      <c r="Z159" s="113"/>
      <c r="AA159" s="113"/>
      <c r="AB159" s="113"/>
    </row>
    <row r="160" spans="1:28" hidden="1" outlineLevel="1">
      <c r="A160" s="8">
        <v>45078</v>
      </c>
      <c r="B160" s="113">
        <v>20509.515364769999</v>
      </c>
      <c r="C160" s="113">
        <v>18366.3376331</v>
      </c>
      <c r="D160" s="113">
        <v>18208.472582810002</v>
      </c>
      <c r="E160" s="113">
        <v>12229.09171698</v>
      </c>
      <c r="F160" s="113">
        <v>4727.1102620000001</v>
      </c>
      <c r="G160" s="113">
        <v>1252.27060383</v>
      </c>
      <c r="H160" s="113">
        <v>157.86505029</v>
      </c>
      <c r="I160" s="113">
        <v>8.7198960000000003</v>
      </c>
      <c r="J160" s="113">
        <v>15.219708839999999</v>
      </c>
      <c r="K160" s="113">
        <v>133.92544545000001</v>
      </c>
      <c r="L160" s="113">
        <v>1286.9934270399999</v>
      </c>
      <c r="M160" s="113">
        <v>761.48016261999999</v>
      </c>
      <c r="N160" s="113">
        <v>0</v>
      </c>
      <c r="O160" s="113">
        <v>39.543652799999997</v>
      </c>
      <c r="P160" s="113">
        <v>721.93650981999997</v>
      </c>
      <c r="Q160" s="113">
        <v>525.51326442000004</v>
      </c>
      <c r="R160" s="113">
        <v>6.3675356299999999</v>
      </c>
      <c r="S160" s="113">
        <v>3.7644945500000002</v>
      </c>
      <c r="T160" s="113">
        <v>515.38123424000003</v>
      </c>
      <c r="U160" s="113">
        <v>856.18430463000004</v>
      </c>
      <c r="V160" s="113">
        <v>1187.39198594</v>
      </c>
      <c r="W160" s="113"/>
      <c r="X160" s="113"/>
      <c r="Y160" s="113"/>
      <c r="Z160" s="113"/>
      <c r="AA160" s="113"/>
      <c r="AB160" s="113"/>
    </row>
    <row r="161" spans="1:28" hidden="1" outlineLevel="1">
      <c r="A161" s="8">
        <v>45108</v>
      </c>
      <c r="B161" s="113">
        <v>20941.727941140001</v>
      </c>
      <c r="C161" s="113">
        <v>18712.242232590001</v>
      </c>
      <c r="D161" s="113">
        <v>18553.235596359998</v>
      </c>
      <c r="E161" s="113">
        <v>12579.106208749999</v>
      </c>
      <c r="F161" s="113">
        <v>4751.6127622200001</v>
      </c>
      <c r="G161" s="113">
        <v>1222.5166253899999</v>
      </c>
      <c r="H161" s="113">
        <v>159.00663623</v>
      </c>
      <c r="I161" s="113">
        <v>8.8132105999999997</v>
      </c>
      <c r="J161" s="113">
        <v>15.22481151</v>
      </c>
      <c r="K161" s="113">
        <v>134.96861412000001</v>
      </c>
      <c r="L161" s="113">
        <v>1298.9751488100001</v>
      </c>
      <c r="M161" s="113">
        <v>771.37660304999997</v>
      </c>
      <c r="N161" s="113">
        <v>0</v>
      </c>
      <c r="O161" s="113">
        <v>37.787459800000001</v>
      </c>
      <c r="P161" s="113">
        <v>733.58914325000001</v>
      </c>
      <c r="Q161" s="113">
        <v>527.59854575999998</v>
      </c>
      <c r="R161" s="113">
        <v>6.3835881499999996</v>
      </c>
      <c r="S161" s="113">
        <v>3.7228604700000001</v>
      </c>
      <c r="T161" s="113">
        <v>517.49209714000006</v>
      </c>
      <c r="U161" s="113">
        <v>930.51055973999996</v>
      </c>
      <c r="V161" s="113">
        <v>1240.0139459500001</v>
      </c>
      <c r="W161" s="113"/>
      <c r="X161" s="113"/>
      <c r="Y161" s="113"/>
      <c r="Z161" s="113"/>
      <c r="AA161" s="113"/>
      <c r="AB161" s="113"/>
    </row>
    <row r="162" spans="1:28" hidden="1" outlineLevel="1">
      <c r="A162" s="8">
        <v>45139</v>
      </c>
      <c r="B162" s="113">
        <v>21430.630762950001</v>
      </c>
      <c r="C162" s="113">
        <v>19149.60803938</v>
      </c>
      <c r="D162" s="113">
        <v>18990.697789270002</v>
      </c>
      <c r="E162" s="113">
        <v>13126.0622047</v>
      </c>
      <c r="F162" s="113">
        <v>4671.3223415100001</v>
      </c>
      <c r="G162" s="113">
        <v>1193.3132430600001</v>
      </c>
      <c r="H162" s="113">
        <v>158.91025010999999</v>
      </c>
      <c r="I162" s="113">
        <v>8.9897416999999997</v>
      </c>
      <c r="J162" s="113">
        <v>15.238344720000001</v>
      </c>
      <c r="K162" s="113">
        <v>134.68216369000001</v>
      </c>
      <c r="L162" s="113">
        <v>1308.2058362299999</v>
      </c>
      <c r="M162" s="113">
        <v>796.63291747000005</v>
      </c>
      <c r="N162" s="113">
        <v>0</v>
      </c>
      <c r="O162" s="113">
        <v>36.745323489999997</v>
      </c>
      <c r="P162" s="113">
        <v>759.88759398000002</v>
      </c>
      <c r="Q162" s="113">
        <v>511.57291875999999</v>
      </c>
      <c r="R162" s="113">
        <v>6.3996406700000001</v>
      </c>
      <c r="S162" s="113">
        <v>3.6919534299999999</v>
      </c>
      <c r="T162" s="113">
        <v>501.48132465999998</v>
      </c>
      <c r="U162" s="113">
        <v>972.81688733999999</v>
      </c>
      <c r="V162" s="113">
        <v>1311.91692506</v>
      </c>
      <c r="W162" s="113"/>
      <c r="X162" s="113"/>
      <c r="Y162" s="113"/>
      <c r="Z162" s="113"/>
      <c r="AA162" s="113"/>
      <c r="AB162" s="113"/>
    </row>
    <row r="163" spans="1:28" hidden="1" outlineLevel="1">
      <c r="A163" s="8">
        <v>45170</v>
      </c>
      <c r="B163" s="113">
        <v>21654.1640978</v>
      </c>
      <c r="C163" s="113">
        <v>19348.886753729999</v>
      </c>
      <c r="D163" s="113">
        <v>19191.360877319999</v>
      </c>
      <c r="E163" s="113">
        <v>13402.669616069999</v>
      </c>
      <c r="F163" s="113">
        <v>4420.4518090399997</v>
      </c>
      <c r="G163" s="113">
        <v>1368.2394522100001</v>
      </c>
      <c r="H163" s="113">
        <v>157.52587641</v>
      </c>
      <c r="I163" s="113">
        <v>8.8358213699999997</v>
      </c>
      <c r="J163" s="113">
        <v>15.21281173</v>
      </c>
      <c r="K163" s="113">
        <v>133.47724331000001</v>
      </c>
      <c r="L163" s="113">
        <v>1339.2139015800001</v>
      </c>
      <c r="M163" s="113">
        <v>832.44936075999999</v>
      </c>
      <c r="N163" s="113">
        <v>0</v>
      </c>
      <c r="O163" s="113">
        <v>35.871683320000002</v>
      </c>
      <c r="P163" s="113">
        <v>796.57767744</v>
      </c>
      <c r="Q163" s="113">
        <v>506.76454081999998</v>
      </c>
      <c r="R163" s="113">
        <v>6.41517537</v>
      </c>
      <c r="S163" s="113">
        <v>3.65686548</v>
      </c>
      <c r="T163" s="113">
        <v>496.69249996999997</v>
      </c>
      <c r="U163" s="113">
        <v>966.06344249000006</v>
      </c>
      <c r="V163" s="113">
        <v>1317.91114111</v>
      </c>
      <c r="W163" s="113"/>
      <c r="X163" s="113"/>
      <c r="Y163" s="113"/>
      <c r="Z163" s="113"/>
      <c r="AA163" s="113"/>
      <c r="AB163" s="113"/>
    </row>
    <row r="164" spans="1:28" hidden="1" outlineLevel="1">
      <c r="A164" s="8">
        <v>45200</v>
      </c>
      <c r="B164" s="113">
        <v>22114.844693800002</v>
      </c>
      <c r="C164" s="113">
        <v>19732.339210919999</v>
      </c>
      <c r="D164" s="113">
        <v>19574.87421998</v>
      </c>
      <c r="E164" s="113">
        <v>13782.972394910001</v>
      </c>
      <c r="F164" s="113">
        <v>4477.6203046500004</v>
      </c>
      <c r="G164" s="113">
        <v>1314.2815204200001</v>
      </c>
      <c r="H164" s="113">
        <v>157.46499094000001</v>
      </c>
      <c r="I164" s="113">
        <v>8.9567902400000001</v>
      </c>
      <c r="J164" s="113">
        <v>15.13333499</v>
      </c>
      <c r="K164" s="113">
        <v>133.37486570999999</v>
      </c>
      <c r="L164" s="113">
        <v>1368.8919619799999</v>
      </c>
      <c r="M164" s="113">
        <v>865.27866227000004</v>
      </c>
      <c r="N164" s="113">
        <v>0</v>
      </c>
      <c r="O164" s="113">
        <v>34.310730939999999</v>
      </c>
      <c r="P164" s="113">
        <v>830.96793133000006</v>
      </c>
      <c r="Q164" s="113">
        <v>503.61329970999998</v>
      </c>
      <c r="R164" s="113">
        <v>6.3955795499999999</v>
      </c>
      <c r="S164" s="113">
        <v>3.6492605999999999</v>
      </c>
      <c r="T164" s="113">
        <v>493.56845956000001</v>
      </c>
      <c r="U164" s="113">
        <v>1013.6135209</v>
      </c>
      <c r="V164" s="113">
        <v>1368.79918073</v>
      </c>
      <c r="W164" s="113"/>
      <c r="X164" s="113"/>
      <c r="Y164" s="113"/>
      <c r="Z164" s="113"/>
      <c r="AA164" s="113"/>
      <c r="AB164" s="113"/>
    </row>
    <row r="165" spans="1:28" hidden="1" outlineLevel="1">
      <c r="A165" s="8">
        <v>45231</v>
      </c>
      <c r="B165" s="113">
        <v>22924.000400739998</v>
      </c>
      <c r="C165" s="113">
        <v>20553.132736380001</v>
      </c>
      <c r="D165" s="113">
        <v>20402.940020779999</v>
      </c>
      <c r="E165" s="113">
        <v>14418.753949739999</v>
      </c>
      <c r="F165" s="113">
        <v>4710.2767513400004</v>
      </c>
      <c r="G165" s="113">
        <v>1273.9093197</v>
      </c>
      <c r="H165" s="113">
        <v>150.19271560000001</v>
      </c>
      <c r="I165" s="113">
        <v>9.3017477</v>
      </c>
      <c r="J165" s="113">
        <v>15.175251729999999</v>
      </c>
      <c r="K165" s="113">
        <v>125.71571616999999</v>
      </c>
      <c r="L165" s="113">
        <v>1368.33933819</v>
      </c>
      <c r="M165" s="113">
        <v>896.81194659000005</v>
      </c>
      <c r="N165" s="113">
        <v>0</v>
      </c>
      <c r="O165" s="113">
        <v>32.684180269999999</v>
      </c>
      <c r="P165" s="113">
        <v>864.12776631999998</v>
      </c>
      <c r="Q165" s="113">
        <v>471.52739159999999</v>
      </c>
      <c r="R165" s="113">
        <v>6.4136836300000004</v>
      </c>
      <c r="S165" s="113">
        <v>3.5568627300000002</v>
      </c>
      <c r="T165" s="113">
        <v>461.55684523999997</v>
      </c>
      <c r="U165" s="113">
        <v>1002.52832617</v>
      </c>
      <c r="V165" s="113">
        <v>1364.5658283299999</v>
      </c>
      <c r="W165" s="113"/>
      <c r="X165" s="113"/>
      <c r="Y165" s="113"/>
      <c r="Z165" s="113"/>
      <c r="AA165" s="113"/>
      <c r="AB165" s="113"/>
    </row>
    <row r="166" spans="1:28" hidden="1" outlineLevel="1">
      <c r="A166" s="8">
        <v>45261</v>
      </c>
      <c r="B166" s="113">
        <v>22662.100299829999</v>
      </c>
      <c r="C166" s="113">
        <v>20329.819347609999</v>
      </c>
      <c r="D166" s="113">
        <v>20190.894495320001</v>
      </c>
      <c r="E166" s="113">
        <v>14187.04380118</v>
      </c>
      <c r="F166" s="113">
        <v>4815.8823713800002</v>
      </c>
      <c r="G166" s="113">
        <v>1187.9683227600001</v>
      </c>
      <c r="H166" s="113">
        <v>138.92485228999999</v>
      </c>
      <c r="I166" s="113">
        <v>9.8035587900000003</v>
      </c>
      <c r="J166" s="113">
        <v>14.21908734</v>
      </c>
      <c r="K166" s="113">
        <v>114.90220616000001</v>
      </c>
      <c r="L166" s="113">
        <v>1367.92060066</v>
      </c>
      <c r="M166" s="113">
        <v>931.38696474000005</v>
      </c>
      <c r="N166" s="113">
        <v>0</v>
      </c>
      <c r="O166" s="113">
        <v>31.41277101</v>
      </c>
      <c r="P166" s="113">
        <v>899.97419373000002</v>
      </c>
      <c r="Q166" s="113">
        <v>436.53363591999999</v>
      </c>
      <c r="R166" s="113">
        <v>6.7148344299999998</v>
      </c>
      <c r="S166" s="113">
        <v>4.8158097700000004</v>
      </c>
      <c r="T166" s="113">
        <v>425.00299172000001</v>
      </c>
      <c r="U166" s="113">
        <v>964.36035156000003</v>
      </c>
      <c r="V166" s="113">
        <v>1397.38200985</v>
      </c>
      <c r="W166" s="113"/>
      <c r="X166" s="113"/>
      <c r="Y166" s="113"/>
      <c r="Z166" s="113"/>
      <c r="AA166" s="113"/>
      <c r="AB166" s="113"/>
    </row>
    <row r="167" spans="1:28" hidden="1" outlineLevel="1">
      <c r="A167" s="8">
        <v>45292</v>
      </c>
      <c r="B167" s="113">
        <v>23060.711607239999</v>
      </c>
      <c r="C167" s="113">
        <v>20740.560940060001</v>
      </c>
      <c r="D167" s="113">
        <v>20602.951454850001</v>
      </c>
      <c r="E167" s="113">
        <v>14727.98573611</v>
      </c>
      <c r="F167" s="113">
        <v>4771.9582481300004</v>
      </c>
      <c r="G167" s="113">
        <v>1103.0074706099999</v>
      </c>
      <c r="H167" s="113">
        <v>137.60948521</v>
      </c>
      <c r="I167" s="113">
        <v>9.7863369500000008</v>
      </c>
      <c r="J167" s="113">
        <v>14.157840009999999</v>
      </c>
      <c r="K167" s="113">
        <v>113.66530825</v>
      </c>
      <c r="L167" s="113">
        <v>1396.2615113899999</v>
      </c>
      <c r="M167" s="113">
        <v>965.84075873999996</v>
      </c>
      <c r="N167" s="113">
        <v>0</v>
      </c>
      <c r="O167" s="113">
        <v>29.95775699</v>
      </c>
      <c r="P167" s="113">
        <v>935.88300174999995</v>
      </c>
      <c r="Q167" s="113">
        <v>430.42075265</v>
      </c>
      <c r="R167" s="113">
        <v>6.7134955600000001</v>
      </c>
      <c r="S167" s="113">
        <v>4.6914736799999996</v>
      </c>
      <c r="T167" s="113">
        <v>419.01578340999998</v>
      </c>
      <c r="U167" s="113">
        <v>923.88915579000002</v>
      </c>
      <c r="V167" s="113">
        <v>1403.0409198299999</v>
      </c>
      <c r="W167" s="113"/>
      <c r="X167" s="113"/>
      <c r="Y167" s="113"/>
      <c r="Z167" s="113"/>
      <c r="AA167" s="113"/>
      <c r="AB167" s="113"/>
    </row>
    <row r="168" spans="1:28" hidden="1" outlineLevel="1">
      <c r="A168" s="8">
        <v>45323</v>
      </c>
      <c r="B168" s="113">
        <v>23298.405895600001</v>
      </c>
      <c r="C168" s="113">
        <v>20861.825591249999</v>
      </c>
      <c r="D168" s="113">
        <v>20721.696285450002</v>
      </c>
      <c r="E168" s="113">
        <v>14731.04672278</v>
      </c>
      <c r="F168" s="113">
        <v>4897.2028454199999</v>
      </c>
      <c r="G168" s="113">
        <v>1093.4467172499999</v>
      </c>
      <c r="H168" s="113">
        <v>140.1293058</v>
      </c>
      <c r="I168" s="113">
        <v>11.92859438</v>
      </c>
      <c r="J168" s="113">
        <v>14.27927195</v>
      </c>
      <c r="K168" s="113">
        <v>113.92143947</v>
      </c>
      <c r="L168" s="113">
        <v>1424.6510825</v>
      </c>
      <c r="M168" s="113">
        <v>991.50139091999995</v>
      </c>
      <c r="N168" s="113">
        <v>0</v>
      </c>
      <c r="O168" s="113">
        <v>28.940816819999998</v>
      </c>
      <c r="P168" s="113">
        <v>962.56057410000005</v>
      </c>
      <c r="Q168" s="113">
        <v>433.14969158000002</v>
      </c>
      <c r="R168" s="113">
        <v>6.7892610900000001</v>
      </c>
      <c r="S168" s="113">
        <v>4.6693102900000003</v>
      </c>
      <c r="T168" s="113">
        <v>421.6911202</v>
      </c>
      <c r="U168" s="113">
        <v>1011.92922185</v>
      </c>
      <c r="V168" s="113">
        <v>1426.8224222599999</v>
      </c>
      <c r="W168" s="113"/>
      <c r="X168" s="113"/>
      <c r="Y168" s="113"/>
      <c r="Z168" s="113"/>
      <c r="AA168" s="113"/>
      <c r="AB168" s="113"/>
    </row>
    <row r="169" spans="1:28" hidden="1" outlineLevel="1">
      <c r="A169" s="8">
        <v>45352</v>
      </c>
      <c r="B169" s="113">
        <v>23642.415296809999</v>
      </c>
      <c r="C169" s="113">
        <v>21137.386906349999</v>
      </c>
      <c r="D169" s="113">
        <v>20993.44804426</v>
      </c>
      <c r="E169" s="113">
        <v>14929.708600870001</v>
      </c>
      <c r="F169" s="113">
        <v>4973.0048171099997</v>
      </c>
      <c r="G169" s="113">
        <v>1090.7346262799999</v>
      </c>
      <c r="H169" s="113">
        <v>143.93886208999999</v>
      </c>
      <c r="I169" s="113">
        <v>13.172536620000001</v>
      </c>
      <c r="J169" s="113">
        <v>14.657620830000001</v>
      </c>
      <c r="K169" s="113">
        <v>116.10870464</v>
      </c>
      <c r="L169" s="113">
        <v>1460.2442454699999</v>
      </c>
      <c r="M169" s="113">
        <v>1028.38261668</v>
      </c>
      <c r="N169" s="113">
        <v>0</v>
      </c>
      <c r="O169" s="113">
        <v>28.124643129999999</v>
      </c>
      <c r="P169" s="113">
        <v>1000.25797355</v>
      </c>
      <c r="Q169" s="113">
        <v>431.86162879</v>
      </c>
      <c r="R169" s="113">
        <v>6.9877375700000002</v>
      </c>
      <c r="S169" s="113">
        <v>4.7404105699999999</v>
      </c>
      <c r="T169" s="113">
        <v>420.13348065000002</v>
      </c>
      <c r="U169" s="113">
        <v>1044.78414499</v>
      </c>
      <c r="V169" s="113">
        <v>1459.9704778800001</v>
      </c>
      <c r="W169" s="113"/>
      <c r="X169" s="113"/>
      <c r="Y169" s="113"/>
      <c r="Z169" s="113"/>
      <c r="AA169" s="113"/>
      <c r="AB169" s="113"/>
    </row>
    <row r="170" spans="1:28" hidden="1" outlineLevel="1">
      <c r="A170" s="8">
        <v>45383</v>
      </c>
      <c r="B170" s="113">
        <v>24130.0910272</v>
      </c>
      <c r="C170" s="113">
        <v>21560.812898749999</v>
      </c>
      <c r="D170" s="113">
        <v>21415.35926754</v>
      </c>
      <c r="E170" s="113">
        <v>15193.85399602</v>
      </c>
      <c r="F170" s="113">
        <v>5146.7780799499997</v>
      </c>
      <c r="G170" s="113">
        <v>1074.7271915700001</v>
      </c>
      <c r="H170" s="113">
        <v>145.45363121</v>
      </c>
      <c r="I170" s="113">
        <v>13.425409650000001</v>
      </c>
      <c r="J170" s="113">
        <v>14.817340039999999</v>
      </c>
      <c r="K170" s="113">
        <v>117.21088152</v>
      </c>
      <c r="L170" s="113">
        <v>1490.2615080800001</v>
      </c>
      <c r="M170" s="113">
        <v>1061.56734858</v>
      </c>
      <c r="N170" s="113">
        <v>0</v>
      </c>
      <c r="O170" s="113">
        <v>27.2226328</v>
      </c>
      <c r="P170" s="113">
        <v>1034.3447157799999</v>
      </c>
      <c r="Q170" s="113">
        <v>428.69415950000001</v>
      </c>
      <c r="R170" s="113">
        <v>7.0854066099999997</v>
      </c>
      <c r="S170" s="113">
        <v>4.7720261500000003</v>
      </c>
      <c r="T170" s="113">
        <v>416.83672674000002</v>
      </c>
      <c r="U170" s="113">
        <v>1079.0166203700001</v>
      </c>
      <c r="V170" s="113">
        <v>1487.93328064</v>
      </c>
      <c r="W170" s="113"/>
      <c r="X170" s="113"/>
      <c r="Y170" s="113"/>
      <c r="Z170" s="113"/>
      <c r="AA170" s="113"/>
      <c r="AB170" s="113"/>
    </row>
    <row r="171" spans="1:28" hidden="1" outlineLevel="1">
      <c r="A171" s="8">
        <v>45413</v>
      </c>
      <c r="B171" s="113">
        <v>24863.374860020002</v>
      </c>
      <c r="C171" s="113">
        <v>22270.569777299999</v>
      </c>
      <c r="D171" s="113">
        <v>22134.949255629999</v>
      </c>
      <c r="E171" s="113">
        <v>15662.83402287</v>
      </c>
      <c r="F171" s="113">
        <v>5398.2597038100002</v>
      </c>
      <c r="G171" s="113">
        <v>1073.85552895</v>
      </c>
      <c r="H171" s="113">
        <v>135.62052166999999</v>
      </c>
      <c r="I171" s="113">
        <v>13.96570154</v>
      </c>
      <c r="J171" s="113">
        <v>15.136766829999999</v>
      </c>
      <c r="K171" s="113">
        <v>106.51805330000001</v>
      </c>
      <c r="L171" s="113">
        <v>1492.0154345200001</v>
      </c>
      <c r="M171" s="113">
        <v>1088.9990498899999</v>
      </c>
      <c r="N171" s="113">
        <v>0</v>
      </c>
      <c r="O171" s="113">
        <v>26.164317180000001</v>
      </c>
      <c r="P171" s="113">
        <v>1062.83473271</v>
      </c>
      <c r="Q171" s="113">
        <v>403.01638463</v>
      </c>
      <c r="R171" s="113">
        <v>0</v>
      </c>
      <c r="S171" s="113">
        <v>4.8452630799999996</v>
      </c>
      <c r="T171" s="113">
        <v>398.17112155000001</v>
      </c>
      <c r="U171" s="113">
        <v>1100.7896482000001</v>
      </c>
      <c r="V171" s="113">
        <v>1583.6773310900001</v>
      </c>
      <c r="W171" s="113"/>
      <c r="X171" s="113"/>
      <c r="Y171" s="113"/>
      <c r="Z171" s="113"/>
      <c r="AA171" s="113"/>
      <c r="AB171" s="113"/>
    </row>
    <row r="172" spans="1:28" hidden="1" outlineLevel="1">
      <c r="A172" s="8">
        <v>45444</v>
      </c>
      <c r="B172" s="113">
        <v>25843.122613840002</v>
      </c>
      <c r="C172" s="113">
        <v>23204.15813716</v>
      </c>
      <c r="D172" s="113">
        <v>23072.613817199999</v>
      </c>
      <c r="E172" s="113">
        <v>16329.798238670001</v>
      </c>
      <c r="F172" s="113">
        <v>5676.4568697300001</v>
      </c>
      <c r="G172" s="113">
        <v>1066.3587087999999</v>
      </c>
      <c r="H172" s="113">
        <v>131.54431996</v>
      </c>
      <c r="I172" s="113">
        <v>13.12922146</v>
      </c>
      <c r="J172" s="113">
        <v>15.150420199999999</v>
      </c>
      <c r="K172" s="113">
        <v>103.2646783</v>
      </c>
      <c r="L172" s="113">
        <v>1520.30572007</v>
      </c>
      <c r="M172" s="113">
        <v>1117.7248320799999</v>
      </c>
      <c r="N172" s="113">
        <v>0</v>
      </c>
      <c r="O172" s="113">
        <v>25.12510829</v>
      </c>
      <c r="P172" s="113">
        <v>1092.5997237900001</v>
      </c>
      <c r="Q172" s="113">
        <v>402.58088799000001</v>
      </c>
      <c r="R172" s="113">
        <v>0</v>
      </c>
      <c r="S172" s="113">
        <v>4.8430655900000001</v>
      </c>
      <c r="T172" s="113">
        <v>397.73782240000003</v>
      </c>
      <c r="U172" s="113">
        <v>1118.65875661</v>
      </c>
      <c r="V172" s="113">
        <v>1604.38745864</v>
      </c>
      <c r="W172" s="113"/>
      <c r="X172" s="113"/>
      <c r="Y172" s="113"/>
      <c r="Z172" s="113"/>
      <c r="AA172" s="113"/>
      <c r="AB172" s="113"/>
    </row>
    <row r="173" spans="1:28" hidden="1" outlineLevel="1">
      <c r="A173" s="8">
        <v>45474</v>
      </c>
      <c r="B173" s="113">
        <v>27019.990729789999</v>
      </c>
      <c r="C173" s="113">
        <v>24294.198415629999</v>
      </c>
      <c r="D173" s="113">
        <v>24160.512369759999</v>
      </c>
      <c r="E173" s="113">
        <v>17231.312370939999</v>
      </c>
      <c r="F173" s="113">
        <v>5869.6539190599997</v>
      </c>
      <c r="G173" s="113">
        <v>1059.5460797600001</v>
      </c>
      <c r="H173" s="113">
        <v>133.68604586999999</v>
      </c>
      <c r="I173" s="113">
        <v>14.997503760000001</v>
      </c>
      <c r="J173" s="113">
        <v>15.34267191</v>
      </c>
      <c r="K173" s="113">
        <v>103.34587019999999</v>
      </c>
      <c r="L173" s="113">
        <v>1543.4242745700001</v>
      </c>
      <c r="M173" s="113">
        <v>1135.39642996</v>
      </c>
      <c r="N173" s="113">
        <v>0</v>
      </c>
      <c r="O173" s="113">
        <v>23.659901260000002</v>
      </c>
      <c r="P173" s="113">
        <v>1111.7365287</v>
      </c>
      <c r="Q173" s="113">
        <v>408.02784460999999</v>
      </c>
      <c r="R173" s="113">
        <v>0</v>
      </c>
      <c r="S173" s="113">
        <v>4.8745077600000002</v>
      </c>
      <c r="T173" s="113">
        <v>403.15333685000002</v>
      </c>
      <c r="U173" s="113">
        <v>1182.3680395900001</v>
      </c>
      <c r="V173" s="113">
        <v>1611.06860338</v>
      </c>
      <c r="W173" s="113"/>
      <c r="X173" s="113"/>
      <c r="Y173" s="113"/>
      <c r="Z173" s="113"/>
      <c r="AA173" s="113"/>
      <c r="AB173" s="113"/>
    </row>
    <row r="174" spans="1:28" hidden="1" outlineLevel="1">
      <c r="A174" s="8">
        <v>45505</v>
      </c>
      <c r="B174" s="113">
        <v>28001.053133360001</v>
      </c>
      <c r="C174" s="113">
        <v>25242.567145230001</v>
      </c>
      <c r="D174" s="113">
        <v>25106.55021447</v>
      </c>
      <c r="E174" s="113">
        <v>17819.00865231</v>
      </c>
      <c r="F174" s="113">
        <v>6214.5299114500003</v>
      </c>
      <c r="G174" s="113">
        <v>1073.0116507099999</v>
      </c>
      <c r="H174" s="113">
        <v>136.01693076000001</v>
      </c>
      <c r="I174" s="113">
        <v>13.88981411</v>
      </c>
      <c r="J174" s="113">
        <v>15.4262274</v>
      </c>
      <c r="K174" s="113">
        <v>106.70088925</v>
      </c>
      <c r="L174" s="113">
        <v>1568.5881983700001</v>
      </c>
      <c r="M174" s="113">
        <v>1172.05602752</v>
      </c>
      <c r="N174" s="113">
        <v>0</v>
      </c>
      <c r="O174" s="113">
        <v>22.793062949999999</v>
      </c>
      <c r="P174" s="113">
        <v>1149.2629645699999</v>
      </c>
      <c r="Q174" s="113">
        <v>396.53217085</v>
      </c>
      <c r="R174" s="113">
        <v>0</v>
      </c>
      <c r="S174" s="113">
        <v>4.8982850899999999</v>
      </c>
      <c r="T174" s="113">
        <v>391.63388576</v>
      </c>
      <c r="U174" s="113">
        <v>1189.89778976</v>
      </c>
      <c r="V174" s="113">
        <v>1618.7772567500001</v>
      </c>
      <c r="W174" s="113"/>
      <c r="X174" s="113"/>
      <c r="Y174" s="113"/>
      <c r="Z174" s="113"/>
      <c r="AA174" s="113"/>
      <c r="AB174" s="113"/>
    </row>
    <row r="175" spans="1:28" hidden="1" outlineLevel="1">
      <c r="A175" s="8">
        <v>45536</v>
      </c>
      <c r="B175" s="113">
        <v>28614.077216419999</v>
      </c>
      <c r="C175" s="113">
        <v>25811.981046950001</v>
      </c>
      <c r="D175" s="113">
        <v>25679.669777349998</v>
      </c>
      <c r="E175" s="113">
        <v>18235.728041999999</v>
      </c>
      <c r="F175" s="113">
        <v>6370.0685975899996</v>
      </c>
      <c r="G175" s="113">
        <v>1073.87313776</v>
      </c>
      <c r="H175" s="113">
        <v>132.3112696</v>
      </c>
      <c r="I175" s="113">
        <v>15.38350178</v>
      </c>
      <c r="J175" s="113">
        <v>14.314144349999999</v>
      </c>
      <c r="K175" s="113">
        <v>102.61362346999999</v>
      </c>
      <c r="L175" s="113">
        <v>1592.79839653</v>
      </c>
      <c r="M175" s="113">
        <v>1196.9992703200001</v>
      </c>
      <c r="N175" s="113">
        <v>0</v>
      </c>
      <c r="O175" s="113">
        <v>24.692754310000002</v>
      </c>
      <c r="P175" s="113">
        <v>1172.30651601</v>
      </c>
      <c r="Q175" s="113">
        <v>395.79912621</v>
      </c>
      <c r="R175" s="113">
        <v>0</v>
      </c>
      <c r="S175" s="113">
        <v>4.8628781500000002</v>
      </c>
      <c r="T175" s="113">
        <v>390.93624806000003</v>
      </c>
      <c r="U175" s="113">
        <v>1209.29777294</v>
      </c>
      <c r="V175" s="113">
        <v>1666.3904304600001</v>
      </c>
      <c r="W175" s="113"/>
      <c r="X175" s="113"/>
      <c r="Y175" s="113"/>
      <c r="Z175" s="113"/>
      <c r="AA175" s="113"/>
      <c r="AB175" s="113"/>
    </row>
    <row r="176" spans="1:28" hidden="1" outlineLevel="1">
      <c r="A176" s="8">
        <v>45566</v>
      </c>
      <c r="B176" s="113">
        <v>29198.406978809999</v>
      </c>
      <c r="C176" s="113">
        <v>26400.84610128</v>
      </c>
      <c r="D176" s="113">
        <v>26288.509441689999</v>
      </c>
      <c r="E176" s="113">
        <v>18712.268744870002</v>
      </c>
      <c r="F176" s="113">
        <v>6515.8105015499996</v>
      </c>
      <c r="G176" s="113">
        <v>1060.43019527</v>
      </c>
      <c r="H176" s="113">
        <v>112.33665959</v>
      </c>
      <c r="I176" s="113">
        <v>15.124802150000001</v>
      </c>
      <c r="J176" s="113">
        <v>13.909213680000001</v>
      </c>
      <c r="K176" s="113">
        <v>83.302643759999995</v>
      </c>
      <c r="L176" s="113">
        <v>1580.14863203</v>
      </c>
      <c r="M176" s="113">
        <v>1228.78808424</v>
      </c>
      <c r="N176" s="113">
        <v>1.27022426</v>
      </c>
      <c r="O176" s="113">
        <v>23.903289770000001</v>
      </c>
      <c r="P176" s="113">
        <v>1203.61457021</v>
      </c>
      <c r="Q176" s="113">
        <v>351.36054779</v>
      </c>
      <c r="R176" s="113">
        <v>0</v>
      </c>
      <c r="S176" s="113">
        <v>4.8258539999999996</v>
      </c>
      <c r="T176" s="113">
        <v>346.53469379000001</v>
      </c>
      <c r="U176" s="113">
        <v>1217.4122454999999</v>
      </c>
      <c r="V176" s="113">
        <v>1623.30563338</v>
      </c>
      <c r="W176" s="113"/>
      <c r="X176" s="113"/>
      <c r="Y176" s="113"/>
      <c r="Z176" s="113"/>
      <c r="AA176" s="113"/>
      <c r="AB176" s="113"/>
    </row>
    <row r="177" spans="1:28" hidden="1" outlineLevel="1">
      <c r="A177" s="8">
        <v>45597</v>
      </c>
      <c r="B177" s="113">
        <v>29662.639212919999</v>
      </c>
      <c r="C177" s="113">
        <v>26902.749786969998</v>
      </c>
      <c r="D177" s="113">
        <v>26792.075082920001</v>
      </c>
      <c r="E177" s="113">
        <v>19062.771300519998</v>
      </c>
      <c r="F177" s="113">
        <v>6682.4575899000001</v>
      </c>
      <c r="G177" s="113">
        <v>1046.8461924999999</v>
      </c>
      <c r="H177" s="113">
        <v>110.67470405</v>
      </c>
      <c r="I177" s="113">
        <v>13.20630315</v>
      </c>
      <c r="J177" s="113">
        <v>13.9927052</v>
      </c>
      <c r="K177" s="113">
        <v>83.475695700000003</v>
      </c>
      <c r="L177" s="113">
        <v>1589.44436365</v>
      </c>
      <c r="M177" s="113">
        <v>1248.1813525</v>
      </c>
      <c r="N177" s="113">
        <v>1.0522621299999999</v>
      </c>
      <c r="O177" s="113">
        <v>22.954557820000002</v>
      </c>
      <c r="P177" s="113">
        <v>1224.1745325500001</v>
      </c>
      <c r="Q177" s="113">
        <v>341.26301115000001</v>
      </c>
      <c r="R177" s="113">
        <v>0</v>
      </c>
      <c r="S177" s="113">
        <v>4.8512602899999999</v>
      </c>
      <c r="T177" s="113">
        <v>336.41175085999998</v>
      </c>
      <c r="U177" s="113">
        <v>1170.4450623</v>
      </c>
      <c r="V177" s="113">
        <v>1637.2906008499999</v>
      </c>
      <c r="W177" s="113"/>
      <c r="X177" s="113"/>
      <c r="Y177" s="113"/>
      <c r="Z177" s="113"/>
      <c r="AA177" s="113"/>
      <c r="AB177" s="113"/>
    </row>
    <row r="178" spans="1:28">
      <c r="A178" s="8">
        <v>45627</v>
      </c>
      <c r="B178" s="113">
        <v>29896.009323729999</v>
      </c>
      <c r="C178" s="113">
        <v>27150.553476950001</v>
      </c>
      <c r="D178" s="113">
        <v>27043.505314450002</v>
      </c>
      <c r="E178" s="113">
        <v>19204.11470912</v>
      </c>
      <c r="F178" s="113">
        <v>6849.5228884999997</v>
      </c>
      <c r="G178" s="113">
        <v>989.86771682999995</v>
      </c>
      <c r="H178" s="113">
        <v>107.0481625</v>
      </c>
      <c r="I178" s="113">
        <v>9.9344923999999999</v>
      </c>
      <c r="J178" s="113">
        <v>14.13382629</v>
      </c>
      <c r="K178" s="113">
        <v>82.979843810000006</v>
      </c>
      <c r="L178" s="113">
        <v>1575.80363354</v>
      </c>
      <c r="M178" s="113">
        <v>1247.3538636799999</v>
      </c>
      <c r="N178" s="113">
        <v>1.7065680400000001</v>
      </c>
      <c r="O178" s="113">
        <v>21.971473939999999</v>
      </c>
      <c r="P178" s="113">
        <v>1223.6758216999999</v>
      </c>
      <c r="Q178" s="113">
        <v>328.44976986</v>
      </c>
      <c r="R178" s="113">
        <v>0</v>
      </c>
      <c r="S178" s="113">
        <v>4.8924063200000001</v>
      </c>
      <c r="T178" s="113">
        <v>323.55736353999998</v>
      </c>
      <c r="U178" s="113">
        <v>1169.65221324</v>
      </c>
      <c r="V178" s="113">
        <v>1579.1707648900001</v>
      </c>
      <c r="W178" s="113"/>
      <c r="X178" s="113"/>
      <c r="Y178" s="113"/>
      <c r="Z178" s="113"/>
      <c r="AA178" s="113"/>
      <c r="AB178" s="113"/>
    </row>
    <row r="179" spans="1:28">
      <c r="A179" s="8">
        <v>45658</v>
      </c>
      <c r="B179" s="113">
        <v>30408.818692100001</v>
      </c>
      <c r="C179" s="113">
        <v>27619.891909009999</v>
      </c>
      <c r="D179" s="113">
        <v>27513.095397069999</v>
      </c>
      <c r="E179" s="113">
        <v>19822.929630430001</v>
      </c>
      <c r="F179" s="113">
        <v>6704.7360512400001</v>
      </c>
      <c r="G179" s="113">
        <v>985.42971539999996</v>
      </c>
      <c r="H179" s="113">
        <v>106.79651194</v>
      </c>
      <c r="I179" s="113">
        <v>10.29630994</v>
      </c>
      <c r="J179" s="113">
        <v>14.04973545</v>
      </c>
      <c r="K179" s="113">
        <v>82.450466550000002</v>
      </c>
      <c r="L179" s="113">
        <v>1585.2779571200001</v>
      </c>
      <c r="M179" s="113">
        <v>1262.28654618</v>
      </c>
      <c r="N179" s="113">
        <v>1.8119656099999999</v>
      </c>
      <c r="O179" s="113">
        <v>20.646904710000001</v>
      </c>
      <c r="P179" s="113">
        <v>1239.82767586</v>
      </c>
      <c r="Q179" s="113">
        <v>322.99141093999998</v>
      </c>
      <c r="R179" s="113">
        <v>0</v>
      </c>
      <c r="S179" s="113">
        <v>4.8718425700000001</v>
      </c>
      <c r="T179" s="113">
        <v>318.11956837000002</v>
      </c>
      <c r="U179" s="113">
        <v>1203.64882597</v>
      </c>
      <c r="V179" s="113">
        <v>1584.0129803299999</v>
      </c>
      <c r="W179" s="113"/>
      <c r="X179" s="113"/>
      <c r="Y179" s="113"/>
      <c r="Z179" s="113"/>
      <c r="AA179" s="113"/>
      <c r="AB179" s="113"/>
    </row>
    <row r="180" spans="1:28">
      <c r="A180" s="8">
        <v>45689</v>
      </c>
      <c r="B180" s="113">
        <v>30703.745950879998</v>
      </c>
      <c r="C180" s="113">
        <v>27796.287958429999</v>
      </c>
      <c r="D180" s="113">
        <v>27691.529070460001</v>
      </c>
      <c r="E180" s="113">
        <v>19947.115415839999</v>
      </c>
      <c r="F180" s="113">
        <v>6769.5807262400003</v>
      </c>
      <c r="G180" s="113">
        <v>974.83292838</v>
      </c>
      <c r="H180" s="113">
        <v>104.75888797</v>
      </c>
      <c r="I180" s="113">
        <v>9.9253903500000007</v>
      </c>
      <c r="J180" s="113">
        <v>13.94894751</v>
      </c>
      <c r="K180" s="113">
        <v>80.884550110000006</v>
      </c>
      <c r="L180" s="113">
        <v>1604.578264</v>
      </c>
      <c r="M180" s="113">
        <v>1283.59706577</v>
      </c>
      <c r="N180" s="113">
        <v>0.90479644000000004</v>
      </c>
      <c r="O180" s="113">
        <v>20.149590180000001</v>
      </c>
      <c r="P180" s="113">
        <v>1262.5426791499999</v>
      </c>
      <c r="Q180" s="113">
        <v>320.98119823000002</v>
      </c>
      <c r="R180" s="113">
        <v>0</v>
      </c>
      <c r="S180" s="113">
        <v>4.8075540800000001</v>
      </c>
      <c r="T180" s="113">
        <v>316.17364414999997</v>
      </c>
      <c r="U180" s="113">
        <v>1302.8797284499999</v>
      </c>
      <c r="V180" s="113">
        <v>1597.8004794799999</v>
      </c>
      <c r="W180" s="113"/>
      <c r="X180" s="113"/>
      <c r="Y180" s="113"/>
      <c r="Z180" s="113"/>
      <c r="AA180" s="113"/>
      <c r="AB180" s="113"/>
    </row>
    <row r="181" spans="1:28">
      <c r="A181" s="8">
        <v>45717</v>
      </c>
      <c r="B181" s="113">
        <v>31143.564512050001</v>
      </c>
      <c r="C181" s="113">
        <v>28341.449532179999</v>
      </c>
      <c r="D181" s="113">
        <v>28293.782897550002</v>
      </c>
      <c r="E181" s="113">
        <v>20250.019518559999</v>
      </c>
      <c r="F181" s="113">
        <v>7073.4746101199999</v>
      </c>
      <c r="G181" s="113">
        <v>970.28876887000001</v>
      </c>
      <c r="H181" s="113">
        <v>47.666634629999997</v>
      </c>
      <c r="I181" s="113">
        <v>9.9969747800000004</v>
      </c>
      <c r="J181" s="113">
        <v>13.958183289999999</v>
      </c>
      <c r="K181" s="113">
        <v>23.711476560000001</v>
      </c>
      <c r="L181" s="113">
        <v>1488.5169905099999</v>
      </c>
      <c r="M181" s="113">
        <v>1290.0382404699999</v>
      </c>
      <c r="N181" s="113">
        <v>0.94093596000000002</v>
      </c>
      <c r="O181" s="113">
        <v>19.473075720000001</v>
      </c>
      <c r="P181" s="113">
        <v>1269.62422879</v>
      </c>
      <c r="Q181" s="113">
        <v>198.47875003999999</v>
      </c>
      <c r="R181" s="113">
        <v>0</v>
      </c>
      <c r="S181" s="113">
        <v>4.7931483400000001</v>
      </c>
      <c r="T181" s="113">
        <v>193.68560170000001</v>
      </c>
      <c r="U181" s="113">
        <v>1313.5979893599999</v>
      </c>
      <c r="V181" s="113">
        <v>1501.23913515</v>
      </c>
      <c r="W181" s="113"/>
      <c r="X181" s="113"/>
      <c r="Y181" s="113"/>
      <c r="Z181" s="113"/>
      <c r="AA181" s="113"/>
      <c r="AB181" s="113"/>
    </row>
    <row r="182" spans="1:28">
      <c r="A182" s="8">
        <v>45748</v>
      </c>
      <c r="B182" s="113">
        <v>31502.794605999999</v>
      </c>
      <c r="C182" s="113">
        <v>28664.129434279999</v>
      </c>
      <c r="D182" s="113">
        <v>28614.420235099999</v>
      </c>
      <c r="E182" s="113">
        <v>21174.493564349999</v>
      </c>
      <c r="F182" s="113">
        <v>6466.8349618000002</v>
      </c>
      <c r="G182" s="113">
        <v>973.09170895</v>
      </c>
      <c r="H182" s="113">
        <v>49.709199179999999</v>
      </c>
      <c r="I182" s="113">
        <v>10.51378555</v>
      </c>
      <c r="J182" s="113">
        <v>14.03376694</v>
      </c>
      <c r="K182" s="113">
        <v>25.161646690000001</v>
      </c>
      <c r="L182" s="113">
        <v>1511.9228544600001</v>
      </c>
      <c r="M182" s="113">
        <v>1310.4810525800001</v>
      </c>
      <c r="N182" s="113">
        <v>0.95807936000000005</v>
      </c>
      <c r="O182" s="113">
        <v>19.099638280000001</v>
      </c>
      <c r="P182" s="113">
        <v>1290.4233349399999</v>
      </c>
      <c r="Q182" s="113">
        <v>201.44180188000001</v>
      </c>
      <c r="R182" s="113">
        <v>0</v>
      </c>
      <c r="S182" s="113">
        <v>4.7937645</v>
      </c>
      <c r="T182" s="113">
        <v>196.64803738000001</v>
      </c>
      <c r="U182" s="113">
        <v>1326.7423172599999</v>
      </c>
      <c r="V182" s="113">
        <v>1536.4221708600001</v>
      </c>
      <c r="W182" s="113"/>
      <c r="X182" s="113"/>
      <c r="Y182" s="113"/>
      <c r="Z182" s="113"/>
      <c r="AA182" s="113"/>
      <c r="AB182" s="113"/>
    </row>
    <row r="183" spans="1:28">
      <c r="A183" s="8">
        <v>45778</v>
      </c>
      <c r="B183" s="113">
        <v>32088.047140350001</v>
      </c>
      <c r="C183" s="113">
        <v>29074.82890946</v>
      </c>
      <c r="D183" s="113">
        <v>29025.193481179998</v>
      </c>
      <c r="E183" s="113">
        <v>21648.5432655</v>
      </c>
      <c r="F183" s="113">
        <v>6393.0681194700001</v>
      </c>
      <c r="G183" s="113">
        <v>983.58209621000003</v>
      </c>
      <c r="H183" s="113">
        <v>49.635428279999999</v>
      </c>
      <c r="I183" s="113">
        <v>10.624895260000001</v>
      </c>
      <c r="J183" s="113">
        <v>14.012392589999999</v>
      </c>
      <c r="K183" s="113">
        <v>24.998140429999999</v>
      </c>
      <c r="L183" s="113">
        <v>1540.6668908300001</v>
      </c>
      <c r="M183" s="113">
        <v>1340.82325403</v>
      </c>
      <c r="N183" s="113">
        <v>1.14638083</v>
      </c>
      <c r="O183" s="113">
        <v>19.416355379999999</v>
      </c>
      <c r="P183" s="113">
        <v>1320.2605178199999</v>
      </c>
      <c r="Q183" s="113">
        <v>199.84363680000001</v>
      </c>
      <c r="R183" s="113">
        <v>0</v>
      </c>
      <c r="S183" s="113">
        <v>4.8022548399999998</v>
      </c>
      <c r="T183" s="113">
        <v>195.04138196</v>
      </c>
      <c r="U183" s="113">
        <v>1472.55134006</v>
      </c>
      <c r="V183" s="113">
        <v>1570.9609620700001</v>
      </c>
      <c r="W183" s="113"/>
      <c r="X183" s="113"/>
      <c r="Y183" s="113"/>
      <c r="Z183" s="113"/>
      <c r="AA183" s="113"/>
      <c r="AB183" s="113"/>
    </row>
    <row r="184" spans="1:28">
      <c r="A184" s="8">
        <v>45809</v>
      </c>
      <c r="B184" s="113">
        <v>32362.741937089999</v>
      </c>
      <c r="C184" s="113">
        <v>29328.180275139999</v>
      </c>
      <c r="D184" s="113">
        <v>29278.369019580001</v>
      </c>
      <c r="E184" s="113">
        <v>21872.61617202</v>
      </c>
      <c r="F184" s="113">
        <v>6406.5868845100003</v>
      </c>
      <c r="G184" s="113">
        <v>999.16596304999996</v>
      </c>
      <c r="H184" s="113">
        <v>49.811255559999999</v>
      </c>
      <c r="I184" s="113">
        <v>10.82021982</v>
      </c>
      <c r="J184" s="113">
        <v>14.0522188</v>
      </c>
      <c r="K184" s="113">
        <v>24.938816939999999</v>
      </c>
      <c r="L184" s="113">
        <v>1566.5675416399999</v>
      </c>
      <c r="M184" s="113">
        <v>1365.57125122</v>
      </c>
      <c r="N184" s="113">
        <v>1.3995146700000001</v>
      </c>
      <c r="O184" s="113">
        <v>17.092969440000001</v>
      </c>
      <c r="P184" s="113">
        <v>1347.0787671099999</v>
      </c>
      <c r="Q184" s="113">
        <v>200.99629042000001</v>
      </c>
      <c r="R184" s="113">
        <v>0</v>
      </c>
      <c r="S184" s="113">
        <v>4.8021455900000003</v>
      </c>
      <c r="T184" s="113">
        <v>196.19414483</v>
      </c>
      <c r="U184" s="113">
        <v>1467.99412031</v>
      </c>
      <c r="V184" s="113">
        <v>1587.29816925</v>
      </c>
      <c r="W184" s="113"/>
      <c r="X184" s="113"/>
      <c r="Y184" s="113"/>
      <c r="Z184" s="113"/>
      <c r="AA184" s="113"/>
      <c r="AB184" s="113"/>
    </row>
    <row r="185" spans="1:28">
      <c r="A185" s="8">
        <v>45839</v>
      </c>
      <c r="B185" s="113">
        <v>32867.66465993</v>
      </c>
      <c r="C185" s="113">
        <v>29856.057829609999</v>
      </c>
      <c r="D185" s="113">
        <v>29805.917194130001</v>
      </c>
      <c r="E185" s="113">
        <v>22353.572105439998</v>
      </c>
      <c r="F185" s="113">
        <v>6447.1306579499997</v>
      </c>
      <c r="G185" s="113">
        <v>1005.21443074</v>
      </c>
      <c r="H185" s="113">
        <v>50.14063548</v>
      </c>
      <c r="I185" s="113">
        <v>11.205161370000001</v>
      </c>
      <c r="J185" s="113">
        <v>14.078302280000001</v>
      </c>
      <c r="K185" s="113">
        <v>24.857171829999999</v>
      </c>
      <c r="L185" s="113">
        <v>1608.3335239999999</v>
      </c>
      <c r="M185" s="113">
        <v>1407.1493664699999</v>
      </c>
      <c r="N185" s="113">
        <v>0.87255702000000002</v>
      </c>
      <c r="O185" s="113">
        <v>16.337791939999999</v>
      </c>
      <c r="P185" s="113">
        <v>1389.93901751</v>
      </c>
      <c r="Q185" s="113">
        <v>201.18415752999999</v>
      </c>
      <c r="R185" s="113">
        <v>0</v>
      </c>
      <c r="S185" s="113">
        <v>4.8110105599999997</v>
      </c>
      <c r="T185" s="113">
        <v>196.37314696999999</v>
      </c>
      <c r="U185" s="113">
        <v>1403.2733063200001</v>
      </c>
      <c r="V185" s="113">
        <v>1613.0508811699999</v>
      </c>
      <c r="W185" s="113"/>
      <c r="X185" s="113"/>
      <c r="Y185" s="113"/>
      <c r="Z185" s="113"/>
      <c r="AA185" s="113"/>
      <c r="AB185" s="113"/>
    </row>
    <row r="186" spans="1:28">
      <c r="A186" s="8">
        <v>45870</v>
      </c>
      <c r="B186" s="113">
        <v>33520.476362690002</v>
      </c>
      <c r="C186" s="113">
        <v>30304.25599333</v>
      </c>
      <c r="D186" s="113">
        <v>30255.782138459999</v>
      </c>
      <c r="E186" s="113">
        <v>22690.24070464</v>
      </c>
      <c r="F186" s="113">
        <v>6549.8168190699998</v>
      </c>
      <c r="G186" s="113">
        <v>1015.72461475</v>
      </c>
      <c r="H186" s="113">
        <v>48.473854869999997</v>
      </c>
      <c r="I186" s="113">
        <v>10.95328988</v>
      </c>
      <c r="J186" s="113">
        <v>13.10354882</v>
      </c>
      <c r="K186" s="113">
        <v>24.41701617</v>
      </c>
      <c r="L186" s="113">
        <v>1623.5265746299999</v>
      </c>
      <c r="M186" s="113">
        <v>1425.7866469600001</v>
      </c>
      <c r="N186" s="113">
        <v>0.76171012000000005</v>
      </c>
      <c r="O186" s="113">
        <v>18.14015878</v>
      </c>
      <c r="P186" s="113">
        <v>1406.8847780599999</v>
      </c>
      <c r="Q186" s="113">
        <v>197.73992766999999</v>
      </c>
      <c r="R186" s="113">
        <v>0</v>
      </c>
      <c r="S186" s="113">
        <v>4.7526910500000001</v>
      </c>
      <c r="T186" s="113">
        <v>192.98723662</v>
      </c>
      <c r="U186" s="113">
        <v>1592.69379473</v>
      </c>
      <c r="V186" s="113">
        <v>1639.5101340599999</v>
      </c>
      <c r="W186" s="113"/>
      <c r="X186" s="113"/>
      <c r="Y186" s="113"/>
      <c r="Z186" s="113"/>
      <c r="AA186" s="113"/>
      <c r="AB186" s="113"/>
    </row>
    <row r="187" spans="1:28">
      <c r="A187" s="8">
        <v>45901</v>
      </c>
      <c r="B187" s="113">
        <v>33495.394425040002</v>
      </c>
      <c r="C187" s="113">
        <v>30241.63841503</v>
      </c>
      <c r="D187" s="113">
        <v>30193.765877680002</v>
      </c>
      <c r="E187" s="113">
        <v>22641.361133040002</v>
      </c>
      <c r="F187" s="113">
        <v>6531.8627708699996</v>
      </c>
      <c r="G187" s="113">
        <v>1020.54197377</v>
      </c>
      <c r="H187" s="113">
        <v>47.872537350000002</v>
      </c>
      <c r="I187" s="113">
        <v>11.05138861</v>
      </c>
      <c r="J187" s="113">
        <v>12.51421869</v>
      </c>
      <c r="K187" s="113">
        <v>24.306930049999998</v>
      </c>
      <c r="L187" s="113">
        <v>1624.59146134</v>
      </c>
      <c r="M187" s="113">
        <v>1426.98250577</v>
      </c>
      <c r="N187" s="113">
        <v>2.63540719</v>
      </c>
      <c r="O187" s="113">
        <v>17.597155310000002</v>
      </c>
      <c r="P187" s="113">
        <v>1406.7499432699999</v>
      </c>
      <c r="Q187" s="113">
        <v>197.60895557000001</v>
      </c>
      <c r="R187" s="113">
        <v>0</v>
      </c>
      <c r="S187" s="113">
        <v>4.7508323499999996</v>
      </c>
      <c r="T187" s="113">
        <v>192.85812322000001</v>
      </c>
      <c r="U187" s="113">
        <v>1629.1645486699999</v>
      </c>
      <c r="V187" s="113">
        <v>1636.2565927400001</v>
      </c>
      <c r="W187" s="113"/>
      <c r="X187" s="113"/>
      <c r="Y187" s="113"/>
      <c r="Z187" s="113"/>
      <c r="AA187" s="113"/>
      <c r="AB187" s="113"/>
    </row>
    <row r="188" spans="1:28">
      <c r="A188" s="8">
        <v>45931</v>
      </c>
      <c r="B188" s="113">
        <v>33683.538032659999</v>
      </c>
      <c r="C188" s="113">
        <v>30356.433120019999</v>
      </c>
      <c r="D188" s="113">
        <v>30308.434222929998</v>
      </c>
      <c r="E188" s="113">
        <v>22718.132067959999</v>
      </c>
      <c r="F188" s="113">
        <v>6569.51709364</v>
      </c>
      <c r="G188" s="113">
        <v>1020.78506133</v>
      </c>
      <c r="H188" s="113">
        <v>47.99889709</v>
      </c>
      <c r="I188" s="113">
        <v>10.94256362</v>
      </c>
      <c r="J188" s="113">
        <v>12.70071218</v>
      </c>
      <c r="K188" s="113">
        <v>24.355621289999998</v>
      </c>
      <c r="L188" s="113">
        <v>1646.00553433</v>
      </c>
      <c r="M188" s="113">
        <v>1439.2106956099999</v>
      </c>
      <c r="N188" s="113">
        <v>1.9042265199999999</v>
      </c>
      <c r="O188" s="113">
        <v>17.629278580000001</v>
      </c>
      <c r="P188" s="113">
        <v>1419.6771905099999</v>
      </c>
      <c r="Q188" s="113">
        <v>206.79483872</v>
      </c>
      <c r="R188" s="113">
        <v>0</v>
      </c>
      <c r="S188" s="113">
        <v>4.8076930200000003</v>
      </c>
      <c r="T188" s="113">
        <v>201.98714570000001</v>
      </c>
      <c r="U188" s="113">
        <v>1681.09937831</v>
      </c>
      <c r="V188" s="113">
        <v>1644.21081714</v>
      </c>
      <c r="W188" s="113"/>
      <c r="X188" s="113"/>
      <c r="Y188" s="113"/>
      <c r="Z188" s="113"/>
      <c r="AA188" s="113"/>
      <c r="AB188" s="113"/>
    </row>
    <row r="189" spans="1:28">
      <c r="A189" s="8">
        <v>45962</v>
      </c>
      <c r="B189" s="113">
        <v>34309.642197510002</v>
      </c>
      <c r="C189" s="113">
        <v>30939.415717010001</v>
      </c>
      <c r="D189" s="113">
        <v>30891.284217299999</v>
      </c>
      <c r="E189" s="113">
        <v>23162.965145729999</v>
      </c>
      <c r="F189" s="113">
        <v>6698.8053159000001</v>
      </c>
      <c r="G189" s="113">
        <v>1029.5137556699999</v>
      </c>
      <c r="H189" s="113">
        <v>48.13149971</v>
      </c>
      <c r="I189" s="113">
        <v>11.03527699</v>
      </c>
      <c r="J189" s="113">
        <v>12.7664905</v>
      </c>
      <c r="K189" s="113">
        <v>24.32973222</v>
      </c>
      <c r="L189" s="113">
        <v>1671.87846747</v>
      </c>
      <c r="M189" s="113">
        <v>1464.0414711799999</v>
      </c>
      <c r="N189" s="113">
        <v>1.1304127500000001</v>
      </c>
      <c r="O189" s="113">
        <v>17.841167009999999</v>
      </c>
      <c r="P189" s="113">
        <v>1445.06989142</v>
      </c>
      <c r="Q189" s="113">
        <v>207.83699629</v>
      </c>
      <c r="R189" s="113">
        <v>0</v>
      </c>
      <c r="S189" s="113">
        <v>4.8554875300000004</v>
      </c>
      <c r="T189" s="113">
        <v>202.98150876</v>
      </c>
      <c r="U189" s="113">
        <v>1698.3480130299999</v>
      </c>
      <c r="V189" s="113">
        <v>1578.23802542</v>
      </c>
      <c r="W189" s="113"/>
      <c r="X189" s="113"/>
      <c r="Y189" s="113"/>
      <c r="Z189" s="113"/>
      <c r="AA189" s="113"/>
      <c r="AB189" s="113"/>
    </row>
    <row r="190" spans="1:28">
      <c r="A190" s="8">
        <v>45992</v>
      </c>
      <c r="B190" s="113">
        <v>34792.386548089999</v>
      </c>
      <c r="C190" s="113">
        <v>31381.59289521</v>
      </c>
      <c r="D190" s="113">
        <v>31334.59333145</v>
      </c>
      <c r="E190" s="113">
        <v>23436.62069453</v>
      </c>
      <c r="F190" s="113">
        <v>6872.4252287400004</v>
      </c>
      <c r="G190" s="113">
        <v>1025.54740818</v>
      </c>
      <c r="H190" s="113">
        <v>46.999563760000001</v>
      </c>
      <c r="I190" s="113">
        <v>11.167484869999999</v>
      </c>
      <c r="J190" s="113">
        <v>12.8375939</v>
      </c>
      <c r="K190" s="113">
        <v>22.99448499</v>
      </c>
      <c r="L190" s="113">
        <v>1679.1561255199999</v>
      </c>
      <c r="M190" s="113">
        <v>1480.26183371</v>
      </c>
      <c r="N190" s="113">
        <v>1.4793038700000001</v>
      </c>
      <c r="O190" s="113">
        <v>17.179017609999999</v>
      </c>
      <c r="P190" s="113">
        <v>1461.60351223</v>
      </c>
      <c r="Q190" s="113">
        <v>198.89429181</v>
      </c>
      <c r="R190" s="113">
        <v>0</v>
      </c>
      <c r="S190" s="113">
        <v>4.8756554200000002</v>
      </c>
      <c r="T190" s="113">
        <v>194.01863639000001</v>
      </c>
      <c r="U190" s="113">
        <v>1731.6375273599999</v>
      </c>
      <c r="V190" s="113">
        <v>1773.4317833600001</v>
      </c>
      <c r="W190" s="113"/>
      <c r="X190" s="113"/>
      <c r="Y190" s="113"/>
      <c r="Z190" s="113"/>
      <c r="AA190" s="113"/>
      <c r="AB190" s="11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38" customWidth="1"/>
    <col min="2" max="2" width="9.6640625" style="37" customWidth="1"/>
    <col min="3" max="3" width="9.88671875" style="37" customWidth="1"/>
    <col min="4" max="4" width="10.33203125" style="37" customWidth="1"/>
    <col min="5" max="5" width="8.33203125" style="37" customWidth="1"/>
    <col min="6" max="6" width="9.88671875" style="37" customWidth="1"/>
    <col min="7" max="7" width="12" style="37" customWidth="1"/>
    <col min="8" max="8" width="12.33203125" style="37" customWidth="1"/>
    <col min="9" max="9" width="8.88671875" style="37" customWidth="1"/>
    <col min="10" max="10" width="11.33203125" style="37" customWidth="1"/>
    <col min="11" max="11" width="11.44140625" style="37" customWidth="1"/>
    <col min="12" max="12" width="9.5546875" style="37" customWidth="1"/>
    <col min="13" max="13" width="10.88671875" style="37" customWidth="1"/>
    <col min="14" max="14" width="13.5546875" style="37" customWidth="1"/>
    <col min="15" max="15" width="10.33203125" style="37" customWidth="1"/>
    <col min="16" max="16" width="8.109375" style="37" customWidth="1"/>
    <col min="17" max="16384" width="9.109375" style="37"/>
  </cols>
  <sheetData>
    <row r="1" spans="1:22">
      <c r="A1" s="17" t="s">
        <v>157</v>
      </c>
    </row>
    <row r="2" spans="1:22" ht="5.25" customHeight="1"/>
    <row r="3" spans="1:22">
      <c r="A3" s="108" t="s">
        <v>57</v>
      </c>
    </row>
    <row r="4" spans="1:22" ht="12.75" customHeight="1">
      <c r="A4" s="215" t="s">
        <v>130</v>
      </c>
      <c r="B4" s="233"/>
      <c r="C4" s="233"/>
      <c r="D4" s="233"/>
    </row>
    <row r="5" spans="1:22" ht="12.75" customHeight="1">
      <c r="A5" s="39" t="s">
        <v>229</v>
      </c>
    </row>
    <row r="6" spans="1:22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22" s="40" customForma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22" s="36" customFormat="1" ht="23.2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22" s="36" customFormat="1" ht="78.75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22" s="36" customForma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4">
        <v>38041.462832390003</v>
      </c>
      <c r="C11" s="41">
        <v>1192.56575836</v>
      </c>
      <c r="D11" s="114">
        <v>419.91215470999998</v>
      </c>
      <c r="E11" s="114">
        <v>772.65360364999992</v>
      </c>
      <c r="F11" s="114">
        <v>71.270797189999996</v>
      </c>
      <c r="G11" s="114">
        <v>62.281645910000002</v>
      </c>
      <c r="H11" s="114">
        <v>8.9891512799999997</v>
      </c>
      <c r="I11" s="114">
        <v>11903.00696631</v>
      </c>
      <c r="J11" s="114">
        <v>781.69698093</v>
      </c>
      <c r="K11" s="114">
        <v>11121.309985380001</v>
      </c>
      <c r="L11" s="114">
        <v>24874.619310529997</v>
      </c>
      <c r="M11" s="114">
        <v>24753.56549601</v>
      </c>
      <c r="N11" s="114">
        <v>121.05381452</v>
      </c>
      <c r="O11" s="114">
        <v>2566.09383179</v>
      </c>
      <c r="P11" s="114">
        <v>1919.0207313000001</v>
      </c>
      <c r="Q11" s="115"/>
      <c r="R11" s="115"/>
      <c r="S11" s="115"/>
      <c r="T11" s="115"/>
      <c r="U11" s="115"/>
      <c r="V11" s="115"/>
    </row>
    <row r="12" spans="1:22" s="42" customFormat="1" hidden="1" outlineLevel="1">
      <c r="A12" s="8">
        <v>40575</v>
      </c>
      <c r="B12" s="114">
        <v>40513.94298611</v>
      </c>
      <c r="C12" s="41">
        <v>1293.79690224</v>
      </c>
      <c r="D12" s="114">
        <v>429.61463917000003</v>
      </c>
      <c r="E12" s="114">
        <v>864.18226306999998</v>
      </c>
      <c r="F12" s="114">
        <v>131.15976376</v>
      </c>
      <c r="G12" s="114">
        <v>110.49940333000001</v>
      </c>
      <c r="H12" s="114">
        <v>20.660360430000001</v>
      </c>
      <c r="I12" s="114">
        <v>13242.60898228</v>
      </c>
      <c r="J12" s="114">
        <v>638.33544766</v>
      </c>
      <c r="K12" s="114">
        <v>12604.273534620001</v>
      </c>
      <c r="L12" s="114">
        <v>25846.377337830003</v>
      </c>
      <c r="M12" s="114">
        <v>25713.648255690001</v>
      </c>
      <c r="N12" s="114">
        <v>132.72908214</v>
      </c>
      <c r="O12" s="114">
        <v>2824.8668834500004</v>
      </c>
      <c r="P12" s="114">
        <v>1896.0220264499999</v>
      </c>
      <c r="Q12" s="115"/>
      <c r="R12" s="115"/>
      <c r="S12" s="115"/>
      <c r="T12" s="115"/>
      <c r="U12" s="115"/>
      <c r="V12" s="115"/>
    </row>
    <row r="13" spans="1:22" s="42" customFormat="1" hidden="1" outlineLevel="1">
      <c r="A13" s="8">
        <v>40603</v>
      </c>
      <c r="B13" s="114">
        <v>41946.361600819997</v>
      </c>
      <c r="C13" s="41">
        <v>1342.6363369000001</v>
      </c>
      <c r="D13" s="114">
        <v>447.52824532</v>
      </c>
      <c r="E13" s="114">
        <v>895.10809158000006</v>
      </c>
      <c r="F13" s="114">
        <v>218.67999085</v>
      </c>
      <c r="G13" s="114">
        <v>117.98606715000001</v>
      </c>
      <c r="H13" s="114">
        <v>100.69392369999998</v>
      </c>
      <c r="I13" s="114">
        <v>14069.060156080002</v>
      </c>
      <c r="J13" s="114">
        <v>816.10109076999993</v>
      </c>
      <c r="K13" s="114">
        <v>13252.95906531</v>
      </c>
      <c r="L13" s="114">
        <v>26315.985116989999</v>
      </c>
      <c r="M13" s="114">
        <v>26183.924497400003</v>
      </c>
      <c r="N13" s="114">
        <v>132.06061958999999</v>
      </c>
      <c r="O13" s="114">
        <v>3181.5312302900002</v>
      </c>
      <c r="P13" s="114">
        <v>3280.5708674799998</v>
      </c>
      <c r="Q13" s="115"/>
      <c r="R13" s="115"/>
      <c r="S13" s="115"/>
      <c r="T13" s="115"/>
      <c r="U13" s="115"/>
      <c r="V13" s="115"/>
    </row>
    <row r="14" spans="1:22" s="42" customFormat="1" hidden="1" outlineLevel="1">
      <c r="A14" s="8">
        <v>40634</v>
      </c>
      <c r="B14" s="114">
        <v>42775.57677706</v>
      </c>
      <c r="C14" s="41">
        <v>1248.7153543699999</v>
      </c>
      <c r="D14" s="114">
        <v>402.23112777999995</v>
      </c>
      <c r="E14" s="114">
        <v>846.48422658999993</v>
      </c>
      <c r="F14" s="114">
        <v>235.38721407</v>
      </c>
      <c r="G14" s="114">
        <v>112.94193504</v>
      </c>
      <c r="H14" s="114">
        <v>122.44527903000001</v>
      </c>
      <c r="I14" s="114">
        <v>14691.748319489998</v>
      </c>
      <c r="J14" s="114">
        <v>725.49009369999999</v>
      </c>
      <c r="K14" s="114">
        <v>13966.258225789999</v>
      </c>
      <c r="L14" s="114">
        <v>26599.725889130001</v>
      </c>
      <c r="M14" s="114">
        <v>26440.263996770002</v>
      </c>
      <c r="N14" s="114">
        <v>159.46189236000001</v>
      </c>
      <c r="O14" s="114">
        <v>2690.7915778699999</v>
      </c>
      <c r="P14" s="114">
        <v>4269.9737553099994</v>
      </c>
      <c r="Q14" s="115"/>
      <c r="R14" s="115"/>
      <c r="S14" s="115"/>
      <c r="T14" s="115"/>
      <c r="U14" s="115"/>
      <c r="V14" s="115"/>
    </row>
    <row r="15" spans="1:22" s="42" customFormat="1" hidden="1" outlineLevel="1">
      <c r="A15" s="8">
        <v>40664</v>
      </c>
      <c r="B15" s="114">
        <v>41393.030452469997</v>
      </c>
      <c r="C15" s="41">
        <v>1161.7835904000001</v>
      </c>
      <c r="D15" s="114">
        <v>353.77914906000001</v>
      </c>
      <c r="E15" s="114">
        <v>808.00444133999997</v>
      </c>
      <c r="F15" s="114">
        <v>459.13558896000001</v>
      </c>
      <c r="G15" s="114">
        <v>110.12180635</v>
      </c>
      <c r="H15" s="114">
        <v>349.01378261000002</v>
      </c>
      <c r="I15" s="114">
        <v>13482.42264823</v>
      </c>
      <c r="J15" s="114">
        <v>721.85333344000003</v>
      </c>
      <c r="K15" s="114">
        <v>12760.56931479</v>
      </c>
      <c r="L15" s="114">
        <v>26289.68862488</v>
      </c>
      <c r="M15" s="114">
        <v>26129.22107109</v>
      </c>
      <c r="N15" s="114">
        <v>160.46755379000004</v>
      </c>
      <c r="O15" s="114">
        <v>3002.6494073399999</v>
      </c>
      <c r="P15" s="114">
        <v>4072.3094851599999</v>
      </c>
      <c r="Q15" s="115"/>
      <c r="R15" s="115"/>
      <c r="S15" s="115"/>
      <c r="T15" s="115"/>
      <c r="U15" s="115"/>
      <c r="V15" s="115"/>
    </row>
    <row r="16" spans="1:22" s="42" customFormat="1" hidden="1" outlineLevel="1">
      <c r="A16" s="8">
        <v>40695</v>
      </c>
      <c r="B16" s="114">
        <v>42927.227847980001</v>
      </c>
      <c r="C16" s="41">
        <v>1324.4536289</v>
      </c>
      <c r="D16" s="114">
        <v>455.81905589999997</v>
      </c>
      <c r="E16" s="114">
        <v>868.63457299999993</v>
      </c>
      <c r="F16" s="114">
        <v>404.43745825999997</v>
      </c>
      <c r="G16" s="114">
        <v>98.399445139999997</v>
      </c>
      <c r="H16" s="114">
        <v>306.03801311999996</v>
      </c>
      <c r="I16" s="114">
        <v>14856.237353370001</v>
      </c>
      <c r="J16" s="114">
        <v>645.88633103999996</v>
      </c>
      <c r="K16" s="114">
        <v>14210.35102233</v>
      </c>
      <c r="L16" s="114">
        <v>26342.099407449998</v>
      </c>
      <c r="M16" s="114">
        <v>26153.663167319995</v>
      </c>
      <c r="N16" s="114">
        <v>188.43624013000002</v>
      </c>
      <c r="O16" s="114">
        <v>2309.3498636899999</v>
      </c>
      <c r="P16" s="114">
        <v>1333.6083348899999</v>
      </c>
      <c r="Q16" s="115"/>
      <c r="R16" s="115"/>
      <c r="S16" s="115"/>
      <c r="T16" s="115"/>
      <c r="U16" s="115"/>
      <c r="V16" s="115"/>
    </row>
    <row r="17" spans="1:22" s="42" customFormat="1" hidden="1" outlineLevel="1">
      <c r="A17" s="8">
        <v>40725</v>
      </c>
      <c r="B17" s="114">
        <v>43945.462077049997</v>
      </c>
      <c r="C17" s="41">
        <v>1219.7726366799998</v>
      </c>
      <c r="D17" s="114">
        <v>394.69485381999999</v>
      </c>
      <c r="E17" s="114">
        <v>825.07778285999996</v>
      </c>
      <c r="F17" s="114">
        <v>369.60491266000002</v>
      </c>
      <c r="G17" s="114">
        <v>92.646165640000007</v>
      </c>
      <c r="H17" s="114">
        <v>276.95874701999998</v>
      </c>
      <c r="I17" s="114">
        <v>15586.9217598</v>
      </c>
      <c r="J17" s="114">
        <v>624.96437807000007</v>
      </c>
      <c r="K17" s="114">
        <v>14961.957381729999</v>
      </c>
      <c r="L17" s="114">
        <v>26769.162767910002</v>
      </c>
      <c r="M17" s="114">
        <v>26570.031480810001</v>
      </c>
      <c r="N17" s="114">
        <v>199.13128709999998</v>
      </c>
      <c r="O17" s="114">
        <v>2340.9143161400002</v>
      </c>
      <c r="P17" s="114">
        <v>2656.1221499900003</v>
      </c>
      <c r="Q17" s="115"/>
      <c r="R17" s="115"/>
      <c r="S17" s="115"/>
      <c r="T17" s="115"/>
      <c r="U17" s="115"/>
      <c r="V17" s="115"/>
    </row>
    <row r="18" spans="1:22" s="42" customFormat="1" hidden="1" outlineLevel="1">
      <c r="A18" s="8">
        <v>40756</v>
      </c>
      <c r="B18" s="114">
        <v>46735.159894919998</v>
      </c>
      <c r="C18" s="41">
        <v>1236.6666201999999</v>
      </c>
      <c r="D18" s="114">
        <v>359.11149202000001</v>
      </c>
      <c r="E18" s="114">
        <v>877.55512818</v>
      </c>
      <c r="F18" s="114">
        <v>457.29098916000004</v>
      </c>
      <c r="G18" s="114">
        <v>120.12817006</v>
      </c>
      <c r="H18" s="114">
        <v>337.16281909999998</v>
      </c>
      <c r="I18" s="114">
        <v>17805.47912158</v>
      </c>
      <c r="J18" s="114">
        <v>492.50120117</v>
      </c>
      <c r="K18" s="114">
        <v>17312.977920410001</v>
      </c>
      <c r="L18" s="114">
        <v>27235.723163980001</v>
      </c>
      <c r="M18" s="114">
        <v>27068.704422659997</v>
      </c>
      <c r="N18" s="114">
        <v>167.01874131999998</v>
      </c>
      <c r="O18" s="114">
        <v>2243.8131642399999</v>
      </c>
      <c r="P18" s="114">
        <v>4245.0119866499999</v>
      </c>
      <c r="Q18" s="115"/>
      <c r="R18" s="115"/>
      <c r="S18" s="115"/>
      <c r="T18" s="115"/>
      <c r="U18" s="115"/>
      <c r="V18" s="115"/>
    </row>
    <row r="19" spans="1:22" s="42" customFormat="1" hidden="1" outlineLevel="1">
      <c r="A19" s="8">
        <v>40787</v>
      </c>
      <c r="B19" s="114">
        <v>48186.629160099998</v>
      </c>
      <c r="C19" s="41">
        <v>1450.32271556</v>
      </c>
      <c r="D19" s="114">
        <v>596.28664036999999</v>
      </c>
      <c r="E19" s="114">
        <v>854.03607519000002</v>
      </c>
      <c r="F19" s="114">
        <v>420.20130181999997</v>
      </c>
      <c r="G19" s="114">
        <v>132.33470072</v>
      </c>
      <c r="H19" s="114">
        <v>287.86660110000003</v>
      </c>
      <c r="I19" s="114">
        <v>19605.117257580001</v>
      </c>
      <c r="J19" s="114">
        <v>556.10618441999986</v>
      </c>
      <c r="K19" s="114">
        <v>19049.01107316</v>
      </c>
      <c r="L19" s="114">
        <v>26710.987885139999</v>
      </c>
      <c r="M19" s="114">
        <v>26543.733057679998</v>
      </c>
      <c r="N19" s="114">
        <v>167.25482746</v>
      </c>
      <c r="O19" s="114">
        <v>2104.7323504699998</v>
      </c>
      <c r="P19" s="114">
        <v>3617.9363307399999</v>
      </c>
      <c r="Q19" s="115"/>
      <c r="R19" s="115"/>
      <c r="S19" s="115"/>
      <c r="T19" s="115"/>
      <c r="U19" s="115"/>
      <c r="V19" s="115"/>
    </row>
    <row r="20" spans="1:22" s="42" customFormat="1" hidden="1" outlineLevel="1">
      <c r="A20" s="8">
        <v>40817</v>
      </c>
      <c r="B20" s="114">
        <v>48241.909641220002</v>
      </c>
      <c r="C20" s="41">
        <v>987.24427627</v>
      </c>
      <c r="D20" s="114">
        <v>353.34460073000002</v>
      </c>
      <c r="E20" s="114">
        <v>633.89967553999998</v>
      </c>
      <c r="F20" s="114">
        <v>381.11775083000003</v>
      </c>
      <c r="G20" s="114">
        <v>147.59836775000002</v>
      </c>
      <c r="H20" s="114">
        <v>233.51938308000001</v>
      </c>
      <c r="I20" s="114">
        <v>19941.622074520001</v>
      </c>
      <c r="J20" s="114">
        <v>643.15463389000001</v>
      </c>
      <c r="K20" s="114">
        <v>19298.46744063</v>
      </c>
      <c r="L20" s="114">
        <v>26931.925539600001</v>
      </c>
      <c r="M20" s="114">
        <v>26733.446857759998</v>
      </c>
      <c r="N20" s="114">
        <v>198.47868184000001</v>
      </c>
      <c r="O20" s="114">
        <v>2217.22075266</v>
      </c>
      <c r="P20" s="114">
        <v>3678.36880724</v>
      </c>
      <c r="Q20" s="115"/>
      <c r="R20" s="115"/>
      <c r="S20" s="115"/>
      <c r="T20" s="115"/>
      <c r="U20" s="115"/>
      <c r="V20" s="115"/>
    </row>
    <row r="21" spans="1:22" s="42" customFormat="1" hidden="1" outlineLevel="1">
      <c r="A21" s="8">
        <v>40848</v>
      </c>
      <c r="B21" s="114">
        <v>49740.030192439997</v>
      </c>
      <c r="C21" s="41">
        <v>1026.4585067</v>
      </c>
      <c r="D21" s="114">
        <v>424.77089043000001</v>
      </c>
      <c r="E21" s="114">
        <v>601.68761627000004</v>
      </c>
      <c r="F21" s="114">
        <v>314.96595882000008</v>
      </c>
      <c r="G21" s="114">
        <v>132.23514951999999</v>
      </c>
      <c r="H21" s="114">
        <v>182.7308093</v>
      </c>
      <c r="I21" s="114">
        <v>21442.990988829999</v>
      </c>
      <c r="J21" s="114">
        <v>2295.95853627</v>
      </c>
      <c r="K21" s="114">
        <v>19147.032452560001</v>
      </c>
      <c r="L21" s="114">
        <v>26955.61473809</v>
      </c>
      <c r="M21" s="114">
        <v>26784.421235229998</v>
      </c>
      <c r="N21" s="114">
        <v>171.19350286</v>
      </c>
      <c r="O21" s="114">
        <v>2127.30287473</v>
      </c>
      <c r="P21" s="114">
        <v>4020.0446850799999</v>
      </c>
      <c r="Q21" s="115"/>
      <c r="R21" s="115"/>
      <c r="S21" s="115"/>
      <c r="T21" s="115"/>
      <c r="U21" s="115"/>
      <c r="V21" s="115"/>
    </row>
    <row r="22" spans="1:22" s="42" customFormat="1" hidden="1" outlineLevel="1">
      <c r="A22" s="8">
        <v>40878</v>
      </c>
      <c r="B22" s="114">
        <v>51923.219733999998</v>
      </c>
      <c r="C22" s="41">
        <v>1693.35668504</v>
      </c>
      <c r="D22" s="114">
        <v>749.70392537000009</v>
      </c>
      <c r="E22" s="114">
        <v>943.65275967000002</v>
      </c>
      <c r="F22" s="114">
        <v>16.609625810000001</v>
      </c>
      <c r="G22" s="114">
        <v>15.86857285</v>
      </c>
      <c r="H22" s="114">
        <v>0.74105295999999998</v>
      </c>
      <c r="I22" s="114">
        <v>23229.769959739999</v>
      </c>
      <c r="J22" s="114">
        <v>2245.6352019699998</v>
      </c>
      <c r="K22" s="114">
        <v>20984.13475777</v>
      </c>
      <c r="L22" s="114">
        <v>26983.483463410001</v>
      </c>
      <c r="M22" s="114">
        <v>26821.895378840003</v>
      </c>
      <c r="N22" s="114">
        <v>161.58808456999998</v>
      </c>
      <c r="O22" s="114">
        <v>1601.9588246600001</v>
      </c>
      <c r="P22" s="114">
        <v>3717.3286828299997</v>
      </c>
      <c r="Q22" s="115"/>
      <c r="R22" s="115"/>
      <c r="S22" s="115"/>
      <c r="T22" s="115"/>
      <c r="U22" s="115"/>
      <c r="V22" s="115"/>
    </row>
    <row r="23" spans="1:22" s="42" customFormat="1" hidden="1" outlineLevel="1">
      <c r="A23" s="8">
        <v>40909</v>
      </c>
      <c r="B23" s="114">
        <v>53224.588673259997</v>
      </c>
      <c r="C23" s="41">
        <v>1115.1174170099998</v>
      </c>
      <c r="D23" s="114">
        <v>449.62336555000002</v>
      </c>
      <c r="E23" s="114">
        <v>665.49405146000004</v>
      </c>
      <c r="F23" s="114">
        <v>106.54039999</v>
      </c>
      <c r="G23" s="114">
        <v>84.408853539999996</v>
      </c>
      <c r="H23" s="114">
        <v>22.131546449999998</v>
      </c>
      <c r="I23" s="114">
        <v>24249.8408366</v>
      </c>
      <c r="J23" s="114">
        <v>2162.0147978800001</v>
      </c>
      <c r="K23" s="114">
        <v>22087.826038719999</v>
      </c>
      <c r="L23" s="114">
        <v>27753.090019659998</v>
      </c>
      <c r="M23" s="114">
        <v>27572.32783473</v>
      </c>
      <c r="N23" s="114">
        <v>180.76218492999999</v>
      </c>
      <c r="O23" s="114">
        <v>1552.1927492500001</v>
      </c>
      <c r="P23" s="114">
        <v>3833.04782462</v>
      </c>
      <c r="Q23" s="115"/>
      <c r="R23" s="115"/>
      <c r="S23" s="115"/>
      <c r="T23" s="115"/>
      <c r="U23" s="115"/>
      <c r="V23" s="115"/>
    </row>
    <row r="24" spans="1:22" s="42" customFormat="1" hidden="1" outlineLevel="1">
      <c r="A24" s="8">
        <v>40940</v>
      </c>
      <c r="B24" s="114">
        <v>52385.108952770002</v>
      </c>
      <c r="C24" s="41">
        <v>1506.9061399699999</v>
      </c>
      <c r="D24" s="114">
        <v>985.75877270000001</v>
      </c>
      <c r="E24" s="114">
        <v>521.1473672699999</v>
      </c>
      <c r="F24" s="114">
        <v>140.76986257000002</v>
      </c>
      <c r="G24" s="114">
        <v>112.68433459000001</v>
      </c>
      <c r="H24" s="114">
        <v>28.085527980000002</v>
      </c>
      <c r="I24" s="114">
        <v>22370.636810249998</v>
      </c>
      <c r="J24" s="114">
        <v>2053.54610895</v>
      </c>
      <c r="K24" s="114">
        <v>20317.090701299996</v>
      </c>
      <c r="L24" s="114">
        <v>28366.796139980001</v>
      </c>
      <c r="M24" s="114">
        <v>28154.128080269998</v>
      </c>
      <c r="N24" s="114">
        <v>212.66805970999999</v>
      </c>
      <c r="O24" s="114">
        <v>1866.13736864</v>
      </c>
      <c r="P24" s="114">
        <v>3991.2344186599998</v>
      </c>
      <c r="Q24" s="115"/>
      <c r="R24" s="115"/>
      <c r="S24" s="115"/>
      <c r="T24" s="115"/>
      <c r="U24" s="115"/>
      <c r="V24" s="115"/>
    </row>
    <row r="25" spans="1:22" s="42" customFormat="1" hidden="1" outlineLevel="1">
      <c r="A25" s="8">
        <v>40969</v>
      </c>
      <c r="B25" s="114">
        <v>51483.926571540003</v>
      </c>
      <c r="C25" s="41">
        <v>1700.64154981</v>
      </c>
      <c r="D25" s="114">
        <v>1205.0310997199999</v>
      </c>
      <c r="E25" s="114">
        <v>495.61045008999997</v>
      </c>
      <c r="F25" s="114">
        <v>274.01002002999996</v>
      </c>
      <c r="G25" s="114">
        <v>138.11520775</v>
      </c>
      <c r="H25" s="114">
        <v>135.89481228</v>
      </c>
      <c r="I25" s="114">
        <v>20544.535657809996</v>
      </c>
      <c r="J25" s="114">
        <v>2146.2432124299999</v>
      </c>
      <c r="K25" s="114">
        <v>18398.292445380001</v>
      </c>
      <c r="L25" s="114">
        <v>28964.739343890004</v>
      </c>
      <c r="M25" s="114">
        <v>28742.710366300002</v>
      </c>
      <c r="N25" s="114">
        <v>222.02897759000001</v>
      </c>
      <c r="O25" s="114">
        <v>2080.9864279900003</v>
      </c>
      <c r="P25" s="114">
        <v>4659.58523461</v>
      </c>
      <c r="Q25" s="115"/>
      <c r="R25" s="115"/>
      <c r="S25" s="115"/>
      <c r="T25" s="115"/>
      <c r="U25" s="115"/>
      <c r="V25" s="115"/>
    </row>
    <row r="26" spans="1:22" s="42" customFormat="1" hidden="1" outlineLevel="1">
      <c r="A26" s="8">
        <v>41000</v>
      </c>
      <c r="B26" s="114">
        <v>51893.983468530001</v>
      </c>
      <c r="C26" s="41">
        <v>1427.2218233399999</v>
      </c>
      <c r="D26" s="114">
        <v>939.53619219999996</v>
      </c>
      <c r="E26" s="114">
        <v>487.68563114000005</v>
      </c>
      <c r="F26" s="114">
        <v>322.40991105000001</v>
      </c>
      <c r="G26" s="114">
        <v>143.67242971000002</v>
      </c>
      <c r="H26" s="114">
        <v>178.73748133999999</v>
      </c>
      <c r="I26" s="114">
        <v>20343.928097510001</v>
      </c>
      <c r="J26" s="114">
        <v>2074.3086371700001</v>
      </c>
      <c r="K26" s="114">
        <v>18269.619460340004</v>
      </c>
      <c r="L26" s="114">
        <v>29800.423636630003</v>
      </c>
      <c r="M26" s="114">
        <v>29566.837208680001</v>
      </c>
      <c r="N26" s="114">
        <v>233.58642795</v>
      </c>
      <c r="O26" s="114">
        <v>2067.3436495199999</v>
      </c>
      <c r="P26" s="114">
        <v>1204.16233575</v>
      </c>
      <c r="Q26" s="115"/>
      <c r="R26" s="115"/>
      <c r="S26" s="115"/>
      <c r="T26" s="115"/>
      <c r="U26" s="115"/>
      <c r="V26" s="115"/>
    </row>
    <row r="27" spans="1:22" s="42" customFormat="1" hidden="1" outlineLevel="1">
      <c r="A27" s="8">
        <v>41030</v>
      </c>
      <c r="B27" s="114">
        <v>50631.131753790003</v>
      </c>
      <c r="C27" s="41">
        <v>1382.0079726500001</v>
      </c>
      <c r="D27" s="114">
        <v>877.74789053999996</v>
      </c>
      <c r="E27" s="114">
        <v>504.26008210999998</v>
      </c>
      <c r="F27" s="114">
        <v>356.16971394999996</v>
      </c>
      <c r="G27" s="114">
        <v>139.46127067999998</v>
      </c>
      <c r="H27" s="114">
        <v>216.70844327</v>
      </c>
      <c r="I27" s="114">
        <v>18905.871440210001</v>
      </c>
      <c r="J27" s="114">
        <v>1914.8033841000001</v>
      </c>
      <c r="K27" s="114">
        <v>16991.068056109998</v>
      </c>
      <c r="L27" s="114">
        <v>29987.082626979998</v>
      </c>
      <c r="M27" s="114">
        <v>29743.058262260001</v>
      </c>
      <c r="N27" s="114">
        <v>244.02436471999997</v>
      </c>
      <c r="O27" s="114">
        <v>2089.36913026</v>
      </c>
      <c r="P27" s="114">
        <v>2423.6200900200001</v>
      </c>
      <c r="Q27" s="115"/>
      <c r="R27" s="115"/>
      <c r="S27" s="115"/>
      <c r="T27" s="115"/>
      <c r="U27" s="115"/>
      <c r="V27" s="115"/>
    </row>
    <row r="28" spans="1:22" s="42" customFormat="1" hidden="1" outlineLevel="1">
      <c r="A28" s="8">
        <v>41061</v>
      </c>
      <c r="B28" s="114">
        <v>52535.561831480001</v>
      </c>
      <c r="C28" s="41">
        <v>1607.21394893</v>
      </c>
      <c r="D28" s="114">
        <v>1055.94123173</v>
      </c>
      <c r="E28" s="114">
        <v>551.27271719999999</v>
      </c>
      <c r="F28" s="114">
        <v>354.04842299000001</v>
      </c>
      <c r="G28" s="114">
        <v>106.15860661000001</v>
      </c>
      <c r="H28" s="114">
        <v>247.88981637999998</v>
      </c>
      <c r="I28" s="114">
        <v>20205.643959339999</v>
      </c>
      <c r="J28" s="114">
        <v>1627.46832425</v>
      </c>
      <c r="K28" s="114">
        <v>18578.175635090003</v>
      </c>
      <c r="L28" s="114">
        <v>30368.65550022</v>
      </c>
      <c r="M28" s="114">
        <v>30141.25445149</v>
      </c>
      <c r="N28" s="114">
        <v>227.40104872999999</v>
      </c>
      <c r="O28" s="114">
        <v>2301.4315961900002</v>
      </c>
      <c r="P28" s="114">
        <v>4928.7072012999997</v>
      </c>
      <c r="Q28" s="115"/>
      <c r="R28" s="115"/>
      <c r="S28" s="115"/>
      <c r="T28" s="115"/>
      <c r="U28" s="115"/>
      <c r="V28" s="115"/>
    </row>
    <row r="29" spans="1:22" s="42" customFormat="1" hidden="1" outlineLevel="1">
      <c r="A29" s="8">
        <v>41091</v>
      </c>
      <c r="B29" s="114">
        <v>54415.717154259997</v>
      </c>
      <c r="C29" s="41">
        <v>1417.09514027</v>
      </c>
      <c r="D29" s="114">
        <v>906.43543962000012</v>
      </c>
      <c r="E29" s="114">
        <v>510.65970065000005</v>
      </c>
      <c r="F29" s="114">
        <v>395.55673060999999</v>
      </c>
      <c r="G29" s="114">
        <v>112.06514363000001</v>
      </c>
      <c r="H29" s="114">
        <v>283.49158698000002</v>
      </c>
      <c r="I29" s="114">
        <v>21980.2372732</v>
      </c>
      <c r="J29" s="114">
        <v>1656.5600036500002</v>
      </c>
      <c r="K29" s="114">
        <v>20323.67726955</v>
      </c>
      <c r="L29" s="114">
        <v>30622.828010179997</v>
      </c>
      <c r="M29" s="114">
        <v>30427.984807649998</v>
      </c>
      <c r="N29" s="114">
        <v>194.84320252999999</v>
      </c>
      <c r="O29" s="114">
        <v>1931.50782308</v>
      </c>
      <c r="P29" s="114">
        <v>2346.4655043900002</v>
      </c>
      <c r="Q29" s="115"/>
      <c r="R29" s="115"/>
      <c r="S29" s="115"/>
      <c r="T29" s="115"/>
      <c r="U29" s="115"/>
      <c r="V29" s="115"/>
    </row>
    <row r="30" spans="1:22" s="42" customFormat="1" hidden="1" outlineLevel="1">
      <c r="A30" s="8">
        <v>41122</v>
      </c>
      <c r="B30" s="114">
        <v>54587.235712269998</v>
      </c>
      <c r="C30" s="41">
        <v>1588.9634114</v>
      </c>
      <c r="D30" s="114">
        <v>939.29008013000009</v>
      </c>
      <c r="E30" s="114">
        <v>649.67333127000006</v>
      </c>
      <c r="F30" s="114">
        <v>430.58892718999994</v>
      </c>
      <c r="G30" s="114">
        <v>144.59461723999999</v>
      </c>
      <c r="H30" s="114">
        <v>285.99430995000006</v>
      </c>
      <c r="I30" s="114">
        <v>21645.486978139998</v>
      </c>
      <c r="J30" s="114">
        <v>1508.8848582200001</v>
      </c>
      <c r="K30" s="114">
        <v>20136.602119919997</v>
      </c>
      <c r="L30" s="114">
        <v>30922.196395539999</v>
      </c>
      <c r="M30" s="114">
        <v>30741.591340580002</v>
      </c>
      <c r="N30" s="114">
        <v>180.60505495999999</v>
      </c>
      <c r="O30" s="114">
        <v>2291.0200372999998</v>
      </c>
      <c r="P30" s="114">
        <v>3719.5523844999998</v>
      </c>
      <c r="Q30" s="115"/>
      <c r="R30" s="115"/>
      <c r="S30" s="115"/>
      <c r="T30" s="115"/>
      <c r="U30" s="115"/>
      <c r="V30" s="115"/>
    </row>
    <row r="31" spans="1:22" hidden="1" outlineLevel="1">
      <c r="A31" s="8">
        <v>41153</v>
      </c>
      <c r="B31" s="114">
        <v>53587.502663469997</v>
      </c>
      <c r="C31" s="41">
        <v>1765.7543803299998</v>
      </c>
      <c r="D31" s="114">
        <v>1077.8191442099999</v>
      </c>
      <c r="E31" s="114">
        <v>687.93523612000001</v>
      </c>
      <c r="F31" s="114">
        <v>435.93622015</v>
      </c>
      <c r="G31" s="114">
        <v>144.21808627999999</v>
      </c>
      <c r="H31" s="114">
        <v>291.71813387000003</v>
      </c>
      <c r="I31" s="114">
        <v>20072.936695880002</v>
      </c>
      <c r="J31" s="114">
        <v>1529.28109494</v>
      </c>
      <c r="K31" s="114">
        <v>18543.655600940001</v>
      </c>
      <c r="L31" s="114">
        <v>31312.875367110002</v>
      </c>
      <c r="M31" s="114">
        <v>31137.963336289999</v>
      </c>
      <c r="N31" s="114">
        <v>174.91203081999998</v>
      </c>
      <c r="O31" s="114">
        <v>2764.3818079299999</v>
      </c>
      <c r="P31" s="114">
        <v>2349.6077508100002</v>
      </c>
      <c r="Q31" s="115"/>
      <c r="R31" s="115"/>
      <c r="S31" s="115"/>
      <c r="T31" s="115"/>
      <c r="U31" s="115"/>
      <c r="V31" s="115"/>
    </row>
    <row r="32" spans="1:22" hidden="1" outlineLevel="1">
      <c r="A32" s="8">
        <v>41183</v>
      </c>
      <c r="B32" s="114">
        <v>54824.535048439997</v>
      </c>
      <c r="C32" s="41">
        <v>1507.4063374899999</v>
      </c>
      <c r="D32" s="114">
        <v>996.72445855000012</v>
      </c>
      <c r="E32" s="114">
        <v>510.68187893999999</v>
      </c>
      <c r="F32" s="114">
        <v>403.15550843999995</v>
      </c>
      <c r="G32" s="114">
        <v>126.13521040000001</v>
      </c>
      <c r="H32" s="114">
        <v>277.02029804</v>
      </c>
      <c r="I32" s="114">
        <v>21323.893089320001</v>
      </c>
      <c r="J32" s="114">
        <v>1447.37642583</v>
      </c>
      <c r="K32" s="114">
        <v>19876.516663489998</v>
      </c>
      <c r="L32" s="114">
        <v>31590.080113190001</v>
      </c>
      <c r="M32" s="114">
        <v>31418.994754560001</v>
      </c>
      <c r="N32" s="114">
        <v>171.08535863</v>
      </c>
      <c r="O32" s="114">
        <v>2197.3676691199998</v>
      </c>
      <c r="P32" s="114">
        <v>1780.4847501200002</v>
      </c>
      <c r="Q32" s="115"/>
      <c r="R32" s="115"/>
      <c r="S32" s="115"/>
      <c r="T32" s="115"/>
      <c r="U32" s="115"/>
      <c r="V32" s="115"/>
    </row>
    <row r="33" spans="1:22" hidden="1" outlineLevel="1">
      <c r="A33" s="8">
        <v>41214</v>
      </c>
      <c r="B33" s="114">
        <v>54140.924188329998</v>
      </c>
      <c r="C33" s="41">
        <v>1539.1792412</v>
      </c>
      <c r="D33" s="114">
        <v>1028.24133476</v>
      </c>
      <c r="E33" s="114">
        <v>510.93790644000001</v>
      </c>
      <c r="F33" s="114">
        <v>384.95241766999999</v>
      </c>
      <c r="G33" s="114">
        <v>127.07290116999999</v>
      </c>
      <c r="H33" s="114">
        <v>257.87951650000002</v>
      </c>
      <c r="I33" s="114">
        <v>20116.758035669998</v>
      </c>
      <c r="J33" s="114">
        <v>1167.5687208499999</v>
      </c>
      <c r="K33" s="114">
        <v>18949.18931482</v>
      </c>
      <c r="L33" s="114">
        <v>32100.034493790001</v>
      </c>
      <c r="M33" s="114">
        <v>31928.835039259997</v>
      </c>
      <c r="N33" s="114">
        <v>171.19945453</v>
      </c>
      <c r="O33" s="114">
        <v>2390.0830154200003</v>
      </c>
      <c r="P33" s="114">
        <v>2494.4920762900001</v>
      </c>
      <c r="Q33" s="115"/>
      <c r="R33" s="115"/>
      <c r="S33" s="115"/>
      <c r="T33" s="115"/>
      <c r="U33" s="115"/>
      <c r="V33" s="115"/>
    </row>
    <row r="34" spans="1:22" hidden="1" outlineLevel="1">
      <c r="A34" s="8">
        <v>41244</v>
      </c>
      <c r="B34" s="114">
        <v>52865.274033119997</v>
      </c>
      <c r="C34" s="41">
        <v>1524.6335067400003</v>
      </c>
      <c r="D34" s="114">
        <v>1122.62555883</v>
      </c>
      <c r="E34" s="114">
        <v>402.00794790999998</v>
      </c>
      <c r="F34" s="114">
        <v>27.328979990000004</v>
      </c>
      <c r="G34" s="114">
        <v>24.88326927</v>
      </c>
      <c r="H34" s="114">
        <v>2.4457107200000001</v>
      </c>
      <c r="I34" s="114">
        <v>18453.734694370003</v>
      </c>
      <c r="J34" s="114">
        <v>1203.84057089</v>
      </c>
      <c r="K34" s="114">
        <v>17249.894123479997</v>
      </c>
      <c r="L34" s="114">
        <v>32859.57685202</v>
      </c>
      <c r="M34" s="114">
        <v>32673.102338710003</v>
      </c>
      <c r="N34" s="114">
        <v>186.47451331000002</v>
      </c>
      <c r="O34" s="114">
        <v>2533.98850412</v>
      </c>
      <c r="P34" s="114">
        <v>1941.4817992500002</v>
      </c>
      <c r="Q34" s="115"/>
      <c r="R34" s="115"/>
      <c r="S34" s="115"/>
      <c r="T34" s="115"/>
      <c r="U34" s="115"/>
      <c r="V34" s="115"/>
    </row>
    <row r="35" spans="1:22" hidden="1" outlineLevel="1">
      <c r="A35" s="8">
        <v>41275</v>
      </c>
      <c r="B35" s="114">
        <v>55169.193894010001</v>
      </c>
      <c r="C35" s="41">
        <v>2361.0710317399999</v>
      </c>
      <c r="D35" s="114">
        <v>917.52485911999997</v>
      </c>
      <c r="E35" s="114">
        <v>1443.5461726200001</v>
      </c>
      <c r="F35" s="114">
        <v>24.394836779999999</v>
      </c>
      <c r="G35" s="114">
        <v>21.707054929999998</v>
      </c>
      <c r="H35" s="114">
        <v>2.6877818499999999</v>
      </c>
      <c r="I35" s="114">
        <v>19365.005387900001</v>
      </c>
      <c r="J35" s="114">
        <v>1243.9269755600001</v>
      </c>
      <c r="K35" s="114">
        <v>18121.078412340001</v>
      </c>
      <c r="L35" s="114">
        <v>33418.722637589999</v>
      </c>
      <c r="M35" s="114">
        <v>33153.548888789999</v>
      </c>
      <c r="N35" s="114">
        <v>265.1737488</v>
      </c>
      <c r="O35" s="114">
        <v>1883.7073863100002</v>
      </c>
      <c r="P35" s="114">
        <v>1594.8385207599999</v>
      </c>
      <c r="Q35" s="115"/>
      <c r="R35" s="115"/>
      <c r="S35" s="115"/>
      <c r="T35" s="115"/>
      <c r="U35" s="115"/>
      <c r="V35" s="115"/>
    </row>
    <row r="36" spans="1:22" hidden="1" outlineLevel="1">
      <c r="A36" s="8">
        <v>41306</v>
      </c>
      <c r="B36" s="114">
        <v>56245.311824730001</v>
      </c>
      <c r="C36" s="41">
        <v>2395.7997562700002</v>
      </c>
      <c r="D36" s="114">
        <v>910.59521068000004</v>
      </c>
      <c r="E36" s="114">
        <v>1485.2045455900002</v>
      </c>
      <c r="F36" s="114">
        <v>73.588986149999997</v>
      </c>
      <c r="G36" s="114">
        <v>40.535994870000003</v>
      </c>
      <c r="H36" s="114">
        <v>33.052991280000001</v>
      </c>
      <c r="I36" s="114">
        <v>19916.0777304</v>
      </c>
      <c r="J36" s="114">
        <v>1175.6991771500002</v>
      </c>
      <c r="K36" s="114">
        <v>18740.378553250001</v>
      </c>
      <c r="L36" s="114">
        <v>33859.84535191</v>
      </c>
      <c r="M36" s="114">
        <v>33585.932901829998</v>
      </c>
      <c r="N36" s="114">
        <v>273.91245007999999</v>
      </c>
      <c r="O36" s="114">
        <v>2034.0110505500002</v>
      </c>
      <c r="P36" s="114">
        <v>1335.4336704699999</v>
      </c>
      <c r="Q36" s="115"/>
      <c r="R36" s="115"/>
      <c r="S36" s="115"/>
      <c r="T36" s="115"/>
      <c r="U36" s="115"/>
      <c r="V36" s="115"/>
    </row>
    <row r="37" spans="1:22" hidden="1" outlineLevel="1">
      <c r="A37" s="8">
        <v>41334</v>
      </c>
      <c r="B37" s="114">
        <v>56095.202002370002</v>
      </c>
      <c r="C37" s="41">
        <v>2777.2411244899995</v>
      </c>
      <c r="D37" s="114">
        <v>1121.1685275599998</v>
      </c>
      <c r="E37" s="114">
        <v>1656.0725969299999</v>
      </c>
      <c r="F37" s="114">
        <v>120.75863265000001</v>
      </c>
      <c r="G37" s="114">
        <v>87.792655120000006</v>
      </c>
      <c r="H37" s="114">
        <v>32.965977529999996</v>
      </c>
      <c r="I37" s="114">
        <v>18948.410044140001</v>
      </c>
      <c r="J37" s="114">
        <v>1109.38780135</v>
      </c>
      <c r="K37" s="114">
        <v>17839.022242790001</v>
      </c>
      <c r="L37" s="114">
        <v>34248.79220109</v>
      </c>
      <c r="M37" s="114">
        <v>33964.062185870003</v>
      </c>
      <c r="N37" s="114">
        <v>284.73001522000004</v>
      </c>
      <c r="O37" s="114">
        <v>2694.9870748000003</v>
      </c>
      <c r="P37" s="114">
        <v>1289.7460032900001</v>
      </c>
      <c r="Q37" s="115"/>
      <c r="R37" s="115"/>
      <c r="S37" s="115"/>
      <c r="T37" s="115"/>
      <c r="U37" s="115"/>
      <c r="V37" s="115"/>
    </row>
    <row r="38" spans="1:22" hidden="1" outlineLevel="1">
      <c r="A38" s="8">
        <v>41365</v>
      </c>
      <c r="B38" s="114">
        <v>56813.411999750002</v>
      </c>
      <c r="C38" s="41">
        <v>2465.2056512400004</v>
      </c>
      <c r="D38" s="114">
        <v>967.1865676000001</v>
      </c>
      <c r="E38" s="114">
        <v>1498.01908364</v>
      </c>
      <c r="F38" s="114">
        <v>154.56005669999999</v>
      </c>
      <c r="G38" s="114">
        <v>100.93756932000001</v>
      </c>
      <c r="H38" s="114">
        <v>53.622487380000003</v>
      </c>
      <c r="I38" s="114">
        <v>19261.731937919998</v>
      </c>
      <c r="J38" s="114">
        <v>1074.2500065700001</v>
      </c>
      <c r="K38" s="114">
        <v>18187.481931349997</v>
      </c>
      <c r="L38" s="114">
        <v>34931.914353890003</v>
      </c>
      <c r="M38" s="114">
        <v>34652.026622249999</v>
      </c>
      <c r="N38" s="114">
        <v>279.88773163999997</v>
      </c>
      <c r="O38" s="114">
        <v>2768.9185249799998</v>
      </c>
      <c r="P38" s="114">
        <v>1152.0576242499999</v>
      </c>
      <c r="Q38" s="115"/>
      <c r="R38" s="115"/>
      <c r="S38" s="115"/>
      <c r="T38" s="115"/>
      <c r="U38" s="115"/>
      <c r="V38" s="115"/>
    </row>
    <row r="39" spans="1:22" hidden="1" outlineLevel="1">
      <c r="A39" s="8">
        <v>41395</v>
      </c>
      <c r="B39" s="114">
        <v>57193.124800960002</v>
      </c>
      <c r="C39" s="41">
        <v>2518.3184253500003</v>
      </c>
      <c r="D39" s="114">
        <v>935.83323434999988</v>
      </c>
      <c r="E39" s="114">
        <v>1582.4851910000002</v>
      </c>
      <c r="F39" s="114">
        <v>146.65904182</v>
      </c>
      <c r="G39" s="114">
        <v>95.140908390000007</v>
      </c>
      <c r="H39" s="114">
        <v>51.518133429999999</v>
      </c>
      <c r="I39" s="114">
        <v>19246.306626279998</v>
      </c>
      <c r="J39" s="114">
        <v>1082.5713144299998</v>
      </c>
      <c r="K39" s="114">
        <v>18163.73531185</v>
      </c>
      <c r="L39" s="114">
        <v>35281.840707510004</v>
      </c>
      <c r="M39" s="114">
        <v>34985.348704880002</v>
      </c>
      <c r="N39" s="114">
        <v>296.49200262999994</v>
      </c>
      <c r="O39" s="114">
        <v>3917.7241738599996</v>
      </c>
      <c r="P39" s="114">
        <v>1902.77406365</v>
      </c>
      <c r="Q39" s="115"/>
      <c r="R39" s="115"/>
      <c r="S39" s="115"/>
      <c r="T39" s="115"/>
      <c r="U39" s="115"/>
      <c r="V39" s="115"/>
    </row>
    <row r="40" spans="1:22" hidden="1" outlineLevel="1">
      <c r="A40" s="8">
        <v>41426</v>
      </c>
      <c r="B40" s="114">
        <v>58307.570719460004</v>
      </c>
      <c r="C40" s="41">
        <v>2753.6457226299999</v>
      </c>
      <c r="D40" s="114">
        <v>1106.24971424</v>
      </c>
      <c r="E40" s="114">
        <v>1647.3960083900001</v>
      </c>
      <c r="F40" s="114">
        <v>119.14834469</v>
      </c>
      <c r="G40" s="114">
        <v>68.079653450000009</v>
      </c>
      <c r="H40" s="114">
        <v>51.06869124</v>
      </c>
      <c r="I40" s="114">
        <v>19095.34561864</v>
      </c>
      <c r="J40" s="114">
        <v>904.02278466000007</v>
      </c>
      <c r="K40" s="114">
        <v>18191.322833980001</v>
      </c>
      <c r="L40" s="114">
        <v>36339.431033500005</v>
      </c>
      <c r="M40" s="114">
        <v>36000.337883289998</v>
      </c>
      <c r="N40" s="114">
        <v>339.09315020999998</v>
      </c>
      <c r="O40" s="114">
        <v>4598.27604316</v>
      </c>
      <c r="P40" s="114">
        <v>1961.1209042400001</v>
      </c>
      <c r="Q40" s="115"/>
      <c r="R40" s="115"/>
      <c r="S40" s="115"/>
      <c r="T40" s="115"/>
      <c r="U40" s="115"/>
      <c r="V40" s="115"/>
    </row>
    <row r="41" spans="1:22" hidden="1" outlineLevel="1">
      <c r="A41" s="8">
        <v>41456</v>
      </c>
      <c r="B41" s="114">
        <v>57238.637159240003</v>
      </c>
      <c r="C41" s="41">
        <v>1493.8665246099999</v>
      </c>
      <c r="D41" s="114">
        <v>956.73971933999997</v>
      </c>
      <c r="E41" s="114">
        <v>537.12680526999998</v>
      </c>
      <c r="F41" s="114">
        <v>123.86190492</v>
      </c>
      <c r="G41" s="114">
        <v>74.794490859999996</v>
      </c>
      <c r="H41" s="114">
        <v>49.067414059999997</v>
      </c>
      <c r="I41" s="114">
        <v>19012.79941643</v>
      </c>
      <c r="J41" s="114">
        <v>900.34254418</v>
      </c>
      <c r="K41" s="114">
        <v>18112.456872250001</v>
      </c>
      <c r="L41" s="114">
        <v>36608.109313280002</v>
      </c>
      <c r="M41" s="114">
        <v>36298.707700769999</v>
      </c>
      <c r="N41" s="114">
        <v>309.40161251000001</v>
      </c>
      <c r="O41" s="114">
        <v>4248.3470038000005</v>
      </c>
      <c r="P41" s="114">
        <v>1457.6400506999998</v>
      </c>
      <c r="Q41" s="115"/>
      <c r="R41" s="115"/>
      <c r="S41" s="115"/>
      <c r="T41" s="115"/>
      <c r="U41" s="115"/>
      <c r="V41" s="115"/>
    </row>
    <row r="42" spans="1:22" hidden="1" outlineLevel="1">
      <c r="A42" s="8">
        <v>41487</v>
      </c>
      <c r="B42" s="114">
        <v>58663.719948619997</v>
      </c>
      <c r="C42" s="41">
        <v>1604.25900508</v>
      </c>
      <c r="D42" s="114">
        <v>943.58745240999997</v>
      </c>
      <c r="E42" s="114">
        <v>660.67155266999998</v>
      </c>
      <c r="F42" s="114">
        <v>117.29656326</v>
      </c>
      <c r="G42" s="114">
        <v>68.902429159999997</v>
      </c>
      <c r="H42" s="114">
        <v>48.394134099999995</v>
      </c>
      <c r="I42" s="114">
        <v>19894.304252100002</v>
      </c>
      <c r="J42" s="114">
        <v>1040.8180812999999</v>
      </c>
      <c r="K42" s="114">
        <v>18853.486170800003</v>
      </c>
      <c r="L42" s="114">
        <v>37047.86012818</v>
      </c>
      <c r="M42" s="114">
        <v>36752.694629630001</v>
      </c>
      <c r="N42" s="114">
        <v>295.16549854999994</v>
      </c>
      <c r="O42" s="114">
        <v>4176.6496385399996</v>
      </c>
      <c r="P42" s="114">
        <v>1079.2687418200001</v>
      </c>
      <c r="Q42" s="115"/>
      <c r="R42" s="115"/>
      <c r="S42" s="115"/>
      <c r="T42" s="115"/>
      <c r="U42" s="115"/>
      <c r="V42" s="115"/>
    </row>
    <row r="43" spans="1:22" hidden="1" outlineLevel="1">
      <c r="A43" s="8">
        <v>41518</v>
      </c>
      <c r="B43" s="114">
        <v>58073.426423609999</v>
      </c>
      <c r="C43" s="41">
        <v>1710.80826282</v>
      </c>
      <c r="D43" s="114">
        <v>1108.5657371300001</v>
      </c>
      <c r="E43" s="114">
        <v>602.24252568999998</v>
      </c>
      <c r="F43" s="114">
        <v>126.86338865</v>
      </c>
      <c r="G43" s="114">
        <v>76.913598160000006</v>
      </c>
      <c r="H43" s="114">
        <v>49.949790489999998</v>
      </c>
      <c r="I43" s="114">
        <v>18683.423269020001</v>
      </c>
      <c r="J43" s="114">
        <v>969.60037448000003</v>
      </c>
      <c r="K43" s="114">
        <v>17713.822894540001</v>
      </c>
      <c r="L43" s="114">
        <v>37552.331503120004</v>
      </c>
      <c r="M43" s="114">
        <v>37270.443469089994</v>
      </c>
      <c r="N43" s="114">
        <v>281.88803402999997</v>
      </c>
      <c r="O43" s="114">
        <v>3950.1096899100003</v>
      </c>
      <c r="P43" s="114">
        <v>1148.0412787100001</v>
      </c>
      <c r="Q43" s="115"/>
      <c r="R43" s="115"/>
      <c r="S43" s="115"/>
      <c r="T43" s="115"/>
      <c r="U43" s="115"/>
      <c r="V43" s="115"/>
    </row>
    <row r="44" spans="1:22" hidden="1" outlineLevel="1">
      <c r="A44" s="8">
        <v>41548</v>
      </c>
      <c r="B44" s="114">
        <v>57036.823110689998</v>
      </c>
      <c r="C44" s="41">
        <v>1068.08487971</v>
      </c>
      <c r="D44" s="114">
        <v>481.71452182000002</v>
      </c>
      <c r="E44" s="114">
        <v>586.37035788999992</v>
      </c>
      <c r="F44" s="114">
        <v>175.24201780999996</v>
      </c>
      <c r="G44" s="114">
        <v>125.83915961000001</v>
      </c>
      <c r="H44" s="114">
        <v>49.402858199999997</v>
      </c>
      <c r="I44" s="114">
        <v>17329.873259979999</v>
      </c>
      <c r="J44" s="114">
        <v>964.14554655999996</v>
      </c>
      <c r="K44" s="114">
        <v>16365.727713420001</v>
      </c>
      <c r="L44" s="114">
        <v>38463.622953189995</v>
      </c>
      <c r="M44" s="114">
        <v>38178.653924680002</v>
      </c>
      <c r="N44" s="114">
        <v>284.96902850999999</v>
      </c>
      <c r="O44" s="114">
        <v>4025.6056851599997</v>
      </c>
      <c r="P44" s="114">
        <v>1253.20530132</v>
      </c>
      <c r="Q44" s="115"/>
      <c r="R44" s="115"/>
      <c r="S44" s="115"/>
      <c r="T44" s="115"/>
      <c r="U44" s="115"/>
      <c r="V44" s="115"/>
    </row>
    <row r="45" spans="1:22" hidden="1" outlineLevel="1">
      <c r="A45" s="8">
        <v>41579</v>
      </c>
      <c r="B45" s="114">
        <v>58316.252152660003</v>
      </c>
      <c r="C45" s="41">
        <v>1589.7543979</v>
      </c>
      <c r="D45" s="114">
        <v>476.46003631999997</v>
      </c>
      <c r="E45" s="114">
        <v>1113.29436158</v>
      </c>
      <c r="F45" s="114">
        <v>121.0944355</v>
      </c>
      <c r="G45" s="114">
        <v>68.15138417</v>
      </c>
      <c r="H45" s="114">
        <v>52.943051330000003</v>
      </c>
      <c r="I45" s="114">
        <v>18095.701315750001</v>
      </c>
      <c r="J45" s="114">
        <v>940.67010765999999</v>
      </c>
      <c r="K45" s="114">
        <v>17155.03120809</v>
      </c>
      <c r="L45" s="114">
        <v>38509.702003510007</v>
      </c>
      <c r="M45" s="114">
        <v>38222.439977829999</v>
      </c>
      <c r="N45" s="114">
        <v>287.26202568000002</v>
      </c>
      <c r="O45" s="114">
        <v>3140.4974094200002</v>
      </c>
      <c r="P45" s="114">
        <v>1172.4387093599998</v>
      </c>
      <c r="Q45" s="115"/>
      <c r="R45" s="115"/>
      <c r="S45" s="115"/>
      <c r="T45" s="115"/>
      <c r="U45" s="115"/>
      <c r="V45" s="115"/>
    </row>
    <row r="46" spans="1:22" hidden="1" outlineLevel="1">
      <c r="A46" s="8">
        <v>41609</v>
      </c>
      <c r="B46" s="114">
        <v>60243.982584030004</v>
      </c>
      <c r="C46" s="41">
        <v>1940.1290440499999</v>
      </c>
      <c r="D46" s="114">
        <v>726.57475744999999</v>
      </c>
      <c r="E46" s="114">
        <v>1213.5542866000001</v>
      </c>
      <c r="F46" s="114">
        <v>14.5289912</v>
      </c>
      <c r="G46" s="114">
        <v>10.20912929</v>
      </c>
      <c r="H46" s="114">
        <v>4.3198619100000002</v>
      </c>
      <c r="I46" s="114">
        <v>19232.522251790004</v>
      </c>
      <c r="J46" s="114">
        <v>1268.8236269899999</v>
      </c>
      <c r="K46" s="114">
        <v>17963.698624800003</v>
      </c>
      <c r="L46" s="114">
        <v>39056.802296989998</v>
      </c>
      <c r="M46" s="114">
        <v>38790.258270689999</v>
      </c>
      <c r="N46" s="114">
        <v>266.54402630000004</v>
      </c>
      <c r="O46" s="114">
        <v>1942.7958930899999</v>
      </c>
      <c r="P46" s="114">
        <v>4479.4305037399999</v>
      </c>
      <c r="Q46" s="115"/>
      <c r="R46" s="115"/>
      <c r="S46" s="115"/>
      <c r="T46" s="115"/>
      <c r="U46" s="115"/>
      <c r="V46" s="115"/>
    </row>
    <row r="47" spans="1:22" hidden="1" outlineLevel="1">
      <c r="A47" s="8">
        <v>41640</v>
      </c>
      <c r="B47" s="114">
        <v>59851.27845677</v>
      </c>
      <c r="C47" s="41">
        <v>1576.4684875199998</v>
      </c>
      <c r="D47" s="114">
        <v>507.5870421699999</v>
      </c>
      <c r="E47" s="114">
        <v>1068.8814453499999</v>
      </c>
      <c r="F47" s="114">
        <v>14.008257560000001</v>
      </c>
      <c r="G47" s="114">
        <v>9.5710921500000001</v>
      </c>
      <c r="H47" s="114">
        <v>4.4371654100000004</v>
      </c>
      <c r="I47" s="114">
        <v>19264.414046419999</v>
      </c>
      <c r="J47" s="114">
        <v>1062.85369266</v>
      </c>
      <c r="K47" s="114">
        <v>18201.56035376</v>
      </c>
      <c r="L47" s="114">
        <v>38996.387665269998</v>
      </c>
      <c r="M47" s="114">
        <v>38683.720852550003</v>
      </c>
      <c r="N47" s="114">
        <v>312.66681271999994</v>
      </c>
      <c r="O47" s="114">
        <v>1680.1699743300001</v>
      </c>
      <c r="P47" s="114">
        <v>4503.3254493900004</v>
      </c>
      <c r="Q47" s="115"/>
      <c r="R47" s="115"/>
      <c r="S47" s="115"/>
      <c r="T47" s="115"/>
      <c r="U47" s="115"/>
      <c r="V47" s="115"/>
    </row>
    <row r="48" spans="1:22" hidden="1" outlineLevel="1">
      <c r="A48" s="8">
        <v>41671</v>
      </c>
      <c r="B48" s="114">
        <v>58040.428925070002</v>
      </c>
      <c r="C48" s="41">
        <v>1460.9373737500002</v>
      </c>
      <c r="D48" s="114">
        <v>406.48542464999997</v>
      </c>
      <c r="E48" s="114">
        <v>1054.4519491000001</v>
      </c>
      <c r="F48" s="114">
        <v>49.673799930000008</v>
      </c>
      <c r="G48" s="114">
        <v>42.343915920000008</v>
      </c>
      <c r="H48" s="114">
        <v>7.3298840100000007</v>
      </c>
      <c r="I48" s="114">
        <v>16586.081466940002</v>
      </c>
      <c r="J48" s="114">
        <v>1298.95742144</v>
      </c>
      <c r="K48" s="114">
        <v>15287.124045500001</v>
      </c>
      <c r="L48" s="114">
        <v>39943.736284450002</v>
      </c>
      <c r="M48" s="114">
        <v>39636.871437720001</v>
      </c>
      <c r="N48" s="114">
        <v>306.86484673000001</v>
      </c>
      <c r="O48" s="114">
        <v>1460.5337997000001</v>
      </c>
      <c r="P48" s="114">
        <v>5059.3501150399998</v>
      </c>
      <c r="Q48" s="115"/>
      <c r="R48" s="115"/>
      <c r="S48" s="115"/>
      <c r="T48" s="115"/>
      <c r="U48" s="115"/>
      <c r="V48" s="115"/>
    </row>
    <row r="49" spans="1:22" hidden="1" outlineLevel="1">
      <c r="A49" s="8">
        <v>41699</v>
      </c>
      <c r="B49" s="114">
        <v>55752.172943509999</v>
      </c>
      <c r="C49" s="41">
        <v>1138.05383269</v>
      </c>
      <c r="D49" s="114">
        <v>514.55543173000001</v>
      </c>
      <c r="E49" s="114">
        <v>623.49840096000003</v>
      </c>
      <c r="F49" s="114">
        <v>34.482281899999997</v>
      </c>
      <c r="G49" s="114">
        <v>30.122142089999997</v>
      </c>
      <c r="H49" s="114">
        <v>4.3601398099999997</v>
      </c>
      <c r="I49" s="114">
        <v>14945.913534050002</v>
      </c>
      <c r="J49" s="114">
        <v>1344.6116175299999</v>
      </c>
      <c r="K49" s="114">
        <v>13601.30191652</v>
      </c>
      <c r="L49" s="114">
        <v>39633.723294870004</v>
      </c>
      <c r="M49" s="114">
        <v>39322.19283208</v>
      </c>
      <c r="N49" s="114">
        <v>311.53046278999994</v>
      </c>
      <c r="O49" s="114">
        <v>926.70331060000001</v>
      </c>
      <c r="P49" s="114">
        <v>3004.1165295999999</v>
      </c>
      <c r="Q49" s="115"/>
      <c r="R49" s="115"/>
      <c r="S49" s="115"/>
      <c r="T49" s="115"/>
      <c r="U49" s="115"/>
      <c r="V49" s="115"/>
    </row>
    <row r="50" spans="1:22" hidden="1" outlineLevel="1">
      <c r="A50" s="8">
        <v>41730</v>
      </c>
      <c r="B50" s="114">
        <v>55145.487760299999</v>
      </c>
      <c r="C50" s="41">
        <v>1029.06410108</v>
      </c>
      <c r="D50" s="114">
        <v>384.03672471000004</v>
      </c>
      <c r="E50" s="114">
        <v>645.02737636999996</v>
      </c>
      <c r="F50" s="114">
        <v>43.303935090000003</v>
      </c>
      <c r="G50" s="114">
        <v>38.802665529999999</v>
      </c>
      <c r="H50" s="114">
        <v>4.5012695599999999</v>
      </c>
      <c r="I50" s="114">
        <v>14148.26256479</v>
      </c>
      <c r="J50" s="114">
        <v>1190.59712289</v>
      </c>
      <c r="K50" s="114">
        <v>12957.665441900001</v>
      </c>
      <c r="L50" s="114">
        <v>39924.857159339997</v>
      </c>
      <c r="M50" s="114">
        <v>39591.935832310002</v>
      </c>
      <c r="N50" s="114">
        <v>332.92132703000004</v>
      </c>
      <c r="O50" s="114">
        <v>1046.74317081</v>
      </c>
      <c r="P50" s="114">
        <v>2471.4787207300001</v>
      </c>
      <c r="Q50" s="115"/>
      <c r="R50" s="115"/>
      <c r="S50" s="115"/>
      <c r="T50" s="115"/>
      <c r="U50" s="115"/>
      <c r="V50" s="115"/>
    </row>
    <row r="51" spans="1:22" hidden="1" outlineLevel="1">
      <c r="A51" s="8">
        <v>41760</v>
      </c>
      <c r="B51" s="114">
        <v>55380.06898833</v>
      </c>
      <c r="C51" s="41">
        <v>1089.9611379599999</v>
      </c>
      <c r="D51" s="114">
        <v>405.14090132999996</v>
      </c>
      <c r="E51" s="114">
        <v>684.82023663000007</v>
      </c>
      <c r="F51" s="114">
        <v>27.921982489999998</v>
      </c>
      <c r="G51" s="114">
        <v>23.335462200000002</v>
      </c>
      <c r="H51" s="114">
        <v>4.5865202900000002</v>
      </c>
      <c r="I51" s="114">
        <v>14379.34994455</v>
      </c>
      <c r="J51" s="114">
        <v>1204.64481925</v>
      </c>
      <c r="K51" s="114">
        <v>13174.705125300001</v>
      </c>
      <c r="L51" s="114">
        <v>39882.83592333</v>
      </c>
      <c r="M51" s="114">
        <v>39523.663442719997</v>
      </c>
      <c r="N51" s="114">
        <v>359.17248060999998</v>
      </c>
      <c r="O51" s="114">
        <v>1112.5386401399999</v>
      </c>
      <c r="P51" s="114">
        <v>3898.40275041</v>
      </c>
      <c r="Q51" s="115"/>
      <c r="R51" s="115"/>
      <c r="S51" s="115"/>
      <c r="T51" s="115"/>
      <c r="U51" s="115"/>
      <c r="V51" s="115"/>
    </row>
    <row r="52" spans="1:22" hidden="1" outlineLevel="1">
      <c r="A52" s="8">
        <v>41791</v>
      </c>
      <c r="B52" s="114">
        <v>55892.880031909997</v>
      </c>
      <c r="C52" s="41">
        <v>1118.71603592</v>
      </c>
      <c r="D52" s="114">
        <v>456.16463288000006</v>
      </c>
      <c r="E52" s="114">
        <v>662.55140303999997</v>
      </c>
      <c r="F52" s="114">
        <v>25.99184649</v>
      </c>
      <c r="G52" s="114">
        <v>25.349322860000001</v>
      </c>
      <c r="H52" s="114">
        <v>0.64252363000000001</v>
      </c>
      <c r="I52" s="114">
        <v>14814.889234170001</v>
      </c>
      <c r="J52" s="114">
        <v>1047.2485724800001</v>
      </c>
      <c r="K52" s="114">
        <v>13767.640661689999</v>
      </c>
      <c r="L52" s="114">
        <v>39933.282915329997</v>
      </c>
      <c r="M52" s="114">
        <v>39574.220294950006</v>
      </c>
      <c r="N52" s="114">
        <v>359.06262038</v>
      </c>
      <c r="O52" s="114">
        <v>1308.69279529</v>
      </c>
      <c r="P52" s="114">
        <v>1953.0467026600002</v>
      </c>
      <c r="Q52" s="115"/>
      <c r="R52" s="115"/>
      <c r="S52" s="115"/>
      <c r="T52" s="115"/>
      <c r="U52" s="115"/>
      <c r="V52" s="115"/>
    </row>
    <row r="53" spans="1:22" hidden="1" outlineLevel="1">
      <c r="A53" s="8">
        <v>41821</v>
      </c>
      <c r="B53" s="114">
        <v>54890.700088439997</v>
      </c>
      <c r="C53" s="41">
        <v>1022.04287193</v>
      </c>
      <c r="D53" s="114">
        <v>336.66995723000002</v>
      </c>
      <c r="E53" s="114">
        <v>685.37291470000002</v>
      </c>
      <c r="F53" s="114">
        <v>46.108584430000001</v>
      </c>
      <c r="G53" s="114">
        <v>45.128676939999998</v>
      </c>
      <c r="H53" s="114">
        <v>0.97990748999999999</v>
      </c>
      <c r="I53" s="114">
        <v>14819.704822040001</v>
      </c>
      <c r="J53" s="114">
        <v>1386.9747353100001</v>
      </c>
      <c r="K53" s="114">
        <v>13432.73008673</v>
      </c>
      <c r="L53" s="114">
        <v>39002.843810040002</v>
      </c>
      <c r="M53" s="114">
        <v>38621.098722640003</v>
      </c>
      <c r="N53" s="114">
        <v>381.74508739999993</v>
      </c>
      <c r="O53" s="114">
        <v>1460.8379229100001</v>
      </c>
      <c r="P53" s="114">
        <v>1837.15085436</v>
      </c>
      <c r="Q53" s="115"/>
      <c r="R53" s="115"/>
      <c r="S53" s="115"/>
      <c r="T53" s="115"/>
      <c r="U53" s="115"/>
      <c r="V53" s="115"/>
    </row>
    <row r="54" spans="1:22" hidden="1" outlineLevel="1">
      <c r="A54" s="8">
        <v>41852</v>
      </c>
      <c r="B54" s="114">
        <v>57938.726365069997</v>
      </c>
      <c r="C54" s="41">
        <v>1052.23097295</v>
      </c>
      <c r="D54" s="114">
        <v>366.43443205</v>
      </c>
      <c r="E54" s="114">
        <v>685.79654089999997</v>
      </c>
      <c r="F54" s="114">
        <v>27.755538950000002</v>
      </c>
      <c r="G54" s="114">
        <v>25.822678500000002</v>
      </c>
      <c r="H54" s="114">
        <v>1.9328604500000002</v>
      </c>
      <c r="I54" s="114">
        <v>16634.748148219998</v>
      </c>
      <c r="J54" s="114">
        <v>1437.8275761</v>
      </c>
      <c r="K54" s="114">
        <v>15196.920572120001</v>
      </c>
      <c r="L54" s="114">
        <v>40223.991704949993</v>
      </c>
      <c r="M54" s="114">
        <v>39853.044632659992</v>
      </c>
      <c r="N54" s="114">
        <v>370.94707228999999</v>
      </c>
      <c r="O54" s="114">
        <v>1654.4411050200001</v>
      </c>
      <c r="P54" s="114">
        <v>973.05921091999994</v>
      </c>
      <c r="Q54" s="115"/>
      <c r="R54" s="115"/>
      <c r="S54" s="115"/>
      <c r="T54" s="115"/>
      <c r="U54" s="115"/>
      <c r="V54" s="115"/>
    </row>
    <row r="55" spans="1:22" hidden="1" outlineLevel="1">
      <c r="A55" s="8">
        <v>41883</v>
      </c>
      <c r="B55" s="114">
        <v>53765.493296799999</v>
      </c>
      <c r="C55" s="41">
        <v>673.65607738999995</v>
      </c>
      <c r="D55" s="114">
        <v>337.90149428999996</v>
      </c>
      <c r="E55" s="114">
        <v>335.75458309999999</v>
      </c>
      <c r="F55" s="114">
        <v>36.504357670000005</v>
      </c>
      <c r="G55" s="114">
        <v>34.54696792</v>
      </c>
      <c r="H55" s="114">
        <v>1.9573897499999999</v>
      </c>
      <c r="I55" s="114">
        <v>15706.962396599998</v>
      </c>
      <c r="J55" s="114">
        <v>1181.04911935</v>
      </c>
      <c r="K55" s="114">
        <v>14525.913277250002</v>
      </c>
      <c r="L55" s="114">
        <v>37348.370465140004</v>
      </c>
      <c r="M55" s="114">
        <v>37012.014257970004</v>
      </c>
      <c r="N55" s="114">
        <v>336.35620716999995</v>
      </c>
      <c r="O55" s="114">
        <v>1782.0123676400001</v>
      </c>
      <c r="P55" s="114">
        <v>966.71371004000002</v>
      </c>
      <c r="Q55" s="115"/>
      <c r="R55" s="115"/>
      <c r="S55" s="115"/>
      <c r="T55" s="115"/>
      <c r="U55" s="115"/>
      <c r="V55" s="115"/>
    </row>
    <row r="56" spans="1:22" hidden="1" outlineLevel="1">
      <c r="A56" s="8">
        <v>41913</v>
      </c>
      <c r="B56" s="114">
        <v>52832.73798066</v>
      </c>
      <c r="C56" s="41">
        <v>615.47160677000011</v>
      </c>
      <c r="D56" s="114">
        <v>297.75937954000005</v>
      </c>
      <c r="E56" s="114">
        <v>317.71222723</v>
      </c>
      <c r="F56" s="114">
        <v>31.74580147</v>
      </c>
      <c r="G56" s="114">
        <v>28.11977868</v>
      </c>
      <c r="H56" s="114">
        <v>3.6260227899999999</v>
      </c>
      <c r="I56" s="114">
        <v>15181.174439869999</v>
      </c>
      <c r="J56" s="114">
        <v>1030.3602719800001</v>
      </c>
      <c r="K56" s="114">
        <v>14150.814167889999</v>
      </c>
      <c r="L56" s="114">
        <v>37004.346132549996</v>
      </c>
      <c r="M56" s="114">
        <v>36644.553837560001</v>
      </c>
      <c r="N56" s="114">
        <v>359.79229499000002</v>
      </c>
      <c r="O56" s="114">
        <v>1475.9712526000001</v>
      </c>
      <c r="P56" s="114">
        <v>1107.3223676100001</v>
      </c>
      <c r="Q56" s="115"/>
      <c r="R56" s="115"/>
      <c r="S56" s="115"/>
      <c r="T56" s="115"/>
      <c r="U56" s="115"/>
      <c r="V56" s="115"/>
    </row>
    <row r="57" spans="1:22" hidden="1" outlineLevel="1">
      <c r="A57" s="8">
        <v>41944</v>
      </c>
      <c r="B57" s="114">
        <v>56824.856425630001</v>
      </c>
      <c r="C57" s="41">
        <v>684.34701568999992</v>
      </c>
      <c r="D57" s="114">
        <v>329.35186272000004</v>
      </c>
      <c r="E57" s="114">
        <v>354.99515296999999</v>
      </c>
      <c r="F57" s="114">
        <v>31.055140890000004</v>
      </c>
      <c r="G57" s="114">
        <v>28.941365340000001</v>
      </c>
      <c r="H57" s="114">
        <v>2.1137755500000002</v>
      </c>
      <c r="I57" s="114">
        <v>16024.4601819</v>
      </c>
      <c r="J57" s="114">
        <v>1577.64751458</v>
      </c>
      <c r="K57" s="114">
        <v>14446.812667320002</v>
      </c>
      <c r="L57" s="114">
        <v>40084.99408715</v>
      </c>
      <c r="M57" s="114">
        <v>39715.988603389997</v>
      </c>
      <c r="N57" s="114">
        <v>369.00548376</v>
      </c>
      <c r="O57" s="114">
        <v>1566.4682867400002</v>
      </c>
      <c r="P57" s="114">
        <v>2289.3124807700001</v>
      </c>
      <c r="Q57" s="115"/>
      <c r="R57" s="115"/>
      <c r="S57" s="115"/>
      <c r="T57" s="115"/>
      <c r="U57" s="115"/>
      <c r="V57" s="115"/>
    </row>
    <row r="58" spans="1:22" hidden="1" outlineLevel="1">
      <c r="A58" s="8">
        <v>41974</v>
      </c>
      <c r="B58" s="114">
        <v>58148.791880919998</v>
      </c>
      <c r="C58" s="41">
        <v>722.81552670999997</v>
      </c>
      <c r="D58" s="114">
        <v>359.47372487000001</v>
      </c>
      <c r="E58" s="114">
        <v>363.34180184000002</v>
      </c>
      <c r="F58" s="114">
        <v>17.991550520000001</v>
      </c>
      <c r="G58" s="114">
        <v>16.369491709999998</v>
      </c>
      <c r="H58" s="114">
        <v>1.62205881</v>
      </c>
      <c r="I58" s="114">
        <v>17379.91337749</v>
      </c>
      <c r="J58" s="114">
        <v>1678.7342305699999</v>
      </c>
      <c r="K58" s="114">
        <v>15701.17914692</v>
      </c>
      <c r="L58" s="114">
        <v>40028.071426199996</v>
      </c>
      <c r="M58" s="114">
        <v>39649.469836019998</v>
      </c>
      <c r="N58" s="114">
        <v>378.60159017999996</v>
      </c>
      <c r="O58" s="114">
        <v>1271.3086821500001</v>
      </c>
      <c r="P58" s="114">
        <v>776.09773541000004</v>
      </c>
      <c r="Q58" s="115"/>
      <c r="R58" s="115"/>
      <c r="S58" s="115"/>
      <c r="T58" s="115"/>
      <c r="U58" s="115"/>
      <c r="V58" s="115"/>
    </row>
    <row r="59" spans="1:22" hidden="1" outlineLevel="1">
      <c r="A59" s="8">
        <v>42005</v>
      </c>
      <c r="B59" s="114">
        <v>55597.902732089999</v>
      </c>
      <c r="C59" s="41">
        <v>772.74455803000001</v>
      </c>
      <c r="D59" s="114">
        <v>357.48304081999999</v>
      </c>
      <c r="E59" s="114">
        <v>415.26151721000002</v>
      </c>
      <c r="F59" s="114">
        <v>29.757805999999999</v>
      </c>
      <c r="G59" s="114">
        <v>27.63193978</v>
      </c>
      <c r="H59" s="114">
        <v>2.1258662199999998</v>
      </c>
      <c r="I59" s="114">
        <v>16188.024262839999</v>
      </c>
      <c r="J59" s="114">
        <v>1908.4257166100001</v>
      </c>
      <c r="K59" s="114">
        <v>14279.598546230001</v>
      </c>
      <c r="L59" s="114">
        <v>38607.376105219999</v>
      </c>
      <c r="M59" s="114">
        <v>38246.696389139994</v>
      </c>
      <c r="N59" s="114">
        <v>360.67971607999999</v>
      </c>
      <c r="O59" s="114">
        <v>908.5386456</v>
      </c>
      <c r="P59" s="114">
        <v>2795.1666837300004</v>
      </c>
      <c r="Q59" s="115"/>
      <c r="R59" s="115"/>
      <c r="S59" s="115"/>
      <c r="T59" s="115"/>
      <c r="U59" s="115"/>
      <c r="V59" s="115"/>
    </row>
    <row r="60" spans="1:22" hidden="1" outlineLevel="1">
      <c r="A60" s="8">
        <v>42036</v>
      </c>
      <c r="B60" s="114">
        <v>70728.972253090004</v>
      </c>
      <c r="C60" s="41">
        <v>773.48553303999995</v>
      </c>
      <c r="D60" s="114">
        <v>365.50522796999996</v>
      </c>
      <c r="E60" s="114">
        <v>407.98030507000004</v>
      </c>
      <c r="F60" s="114">
        <v>48.508325939999999</v>
      </c>
      <c r="G60" s="114">
        <v>44.567543319999999</v>
      </c>
      <c r="H60" s="114">
        <v>3.9407826199999998</v>
      </c>
      <c r="I60" s="114">
        <v>20628.22091588</v>
      </c>
      <c r="J60" s="114">
        <v>2255.8313031899997</v>
      </c>
      <c r="K60" s="114">
        <v>18372.389612689996</v>
      </c>
      <c r="L60" s="114">
        <v>49278.75747823</v>
      </c>
      <c r="M60" s="114">
        <v>48889.818354520001</v>
      </c>
      <c r="N60" s="114">
        <v>388.93912370999999</v>
      </c>
      <c r="O60" s="114">
        <v>1566.2899751599998</v>
      </c>
      <c r="P60" s="114">
        <v>1412.3951041099999</v>
      </c>
      <c r="Q60" s="115"/>
      <c r="R60" s="115"/>
      <c r="S60" s="115"/>
      <c r="T60" s="115"/>
      <c r="U60" s="115"/>
      <c r="V60" s="115"/>
    </row>
    <row r="61" spans="1:22" hidden="1" outlineLevel="1">
      <c r="A61" s="8">
        <v>42064</v>
      </c>
      <c r="B61" s="114">
        <v>62709.313615589999</v>
      </c>
      <c r="C61" s="41">
        <v>796.83623523000006</v>
      </c>
      <c r="D61" s="114">
        <v>401.56818266000005</v>
      </c>
      <c r="E61" s="114">
        <v>395.26805257000001</v>
      </c>
      <c r="F61" s="114">
        <v>48.552136640000001</v>
      </c>
      <c r="G61" s="114">
        <v>43.8441051</v>
      </c>
      <c r="H61" s="114">
        <v>4.7080315400000003</v>
      </c>
      <c r="I61" s="114">
        <v>19290.167790150001</v>
      </c>
      <c r="J61" s="114">
        <v>2671.7534269799999</v>
      </c>
      <c r="K61" s="114">
        <v>16618.414363169999</v>
      </c>
      <c r="L61" s="114">
        <v>42573.757453569997</v>
      </c>
      <c r="M61" s="114">
        <v>42163.841465720005</v>
      </c>
      <c r="N61" s="114">
        <v>409.91598784999996</v>
      </c>
      <c r="O61" s="114">
        <v>1349.4501227799999</v>
      </c>
      <c r="P61" s="114">
        <v>8486.7587049800004</v>
      </c>
      <c r="Q61" s="115"/>
      <c r="R61" s="115"/>
      <c r="S61" s="115"/>
      <c r="T61" s="115"/>
      <c r="U61" s="115"/>
      <c r="V61" s="115"/>
    </row>
    <row r="62" spans="1:22" hidden="1" outlineLevel="1">
      <c r="A62" s="8">
        <v>42095</v>
      </c>
      <c r="B62" s="114">
        <v>59778.856035179997</v>
      </c>
      <c r="C62" s="41">
        <v>745.25427659999991</v>
      </c>
      <c r="D62" s="114">
        <v>347.28316271999995</v>
      </c>
      <c r="E62" s="114">
        <v>397.97111388000002</v>
      </c>
      <c r="F62" s="114">
        <v>56.126953109999995</v>
      </c>
      <c r="G62" s="114">
        <v>50.571172059999995</v>
      </c>
      <c r="H62" s="114">
        <v>5.5557810500000002</v>
      </c>
      <c r="I62" s="114">
        <v>19025.49584132</v>
      </c>
      <c r="J62" s="114">
        <v>2919.0707389600002</v>
      </c>
      <c r="K62" s="114">
        <v>16106.425102359999</v>
      </c>
      <c r="L62" s="114">
        <v>39951.978964149996</v>
      </c>
      <c r="M62" s="114">
        <v>39540.219790880001</v>
      </c>
      <c r="N62" s="114">
        <v>411.75917326999996</v>
      </c>
      <c r="O62" s="114">
        <v>1047.40528973</v>
      </c>
      <c r="P62" s="114">
        <v>4263.2853154899994</v>
      </c>
      <c r="Q62" s="115"/>
      <c r="R62" s="115"/>
      <c r="S62" s="115"/>
      <c r="T62" s="115"/>
      <c r="U62" s="115"/>
      <c r="V62" s="115"/>
    </row>
    <row r="63" spans="1:22" hidden="1" outlineLevel="1">
      <c r="A63" s="8">
        <v>42125</v>
      </c>
      <c r="B63" s="114">
        <v>59186.827761449997</v>
      </c>
      <c r="C63" s="41">
        <v>716.17142371</v>
      </c>
      <c r="D63" s="114">
        <v>358.12498423</v>
      </c>
      <c r="E63" s="114">
        <v>358.04643948</v>
      </c>
      <c r="F63" s="114">
        <v>32.575186959999996</v>
      </c>
      <c r="G63" s="114">
        <v>26.081293440000003</v>
      </c>
      <c r="H63" s="114">
        <v>6.4938935200000003</v>
      </c>
      <c r="I63" s="114">
        <v>19080.538311550001</v>
      </c>
      <c r="J63" s="114">
        <v>2773.9333636000001</v>
      </c>
      <c r="K63" s="114">
        <v>16306.60494795</v>
      </c>
      <c r="L63" s="114">
        <v>39357.542839229995</v>
      </c>
      <c r="M63" s="114">
        <v>38974.259325419996</v>
      </c>
      <c r="N63" s="114">
        <v>383.28351381000004</v>
      </c>
      <c r="O63" s="114">
        <v>1291.18220535</v>
      </c>
      <c r="P63" s="114">
        <v>2860.7264648800001</v>
      </c>
      <c r="Q63" s="115"/>
      <c r="R63" s="115"/>
      <c r="S63" s="115"/>
      <c r="T63" s="115"/>
      <c r="U63" s="115"/>
      <c r="V63" s="115"/>
    </row>
    <row r="64" spans="1:22" hidden="1" outlineLevel="1">
      <c r="A64" s="8">
        <v>42156</v>
      </c>
      <c r="B64" s="114">
        <v>59928.560519600003</v>
      </c>
      <c r="C64" s="41">
        <v>871.73056254999995</v>
      </c>
      <c r="D64" s="114">
        <v>414.93572981</v>
      </c>
      <c r="E64" s="114">
        <v>456.79483274</v>
      </c>
      <c r="F64" s="114">
        <v>37.818658190000001</v>
      </c>
      <c r="G64" s="114">
        <v>29.870326500000001</v>
      </c>
      <c r="H64" s="114">
        <v>7.9483316899999998</v>
      </c>
      <c r="I64" s="114">
        <v>20000.530293620002</v>
      </c>
      <c r="J64" s="114">
        <v>2588.2009128099999</v>
      </c>
      <c r="K64" s="114">
        <v>17412.329380810002</v>
      </c>
      <c r="L64" s="114">
        <v>39018.481005239999</v>
      </c>
      <c r="M64" s="114">
        <v>38613.306682509996</v>
      </c>
      <c r="N64" s="114">
        <v>405.17432272999997</v>
      </c>
      <c r="O64" s="114">
        <v>1026.0302636599999</v>
      </c>
      <c r="P64" s="114">
        <v>2672.0410936600001</v>
      </c>
      <c r="Q64" s="115"/>
      <c r="R64" s="115"/>
      <c r="S64" s="115"/>
      <c r="T64" s="115"/>
      <c r="U64" s="115"/>
      <c r="V64" s="115"/>
    </row>
    <row r="65" spans="1:22" hidden="1" outlineLevel="1">
      <c r="A65" s="8">
        <v>42186</v>
      </c>
      <c r="B65" s="114">
        <v>60731.700909350002</v>
      </c>
      <c r="C65" s="41">
        <v>1420.96200404</v>
      </c>
      <c r="D65" s="114">
        <v>458.11663320999997</v>
      </c>
      <c r="E65" s="114">
        <v>962.84537083000009</v>
      </c>
      <c r="F65" s="114">
        <v>98.132555000000011</v>
      </c>
      <c r="G65" s="114">
        <v>29.22554319</v>
      </c>
      <c r="H65" s="114">
        <v>68.90701181</v>
      </c>
      <c r="I65" s="114">
        <v>20296.875259919998</v>
      </c>
      <c r="J65" s="114">
        <v>2908.6632012099999</v>
      </c>
      <c r="K65" s="114">
        <v>17388.21205871</v>
      </c>
      <c r="L65" s="114">
        <v>38915.73109039</v>
      </c>
      <c r="M65" s="114">
        <v>38499.729339019999</v>
      </c>
      <c r="N65" s="114">
        <v>416.00175137000002</v>
      </c>
      <c r="O65" s="114">
        <v>964.33082951000006</v>
      </c>
      <c r="P65" s="114">
        <v>1323.7276290900002</v>
      </c>
      <c r="Q65" s="115"/>
      <c r="R65" s="115"/>
      <c r="S65" s="115"/>
      <c r="T65" s="115"/>
      <c r="U65" s="115"/>
      <c r="V65" s="115"/>
    </row>
    <row r="66" spans="1:22" hidden="1" outlineLevel="1">
      <c r="A66" s="8">
        <v>42217</v>
      </c>
      <c r="B66" s="114">
        <v>60672.246646580003</v>
      </c>
      <c r="C66" s="41">
        <v>1061.57461969</v>
      </c>
      <c r="D66" s="114">
        <v>509.04283697000005</v>
      </c>
      <c r="E66" s="114">
        <v>552.53178271999991</v>
      </c>
      <c r="F66" s="114">
        <v>136.17535758</v>
      </c>
      <c r="G66" s="114">
        <v>26.904280610000001</v>
      </c>
      <c r="H66" s="114">
        <v>109.27107697</v>
      </c>
      <c r="I66" s="114">
        <v>20868.458493189999</v>
      </c>
      <c r="J66" s="114">
        <v>2686.6011801300001</v>
      </c>
      <c r="K66" s="114">
        <v>18181.857313060002</v>
      </c>
      <c r="L66" s="114">
        <v>38606.038176119997</v>
      </c>
      <c r="M66" s="114">
        <v>38143.211818709999</v>
      </c>
      <c r="N66" s="114">
        <v>462.82635741000001</v>
      </c>
      <c r="O66" s="114">
        <v>1051.7979979300001</v>
      </c>
      <c r="P66" s="114">
        <v>1352.49609618</v>
      </c>
      <c r="Q66" s="115"/>
      <c r="R66" s="115"/>
      <c r="S66" s="115"/>
      <c r="T66" s="115"/>
      <c r="U66" s="115"/>
      <c r="V66" s="115"/>
    </row>
    <row r="67" spans="1:22" hidden="1" outlineLevel="1">
      <c r="A67" s="8">
        <v>42248</v>
      </c>
      <c r="B67" s="114">
        <v>60005.857760289997</v>
      </c>
      <c r="C67" s="41">
        <v>999.39800758000001</v>
      </c>
      <c r="D67" s="114">
        <v>556.49763725000003</v>
      </c>
      <c r="E67" s="114">
        <v>442.90037032999999</v>
      </c>
      <c r="F67" s="114">
        <v>141.21914844</v>
      </c>
      <c r="G67" s="114">
        <v>28.628645149999997</v>
      </c>
      <c r="H67" s="114">
        <v>112.59050329000002</v>
      </c>
      <c r="I67" s="114">
        <v>20940.926492589999</v>
      </c>
      <c r="J67" s="114">
        <v>2859.5128325400001</v>
      </c>
      <c r="K67" s="114">
        <v>18081.413660049999</v>
      </c>
      <c r="L67" s="114">
        <v>37924.314111680003</v>
      </c>
      <c r="M67" s="114">
        <v>37435.5302562</v>
      </c>
      <c r="N67" s="114">
        <v>488.78385548000006</v>
      </c>
      <c r="O67" s="114">
        <v>1167.5158775700002</v>
      </c>
      <c r="P67" s="114">
        <v>1174.76096355</v>
      </c>
      <c r="Q67" s="115"/>
      <c r="R67" s="115"/>
      <c r="S67" s="115"/>
      <c r="T67" s="115"/>
      <c r="U67" s="115"/>
      <c r="V67" s="115"/>
    </row>
    <row r="68" spans="1:22" hidden="1" outlineLevel="1">
      <c r="A68" s="8">
        <v>42278</v>
      </c>
      <c r="B68" s="114">
        <v>61101.657560150001</v>
      </c>
      <c r="C68" s="41">
        <v>1040.49439706</v>
      </c>
      <c r="D68" s="114">
        <v>647.81924927</v>
      </c>
      <c r="E68" s="114">
        <v>392.67514778999998</v>
      </c>
      <c r="F68" s="114">
        <v>152.49652533</v>
      </c>
      <c r="G68" s="114">
        <v>41.983374619999999</v>
      </c>
      <c r="H68" s="114">
        <v>110.51315071000001</v>
      </c>
      <c r="I68" s="114">
        <v>20134.294825639998</v>
      </c>
      <c r="J68" s="114">
        <v>3317.1875148899999</v>
      </c>
      <c r="K68" s="114">
        <v>16817.107310750001</v>
      </c>
      <c r="L68" s="114">
        <v>39774.371812120007</v>
      </c>
      <c r="M68" s="114">
        <v>39290.078827910002</v>
      </c>
      <c r="N68" s="114">
        <v>484.29298420999999</v>
      </c>
      <c r="O68" s="114">
        <v>1090.6426467599999</v>
      </c>
      <c r="P68" s="114">
        <v>1551.5524226300001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4">
        <v>61250.74129255001</v>
      </c>
      <c r="C69" s="41">
        <v>1061.41398516</v>
      </c>
      <c r="D69" s="114">
        <v>635.36433524999984</v>
      </c>
      <c r="E69" s="114">
        <v>426.04964990999997</v>
      </c>
      <c r="F69" s="114">
        <v>285.58981481000006</v>
      </c>
      <c r="G69" s="114">
        <v>179.72453078000001</v>
      </c>
      <c r="H69" s="114">
        <v>105.86528403</v>
      </c>
      <c r="I69" s="114">
        <v>19878.398531749997</v>
      </c>
      <c r="J69" s="114">
        <v>3322.5884304599999</v>
      </c>
      <c r="K69" s="114">
        <v>16555.810101290001</v>
      </c>
      <c r="L69" s="114">
        <v>40025.338960829999</v>
      </c>
      <c r="M69" s="114">
        <v>39542.22948632</v>
      </c>
      <c r="N69" s="114">
        <v>483.10947450999998</v>
      </c>
      <c r="O69" s="114">
        <v>1172.1791663500001</v>
      </c>
      <c r="P69" s="114">
        <v>1162.0124227599999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4">
        <v>61375.987180810007</v>
      </c>
      <c r="C70" s="41">
        <v>946.42266766000012</v>
      </c>
      <c r="D70" s="114">
        <v>515.22729297000001</v>
      </c>
      <c r="E70" s="114">
        <v>431.19537468999999</v>
      </c>
      <c r="F70" s="114">
        <v>19.448775879999999</v>
      </c>
      <c r="G70" s="114">
        <v>17.601254220000001</v>
      </c>
      <c r="H70" s="114">
        <v>1.8475216600000002</v>
      </c>
      <c r="I70" s="114">
        <v>19131.204784739999</v>
      </c>
      <c r="J70" s="114">
        <v>3097.1932354399996</v>
      </c>
      <c r="K70" s="114">
        <v>16034.011549300001</v>
      </c>
      <c r="L70" s="114">
        <v>41278.910952530001</v>
      </c>
      <c r="M70" s="114">
        <v>40733.284419190008</v>
      </c>
      <c r="N70" s="114">
        <v>545.62653333999992</v>
      </c>
      <c r="O70" s="114">
        <v>1234.62459577</v>
      </c>
      <c r="P70" s="114">
        <v>1305.3838399800002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4">
        <v>61387.035656980013</v>
      </c>
      <c r="C71" s="41">
        <v>942.66190242999994</v>
      </c>
      <c r="D71" s="114">
        <v>526.29368822000004</v>
      </c>
      <c r="E71" s="114">
        <v>416.36821420999996</v>
      </c>
      <c r="F71" s="114">
        <v>52.520056830000001</v>
      </c>
      <c r="G71" s="114">
        <v>32.864897460000002</v>
      </c>
      <c r="H71" s="114">
        <v>19.65515937</v>
      </c>
      <c r="I71" s="114">
        <v>18774.494399939998</v>
      </c>
      <c r="J71" s="114">
        <v>3141.9299397299997</v>
      </c>
      <c r="K71" s="114">
        <v>15632.56446021</v>
      </c>
      <c r="L71" s="114">
        <v>41617.359297780007</v>
      </c>
      <c r="M71" s="114">
        <v>41142.868302240007</v>
      </c>
      <c r="N71" s="114">
        <v>474.49099554000003</v>
      </c>
      <c r="O71" s="114">
        <v>1315.9913821999999</v>
      </c>
      <c r="P71" s="114">
        <v>1738.10509682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4">
        <v>64305.799047690001</v>
      </c>
      <c r="C72" s="41">
        <v>894.94013238000014</v>
      </c>
      <c r="D72" s="114">
        <v>451.72774270000002</v>
      </c>
      <c r="E72" s="114">
        <v>443.21238968</v>
      </c>
      <c r="F72" s="114">
        <v>849.38353557000005</v>
      </c>
      <c r="G72" s="114">
        <v>173.01410499000002</v>
      </c>
      <c r="H72" s="114">
        <v>676.36943057999997</v>
      </c>
      <c r="I72" s="114">
        <v>19042.47902105</v>
      </c>
      <c r="J72" s="114">
        <v>3059.0103083399999</v>
      </c>
      <c r="K72" s="114">
        <v>15983.468712710001</v>
      </c>
      <c r="L72" s="114">
        <v>43518.996358689998</v>
      </c>
      <c r="M72" s="114">
        <v>42937.965222479994</v>
      </c>
      <c r="N72" s="114">
        <v>581.03113621</v>
      </c>
      <c r="O72" s="114">
        <v>1801.88340311</v>
      </c>
      <c r="P72" s="114">
        <v>1786.5550908299999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4">
        <v>64506.162783779997</v>
      </c>
      <c r="C73" s="41">
        <v>977.28916388000005</v>
      </c>
      <c r="D73" s="114">
        <v>561.54060071999993</v>
      </c>
      <c r="E73" s="114">
        <v>415.74856316</v>
      </c>
      <c r="F73" s="114">
        <v>1524.4290377499999</v>
      </c>
      <c r="G73" s="114">
        <v>197.08616326999999</v>
      </c>
      <c r="H73" s="114">
        <v>1327.3428744799999</v>
      </c>
      <c r="I73" s="114">
        <v>18211.46350089</v>
      </c>
      <c r="J73" s="114">
        <v>2985.2266631800003</v>
      </c>
      <c r="K73" s="114">
        <v>15226.236837709999</v>
      </c>
      <c r="L73" s="114">
        <v>43792.981081259997</v>
      </c>
      <c r="M73" s="114">
        <v>43162.056622190001</v>
      </c>
      <c r="N73" s="114">
        <v>630.92445907000001</v>
      </c>
      <c r="O73" s="114">
        <v>1793.22087992</v>
      </c>
      <c r="P73" s="114">
        <v>1516.2635201799999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4">
        <v>64196.430868839991</v>
      </c>
      <c r="C74" s="41">
        <v>1089.65578291</v>
      </c>
      <c r="D74" s="114">
        <v>693.43731324000009</v>
      </c>
      <c r="E74" s="114">
        <v>396.21846966999999</v>
      </c>
      <c r="F74" s="114">
        <v>1659.44937175</v>
      </c>
      <c r="G74" s="114">
        <v>197.42553316000001</v>
      </c>
      <c r="H74" s="114">
        <v>1462.02383859</v>
      </c>
      <c r="I74" s="114">
        <v>18201.382402029998</v>
      </c>
      <c r="J74" s="114">
        <v>2673.8277604699997</v>
      </c>
      <c r="K74" s="114">
        <v>15527.554641559998</v>
      </c>
      <c r="L74" s="114">
        <v>43245.943312149997</v>
      </c>
      <c r="M74" s="114">
        <v>42697.184002499998</v>
      </c>
      <c r="N74" s="114">
        <v>548.75930964999998</v>
      </c>
      <c r="O74" s="114">
        <v>2159.6650791699999</v>
      </c>
      <c r="P74" s="114">
        <v>1081.33776605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4">
        <v>66408.55629102001</v>
      </c>
      <c r="C75" s="41">
        <v>1273.0612837000001</v>
      </c>
      <c r="D75" s="114">
        <v>866.28374028000007</v>
      </c>
      <c r="E75" s="114">
        <v>406.77754342000003</v>
      </c>
      <c r="F75" s="114">
        <v>1810.76038909</v>
      </c>
      <c r="G75" s="114">
        <v>196.48786803000002</v>
      </c>
      <c r="H75" s="114">
        <v>1614.2725210600001</v>
      </c>
      <c r="I75" s="114">
        <v>20105.96516738</v>
      </c>
      <c r="J75" s="114">
        <v>2956.6734223100002</v>
      </c>
      <c r="K75" s="114">
        <v>17149.291745070001</v>
      </c>
      <c r="L75" s="114">
        <v>43218.769450850006</v>
      </c>
      <c r="M75" s="114">
        <v>42673.771412620001</v>
      </c>
      <c r="N75" s="114">
        <v>544.99803823000002</v>
      </c>
      <c r="O75" s="114">
        <v>2301.7678313599999</v>
      </c>
      <c r="P75" s="114">
        <v>988.93937560999996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4">
        <v>67631.019925140004</v>
      </c>
      <c r="C76" s="41">
        <v>1242.9580213300001</v>
      </c>
      <c r="D76" s="114">
        <v>845.15326949999996</v>
      </c>
      <c r="E76" s="114">
        <v>397.80475182999999</v>
      </c>
      <c r="F76" s="114">
        <v>2350.2483361900004</v>
      </c>
      <c r="G76" s="114">
        <v>193.05684344000002</v>
      </c>
      <c r="H76" s="114">
        <v>2157.1914927500002</v>
      </c>
      <c r="I76" s="114">
        <v>20559.662505419998</v>
      </c>
      <c r="J76" s="114">
        <v>2706.5492828800002</v>
      </c>
      <c r="K76" s="114">
        <v>17853.11322254</v>
      </c>
      <c r="L76" s="114">
        <v>43478.151062200006</v>
      </c>
      <c r="M76" s="114">
        <v>43040.091237859997</v>
      </c>
      <c r="N76" s="114">
        <v>438.05982434000003</v>
      </c>
      <c r="O76" s="114">
        <v>2120.8113766199999</v>
      </c>
      <c r="P76" s="114">
        <v>757.88706628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4">
        <v>67931.134693640008</v>
      </c>
      <c r="C77" s="41">
        <v>1219.7834228499999</v>
      </c>
      <c r="D77" s="114">
        <v>835.22960116000002</v>
      </c>
      <c r="E77" s="114">
        <v>384.55382168999995</v>
      </c>
      <c r="F77" s="114">
        <v>2093.8391732600003</v>
      </c>
      <c r="G77" s="114">
        <v>177.59407535</v>
      </c>
      <c r="H77" s="114">
        <v>1916.2450979100001</v>
      </c>
      <c r="I77" s="114">
        <v>21075.925452830001</v>
      </c>
      <c r="J77" s="114">
        <v>2465.6100006900001</v>
      </c>
      <c r="K77" s="114">
        <v>18610.315452139999</v>
      </c>
      <c r="L77" s="114">
        <v>43541.586644700001</v>
      </c>
      <c r="M77" s="114">
        <v>43101.241530910003</v>
      </c>
      <c r="N77" s="114">
        <v>440.34511378999997</v>
      </c>
      <c r="O77" s="114">
        <v>91.301934470000035</v>
      </c>
      <c r="P77" s="114">
        <v>587.71717335000005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4">
        <v>68784.646470510008</v>
      </c>
      <c r="C78" s="41">
        <v>1142.9433980399999</v>
      </c>
      <c r="D78" s="114">
        <v>773.06351858999994</v>
      </c>
      <c r="E78" s="114">
        <v>369.87987944999998</v>
      </c>
      <c r="F78" s="114">
        <v>2368.4238832799997</v>
      </c>
      <c r="G78" s="114">
        <v>188.91846431000002</v>
      </c>
      <c r="H78" s="114">
        <v>2179.5054189700004</v>
      </c>
      <c r="I78" s="114">
        <v>21124.666380819999</v>
      </c>
      <c r="J78" s="114">
        <v>2823.08957177</v>
      </c>
      <c r="K78" s="114">
        <v>18301.576809050002</v>
      </c>
      <c r="L78" s="114">
        <v>44148.612808370002</v>
      </c>
      <c r="M78" s="114">
        <v>43689.823686479998</v>
      </c>
      <c r="N78" s="114">
        <v>458.78912188999999</v>
      </c>
      <c r="O78" s="114">
        <v>202.30851601000001</v>
      </c>
      <c r="P78" s="114">
        <v>718.29087607000008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4">
        <v>68983.538284919996</v>
      </c>
      <c r="C79" s="41">
        <v>1080.6672775299999</v>
      </c>
      <c r="D79" s="114">
        <v>684.67955473000006</v>
      </c>
      <c r="E79" s="114">
        <v>395.98772280000003</v>
      </c>
      <c r="F79" s="114">
        <v>2855.5196418399996</v>
      </c>
      <c r="G79" s="114">
        <v>228.87075271999998</v>
      </c>
      <c r="H79" s="114">
        <v>2626.6488891200001</v>
      </c>
      <c r="I79" s="114">
        <v>20434.450713680002</v>
      </c>
      <c r="J79" s="114">
        <v>2607.03897074</v>
      </c>
      <c r="K79" s="114">
        <v>17827.411742939999</v>
      </c>
      <c r="L79" s="114">
        <v>44612.900651870004</v>
      </c>
      <c r="M79" s="114">
        <v>44136.205769089996</v>
      </c>
      <c r="N79" s="114">
        <v>476.69488278000006</v>
      </c>
      <c r="O79" s="114">
        <v>93.503510679999977</v>
      </c>
      <c r="P79" s="114">
        <v>939.66194990000008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4">
        <v>70126.708942729994</v>
      </c>
      <c r="C80" s="41">
        <v>1468.67800369</v>
      </c>
      <c r="D80" s="114">
        <v>802.85265102999995</v>
      </c>
      <c r="E80" s="114">
        <v>665.82535266000002</v>
      </c>
      <c r="F80" s="114">
        <v>2761.6145781300002</v>
      </c>
      <c r="G80" s="114">
        <v>228.25010678000001</v>
      </c>
      <c r="H80" s="114">
        <v>2533.3644713499998</v>
      </c>
      <c r="I80" s="114">
        <v>21667.361717510001</v>
      </c>
      <c r="J80" s="114">
        <v>2289.7837877000002</v>
      </c>
      <c r="K80" s="114">
        <v>19377.577929809999</v>
      </c>
      <c r="L80" s="114">
        <v>44229.054643399999</v>
      </c>
      <c r="M80" s="114">
        <v>43716.249025689998</v>
      </c>
      <c r="N80" s="114">
        <v>512.80561770999998</v>
      </c>
      <c r="O80" s="114">
        <v>63.452685790000004</v>
      </c>
      <c r="P80" s="114">
        <v>962.24395525999989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4">
        <v>67898.815743779996</v>
      </c>
      <c r="C81" s="41">
        <v>1308.6765313399999</v>
      </c>
      <c r="D81" s="114">
        <v>776.56992507999996</v>
      </c>
      <c r="E81" s="114">
        <v>532.10660626000004</v>
      </c>
      <c r="F81" s="114">
        <v>2716.0099581300001</v>
      </c>
      <c r="G81" s="114">
        <v>227.76141115999997</v>
      </c>
      <c r="H81" s="114">
        <v>2488.2485469700005</v>
      </c>
      <c r="I81" s="114">
        <v>19451.450440660003</v>
      </c>
      <c r="J81" s="114">
        <v>2203.04259103</v>
      </c>
      <c r="K81" s="114">
        <v>17248.407849629999</v>
      </c>
      <c r="L81" s="114">
        <v>44422.678813649996</v>
      </c>
      <c r="M81" s="114">
        <v>43921.008549789993</v>
      </c>
      <c r="N81" s="114">
        <v>501.67026385999998</v>
      </c>
      <c r="O81" s="114">
        <v>15.90314746</v>
      </c>
      <c r="P81" s="114">
        <v>704.42362515000002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4">
        <v>64787.633191109999</v>
      </c>
      <c r="C82" s="41">
        <v>1194.12892115</v>
      </c>
      <c r="D82" s="114">
        <v>756.46497751999993</v>
      </c>
      <c r="E82" s="114">
        <v>437.66394363000006</v>
      </c>
      <c r="F82" s="114">
        <v>44.902057099999993</v>
      </c>
      <c r="G82" s="114">
        <v>41.524098679999994</v>
      </c>
      <c r="H82" s="114">
        <v>3.3779584199999997</v>
      </c>
      <c r="I82" s="114">
        <v>18692.906927190001</v>
      </c>
      <c r="J82" s="114">
        <v>3632.0974766200002</v>
      </c>
      <c r="K82" s="114">
        <v>15060.809450570001</v>
      </c>
      <c r="L82" s="114">
        <v>44855.695285670001</v>
      </c>
      <c r="M82" s="114">
        <v>44407.255945979996</v>
      </c>
      <c r="N82" s="114">
        <v>448.43933969</v>
      </c>
      <c r="O82" s="114">
        <v>-167.63883635000002</v>
      </c>
      <c r="P82" s="114">
        <v>267.44726276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4">
        <v>62668.43869807</v>
      </c>
      <c r="C83" s="41">
        <v>1145.9852584499999</v>
      </c>
      <c r="D83" s="114">
        <v>764.45669286000009</v>
      </c>
      <c r="E83" s="114">
        <v>381.52856558999997</v>
      </c>
      <c r="F83" s="114">
        <v>297.34211507999999</v>
      </c>
      <c r="G83" s="114">
        <v>56.27692322</v>
      </c>
      <c r="H83" s="114">
        <v>241.06519185999997</v>
      </c>
      <c r="I83" s="114">
        <v>17377.419461079997</v>
      </c>
      <c r="J83" s="114">
        <v>2769.9379186400001</v>
      </c>
      <c r="K83" s="114">
        <v>14607.48154244</v>
      </c>
      <c r="L83" s="114">
        <v>43847.691863460001</v>
      </c>
      <c r="M83" s="114">
        <v>43370.663970370006</v>
      </c>
      <c r="N83" s="114">
        <v>477.02789308999996</v>
      </c>
      <c r="O83" s="114">
        <v>19.907107590000003</v>
      </c>
      <c r="P83" s="114">
        <v>264.65301447000002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4">
        <v>62716.590762070002</v>
      </c>
      <c r="C84" s="41">
        <v>1164.75145578</v>
      </c>
      <c r="D84" s="114">
        <v>789.05522422999991</v>
      </c>
      <c r="E84" s="114">
        <v>375.69623154999999</v>
      </c>
      <c r="F84" s="114">
        <v>1497.2020036600002</v>
      </c>
      <c r="G84" s="114">
        <v>79.067673479999996</v>
      </c>
      <c r="H84" s="114">
        <v>1418.13433018</v>
      </c>
      <c r="I84" s="114">
        <v>16896.78594994</v>
      </c>
      <c r="J84" s="114">
        <v>2470.0543291000004</v>
      </c>
      <c r="K84" s="114">
        <v>14426.731620840001</v>
      </c>
      <c r="L84" s="114">
        <v>43157.851352689999</v>
      </c>
      <c r="M84" s="114">
        <v>42689.486698619992</v>
      </c>
      <c r="N84" s="114">
        <v>468.36465407000003</v>
      </c>
      <c r="O84" s="114">
        <v>-6.911893789999997</v>
      </c>
      <c r="P84" s="114">
        <v>305.14392115999999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4">
        <v>64317.188888769997</v>
      </c>
      <c r="C85" s="41">
        <v>1170.89750331</v>
      </c>
      <c r="D85" s="114">
        <v>779.57684501999995</v>
      </c>
      <c r="E85" s="114">
        <v>391.32065828999998</v>
      </c>
      <c r="F85" s="114">
        <v>2219.1962061899999</v>
      </c>
      <c r="G85" s="114">
        <v>79.104604949999995</v>
      </c>
      <c r="H85" s="114">
        <v>2140.0916012399998</v>
      </c>
      <c r="I85" s="114">
        <v>17398.4785424</v>
      </c>
      <c r="J85" s="114">
        <v>2221.8925063299998</v>
      </c>
      <c r="K85" s="114">
        <v>15176.586036070001</v>
      </c>
      <c r="L85" s="114">
        <v>43528.616636869992</v>
      </c>
      <c r="M85" s="114">
        <v>43042.94306261</v>
      </c>
      <c r="N85" s="114">
        <v>485.67357426000001</v>
      </c>
      <c r="O85" s="114">
        <v>-62.09300528</v>
      </c>
      <c r="P85" s="114">
        <v>270.3788151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4">
        <v>64762.703155490002</v>
      </c>
      <c r="C86" s="41">
        <v>1268.0846311800001</v>
      </c>
      <c r="D86" s="114">
        <v>872.94475706000014</v>
      </c>
      <c r="E86" s="114">
        <v>395.13987412</v>
      </c>
      <c r="F86" s="114">
        <v>2272.7313917199999</v>
      </c>
      <c r="G86" s="114">
        <v>74.225012449999994</v>
      </c>
      <c r="H86" s="114">
        <v>2198.5063792699998</v>
      </c>
      <c r="I86" s="114">
        <v>17246.150247100002</v>
      </c>
      <c r="J86" s="114">
        <v>2015.8767317300001</v>
      </c>
      <c r="K86" s="114">
        <v>15230.27351537</v>
      </c>
      <c r="L86" s="114">
        <v>43975.736885489998</v>
      </c>
      <c r="M86" s="114">
        <v>43469.875004279995</v>
      </c>
      <c r="N86" s="114">
        <v>505.86188120999998</v>
      </c>
      <c r="O86" s="114">
        <v>-227.95749057999998</v>
      </c>
      <c r="P86" s="114">
        <v>283.09446441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4">
        <v>65583.825926079997</v>
      </c>
      <c r="C87" s="41">
        <v>1157.1855997099999</v>
      </c>
      <c r="D87" s="114">
        <v>817.44379382</v>
      </c>
      <c r="E87" s="114">
        <v>339.74180589000002</v>
      </c>
      <c r="F87" s="114">
        <v>2736.4197515000001</v>
      </c>
      <c r="G87" s="114">
        <v>77.95828118</v>
      </c>
      <c r="H87" s="114">
        <v>2658.46147032</v>
      </c>
      <c r="I87" s="114">
        <v>17999.194174619999</v>
      </c>
      <c r="J87" s="114">
        <v>2169.1795814799998</v>
      </c>
      <c r="K87" s="114">
        <v>15830.01459314</v>
      </c>
      <c r="L87" s="114">
        <v>43691.026400250004</v>
      </c>
      <c r="M87" s="114">
        <v>43184.038290670003</v>
      </c>
      <c r="N87" s="114">
        <v>506.98810958000001</v>
      </c>
      <c r="O87" s="114">
        <v>-41.379688189999996</v>
      </c>
      <c r="P87" s="114">
        <v>266.15245034999998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4">
        <v>65656.994481290007</v>
      </c>
      <c r="C88" s="41">
        <v>1127.8752869099999</v>
      </c>
      <c r="D88" s="114">
        <v>835.90777467999999</v>
      </c>
      <c r="E88" s="114">
        <v>291.96751223000001</v>
      </c>
      <c r="F88" s="114">
        <v>2703.8689671499997</v>
      </c>
      <c r="G88" s="114">
        <v>78.765644720000012</v>
      </c>
      <c r="H88" s="114">
        <v>2625.1033224299999</v>
      </c>
      <c r="I88" s="114">
        <v>17749.213301199998</v>
      </c>
      <c r="J88" s="114">
        <v>2446.8934675400001</v>
      </c>
      <c r="K88" s="114">
        <v>15302.31983366</v>
      </c>
      <c r="L88" s="114">
        <v>44076.036926029999</v>
      </c>
      <c r="M88" s="114">
        <v>43558.013510060002</v>
      </c>
      <c r="N88" s="114">
        <v>518.02341596999997</v>
      </c>
      <c r="O88" s="114">
        <v>-6.4805652900000013</v>
      </c>
      <c r="P88" s="114">
        <v>1106.1663263099999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4">
        <v>66907.788738599993</v>
      </c>
      <c r="C89" s="41">
        <v>1176.38776962</v>
      </c>
      <c r="D89" s="114">
        <v>887.54528445999995</v>
      </c>
      <c r="E89" s="114">
        <v>288.84248515999997</v>
      </c>
      <c r="F89" s="114">
        <v>2571.8639077100001</v>
      </c>
      <c r="G89" s="114">
        <v>62.066697130000001</v>
      </c>
      <c r="H89" s="114">
        <v>2509.79721058</v>
      </c>
      <c r="I89" s="114">
        <v>19188.353270699998</v>
      </c>
      <c r="J89" s="114">
        <v>2670.7696032200001</v>
      </c>
      <c r="K89" s="114">
        <v>16517.583667479998</v>
      </c>
      <c r="L89" s="114">
        <v>43971.183790570001</v>
      </c>
      <c r="M89" s="114">
        <v>43455.947364200001</v>
      </c>
      <c r="N89" s="114">
        <v>515.23642637</v>
      </c>
      <c r="O89" s="114">
        <v>-34.751430569999997</v>
      </c>
      <c r="P89" s="114">
        <v>1118.74407931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4">
        <v>65743.356482000003</v>
      </c>
      <c r="C90" s="41">
        <v>1199.37779626</v>
      </c>
      <c r="D90" s="114">
        <v>925.76154782000003</v>
      </c>
      <c r="E90" s="114">
        <v>273.61624843999999</v>
      </c>
      <c r="F90" s="114">
        <v>3076.7150343799999</v>
      </c>
      <c r="G90" s="114">
        <v>99.417308330000012</v>
      </c>
      <c r="H90" s="114">
        <v>2977.2977260499997</v>
      </c>
      <c r="I90" s="114">
        <v>17823.394706910003</v>
      </c>
      <c r="J90" s="114">
        <v>2442.94177752</v>
      </c>
      <c r="K90" s="114">
        <v>15380.45292939</v>
      </c>
      <c r="L90" s="114">
        <v>43643.868944450005</v>
      </c>
      <c r="M90" s="114">
        <v>43128.935353919995</v>
      </c>
      <c r="N90" s="114">
        <v>514.93359052999995</v>
      </c>
      <c r="O90" s="114">
        <v>-55.144533580000001</v>
      </c>
      <c r="P90" s="114">
        <v>526.31619845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4">
        <v>68593.622315870001</v>
      </c>
      <c r="C91" s="41">
        <v>1259.6300621099999</v>
      </c>
      <c r="D91" s="114">
        <v>927.44489462999991</v>
      </c>
      <c r="E91" s="114">
        <v>332.18516748000002</v>
      </c>
      <c r="F91" s="114">
        <v>2951.6944819300002</v>
      </c>
      <c r="G91" s="114">
        <v>133.42675319</v>
      </c>
      <c r="H91" s="114">
        <v>2818.2677287399997</v>
      </c>
      <c r="I91" s="114">
        <v>19755.571720100001</v>
      </c>
      <c r="J91" s="114">
        <v>2754.6815809700001</v>
      </c>
      <c r="K91" s="114">
        <v>17000.890139130002</v>
      </c>
      <c r="L91" s="114">
        <v>44626.726051729995</v>
      </c>
      <c r="M91" s="114">
        <v>44113.032334420001</v>
      </c>
      <c r="N91" s="114">
        <v>513.69371731000001</v>
      </c>
      <c r="O91" s="114">
        <v>-142.58138144999998</v>
      </c>
      <c r="P91" s="114">
        <v>546.16998142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4">
        <v>67476.569506999993</v>
      </c>
      <c r="C92" s="41">
        <v>1110.01689917</v>
      </c>
      <c r="D92" s="114">
        <v>918.60926792999999</v>
      </c>
      <c r="E92" s="114">
        <v>191.40763124</v>
      </c>
      <c r="F92" s="114">
        <v>2939.847953</v>
      </c>
      <c r="G92" s="114">
        <v>139.84240062999999</v>
      </c>
      <c r="H92" s="114">
        <v>2800.0055523699998</v>
      </c>
      <c r="I92" s="114">
        <v>18748.332618200002</v>
      </c>
      <c r="J92" s="114">
        <v>2840.0849841599997</v>
      </c>
      <c r="K92" s="114">
        <v>15908.247634040001</v>
      </c>
      <c r="L92" s="114">
        <v>44678.372036629997</v>
      </c>
      <c r="M92" s="114">
        <v>44160.046847030004</v>
      </c>
      <c r="N92" s="114">
        <v>518.32518959999993</v>
      </c>
      <c r="O92" s="114">
        <v>-56.927523920000006</v>
      </c>
      <c r="P92" s="114">
        <v>678.79228017999992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4">
        <v>67662.240795000005</v>
      </c>
      <c r="C93" s="41">
        <v>1172.3832954</v>
      </c>
      <c r="D93" s="114">
        <v>909.18651879999993</v>
      </c>
      <c r="E93" s="114">
        <v>263.19677660000002</v>
      </c>
      <c r="F93" s="114">
        <v>3180.47645517</v>
      </c>
      <c r="G93" s="114">
        <v>138.64877038</v>
      </c>
      <c r="H93" s="114">
        <v>3041.8276847900001</v>
      </c>
      <c r="I93" s="114">
        <v>17982.555142310004</v>
      </c>
      <c r="J93" s="114">
        <v>2808.2846452499998</v>
      </c>
      <c r="K93" s="114">
        <v>15174.270497060003</v>
      </c>
      <c r="L93" s="114">
        <v>45326.825902120007</v>
      </c>
      <c r="M93" s="114">
        <v>44789.334033059997</v>
      </c>
      <c r="N93" s="114">
        <v>537.49186906</v>
      </c>
      <c r="O93" s="114">
        <v>-25.531596950000001</v>
      </c>
      <c r="P93" s="114">
        <v>674.90724851999994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4">
        <v>70748.600397720002</v>
      </c>
      <c r="C94" s="41">
        <v>1125.462628</v>
      </c>
      <c r="D94" s="114">
        <v>870.82749111999999</v>
      </c>
      <c r="E94" s="114">
        <v>254.63513688</v>
      </c>
      <c r="F94" s="114">
        <v>32.709983390000005</v>
      </c>
      <c r="G94" s="114">
        <v>30.393637630000001</v>
      </c>
      <c r="H94" s="114">
        <v>2.3163457599999999</v>
      </c>
      <c r="I94" s="114">
        <v>22321.815378759999</v>
      </c>
      <c r="J94" s="114">
        <v>4197.2269923599997</v>
      </c>
      <c r="K94" s="114">
        <v>18124.588386399999</v>
      </c>
      <c r="L94" s="114">
        <v>47268.612407570006</v>
      </c>
      <c r="M94" s="114">
        <v>46809.528821350003</v>
      </c>
      <c r="N94" s="114">
        <v>459.08358622000003</v>
      </c>
      <c r="O94" s="114">
        <v>-326.1431101</v>
      </c>
      <c r="P94" s="114">
        <v>825.17524635000007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4">
        <v>68431.019574510006</v>
      </c>
      <c r="C95" s="41">
        <v>1179.6382834600001</v>
      </c>
      <c r="D95" s="114">
        <v>846.43045061999999</v>
      </c>
      <c r="E95" s="114">
        <v>333.20783283999998</v>
      </c>
      <c r="F95" s="114">
        <v>641.42748715000005</v>
      </c>
      <c r="G95" s="114">
        <v>327.78463730999999</v>
      </c>
      <c r="H95" s="114">
        <v>313.64284984</v>
      </c>
      <c r="I95" s="114">
        <v>20107.941607830002</v>
      </c>
      <c r="J95" s="114">
        <v>3306.1817663700003</v>
      </c>
      <c r="K95" s="114">
        <v>16801.75984146</v>
      </c>
      <c r="L95" s="114">
        <v>46502.012196069991</v>
      </c>
      <c r="M95" s="114">
        <v>45997.560869749999</v>
      </c>
      <c r="N95" s="114">
        <v>504.45132632000002</v>
      </c>
      <c r="O95" s="114">
        <v>64.552318349999993</v>
      </c>
      <c r="P95" s="114">
        <v>698.03470238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4">
        <v>68828.315642050002</v>
      </c>
      <c r="C96" s="41">
        <v>1249.5704208799998</v>
      </c>
      <c r="D96" s="114">
        <v>873.65495865000003</v>
      </c>
      <c r="E96" s="114">
        <v>375.91546223</v>
      </c>
      <c r="F96" s="114">
        <v>1977.46098433</v>
      </c>
      <c r="G96" s="114">
        <v>358.33687960999993</v>
      </c>
      <c r="H96" s="114">
        <v>1619.1241047200001</v>
      </c>
      <c r="I96" s="114">
        <v>19212.826957229998</v>
      </c>
      <c r="J96" s="114">
        <v>3594.2364868499999</v>
      </c>
      <c r="K96" s="114">
        <v>15618.590470380001</v>
      </c>
      <c r="L96" s="114">
        <v>46388.457279609996</v>
      </c>
      <c r="M96" s="114">
        <v>45882.336835380003</v>
      </c>
      <c r="N96" s="114">
        <v>506.12044422999998</v>
      </c>
      <c r="O96" s="114">
        <v>-11.486052950000001</v>
      </c>
      <c r="P96" s="114">
        <v>667.30981080000004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4">
        <v>70348.43644017</v>
      </c>
      <c r="C97" s="41">
        <v>1147.7846417599999</v>
      </c>
      <c r="D97" s="114">
        <v>903.00628874000006</v>
      </c>
      <c r="E97" s="114">
        <v>244.77835302</v>
      </c>
      <c r="F97" s="114">
        <v>2421.7597957700004</v>
      </c>
      <c r="G97" s="114">
        <v>499.93513357</v>
      </c>
      <c r="H97" s="114">
        <v>1921.8246621999999</v>
      </c>
      <c r="I97" s="114">
        <v>20477.3014477</v>
      </c>
      <c r="J97" s="114">
        <v>3391.9661446700002</v>
      </c>
      <c r="K97" s="114">
        <v>17085.335303029999</v>
      </c>
      <c r="L97" s="114">
        <v>46301.590554939998</v>
      </c>
      <c r="M97" s="114">
        <v>45755.411672249997</v>
      </c>
      <c r="N97" s="114">
        <v>546.17888268999991</v>
      </c>
      <c r="O97" s="114">
        <v>-109.7599098</v>
      </c>
      <c r="P97" s="114">
        <v>637.41080999999997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4">
        <v>72208.802019109993</v>
      </c>
      <c r="C98" s="41">
        <v>1193.79814844</v>
      </c>
      <c r="D98" s="114">
        <v>933.47292908999998</v>
      </c>
      <c r="E98" s="114">
        <v>260.32521935</v>
      </c>
      <c r="F98" s="114">
        <v>1943.1965785</v>
      </c>
      <c r="G98" s="114">
        <v>341.55624007</v>
      </c>
      <c r="H98" s="114">
        <v>1601.6403384299999</v>
      </c>
      <c r="I98" s="114">
        <v>22111.00005173</v>
      </c>
      <c r="J98" s="114">
        <v>3393.3279093599995</v>
      </c>
      <c r="K98" s="114">
        <v>18717.67214237</v>
      </c>
      <c r="L98" s="114">
        <v>46960.807240439994</v>
      </c>
      <c r="M98" s="114">
        <v>46388.348575669996</v>
      </c>
      <c r="N98" s="114">
        <v>572.45866477000004</v>
      </c>
      <c r="O98" s="114">
        <v>-319.12521999000001</v>
      </c>
      <c r="P98" s="114">
        <v>716.92986629999996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4">
        <v>73275.630479080006</v>
      </c>
      <c r="C99" s="41">
        <v>1217.2134744799998</v>
      </c>
      <c r="D99" s="114">
        <v>951.57727898000007</v>
      </c>
      <c r="E99" s="114">
        <v>265.63619549999999</v>
      </c>
      <c r="F99" s="114">
        <v>2554.9017993399998</v>
      </c>
      <c r="G99" s="114">
        <v>349.91148508999999</v>
      </c>
      <c r="H99" s="114">
        <v>2204.9903142500002</v>
      </c>
      <c r="I99" s="114">
        <v>22668.838175789999</v>
      </c>
      <c r="J99" s="114">
        <v>3282.1254338700001</v>
      </c>
      <c r="K99" s="114">
        <v>19386.712741920001</v>
      </c>
      <c r="L99" s="114">
        <v>46834.677029469996</v>
      </c>
      <c r="M99" s="114">
        <v>46251.791240029997</v>
      </c>
      <c r="N99" s="114">
        <v>582.88578944000005</v>
      </c>
      <c r="O99" s="114">
        <v>-4.0232616599999886</v>
      </c>
      <c r="P99" s="114">
        <v>703.01722074000008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4">
        <v>73580.3840623</v>
      </c>
      <c r="C100" s="41">
        <v>1221.0468581799996</v>
      </c>
      <c r="D100" s="114">
        <v>984.73506307000002</v>
      </c>
      <c r="E100" s="114">
        <v>236.31179511000002</v>
      </c>
      <c r="F100" s="114">
        <v>2195.0381278999998</v>
      </c>
      <c r="G100" s="114">
        <v>335.94098601000002</v>
      </c>
      <c r="H100" s="114">
        <v>1859.0971418899999</v>
      </c>
      <c r="I100" s="114">
        <v>21668.739716060001</v>
      </c>
      <c r="J100" s="114">
        <v>2673.5978064000001</v>
      </c>
      <c r="K100" s="114">
        <v>18995.14190966</v>
      </c>
      <c r="L100" s="114">
        <v>48495.559360160005</v>
      </c>
      <c r="M100" s="114">
        <v>47920.719425119998</v>
      </c>
      <c r="N100" s="114">
        <v>574.83993504</v>
      </c>
      <c r="O100" s="114">
        <v>-380.24856373</v>
      </c>
      <c r="P100" s="114">
        <v>669.60125681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4">
        <v>76563.443440410003</v>
      </c>
      <c r="C101" s="41">
        <v>1309.00197882</v>
      </c>
      <c r="D101" s="114">
        <v>1025.73112644</v>
      </c>
      <c r="E101" s="114">
        <v>283.27085238000001</v>
      </c>
      <c r="F101" s="114">
        <v>1877.39208143</v>
      </c>
      <c r="G101" s="114">
        <v>332.74124336</v>
      </c>
      <c r="H101" s="114">
        <v>1544.65083807</v>
      </c>
      <c r="I101" s="114">
        <v>24748.918007470002</v>
      </c>
      <c r="J101" s="114">
        <v>2784.4951978499994</v>
      </c>
      <c r="K101" s="114">
        <v>21964.422809620002</v>
      </c>
      <c r="L101" s="114">
        <v>48628.131372690004</v>
      </c>
      <c r="M101" s="114">
        <v>48036.709867090001</v>
      </c>
      <c r="N101" s="114">
        <v>591.42150559999993</v>
      </c>
      <c r="O101" s="114">
        <v>33.296944629999999</v>
      </c>
      <c r="P101" s="114">
        <v>737.20776747000002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4">
        <v>77463.102117600007</v>
      </c>
      <c r="C102" s="41">
        <v>1226.3394259299998</v>
      </c>
      <c r="D102" s="114">
        <v>911.55094364000001</v>
      </c>
      <c r="E102" s="114">
        <v>314.78848228999993</v>
      </c>
      <c r="F102" s="114">
        <v>2256.6573788999999</v>
      </c>
      <c r="G102" s="114">
        <v>329.33138997999998</v>
      </c>
      <c r="H102" s="114">
        <v>1927.3259889200001</v>
      </c>
      <c r="I102" s="114">
        <v>24303.75748312</v>
      </c>
      <c r="J102" s="114">
        <v>2857.3143716599998</v>
      </c>
      <c r="K102" s="114">
        <v>21446.443111459997</v>
      </c>
      <c r="L102" s="114">
        <v>49676.347829649996</v>
      </c>
      <c r="M102" s="114">
        <v>49077.424398789997</v>
      </c>
      <c r="N102" s="114">
        <v>598.92343085999983</v>
      </c>
      <c r="O102" s="114">
        <v>18.630292839999996</v>
      </c>
      <c r="P102" s="114">
        <v>736.20222282999998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4">
        <v>77548.22872082</v>
      </c>
      <c r="C103" s="41">
        <v>1214.6403011</v>
      </c>
      <c r="D103" s="114">
        <v>931.95733486000017</v>
      </c>
      <c r="E103" s="114">
        <v>282.68296623999993</v>
      </c>
      <c r="F103" s="114">
        <v>1871.1332698499998</v>
      </c>
      <c r="G103" s="114">
        <v>374.74913989999999</v>
      </c>
      <c r="H103" s="114">
        <v>1496.38412995</v>
      </c>
      <c r="I103" s="114">
        <v>23834.780715250003</v>
      </c>
      <c r="J103" s="114">
        <v>2473.0326549499996</v>
      </c>
      <c r="K103" s="114">
        <v>21361.7480603</v>
      </c>
      <c r="L103" s="114">
        <v>50627.674434619999</v>
      </c>
      <c r="M103" s="114">
        <v>50013.833123420001</v>
      </c>
      <c r="N103" s="114">
        <v>613.84131119999995</v>
      </c>
      <c r="O103" s="114">
        <v>-418.47447014999995</v>
      </c>
      <c r="P103" s="114">
        <v>730.64844783000001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4">
        <v>77158.724914120001</v>
      </c>
      <c r="C104" s="41">
        <v>1264.3228551499999</v>
      </c>
      <c r="D104" s="114">
        <v>964.4541591200001</v>
      </c>
      <c r="E104" s="114">
        <v>299.86869602999997</v>
      </c>
      <c r="F104" s="114">
        <v>1763.8222124699998</v>
      </c>
      <c r="G104" s="114">
        <v>374.12722159999998</v>
      </c>
      <c r="H104" s="114">
        <v>1389.6949908699999</v>
      </c>
      <c r="I104" s="114">
        <v>23829.020034330002</v>
      </c>
      <c r="J104" s="114">
        <v>2719.9448358199998</v>
      </c>
      <c r="K104" s="114">
        <v>21109.07519851</v>
      </c>
      <c r="L104" s="114">
        <v>50301.559812170002</v>
      </c>
      <c r="M104" s="114">
        <v>49672.749791680006</v>
      </c>
      <c r="N104" s="114">
        <v>628.81002049000006</v>
      </c>
      <c r="O104" s="114">
        <v>1.1753104799999932</v>
      </c>
      <c r="P104" s="114">
        <v>703.83958859000006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4">
        <v>74607.543314259994</v>
      </c>
      <c r="C105" s="41">
        <v>1272.2418972499997</v>
      </c>
      <c r="D105" s="114">
        <v>971.73052102999998</v>
      </c>
      <c r="E105" s="114">
        <v>300.51137621999999</v>
      </c>
      <c r="F105" s="114">
        <v>1893.2816534599999</v>
      </c>
      <c r="G105" s="114">
        <v>371.98078563000001</v>
      </c>
      <c r="H105" s="114">
        <v>1521.30086783</v>
      </c>
      <c r="I105" s="114">
        <v>21073.32194509</v>
      </c>
      <c r="J105" s="114">
        <v>1934.0002277200001</v>
      </c>
      <c r="K105" s="114">
        <v>19139.32171737</v>
      </c>
      <c r="L105" s="114">
        <v>50368.697818460001</v>
      </c>
      <c r="M105" s="114">
        <v>49721.421215309994</v>
      </c>
      <c r="N105" s="114">
        <v>647.27660315000003</v>
      </c>
      <c r="O105" s="114">
        <v>-37.246649129999994</v>
      </c>
      <c r="P105" s="114">
        <v>741.72507734999999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4">
        <v>74261.798814440001</v>
      </c>
      <c r="C106" s="41">
        <v>1288.2792245600001</v>
      </c>
      <c r="D106" s="114">
        <v>1017.540311</v>
      </c>
      <c r="E106" s="114">
        <v>270.73891356000001</v>
      </c>
      <c r="F106" s="114">
        <v>36.360260390000001</v>
      </c>
      <c r="G106" s="114">
        <v>35.014418589999998</v>
      </c>
      <c r="H106" s="114">
        <v>1.3458417999999999</v>
      </c>
      <c r="I106" s="114">
        <v>22787.840136530001</v>
      </c>
      <c r="J106" s="114">
        <v>1907.9385173900002</v>
      </c>
      <c r="K106" s="114">
        <v>20879.901619140001</v>
      </c>
      <c r="L106" s="114">
        <v>50149.31919296</v>
      </c>
      <c r="M106" s="114">
        <v>49536.08598407</v>
      </c>
      <c r="N106" s="114">
        <v>613.23320889000001</v>
      </c>
      <c r="O106" s="114">
        <v>-306.75946376000002</v>
      </c>
      <c r="P106" s="114">
        <v>770.31322864000003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4">
        <v>74786.909374740004</v>
      </c>
      <c r="C107" s="41">
        <v>1303.2478473699998</v>
      </c>
      <c r="D107" s="114">
        <v>999.78233529000011</v>
      </c>
      <c r="E107" s="114">
        <v>303.46551207999994</v>
      </c>
      <c r="F107" s="114">
        <v>652.03741321999996</v>
      </c>
      <c r="G107" s="114">
        <v>340.73762224000001</v>
      </c>
      <c r="H107" s="114">
        <v>311.29979098000001</v>
      </c>
      <c r="I107" s="114">
        <v>22446.377164679998</v>
      </c>
      <c r="J107" s="114">
        <v>2000.3324329000002</v>
      </c>
      <c r="K107" s="114">
        <v>20446.044731779999</v>
      </c>
      <c r="L107" s="114">
        <v>50385.246949470005</v>
      </c>
      <c r="M107" s="114">
        <v>49715.742887009998</v>
      </c>
      <c r="N107" s="114">
        <v>669.50406246</v>
      </c>
      <c r="O107" s="114">
        <v>91.660103740000011</v>
      </c>
      <c r="P107" s="114">
        <v>366.81680177999999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4">
        <v>74557.447971050002</v>
      </c>
      <c r="C108" s="41">
        <v>2033.71988248</v>
      </c>
      <c r="D108" s="114">
        <v>1072.6644825899998</v>
      </c>
      <c r="E108" s="114">
        <v>961.05539988999988</v>
      </c>
      <c r="F108" s="114">
        <v>798.96678062000001</v>
      </c>
      <c r="G108" s="114">
        <v>374.53521325999998</v>
      </c>
      <c r="H108" s="114">
        <v>424.43156736000003</v>
      </c>
      <c r="I108" s="114">
        <v>21345.500803710001</v>
      </c>
      <c r="J108" s="114">
        <v>1984.1949312900001</v>
      </c>
      <c r="K108" s="114">
        <v>19361.305872420002</v>
      </c>
      <c r="L108" s="114">
        <v>50379.260504239995</v>
      </c>
      <c r="M108" s="114">
        <v>49683.690622800001</v>
      </c>
      <c r="N108" s="114">
        <v>695.5698814399999</v>
      </c>
      <c r="O108" s="114">
        <v>51.125531690000003</v>
      </c>
      <c r="P108" s="114">
        <v>311.54082675000001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4">
        <v>74783.340107829994</v>
      </c>
      <c r="C109" s="41">
        <v>1355.89050296</v>
      </c>
      <c r="D109" s="114">
        <v>1000.66960063</v>
      </c>
      <c r="E109" s="114">
        <v>355.22090233</v>
      </c>
      <c r="F109" s="114">
        <v>923.0497259</v>
      </c>
      <c r="G109" s="114">
        <v>383.67454271000003</v>
      </c>
      <c r="H109" s="114">
        <v>539.37518318999992</v>
      </c>
      <c r="I109" s="114">
        <v>21677.475224260001</v>
      </c>
      <c r="J109" s="114">
        <v>1868.1466145099998</v>
      </c>
      <c r="K109" s="114">
        <v>19809.328609749995</v>
      </c>
      <c r="L109" s="114">
        <v>50826.924654709997</v>
      </c>
      <c r="M109" s="114">
        <v>50129.018995059996</v>
      </c>
      <c r="N109" s="114">
        <v>697.90565964999996</v>
      </c>
      <c r="O109" s="114">
        <v>-219.86287689000002</v>
      </c>
      <c r="P109" s="114">
        <v>290.71319684999997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4">
        <v>75643.210392840003</v>
      </c>
      <c r="C110" s="41">
        <v>1370.6025185600001</v>
      </c>
      <c r="D110" s="114">
        <v>1035.32568747</v>
      </c>
      <c r="E110" s="114">
        <v>335.27683109000003</v>
      </c>
      <c r="F110" s="114">
        <v>841.23079579</v>
      </c>
      <c r="G110" s="114">
        <v>390.69039691</v>
      </c>
      <c r="H110" s="114">
        <v>450.54039888</v>
      </c>
      <c r="I110" s="114">
        <v>22332.1971577</v>
      </c>
      <c r="J110" s="114">
        <v>1937.1654625900001</v>
      </c>
      <c r="K110" s="114">
        <v>20395.031695109999</v>
      </c>
      <c r="L110" s="114">
        <v>51099.179920790004</v>
      </c>
      <c r="M110" s="114">
        <v>50409.038113429997</v>
      </c>
      <c r="N110" s="114">
        <v>690.14180736000014</v>
      </c>
      <c r="O110" s="114">
        <v>-595.90103267000006</v>
      </c>
      <c r="P110" s="114">
        <v>687.72128672999997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4">
        <v>75252.73123469</v>
      </c>
      <c r="C111" s="41">
        <v>1428.2796181000001</v>
      </c>
      <c r="D111" s="114">
        <v>1061.8699566299999</v>
      </c>
      <c r="E111" s="114">
        <v>366.40966147</v>
      </c>
      <c r="F111" s="114">
        <v>984.17330657999992</v>
      </c>
      <c r="G111" s="114">
        <v>384.59208699000004</v>
      </c>
      <c r="H111" s="114">
        <v>599.58121959000005</v>
      </c>
      <c r="I111" s="114">
        <v>22171.830940919997</v>
      </c>
      <c r="J111" s="114">
        <v>1661.2013869299999</v>
      </c>
      <c r="K111" s="114">
        <v>20510.629553990002</v>
      </c>
      <c r="L111" s="114">
        <v>50668.447369090005</v>
      </c>
      <c r="M111" s="114">
        <v>49936.396343800006</v>
      </c>
      <c r="N111" s="114">
        <v>732.05102528999998</v>
      </c>
      <c r="O111" s="114">
        <v>38.409442470000002</v>
      </c>
      <c r="P111" s="114">
        <v>669.04724406000003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4">
        <v>77875.39836798</v>
      </c>
      <c r="C112" s="41">
        <v>1617.4934398800001</v>
      </c>
      <c r="D112" s="114">
        <v>1080.05512226</v>
      </c>
      <c r="E112" s="114">
        <v>537.43831761999991</v>
      </c>
      <c r="F112" s="114">
        <v>722.19865586000003</v>
      </c>
      <c r="G112" s="114">
        <v>374.18318375999996</v>
      </c>
      <c r="H112" s="114">
        <v>348.01547210000001</v>
      </c>
      <c r="I112" s="114">
        <v>23119.973304859999</v>
      </c>
      <c r="J112" s="114">
        <v>1454.29302588</v>
      </c>
      <c r="K112" s="114">
        <v>21665.680278979999</v>
      </c>
      <c r="L112" s="114">
        <v>52415.732967379998</v>
      </c>
      <c r="M112" s="114">
        <v>51669.697362050007</v>
      </c>
      <c r="N112" s="114">
        <v>746.03560532999984</v>
      </c>
      <c r="O112" s="114">
        <v>-204.41603766999998</v>
      </c>
      <c r="P112" s="114">
        <v>628.1789651900001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4">
        <v>79408.506608220006</v>
      </c>
      <c r="C113" s="41">
        <v>1552.0155965499998</v>
      </c>
      <c r="D113" s="114">
        <v>1063.8959451400001</v>
      </c>
      <c r="E113" s="114">
        <v>488.11965141000002</v>
      </c>
      <c r="F113" s="114">
        <v>635.52879733999998</v>
      </c>
      <c r="G113" s="114">
        <v>356.21954315000005</v>
      </c>
      <c r="H113" s="114">
        <v>279.30925418999999</v>
      </c>
      <c r="I113" s="114">
        <v>26023.76634568</v>
      </c>
      <c r="J113" s="114">
        <v>1218.7908529399999</v>
      </c>
      <c r="K113" s="114">
        <v>24804.975492739999</v>
      </c>
      <c r="L113" s="114">
        <v>51197.19586865</v>
      </c>
      <c r="M113" s="114">
        <v>50482.374867000006</v>
      </c>
      <c r="N113" s="114">
        <v>714.82100164999997</v>
      </c>
      <c r="O113" s="114">
        <v>89.565415819999998</v>
      </c>
      <c r="P113" s="114">
        <v>366.89316316999998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4">
        <v>78584.891908489997</v>
      </c>
      <c r="C114" s="41">
        <v>1505.38670981</v>
      </c>
      <c r="D114" s="114">
        <v>1074.7815086200001</v>
      </c>
      <c r="E114" s="114">
        <v>430.60520119</v>
      </c>
      <c r="F114" s="114">
        <v>627.82202696999991</v>
      </c>
      <c r="G114" s="114">
        <v>370.30912552999996</v>
      </c>
      <c r="H114" s="114">
        <v>257.51290144000001</v>
      </c>
      <c r="I114" s="114">
        <v>24246.118839639999</v>
      </c>
      <c r="J114" s="114">
        <v>1277.5984967300001</v>
      </c>
      <c r="K114" s="114">
        <v>22968.52034291</v>
      </c>
      <c r="L114" s="114">
        <v>52205.564332070004</v>
      </c>
      <c r="M114" s="114">
        <v>51498.491893309998</v>
      </c>
      <c r="N114" s="114">
        <v>707.07243876000007</v>
      </c>
      <c r="O114" s="114">
        <v>-88.145290249999988</v>
      </c>
      <c r="P114" s="114">
        <v>445.21644930000002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4">
        <v>78410.494043669998</v>
      </c>
      <c r="C115" s="41">
        <v>1584.30951108</v>
      </c>
      <c r="D115" s="114">
        <v>1084.8944504899998</v>
      </c>
      <c r="E115" s="114">
        <v>499.41506058999994</v>
      </c>
      <c r="F115" s="114">
        <v>715.27278970999987</v>
      </c>
      <c r="G115" s="114">
        <v>406.35894522999996</v>
      </c>
      <c r="H115" s="114">
        <v>308.91384448000002</v>
      </c>
      <c r="I115" s="114">
        <v>24354.188621190002</v>
      </c>
      <c r="J115" s="114">
        <v>1424.0219203199999</v>
      </c>
      <c r="K115" s="114">
        <v>22930.166700870002</v>
      </c>
      <c r="L115" s="114">
        <v>51756.723121690004</v>
      </c>
      <c r="M115" s="114">
        <v>51056.219250300004</v>
      </c>
      <c r="N115" s="114">
        <v>700.50387139000009</v>
      </c>
      <c r="O115" s="114">
        <v>57.076026929999998</v>
      </c>
      <c r="P115" s="114">
        <v>366.5936213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4">
        <v>79124.829846029999</v>
      </c>
      <c r="C116" s="41">
        <v>1601.8973298799999</v>
      </c>
      <c r="D116" s="114">
        <v>1146.7133051199999</v>
      </c>
      <c r="E116" s="114">
        <v>455.18402476</v>
      </c>
      <c r="F116" s="114">
        <v>712.85960362000003</v>
      </c>
      <c r="G116" s="114">
        <v>399.66207258999998</v>
      </c>
      <c r="H116" s="114">
        <v>313.19753102999999</v>
      </c>
      <c r="I116" s="114">
        <v>23554.248484930002</v>
      </c>
      <c r="J116" s="114">
        <v>1260.3996804000001</v>
      </c>
      <c r="K116" s="114">
        <v>22293.848804530004</v>
      </c>
      <c r="L116" s="114">
        <v>53255.824427599997</v>
      </c>
      <c r="M116" s="114">
        <v>52554.698628650003</v>
      </c>
      <c r="N116" s="114">
        <v>701.12579894999999</v>
      </c>
      <c r="O116" s="114">
        <v>54.403010159999994</v>
      </c>
      <c r="P116" s="114">
        <v>339.81375580000002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4">
        <v>78973.823832149996</v>
      </c>
      <c r="C117" s="41">
        <v>2930.0141740099998</v>
      </c>
      <c r="D117" s="114">
        <v>1153.99523789</v>
      </c>
      <c r="E117" s="114">
        <v>1776.01893612</v>
      </c>
      <c r="F117" s="114">
        <v>740.74044546000005</v>
      </c>
      <c r="G117" s="114">
        <v>422.61076720000005</v>
      </c>
      <c r="H117" s="114">
        <v>318.12967825999999</v>
      </c>
      <c r="I117" s="114">
        <v>21508.6606837</v>
      </c>
      <c r="J117" s="114">
        <v>1169.6248012700003</v>
      </c>
      <c r="K117" s="114">
        <v>20339.035882430002</v>
      </c>
      <c r="L117" s="114">
        <v>53794.408528979999</v>
      </c>
      <c r="M117" s="114">
        <v>53074.869630739995</v>
      </c>
      <c r="N117" s="114">
        <v>719.53889823999987</v>
      </c>
      <c r="O117" s="114">
        <v>-16.13877500000001</v>
      </c>
      <c r="P117" s="114">
        <v>374.88935745999999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4">
        <v>80623.14227615</v>
      </c>
      <c r="C118" s="41">
        <v>1452.45192529</v>
      </c>
      <c r="D118" s="114">
        <v>1047.9774819000002</v>
      </c>
      <c r="E118" s="114">
        <v>404.47444338999998</v>
      </c>
      <c r="F118" s="114">
        <v>28.899121260000001</v>
      </c>
      <c r="G118" s="114">
        <v>26.97659174</v>
      </c>
      <c r="H118" s="114">
        <v>1.9225295199999999</v>
      </c>
      <c r="I118" s="114">
        <v>25290.937423679999</v>
      </c>
      <c r="J118" s="114">
        <v>1298.7466403399999</v>
      </c>
      <c r="K118" s="114">
        <v>23992.19078334</v>
      </c>
      <c r="L118" s="114">
        <v>53850.853805920007</v>
      </c>
      <c r="M118" s="114">
        <v>53203.875374530006</v>
      </c>
      <c r="N118" s="114">
        <v>646.97843139000008</v>
      </c>
      <c r="O118" s="114">
        <v>-798.89058682999996</v>
      </c>
      <c r="P118" s="114">
        <v>407.18098907000001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4">
        <v>85518.594058360002</v>
      </c>
      <c r="C119" s="41">
        <v>1632.19765209</v>
      </c>
      <c r="D119" s="114">
        <v>1037.6482234099999</v>
      </c>
      <c r="E119" s="114">
        <v>594.54942868000001</v>
      </c>
      <c r="F119" s="114">
        <v>646.39858514000002</v>
      </c>
      <c r="G119" s="114">
        <v>475.28571426000002</v>
      </c>
      <c r="H119" s="114">
        <v>171.11287088</v>
      </c>
      <c r="I119" s="114">
        <v>27932.498808820001</v>
      </c>
      <c r="J119" s="114">
        <v>933.20699044000003</v>
      </c>
      <c r="K119" s="114">
        <v>26999.291818379999</v>
      </c>
      <c r="L119" s="114">
        <v>55307.49901231</v>
      </c>
      <c r="M119" s="114">
        <v>54584.453720089994</v>
      </c>
      <c r="N119" s="114">
        <v>723.04529221999996</v>
      </c>
      <c r="O119" s="114">
        <v>222.68163915000002</v>
      </c>
      <c r="P119" s="114">
        <v>423.07303151000002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4">
        <v>85946.619224590002</v>
      </c>
      <c r="C120" s="41">
        <v>1627.0517201799998</v>
      </c>
      <c r="D120" s="114">
        <v>1045.8202535200001</v>
      </c>
      <c r="E120" s="114">
        <v>581.23146665999991</v>
      </c>
      <c r="F120" s="114">
        <v>1159.59657911</v>
      </c>
      <c r="G120" s="114">
        <v>439.46601802999993</v>
      </c>
      <c r="H120" s="114">
        <v>720.13056108000001</v>
      </c>
      <c r="I120" s="114">
        <v>27000.15892229</v>
      </c>
      <c r="J120" s="114">
        <v>1698.01624911</v>
      </c>
      <c r="K120" s="114">
        <v>25302.142673180002</v>
      </c>
      <c r="L120" s="114">
        <v>56159.812003010004</v>
      </c>
      <c r="M120" s="114">
        <v>55421.961814250004</v>
      </c>
      <c r="N120" s="114">
        <v>737.85018876000004</v>
      </c>
      <c r="O120" s="114">
        <v>-22.755037390000041</v>
      </c>
      <c r="P120" s="114">
        <v>300.52796143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4">
        <v>87677.05685547</v>
      </c>
      <c r="C121" s="41">
        <v>1416.0828719699998</v>
      </c>
      <c r="D121" s="114">
        <v>968.75375973999996</v>
      </c>
      <c r="E121" s="114">
        <v>447.32911223000002</v>
      </c>
      <c r="F121" s="114">
        <v>1184.2397911200001</v>
      </c>
      <c r="G121" s="114">
        <v>454.64077774999998</v>
      </c>
      <c r="H121" s="114">
        <v>729.59901336999997</v>
      </c>
      <c r="I121" s="114">
        <v>26283.452102949999</v>
      </c>
      <c r="J121" s="114">
        <v>1177.4052712799999</v>
      </c>
      <c r="K121" s="114">
        <v>25106.046831669999</v>
      </c>
      <c r="L121" s="114">
        <v>58793.282089430009</v>
      </c>
      <c r="M121" s="114">
        <v>58020.516904279997</v>
      </c>
      <c r="N121" s="114">
        <v>772.76518514999998</v>
      </c>
      <c r="O121" s="114">
        <v>308.27582852</v>
      </c>
      <c r="P121" s="114">
        <v>366.79062442999998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4">
        <v>89876.938226059996</v>
      </c>
      <c r="C122" s="41">
        <v>1541.5235122500001</v>
      </c>
      <c r="D122" s="114">
        <v>997.82808933000001</v>
      </c>
      <c r="E122" s="114">
        <v>543.69542291999994</v>
      </c>
      <c r="F122" s="114">
        <v>1042.5947554699999</v>
      </c>
      <c r="G122" s="114">
        <v>479.08934674</v>
      </c>
      <c r="H122" s="114">
        <v>563.50540873</v>
      </c>
      <c r="I122" s="114">
        <v>27668.927041570001</v>
      </c>
      <c r="J122" s="114">
        <v>1299.2195010599999</v>
      </c>
      <c r="K122" s="114">
        <v>26369.70754051</v>
      </c>
      <c r="L122" s="114">
        <v>59623.892916770012</v>
      </c>
      <c r="M122" s="114">
        <v>58812.876293420006</v>
      </c>
      <c r="N122" s="114">
        <v>811.01662335000003</v>
      </c>
      <c r="O122" s="114">
        <v>96.445766149999983</v>
      </c>
      <c r="P122" s="114">
        <v>332.28670754000001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4">
        <v>92487.508380750005</v>
      </c>
      <c r="C123" s="41">
        <v>1781.5534055100002</v>
      </c>
      <c r="D123" s="114">
        <v>967.48420631999988</v>
      </c>
      <c r="E123" s="114">
        <v>814.06919918999995</v>
      </c>
      <c r="F123" s="114">
        <v>1210.4574924600001</v>
      </c>
      <c r="G123" s="114">
        <v>478.79295998999999</v>
      </c>
      <c r="H123" s="114">
        <v>731.66453247000004</v>
      </c>
      <c r="I123" s="114">
        <v>29528.448190860003</v>
      </c>
      <c r="J123" s="114">
        <v>1632.18754141</v>
      </c>
      <c r="K123" s="114">
        <v>27896.26064945</v>
      </c>
      <c r="L123" s="114">
        <v>59967.04929191999</v>
      </c>
      <c r="M123" s="114">
        <v>59109.099591749997</v>
      </c>
      <c r="N123" s="114">
        <v>857.94970016999991</v>
      </c>
      <c r="O123" s="114">
        <v>-469.02971251000002</v>
      </c>
      <c r="P123" s="114">
        <v>407.91019155999999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4">
        <v>94431.772283550003</v>
      </c>
      <c r="C124" s="41">
        <v>2138.8435490900001</v>
      </c>
      <c r="D124" s="114">
        <v>1113.1274641799998</v>
      </c>
      <c r="E124" s="114">
        <v>1025.7160849100001</v>
      </c>
      <c r="F124" s="114">
        <v>1060.0723081900001</v>
      </c>
      <c r="G124" s="114">
        <v>471.49349201999996</v>
      </c>
      <c r="H124" s="114">
        <v>588.57881616999998</v>
      </c>
      <c r="I124" s="114">
        <v>30582.373169709997</v>
      </c>
      <c r="J124" s="114">
        <v>1706.5986989599996</v>
      </c>
      <c r="K124" s="114">
        <v>28875.774470749995</v>
      </c>
      <c r="L124" s="114">
        <v>60650.483256560008</v>
      </c>
      <c r="M124" s="114">
        <v>59763.823138870008</v>
      </c>
      <c r="N124" s="114">
        <v>886.66011768999988</v>
      </c>
      <c r="O124" s="114">
        <v>76.911985780000009</v>
      </c>
      <c r="P124" s="114">
        <v>492.82127457000001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4">
        <v>98132.331988250007</v>
      </c>
      <c r="C125" s="41">
        <v>1654.3932326000001</v>
      </c>
      <c r="D125" s="114">
        <v>1104.78006304</v>
      </c>
      <c r="E125" s="114">
        <v>549.61316955999996</v>
      </c>
      <c r="F125" s="114">
        <v>895.10359039000002</v>
      </c>
      <c r="G125" s="114">
        <v>452.86603694000001</v>
      </c>
      <c r="H125" s="114">
        <v>442.23755344999995</v>
      </c>
      <c r="I125" s="114">
        <v>33839.579657409995</v>
      </c>
      <c r="J125" s="114">
        <v>1563.74909488</v>
      </c>
      <c r="K125" s="114">
        <v>32275.830562530002</v>
      </c>
      <c r="L125" s="114">
        <v>61743.255507850001</v>
      </c>
      <c r="M125" s="114">
        <v>60816.069222270002</v>
      </c>
      <c r="N125" s="114">
        <v>927.18628557999989</v>
      </c>
      <c r="O125" s="114">
        <v>150.02071020999998</v>
      </c>
      <c r="P125" s="114">
        <v>443.69697760999998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4">
        <v>98745.393213450006</v>
      </c>
      <c r="C126" s="41">
        <v>1699.8045891699999</v>
      </c>
      <c r="D126" s="114">
        <v>1129.1130654999999</v>
      </c>
      <c r="E126" s="114">
        <v>570.69152367000004</v>
      </c>
      <c r="F126" s="114">
        <v>1324.7717800200003</v>
      </c>
      <c r="G126" s="114">
        <v>456.80693258000002</v>
      </c>
      <c r="H126" s="114">
        <v>867.96484744000009</v>
      </c>
      <c r="I126" s="114">
        <v>34014.624315609995</v>
      </c>
      <c r="J126" s="114">
        <v>1590.3037845700001</v>
      </c>
      <c r="K126" s="114">
        <v>32424.320531039994</v>
      </c>
      <c r="L126" s="114">
        <v>61706.192528650005</v>
      </c>
      <c r="M126" s="114">
        <v>60793.981428650004</v>
      </c>
      <c r="N126" s="114">
        <v>912.21109999999987</v>
      </c>
      <c r="O126" s="114">
        <v>-4.9446959899999854</v>
      </c>
      <c r="P126" s="114">
        <v>497.74287807999997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4">
        <v>102417.20234230001</v>
      </c>
      <c r="C127" s="41">
        <v>1755.26777161</v>
      </c>
      <c r="D127" s="114">
        <v>1034.31540473</v>
      </c>
      <c r="E127" s="114">
        <v>720.95236688</v>
      </c>
      <c r="F127" s="114">
        <v>1279.3391967300001</v>
      </c>
      <c r="G127" s="114">
        <v>481.08974112999999</v>
      </c>
      <c r="H127" s="114">
        <v>798.24945559999992</v>
      </c>
      <c r="I127" s="114">
        <v>36232.231441950004</v>
      </c>
      <c r="J127" s="114">
        <v>1719.6912383500003</v>
      </c>
      <c r="K127" s="114">
        <v>34512.540203600001</v>
      </c>
      <c r="L127" s="114">
        <v>63150.363932010005</v>
      </c>
      <c r="M127" s="114">
        <v>62173.808676640001</v>
      </c>
      <c r="N127" s="114">
        <v>976.55525537000005</v>
      </c>
      <c r="O127" s="114">
        <v>-6.3382793899999967</v>
      </c>
      <c r="P127" s="114">
        <v>508.67549384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4">
        <v>101035.8106946</v>
      </c>
      <c r="C128" s="41">
        <v>1890.6770423099999</v>
      </c>
      <c r="D128" s="114">
        <v>1008.3545949099999</v>
      </c>
      <c r="E128" s="114">
        <v>882.3224474000001</v>
      </c>
      <c r="F128" s="114">
        <v>1177.7206712499999</v>
      </c>
      <c r="G128" s="114">
        <v>516.44770526000002</v>
      </c>
      <c r="H128" s="114">
        <v>661.27296598999999</v>
      </c>
      <c r="I128" s="114">
        <v>34205.27354694</v>
      </c>
      <c r="J128" s="114">
        <v>1967.1771093699999</v>
      </c>
      <c r="K128" s="114">
        <v>32238.096437569999</v>
      </c>
      <c r="L128" s="114">
        <v>63762.139434099998</v>
      </c>
      <c r="M128" s="114">
        <v>62846.24059465999</v>
      </c>
      <c r="N128" s="114">
        <v>915.89883944000007</v>
      </c>
      <c r="O128" s="114">
        <v>-74.682769879999995</v>
      </c>
      <c r="P128" s="114">
        <v>537.58744969999998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4">
        <v>101634.50936698999</v>
      </c>
      <c r="C129" s="41">
        <v>1991.46593306</v>
      </c>
      <c r="D129" s="114">
        <v>1006.4825357700001</v>
      </c>
      <c r="E129" s="114">
        <v>984.98339728999986</v>
      </c>
      <c r="F129" s="114">
        <v>1513.42038387</v>
      </c>
      <c r="G129" s="114">
        <v>515.81155529</v>
      </c>
      <c r="H129" s="114">
        <v>997.60882858000002</v>
      </c>
      <c r="I129" s="114">
        <v>33463.328002480004</v>
      </c>
      <c r="J129" s="114">
        <v>1846.55198819</v>
      </c>
      <c r="K129" s="114">
        <v>31616.776014290001</v>
      </c>
      <c r="L129" s="114">
        <v>64666.295047580003</v>
      </c>
      <c r="M129" s="114">
        <v>63732.653922620011</v>
      </c>
      <c r="N129" s="114">
        <v>933.64112495999984</v>
      </c>
      <c r="O129" s="114">
        <v>-139.97093659999999</v>
      </c>
      <c r="P129" s="114">
        <v>546.72764811000002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4">
        <v>106848.48751912</v>
      </c>
      <c r="C130" s="41">
        <v>1733.4429527899999</v>
      </c>
      <c r="D130" s="114">
        <v>1108.3653256099999</v>
      </c>
      <c r="E130" s="114">
        <v>625.07762718000004</v>
      </c>
      <c r="F130" s="114">
        <v>64.674564590000003</v>
      </c>
      <c r="G130" s="114">
        <v>58.39124365</v>
      </c>
      <c r="H130" s="114">
        <v>6.2833209399999994</v>
      </c>
      <c r="I130" s="114">
        <v>38490.809247530007</v>
      </c>
      <c r="J130" s="114">
        <v>2898.4302837</v>
      </c>
      <c r="K130" s="114">
        <v>35592.37896383</v>
      </c>
      <c r="L130" s="114">
        <v>66559.560754210004</v>
      </c>
      <c r="M130" s="114">
        <v>65666.522166449999</v>
      </c>
      <c r="N130" s="114">
        <v>893.03858776000004</v>
      </c>
      <c r="O130" s="114">
        <v>-627.12035959000002</v>
      </c>
      <c r="P130" s="114">
        <v>494.22471118999999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4">
        <v>106312.85929918999</v>
      </c>
      <c r="C131" s="41">
        <v>2061.3326736000004</v>
      </c>
      <c r="D131" s="114">
        <v>1128.8465529099999</v>
      </c>
      <c r="E131" s="114">
        <v>932.48612069000001</v>
      </c>
      <c r="F131" s="114">
        <v>890.13254617000007</v>
      </c>
      <c r="G131" s="114">
        <v>439.19979352999997</v>
      </c>
      <c r="H131" s="114">
        <v>450.93275264000005</v>
      </c>
      <c r="I131" s="114">
        <v>37405.819527180007</v>
      </c>
      <c r="J131" s="114">
        <v>2360.7847915500001</v>
      </c>
      <c r="K131" s="114">
        <v>35045.034735630004</v>
      </c>
      <c r="L131" s="114">
        <v>65955.57455224001</v>
      </c>
      <c r="M131" s="114">
        <v>65018.495806439998</v>
      </c>
      <c r="N131" s="114">
        <v>937.07874580000009</v>
      </c>
      <c r="O131" s="114">
        <v>-28.248868790000017</v>
      </c>
      <c r="P131" s="114">
        <v>607.93665495000005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4">
        <v>106550.88534389</v>
      </c>
      <c r="C132" s="41">
        <v>2036.0890960500001</v>
      </c>
      <c r="D132" s="114">
        <v>996.02437691</v>
      </c>
      <c r="E132" s="114">
        <v>1040.0647191399999</v>
      </c>
      <c r="F132" s="114">
        <v>1672.8873154599996</v>
      </c>
      <c r="G132" s="114">
        <v>487.17293310000002</v>
      </c>
      <c r="H132" s="114">
        <v>1185.7143823599999</v>
      </c>
      <c r="I132" s="114">
        <v>36168.715528460001</v>
      </c>
      <c r="J132" s="114">
        <v>2772.7606005400003</v>
      </c>
      <c r="K132" s="114">
        <v>33395.95492792</v>
      </c>
      <c r="L132" s="114">
        <v>66673.193403919999</v>
      </c>
      <c r="M132" s="114">
        <v>65720.406799789998</v>
      </c>
      <c r="N132" s="114">
        <v>952.78660413</v>
      </c>
      <c r="O132" s="114">
        <v>344.83529511</v>
      </c>
      <c r="P132" s="114">
        <v>676.96796227000004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4">
        <v>107058.30506327</v>
      </c>
      <c r="C133" s="41">
        <v>1589.0413541400001</v>
      </c>
      <c r="D133" s="114">
        <v>1006.97561769</v>
      </c>
      <c r="E133" s="114">
        <v>582.06573645000003</v>
      </c>
      <c r="F133" s="114">
        <v>1940.4158986799998</v>
      </c>
      <c r="G133" s="114">
        <v>488.06725574000001</v>
      </c>
      <c r="H133" s="114">
        <v>1452.34864294</v>
      </c>
      <c r="I133" s="114">
        <v>36934.538433319998</v>
      </c>
      <c r="J133" s="114">
        <v>2656.6497883399998</v>
      </c>
      <c r="K133" s="114">
        <v>34277.888644979997</v>
      </c>
      <c r="L133" s="114">
        <v>66594.309377130005</v>
      </c>
      <c r="M133" s="114">
        <v>65623.089936980003</v>
      </c>
      <c r="N133" s="114">
        <v>971.21944015000008</v>
      </c>
      <c r="O133" s="114">
        <v>-97.42029033</v>
      </c>
      <c r="P133" s="114">
        <v>664.10703877000003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4">
        <v>107818.47934581</v>
      </c>
      <c r="C134" s="41">
        <v>1568.9576925400002</v>
      </c>
      <c r="D134" s="114">
        <v>971.11953061000008</v>
      </c>
      <c r="E134" s="114">
        <v>597.83816193000007</v>
      </c>
      <c r="F134" s="114">
        <v>1824.0134618499999</v>
      </c>
      <c r="G134" s="114">
        <v>595.18459256999995</v>
      </c>
      <c r="H134" s="114">
        <v>1228.8288692800002</v>
      </c>
      <c r="I134" s="114">
        <v>37434.571742219996</v>
      </c>
      <c r="J134" s="114">
        <v>2246.8429384000001</v>
      </c>
      <c r="K134" s="114">
        <v>35187.728803820006</v>
      </c>
      <c r="L134" s="114">
        <v>66990.936449200002</v>
      </c>
      <c r="M134" s="114">
        <v>65979.069752569994</v>
      </c>
      <c r="N134" s="114">
        <v>1011.86669663</v>
      </c>
      <c r="O134" s="114">
        <v>-237.43979269000002</v>
      </c>
      <c r="P134" s="114">
        <v>766.95686756999999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4">
        <v>107683.78745531999</v>
      </c>
      <c r="C135" s="41">
        <v>1711.8551075</v>
      </c>
      <c r="D135" s="114">
        <v>999.94125402000009</v>
      </c>
      <c r="E135" s="114">
        <v>711.91385347999994</v>
      </c>
      <c r="F135" s="114">
        <v>2789.0588314400002</v>
      </c>
      <c r="G135" s="114">
        <v>562.74158272</v>
      </c>
      <c r="H135" s="114">
        <v>2226.31724872</v>
      </c>
      <c r="I135" s="114">
        <v>36517.643048129998</v>
      </c>
      <c r="J135" s="114">
        <v>2445.6414531200003</v>
      </c>
      <c r="K135" s="114">
        <v>34072.001595009999</v>
      </c>
      <c r="L135" s="114">
        <v>66665.230468249996</v>
      </c>
      <c r="M135" s="114">
        <v>65620.938068489995</v>
      </c>
      <c r="N135" s="114">
        <v>1044.2923997600001</v>
      </c>
      <c r="O135" s="114">
        <v>-134.01261063999999</v>
      </c>
      <c r="P135" s="114">
        <v>664.93063490999998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4">
        <v>109187.46372974</v>
      </c>
      <c r="C136" s="41">
        <v>1826.3968373099997</v>
      </c>
      <c r="D136" s="114">
        <v>1021.67468059</v>
      </c>
      <c r="E136" s="114">
        <v>804.72215671999993</v>
      </c>
      <c r="F136" s="114">
        <v>2657.5884971299997</v>
      </c>
      <c r="G136" s="114">
        <v>519.70140408999998</v>
      </c>
      <c r="H136" s="114">
        <v>2137.8870930399999</v>
      </c>
      <c r="I136" s="114">
        <v>37028.43058914</v>
      </c>
      <c r="J136" s="114">
        <v>2485.3364912000002</v>
      </c>
      <c r="K136" s="114">
        <v>34543.094097940004</v>
      </c>
      <c r="L136" s="114">
        <v>67675.047806160001</v>
      </c>
      <c r="M136" s="114">
        <v>66607.927769500006</v>
      </c>
      <c r="N136" s="114">
        <v>1067.1200366599999</v>
      </c>
      <c r="O136" s="114">
        <v>-87.79376409000001</v>
      </c>
      <c r="P136" s="114">
        <v>533.15472724000006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4">
        <v>111307.62767581</v>
      </c>
      <c r="C137" s="41">
        <v>1603.8161412100001</v>
      </c>
      <c r="D137" s="114">
        <v>866.73597841999992</v>
      </c>
      <c r="E137" s="114">
        <v>737.08016279000003</v>
      </c>
      <c r="F137" s="114">
        <v>2515.8388562199998</v>
      </c>
      <c r="G137" s="114">
        <v>504.96290024999996</v>
      </c>
      <c r="H137" s="114">
        <v>2010.8759559699999</v>
      </c>
      <c r="I137" s="114">
        <v>39835.134684910001</v>
      </c>
      <c r="J137" s="114">
        <v>2415.7566503900002</v>
      </c>
      <c r="K137" s="114">
        <v>37419.378034519999</v>
      </c>
      <c r="L137" s="114">
        <v>67352.837993470006</v>
      </c>
      <c r="M137" s="114">
        <v>66253.926306339999</v>
      </c>
      <c r="N137" s="114">
        <v>1098.91168713</v>
      </c>
      <c r="O137" s="114">
        <v>-98.808982810000003</v>
      </c>
      <c r="P137" s="114">
        <v>619.84350098999994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4">
        <v>110856.93761997001</v>
      </c>
      <c r="C138" s="41">
        <v>1539.17701124</v>
      </c>
      <c r="D138" s="114">
        <v>847.60282982000012</v>
      </c>
      <c r="E138" s="114">
        <v>691.57418141999995</v>
      </c>
      <c r="F138" s="114">
        <v>3961.17421977</v>
      </c>
      <c r="G138" s="114">
        <v>514.70724806999999</v>
      </c>
      <c r="H138" s="114">
        <v>3446.4669717000002</v>
      </c>
      <c r="I138" s="114">
        <v>38174.827333169997</v>
      </c>
      <c r="J138" s="114">
        <v>2318.6932980799997</v>
      </c>
      <c r="K138" s="114">
        <v>35856.134035089999</v>
      </c>
      <c r="L138" s="114">
        <v>67181.759055790011</v>
      </c>
      <c r="M138" s="114">
        <v>66088.939208559997</v>
      </c>
      <c r="N138" s="114">
        <v>1092.8198472300001</v>
      </c>
      <c r="O138" s="114">
        <v>915.16107260000001</v>
      </c>
      <c r="P138" s="114">
        <v>688.70188925000002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4">
        <v>111895.84989164</v>
      </c>
      <c r="C139" s="41">
        <v>1715.5664801900002</v>
      </c>
      <c r="D139" s="114">
        <v>880.9929338799999</v>
      </c>
      <c r="E139" s="114">
        <v>834.57354630999987</v>
      </c>
      <c r="F139" s="114">
        <v>3833.6673074699997</v>
      </c>
      <c r="G139" s="114">
        <v>547.17335649000006</v>
      </c>
      <c r="H139" s="114">
        <v>3286.4939509800001</v>
      </c>
      <c r="I139" s="114">
        <v>39149.752770229999</v>
      </c>
      <c r="J139" s="114">
        <v>2354.3654392500002</v>
      </c>
      <c r="K139" s="114">
        <v>36795.387330979996</v>
      </c>
      <c r="L139" s="114">
        <v>67196.863333749992</v>
      </c>
      <c r="M139" s="114">
        <v>66107.808411350008</v>
      </c>
      <c r="N139" s="114">
        <v>1089.0549224000001</v>
      </c>
      <c r="O139" s="114">
        <v>619.42841255000008</v>
      </c>
      <c r="P139" s="114">
        <v>560.06561276000002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4">
        <v>113971.43250398</v>
      </c>
      <c r="C140" s="41">
        <v>1606.43303689</v>
      </c>
      <c r="D140" s="114">
        <v>856.80018930000006</v>
      </c>
      <c r="E140" s="114">
        <v>749.63284758999998</v>
      </c>
      <c r="F140" s="114">
        <v>3648.3978524800004</v>
      </c>
      <c r="G140" s="114">
        <v>564.31578761000003</v>
      </c>
      <c r="H140" s="114">
        <v>3084.0820648700001</v>
      </c>
      <c r="I140" s="114">
        <v>41839.174629960005</v>
      </c>
      <c r="J140" s="114">
        <v>2384.6235390900001</v>
      </c>
      <c r="K140" s="114">
        <v>39454.551090869994</v>
      </c>
      <c r="L140" s="114">
        <v>66877.426984649996</v>
      </c>
      <c r="M140" s="114">
        <v>65794.406305030003</v>
      </c>
      <c r="N140" s="114">
        <v>1083.02067962</v>
      </c>
      <c r="O140" s="114">
        <v>1272.08957528</v>
      </c>
      <c r="P140" s="114">
        <v>607.11647126000003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4">
        <v>115720.73956484</v>
      </c>
      <c r="C141" s="41">
        <v>1773.1168070500003</v>
      </c>
      <c r="D141" s="114">
        <v>871.80443169</v>
      </c>
      <c r="E141" s="114">
        <v>901.31237536000003</v>
      </c>
      <c r="F141" s="114">
        <v>3856.5170060699998</v>
      </c>
      <c r="G141" s="114">
        <v>565.4635340100001</v>
      </c>
      <c r="H141" s="114">
        <v>3291.0534720599999</v>
      </c>
      <c r="I141" s="114">
        <v>41920.855758019999</v>
      </c>
      <c r="J141" s="114">
        <v>2377.6968428300002</v>
      </c>
      <c r="K141" s="114">
        <v>39543.158915189997</v>
      </c>
      <c r="L141" s="114">
        <v>68170.249993699996</v>
      </c>
      <c r="M141" s="114">
        <v>67073.421509990003</v>
      </c>
      <c r="N141" s="114">
        <v>1096.82848371</v>
      </c>
      <c r="O141" s="114">
        <v>818.04403193999997</v>
      </c>
      <c r="P141" s="114">
        <v>831.92461880999997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4">
        <v>121665.27734673</v>
      </c>
      <c r="C142" s="41">
        <v>1706.07505326</v>
      </c>
      <c r="D142" s="114">
        <v>843.63982057999999</v>
      </c>
      <c r="E142" s="114">
        <v>862.43523268000001</v>
      </c>
      <c r="F142" s="114">
        <v>106.29512027999999</v>
      </c>
      <c r="G142" s="114">
        <v>104.98364233999999</v>
      </c>
      <c r="H142" s="114">
        <v>1.3114779400000001</v>
      </c>
      <c r="I142" s="114">
        <v>46078.970385259992</v>
      </c>
      <c r="J142" s="114">
        <v>3368.0714169299999</v>
      </c>
      <c r="K142" s="114">
        <v>42710.898968329995</v>
      </c>
      <c r="L142" s="114">
        <v>73773.936787929997</v>
      </c>
      <c r="M142" s="114">
        <v>72688.569162679996</v>
      </c>
      <c r="N142" s="114">
        <v>1085.3676252500002</v>
      </c>
      <c r="O142" s="114">
        <v>151.63145799000006</v>
      </c>
      <c r="P142" s="114">
        <v>807.19985597999994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4">
        <v>120195.79222893</v>
      </c>
      <c r="C143" s="41">
        <v>2080.3586160899999</v>
      </c>
      <c r="D143" s="114">
        <v>846.76343744000008</v>
      </c>
      <c r="E143" s="114">
        <v>1233.59517865</v>
      </c>
      <c r="F143" s="114">
        <v>824.76745704999996</v>
      </c>
      <c r="G143" s="114">
        <v>477.34651532999999</v>
      </c>
      <c r="H143" s="114">
        <v>347.42094172000003</v>
      </c>
      <c r="I143" s="114">
        <v>44584.298746119995</v>
      </c>
      <c r="J143" s="114">
        <v>2465.81954486</v>
      </c>
      <c r="K143" s="114">
        <v>42118.479201260001</v>
      </c>
      <c r="L143" s="114">
        <v>72706.367409669998</v>
      </c>
      <c r="M143" s="114">
        <v>71572.995610839993</v>
      </c>
      <c r="N143" s="114">
        <v>1133.37179883</v>
      </c>
      <c r="O143" s="114">
        <v>247.60186430000002</v>
      </c>
      <c r="P143" s="114">
        <v>1346.5788583599999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4">
        <v>112466.64788496</v>
      </c>
      <c r="C144" s="41">
        <v>1982.4467172100001</v>
      </c>
      <c r="D144" s="114">
        <v>871.26171608000004</v>
      </c>
      <c r="E144" s="114">
        <v>1111.18500113</v>
      </c>
      <c r="F144" s="114">
        <v>893.58040599000003</v>
      </c>
      <c r="G144" s="114">
        <v>481.31028189999995</v>
      </c>
      <c r="H144" s="114">
        <v>412.27012409000002</v>
      </c>
      <c r="I144" s="114">
        <v>39717.538447099992</v>
      </c>
      <c r="J144" s="114">
        <v>3047.4641555600001</v>
      </c>
      <c r="K144" s="114">
        <v>36670.074291539997</v>
      </c>
      <c r="L144" s="114">
        <v>69873.082314660001</v>
      </c>
      <c r="M144" s="114">
        <v>68762.933510150004</v>
      </c>
      <c r="N144" s="114">
        <v>1110.14880451</v>
      </c>
      <c r="O144" s="114">
        <v>1647.4176577600001</v>
      </c>
      <c r="P144" s="114">
        <v>4258.4861422900003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4">
        <v>123479.10519363001</v>
      </c>
      <c r="C145" s="41">
        <v>1564.02363855</v>
      </c>
      <c r="D145" s="114">
        <v>828.89027589</v>
      </c>
      <c r="E145" s="114">
        <v>735.1333626600001</v>
      </c>
      <c r="F145" s="114">
        <v>893.81498826999996</v>
      </c>
      <c r="G145" s="114">
        <v>525.86439161999999</v>
      </c>
      <c r="H145" s="114">
        <v>367.95059665000002</v>
      </c>
      <c r="I145" s="114">
        <v>43776.799711949992</v>
      </c>
      <c r="J145" s="114">
        <v>3418.6073344000001</v>
      </c>
      <c r="K145" s="114">
        <v>40358.192377549996</v>
      </c>
      <c r="L145" s="114">
        <v>77244.466854860002</v>
      </c>
      <c r="M145" s="114">
        <v>76050.975483500006</v>
      </c>
      <c r="N145" s="114">
        <v>1193.4913713599999</v>
      </c>
      <c r="O145" s="114">
        <v>540.44060852999996</v>
      </c>
      <c r="P145" s="114">
        <v>1651.1030574900001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4">
        <v>130231.82960203</v>
      </c>
      <c r="C146" s="41">
        <v>1571.6320088600003</v>
      </c>
      <c r="D146" s="114">
        <v>819.36567253999988</v>
      </c>
      <c r="E146" s="114">
        <v>752.26633632000005</v>
      </c>
      <c r="F146" s="114">
        <v>989.55887452999991</v>
      </c>
      <c r="G146" s="114">
        <v>621.50730648000001</v>
      </c>
      <c r="H146" s="114">
        <v>368.05156804999996</v>
      </c>
      <c r="I146" s="114">
        <v>49610.18301352</v>
      </c>
      <c r="J146" s="114">
        <v>4622.8282871000001</v>
      </c>
      <c r="K146" s="114">
        <v>44987.354726420002</v>
      </c>
      <c r="L146" s="114">
        <v>78060.45570512001</v>
      </c>
      <c r="M146" s="114">
        <v>76850.726621919996</v>
      </c>
      <c r="N146" s="114">
        <v>1209.7290831999999</v>
      </c>
      <c r="O146" s="114">
        <v>452.63596948000003</v>
      </c>
      <c r="P146" s="114">
        <v>2379.30980451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4">
        <v>134830.79146735001</v>
      </c>
      <c r="C147" s="41">
        <v>1536.02187428</v>
      </c>
      <c r="D147" s="114">
        <v>767.57271890999994</v>
      </c>
      <c r="E147" s="114">
        <v>768.44915536999997</v>
      </c>
      <c r="F147" s="114">
        <v>1004.07594758</v>
      </c>
      <c r="G147" s="114">
        <v>638.06099122000001</v>
      </c>
      <c r="H147" s="114">
        <v>366.01495635999993</v>
      </c>
      <c r="I147" s="114">
        <v>52331.402595200001</v>
      </c>
      <c r="J147" s="114">
        <v>5187.4890236100009</v>
      </c>
      <c r="K147" s="114">
        <v>47143.913571590005</v>
      </c>
      <c r="L147" s="114">
        <v>79959.29105028999</v>
      </c>
      <c r="M147" s="114">
        <v>78741.932868350006</v>
      </c>
      <c r="N147" s="114">
        <v>1217.3581819399999</v>
      </c>
      <c r="O147" s="114">
        <v>143.46162488000002</v>
      </c>
      <c r="P147" s="114">
        <v>2778.9725410599999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4">
        <v>143140.74435265001</v>
      </c>
      <c r="C148" s="41">
        <v>1440.2570887100003</v>
      </c>
      <c r="D148" s="114">
        <v>768.84662453999999</v>
      </c>
      <c r="E148" s="114">
        <v>671.41046417000007</v>
      </c>
      <c r="F148" s="114">
        <v>1080.6477427099999</v>
      </c>
      <c r="G148" s="114">
        <v>720.27379563</v>
      </c>
      <c r="H148" s="114">
        <v>360.37394707999994</v>
      </c>
      <c r="I148" s="114">
        <v>55793.264421909989</v>
      </c>
      <c r="J148" s="114">
        <v>4760.6808574099996</v>
      </c>
      <c r="K148" s="114">
        <v>51032.58356449999</v>
      </c>
      <c r="L148" s="114">
        <v>84826.575099319991</v>
      </c>
      <c r="M148" s="114">
        <v>83576.369533870005</v>
      </c>
      <c r="N148" s="114">
        <v>1250.20556545</v>
      </c>
      <c r="O148" s="114">
        <v>121.30746961</v>
      </c>
      <c r="P148" s="114">
        <v>2807.5334011800001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4">
        <v>150596.72288334</v>
      </c>
      <c r="C149" s="41">
        <v>1636.0456323099997</v>
      </c>
      <c r="D149" s="114">
        <v>846.86029847999998</v>
      </c>
      <c r="E149" s="114">
        <v>789.18533382999999</v>
      </c>
      <c r="F149" s="114">
        <v>1096.79611525</v>
      </c>
      <c r="G149" s="114">
        <v>736.05241034999995</v>
      </c>
      <c r="H149" s="114">
        <v>360.74370490000001</v>
      </c>
      <c r="I149" s="114">
        <v>55998.565950839999</v>
      </c>
      <c r="J149" s="114">
        <v>6029.9424161199995</v>
      </c>
      <c r="K149" s="114">
        <v>49968.623534719998</v>
      </c>
      <c r="L149" s="114">
        <v>91865.315184940002</v>
      </c>
      <c r="M149" s="114">
        <v>90551.431227510009</v>
      </c>
      <c r="N149" s="114">
        <v>1313.88395743</v>
      </c>
      <c r="O149" s="114">
        <v>208.41044769000001</v>
      </c>
      <c r="P149" s="114">
        <v>1450.1057289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4">
        <v>148930.73260573999</v>
      </c>
      <c r="C150" s="41">
        <v>1608.4476391400001</v>
      </c>
      <c r="D150" s="114">
        <v>746.27339551</v>
      </c>
      <c r="E150" s="114">
        <v>862.17424362999998</v>
      </c>
      <c r="F150" s="114">
        <v>1045.0786905099999</v>
      </c>
      <c r="G150" s="114">
        <v>678.08815363999997</v>
      </c>
      <c r="H150" s="114">
        <v>366.99053686999997</v>
      </c>
      <c r="I150" s="114">
        <v>52278.380815280005</v>
      </c>
      <c r="J150" s="114">
        <v>5335.9392766500005</v>
      </c>
      <c r="K150" s="114">
        <v>46942.441538629995</v>
      </c>
      <c r="L150" s="114">
        <v>93998.825460810011</v>
      </c>
      <c r="M150" s="114">
        <v>92685.158553400019</v>
      </c>
      <c r="N150" s="114">
        <v>1313.66690741</v>
      </c>
      <c r="O150" s="114">
        <v>423.92232732000002</v>
      </c>
      <c r="P150" s="114">
        <v>1525.6057552100001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4">
        <v>148726.99961368</v>
      </c>
      <c r="C151" s="41">
        <v>1597.76709458</v>
      </c>
      <c r="D151" s="114">
        <v>789.12021226999991</v>
      </c>
      <c r="E151" s="114">
        <v>808.64688230999991</v>
      </c>
      <c r="F151" s="114">
        <v>1048.3616301899999</v>
      </c>
      <c r="G151" s="114">
        <v>672.86204457999997</v>
      </c>
      <c r="H151" s="114">
        <v>375.49958561</v>
      </c>
      <c r="I151" s="114">
        <v>50938.976166890003</v>
      </c>
      <c r="J151" s="114">
        <v>5555.9139628699995</v>
      </c>
      <c r="K151" s="114">
        <v>45383.062204019996</v>
      </c>
      <c r="L151" s="114">
        <v>95141.894722019992</v>
      </c>
      <c r="M151" s="114">
        <v>93843.214986249994</v>
      </c>
      <c r="N151" s="114">
        <v>1298.6797357700002</v>
      </c>
      <c r="O151" s="114">
        <v>354.30448605999999</v>
      </c>
      <c r="P151" s="114">
        <v>1603.0226990799999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4">
        <v>155367.30495234</v>
      </c>
      <c r="C152" s="41">
        <v>1875.6712049999999</v>
      </c>
      <c r="D152" s="114">
        <v>839.46001888000001</v>
      </c>
      <c r="E152" s="114">
        <v>1036.2111861200001</v>
      </c>
      <c r="F152" s="114">
        <v>1026.36749947</v>
      </c>
      <c r="G152" s="114">
        <v>623.92668535999996</v>
      </c>
      <c r="H152" s="114">
        <v>402.44081411000002</v>
      </c>
      <c r="I152" s="114">
        <v>54340.313878890003</v>
      </c>
      <c r="J152" s="114">
        <v>4651.4637856899999</v>
      </c>
      <c r="K152" s="114">
        <v>49688.850093200002</v>
      </c>
      <c r="L152" s="114">
        <v>98124.952368979997</v>
      </c>
      <c r="M152" s="114">
        <v>96674.904207519983</v>
      </c>
      <c r="N152" s="114">
        <v>1450.0481614600001</v>
      </c>
      <c r="O152" s="114">
        <v>514.39348482000003</v>
      </c>
      <c r="P152" s="114">
        <v>1449.8832875000001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4">
        <v>159285.29842941</v>
      </c>
      <c r="C153" s="41">
        <v>2123.1946635200002</v>
      </c>
      <c r="D153" s="114">
        <v>823.81663149999997</v>
      </c>
      <c r="E153" s="114">
        <v>1299.3780320200001</v>
      </c>
      <c r="F153" s="114">
        <v>1087.9718344600001</v>
      </c>
      <c r="G153" s="114">
        <v>694.32767746000002</v>
      </c>
      <c r="H153" s="114">
        <v>393.64415700000001</v>
      </c>
      <c r="I153" s="114">
        <v>54690.631403949992</v>
      </c>
      <c r="J153" s="114">
        <v>4244.9307714099996</v>
      </c>
      <c r="K153" s="114">
        <v>50445.70063254</v>
      </c>
      <c r="L153" s="114">
        <v>101383.50052748001</v>
      </c>
      <c r="M153" s="114">
        <v>99912.040482700002</v>
      </c>
      <c r="N153" s="114">
        <v>1471.4600447800001</v>
      </c>
      <c r="O153" s="114">
        <v>314.28038127999997</v>
      </c>
      <c r="P153" s="114">
        <v>744.58711962999996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4">
        <v>169604.37389690999</v>
      </c>
      <c r="C154" s="41">
        <v>2547.8176096699995</v>
      </c>
      <c r="D154" s="114">
        <v>830.67386985999997</v>
      </c>
      <c r="E154" s="114">
        <v>1717.1437398099999</v>
      </c>
      <c r="F154" s="114">
        <v>418.78553196000001</v>
      </c>
      <c r="G154" s="114">
        <v>389.17913064000004</v>
      </c>
      <c r="H154" s="114">
        <v>29.60640132</v>
      </c>
      <c r="I154" s="114">
        <v>58758.074427760002</v>
      </c>
      <c r="J154" s="114">
        <v>5597.7235614499996</v>
      </c>
      <c r="K154" s="114">
        <v>53160.350866309993</v>
      </c>
      <c r="L154" s="114">
        <v>107879.69632752</v>
      </c>
      <c r="M154" s="114">
        <v>106339.33165338001</v>
      </c>
      <c r="N154" s="114">
        <v>1540.3646741400003</v>
      </c>
      <c r="O154" s="114">
        <v>255.65734788</v>
      </c>
      <c r="P154" s="114">
        <v>920.49796418000005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4">
        <v>170664.82152744001</v>
      </c>
      <c r="C155" s="41">
        <v>2243.64170982</v>
      </c>
      <c r="D155" s="114">
        <v>796.56592333000003</v>
      </c>
      <c r="E155" s="114">
        <v>1447.0757864899999</v>
      </c>
      <c r="F155" s="114">
        <v>429.48090940999998</v>
      </c>
      <c r="G155" s="114">
        <v>400.53419723000002</v>
      </c>
      <c r="H155" s="114">
        <v>28.946712179999999</v>
      </c>
      <c r="I155" s="114">
        <v>59424.55998423</v>
      </c>
      <c r="J155" s="114">
        <v>4940.1607451300006</v>
      </c>
      <c r="K155" s="114">
        <v>54484.399239099992</v>
      </c>
      <c r="L155" s="114">
        <v>108567.13892398</v>
      </c>
      <c r="M155" s="114">
        <v>107047.83022037</v>
      </c>
      <c r="N155" s="114">
        <v>1519.3087036100001</v>
      </c>
      <c r="O155" s="114">
        <v>381.10008403</v>
      </c>
      <c r="P155" s="114">
        <v>905.20063505000007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4">
        <v>173996.19480329999</v>
      </c>
      <c r="C156" s="41">
        <v>2276.9937789099999</v>
      </c>
      <c r="D156" s="114">
        <v>791.55546773999981</v>
      </c>
      <c r="E156" s="114">
        <v>1485.4383111700001</v>
      </c>
      <c r="F156" s="114">
        <v>483.38798323999998</v>
      </c>
      <c r="G156" s="114">
        <v>411.16817816000002</v>
      </c>
      <c r="H156" s="114">
        <v>72.21980508</v>
      </c>
      <c r="I156" s="114">
        <v>60679.123976390001</v>
      </c>
      <c r="J156" s="114">
        <v>5469.691573170001</v>
      </c>
      <c r="K156" s="114">
        <v>55209.432403219995</v>
      </c>
      <c r="L156" s="114">
        <v>110556.68906475999</v>
      </c>
      <c r="M156" s="114">
        <v>109035.52980181001</v>
      </c>
      <c r="N156" s="114">
        <v>1521.1592629499999</v>
      </c>
      <c r="O156" s="114">
        <v>340.99854952000004</v>
      </c>
      <c r="P156" s="114">
        <v>984.31691957999999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14">
        <v>167878.56928644999</v>
      </c>
      <c r="C157" s="41">
        <v>1813.8295372900002</v>
      </c>
      <c r="D157" s="114">
        <v>772.36795574000007</v>
      </c>
      <c r="E157" s="114">
        <v>1041.4615815500001</v>
      </c>
      <c r="F157" s="114">
        <v>603.08884175999992</v>
      </c>
      <c r="G157" s="114">
        <v>545.86599913999999</v>
      </c>
      <c r="H157" s="114">
        <v>57.222842620000002</v>
      </c>
      <c r="I157" s="114">
        <v>53419.528293750001</v>
      </c>
      <c r="J157" s="114">
        <v>5234.5735533299994</v>
      </c>
      <c r="K157" s="114">
        <v>48184.954740419998</v>
      </c>
      <c r="L157" s="114">
        <v>112042.12261364999</v>
      </c>
      <c r="M157" s="114">
        <v>110378.00794625998</v>
      </c>
      <c r="N157" s="114">
        <v>1664.11466739</v>
      </c>
      <c r="O157" s="114">
        <v>182.52322972999997</v>
      </c>
      <c r="P157" s="114">
        <v>1070.0714955400001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14">
        <v>172933.78377581001</v>
      </c>
      <c r="C158" s="41">
        <v>1993.0205249199996</v>
      </c>
      <c r="D158" s="114">
        <v>823.68587691999994</v>
      </c>
      <c r="E158" s="114">
        <v>1169.334648</v>
      </c>
      <c r="F158" s="114">
        <v>487.29355581000004</v>
      </c>
      <c r="G158" s="114">
        <v>406.49785032</v>
      </c>
      <c r="H158" s="114">
        <v>80.795705490000003</v>
      </c>
      <c r="I158" s="114">
        <v>56343.040765889993</v>
      </c>
      <c r="J158" s="114">
        <v>4808.80733134</v>
      </c>
      <c r="K158" s="114">
        <v>51534.233434549998</v>
      </c>
      <c r="L158" s="114">
        <v>114110.42892919001</v>
      </c>
      <c r="M158" s="114">
        <v>112389.25860663</v>
      </c>
      <c r="N158" s="114">
        <v>1721.1703225599999</v>
      </c>
      <c r="O158" s="114">
        <v>246.43565568000002</v>
      </c>
      <c r="P158" s="114">
        <v>1026.81276529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14">
        <v>176191.80770281999</v>
      </c>
      <c r="C159" s="41">
        <v>1917.9819835499998</v>
      </c>
      <c r="D159" s="114">
        <v>833.61968854000008</v>
      </c>
      <c r="E159" s="114">
        <v>1084.36229501</v>
      </c>
      <c r="F159" s="114">
        <v>587.04575851999994</v>
      </c>
      <c r="G159" s="114">
        <v>511.58005768999999</v>
      </c>
      <c r="H159" s="114">
        <v>75.465700830000003</v>
      </c>
      <c r="I159" s="114">
        <v>58007.720125390006</v>
      </c>
      <c r="J159" s="114">
        <v>4621.0779758099998</v>
      </c>
      <c r="K159" s="114">
        <v>53386.642149579995</v>
      </c>
      <c r="L159" s="114">
        <v>115679.05983536001</v>
      </c>
      <c r="M159" s="114">
        <v>113921.02535029</v>
      </c>
      <c r="N159" s="114">
        <v>1758.0344850700003</v>
      </c>
      <c r="O159" s="114">
        <v>96.35194555999999</v>
      </c>
      <c r="P159" s="114">
        <v>947.55666012000006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14">
        <v>178630.96862912999</v>
      </c>
      <c r="C160" s="41">
        <v>2007.1025376300001</v>
      </c>
      <c r="D160" s="114">
        <v>885.67170629999998</v>
      </c>
      <c r="E160" s="114">
        <v>1121.4308313299998</v>
      </c>
      <c r="F160" s="114">
        <v>519.20581031000006</v>
      </c>
      <c r="G160" s="114">
        <v>432.48348132000001</v>
      </c>
      <c r="H160" s="114">
        <v>86.722328990000008</v>
      </c>
      <c r="I160" s="114">
        <v>55865.262291540006</v>
      </c>
      <c r="J160" s="114">
        <v>4914.0185991500002</v>
      </c>
      <c r="K160" s="114">
        <v>50951.243692389995</v>
      </c>
      <c r="L160" s="114">
        <v>120239.39798964999</v>
      </c>
      <c r="M160" s="114">
        <v>118346.19816965</v>
      </c>
      <c r="N160" s="114">
        <v>1893.19982</v>
      </c>
      <c r="O160" s="114">
        <v>567.93792030999998</v>
      </c>
      <c r="P160" s="114">
        <v>914.04039367999997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14">
        <v>180557.26914404999</v>
      </c>
      <c r="C161" s="41">
        <v>1603.9698615</v>
      </c>
      <c r="D161" s="114">
        <v>848.0610363400001</v>
      </c>
      <c r="E161" s="114">
        <v>755.90882515999999</v>
      </c>
      <c r="F161" s="114">
        <v>585.09018873000002</v>
      </c>
      <c r="G161" s="114">
        <v>501.30824889000007</v>
      </c>
      <c r="H161" s="114">
        <v>83.781939840000007</v>
      </c>
      <c r="I161" s="114">
        <v>56749.186858590008</v>
      </c>
      <c r="J161" s="114">
        <v>4427.3145391500002</v>
      </c>
      <c r="K161" s="114">
        <v>52321.872319440001</v>
      </c>
      <c r="L161" s="114">
        <v>121619.02223523002</v>
      </c>
      <c r="M161" s="114">
        <v>119648.68308825001</v>
      </c>
      <c r="N161" s="114">
        <v>1970.3391469799999</v>
      </c>
      <c r="O161" s="114">
        <v>-9.7504694000000001</v>
      </c>
      <c r="P161" s="114">
        <v>678.43462957999998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14">
        <v>181676.79226948001</v>
      </c>
      <c r="C162" s="41">
        <v>1580.2241007100001</v>
      </c>
      <c r="D162" s="114">
        <v>843.9414927900001</v>
      </c>
      <c r="E162" s="114">
        <v>736.28260791999992</v>
      </c>
      <c r="F162" s="114">
        <v>527.43381881000005</v>
      </c>
      <c r="G162" s="114">
        <v>415.53267006999999</v>
      </c>
      <c r="H162" s="114">
        <v>111.90114874</v>
      </c>
      <c r="I162" s="114">
        <v>56595.666183239999</v>
      </c>
      <c r="J162" s="114">
        <v>4520.7508224100002</v>
      </c>
      <c r="K162" s="114">
        <v>52074.915360829989</v>
      </c>
      <c r="L162" s="114">
        <v>122973.46816672001</v>
      </c>
      <c r="M162" s="114">
        <v>121098.06281264999</v>
      </c>
      <c r="N162" s="114">
        <v>1875.4053540699999</v>
      </c>
      <c r="O162" s="114">
        <v>267.82596651</v>
      </c>
      <c r="P162" s="114">
        <v>756.45779919999995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14">
        <v>186493.35555379</v>
      </c>
      <c r="C163" s="41">
        <v>1365.6607357500002</v>
      </c>
      <c r="D163" s="114">
        <v>378.81571429999997</v>
      </c>
      <c r="E163" s="114">
        <v>986.84502144999988</v>
      </c>
      <c r="F163" s="114">
        <v>578.23542190000001</v>
      </c>
      <c r="G163" s="114">
        <v>462.26514804999999</v>
      </c>
      <c r="H163" s="114">
        <v>115.97027385</v>
      </c>
      <c r="I163" s="114">
        <v>57825.765780289992</v>
      </c>
      <c r="J163" s="114">
        <v>4733.7791155700006</v>
      </c>
      <c r="K163" s="114">
        <v>53091.986664719996</v>
      </c>
      <c r="L163" s="114">
        <v>126723.69361585</v>
      </c>
      <c r="M163" s="114">
        <v>124846.97567581</v>
      </c>
      <c r="N163" s="114">
        <v>1876.71794004</v>
      </c>
      <c r="O163" s="114">
        <v>265.18644418000002</v>
      </c>
      <c r="P163" s="114">
        <v>763.12394064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14">
        <v>187044.03286029</v>
      </c>
      <c r="C164" s="41">
        <v>1322.5998041000003</v>
      </c>
      <c r="D164" s="114">
        <v>379.91659225000001</v>
      </c>
      <c r="E164" s="114">
        <v>942.68321184999991</v>
      </c>
      <c r="F164" s="114">
        <v>592.25364042000001</v>
      </c>
      <c r="G164" s="114">
        <v>467.29880299000001</v>
      </c>
      <c r="H164" s="114">
        <v>124.95483743000001</v>
      </c>
      <c r="I164" s="114">
        <v>56531.765165150005</v>
      </c>
      <c r="J164" s="114">
        <v>4818.7361884700003</v>
      </c>
      <c r="K164" s="114">
        <v>51713.028976679998</v>
      </c>
      <c r="L164" s="114">
        <v>128597.41425062</v>
      </c>
      <c r="M164" s="114">
        <v>126694.02067743</v>
      </c>
      <c r="N164" s="114">
        <v>1903.3935731900001</v>
      </c>
      <c r="O164" s="114">
        <v>237.54178444999999</v>
      </c>
      <c r="P164" s="114">
        <v>738.53148452000005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14">
        <v>198328.77477701</v>
      </c>
      <c r="C165" s="41">
        <v>1284.2285278699999</v>
      </c>
      <c r="D165" s="114">
        <v>416.97825324999997</v>
      </c>
      <c r="E165" s="114">
        <v>867.25027461999991</v>
      </c>
      <c r="F165" s="114">
        <v>620.72355432000006</v>
      </c>
      <c r="G165" s="114">
        <v>520.49517074000005</v>
      </c>
      <c r="H165" s="114">
        <v>100.22838358000001</v>
      </c>
      <c r="I165" s="114">
        <v>63318.066380759985</v>
      </c>
      <c r="J165" s="114">
        <v>4804.0673311800001</v>
      </c>
      <c r="K165" s="114">
        <v>58513.999049580001</v>
      </c>
      <c r="L165" s="114">
        <v>133105.75631406001</v>
      </c>
      <c r="M165" s="114">
        <v>131147.53476000001</v>
      </c>
      <c r="N165" s="114">
        <v>1958.22155406</v>
      </c>
      <c r="O165" s="114">
        <v>294.52243254000001</v>
      </c>
      <c r="P165" s="114">
        <v>935.45495260000007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14">
        <v>219406.84645442001</v>
      </c>
      <c r="C166" s="41">
        <v>1584.2490271200002</v>
      </c>
      <c r="D166" s="114">
        <v>422.92136111000002</v>
      </c>
      <c r="E166" s="114">
        <v>1161.32766601</v>
      </c>
      <c r="F166" s="114">
        <v>585.44038756999998</v>
      </c>
      <c r="G166" s="114">
        <v>533.01471484000001</v>
      </c>
      <c r="H166" s="114">
        <v>52.425672730000002</v>
      </c>
      <c r="I166" s="114">
        <v>76369.76299023001</v>
      </c>
      <c r="J166" s="114">
        <v>6067.8276071999999</v>
      </c>
      <c r="K166" s="114">
        <v>70301.93538303001</v>
      </c>
      <c r="L166" s="114">
        <v>140867.3940495</v>
      </c>
      <c r="M166" s="114">
        <v>138930.06122758001</v>
      </c>
      <c r="N166" s="114">
        <v>1937.3328219200002</v>
      </c>
      <c r="O166" s="114">
        <v>274.59723071000002</v>
      </c>
      <c r="P166" s="114">
        <v>981.96410786000001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14">
        <v>213796.31105004999</v>
      </c>
      <c r="C167" s="41">
        <v>1515.91818801</v>
      </c>
      <c r="D167" s="114">
        <v>455.43982761999996</v>
      </c>
      <c r="E167" s="114">
        <v>1060.47836039</v>
      </c>
      <c r="F167" s="114">
        <v>686.08226691999994</v>
      </c>
      <c r="G167" s="114">
        <v>637.84138361999999</v>
      </c>
      <c r="H167" s="114">
        <v>48.2408833</v>
      </c>
      <c r="I167" s="114">
        <v>73619.704706509991</v>
      </c>
      <c r="J167" s="114">
        <v>5379.2402340500003</v>
      </c>
      <c r="K167" s="114">
        <v>68240.464472460008</v>
      </c>
      <c r="L167" s="114">
        <v>137974.60588861001</v>
      </c>
      <c r="M167" s="114">
        <v>135959.79149018001</v>
      </c>
      <c r="N167" s="114">
        <v>2014.81439843</v>
      </c>
      <c r="O167" s="114">
        <v>378.10761825000003</v>
      </c>
      <c r="P167" s="114">
        <v>899.18559449999998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14">
        <v>217752.71530536999</v>
      </c>
      <c r="C168" s="41">
        <v>1535.9538093199999</v>
      </c>
      <c r="D168" s="114">
        <v>444.43089681000004</v>
      </c>
      <c r="E168" s="114">
        <v>1091.52291251</v>
      </c>
      <c r="F168" s="114">
        <v>664.06196868999996</v>
      </c>
      <c r="G168" s="114">
        <v>542.74959484999999</v>
      </c>
      <c r="H168" s="114">
        <v>121.31237384000001</v>
      </c>
      <c r="I168" s="114">
        <v>74390.508789920001</v>
      </c>
      <c r="J168" s="114">
        <v>5799.4800403699992</v>
      </c>
      <c r="K168" s="114">
        <v>68591.028749549994</v>
      </c>
      <c r="L168" s="114">
        <v>141162.19073744002</v>
      </c>
      <c r="M168" s="114">
        <v>138956.55659250001</v>
      </c>
      <c r="N168" s="114">
        <v>2205.6341449400002</v>
      </c>
      <c r="O168" s="114">
        <v>273.89915976999998</v>
      </c>
      <c r="P168" s="114">
        <v>894.54916258999992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14">
        <v>222906.30569926999</v>
      </c>
      <c r="C169" s="41">
        <v>1532.95190138</v>
      </c>
      <c r="D169" s="114">
        <v>432.67012501999994</v>
      </c>
      <c r="E169" s="114">
        <v>1100.2817763600001</v>
      </c>
      <c r="F169" s="114">
        <v>674.44345073</v>
      </c>
      <c r="G169" s="114">
        <v>551.78127281000002</v>
      </c>
      <c r="H169" s="114">
        <v>122.66217791999999</v>
      </c>
      <c r="I169" s="114">
        <v>77046.456546080008</v>
      </c>
      <c r="J169" s="114">
        <v>5881.3199529100002</v>
      </c>
      <c r="K169" s="114">
        <v>71165.136593170013</v>
      </c>
      <c r="L169" s="114">
        <v>143652.45380108</v>
      </c>
      <c r="M169" s="114">
        <v>141356.32345089002</v>
      </c>
      <c r="N169" s="114">
        <v>2296.1303501899997</v>
      </c>
      <c r="O169" s="114">
        <v>354.33567706999997</v>
      </c>
      <c r="P169" s="114">
        <v>831.07587777999993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14">
        <v>223555.21408675</v>
      </c>
      <c r="C170" s="41">
        <v>1410.5199776800002</v>
      </c>
      <c r="D170" s="114">
        <v>428.98841467</v>
      </c>
      <c r="E170" s="114">
        <v>981.53156301000001</v>
      </c>
      <c r="F170" s="114">
        <v>611.94145507999997</v>
      </c>
      <c r="G170" s="114">
        <v>540.67744277999998</v>
      </c>
      <c r="H170" s="114">
        <v>71.26401229999999</v>
      </c>
      <c r="I170" s="114">
        <v>75242.605658920002</v>
      </c>
      <c r="J170" s="114">
        <v>5342.2611904599999</v>
      </c>
      <c r="K170" s="114">
        <v>69900.344468459996</v>
      </c>
      <c r="L170" s="114">
        <v>146290.14699506998</v>
      </c>
      <c r="M170" s="114">
        <v>143928.41244351998</v>
      </c>
      <c r="N170" s="114">
        <v>2361.7345515500001</v>
      </c>
      <c r="O170" s="114">
        <v>356.27051189999997</v>
      </c>
      <c r="P170" s="114">
        <v>1177.72930847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14">
        <v>227390.75950414999</v>
      </c>
      <c r="C171" s="41">
        <v>1481.4995514499999</v>
      </c>
      <c r="D171" s="114">
        <v>455.97112923000003</v>
      </c>
      <c r="E171" s="114">
        <v>1025.52842222</v>
      </c>
      <c r="F171" s="114">
        <v>566.29610629000013</v>
      </c>
      <c r="G171" s="114">
        <v>515.03114764000009</v>
      </c>
      <c r="H171" s="114">
        <v>51.264958649999997</v>
      </c>
      <c r="I171" s="114">
        <v>75132.936866100004</v>
      </c>
      <c r="J171" s="114">
        <v>5722.9329914</v>
      </c>
      <c r="K171" s="114">
        <v>69410.003874700007</v>
      </c>
      <c r="L171" s="114">
        <v>150210.02698031001</v>
      </c>
      <c r="M171" s="114">
        <v>147710.56745678</v>
      </c>
      <c r="N171" s="114">
        <v>2499.4595235300003</v>
      </c>
      <c r="O171" s="114">
        <v>302.78258869000001</v>
      </c>
      <c r="P171" s="114">
        <v>1187.4685964600001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14">
        <v>234786.60302149999</v>
      </c>
      <c r="C172" s="41">
        <v>1913.6904204299999</v>
      </c>
      <c r="D172" s="114">
        <v>554.13040407999995</v>
      </c>
      <c r="E172" s="114">
        <v>1359.5600163500001</v>
      </c>
      <c r="F172" s="114">
        <v>609.41217566</v>
      </c>
      <c r="G172" s="114">
        <v>548.69264737999993</v>
      </c>
      <c r="H172" s="114">
        <v>60.719528280000006</v>
      </c>
      <c r="I172" s="114">
        <v>78168.781286149999</v>
      </c>
      <c r="J172" s="114">
        <v>5454.1909985500006</v>
      </c>
      <c r="K172" s="114">
        <v>72714.590287600004</v>
      </c>
      <c r="L172" s="114">
        <v>154094.71913926001</v>
      </c>
      <c r="M172" s="114">
        <v>151610.29316391001</v>
      </c>
      <c r="N172" s="114">
        <v>2484.4259753499996</v>
      </c>
      <c r="O172" s="114">
        <v>306.82977997</v>
      </c>
      <c r="P172" s="114">
        <v>1094.5706334500001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14">
        <v>234304.06537318</v>
      </c>
      <c r="C173" s="41">
        <v>1806.8822207100002</v>
      </c>
      <c r="D173" s="114">
        <v>583.66331646999993</v>
      </c>
      <c r="E173" s="114">
        <v>1223.2189042400003</v>
      </c>
      <c r="F173" s="114">
        <v>613.42632782999999</v>
      </c>
      <c r="G173" s="114">
        <v>561.64673801000004</v>
      </c>
      <c r="H173" s="114">
        <v>51.779589819999998</v>
      </c>
      <c r="I173" s="114">
        <v>77502.829255060002</v>
      </c>
      <c r="J173" s="114">
        <v>5038.9561987099996</v>
      </c>
      <c r="K173" s="114">
        <v>72463.873056349999</v>
      </c>
      <c r="L173" s="114">
        <v>154380.92756957997</v>
      </c>
      <c r="M173" s="114">
        <v>151907.52877256999</v>
      </c>
      <c r="N173" s="114">
        <v>2473.3987970099997</v>
      </c>
      <c r="O173" s="114">
        <v>338.85132474</v>
      </c>
      <c r="P173" s="114">
        <v>1324.8662713399999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14">
        <v>238263.73593651</v>
      </c>
      <c r="C174" s="41">
        <v>1728.2256113599999</v>
      </c>
      <c r="D174" s="114">
        <v>588.08442395000009</v>
      </c>
      <c r="E174" s="114">
        <v>1140.1411874100002</v>
      </c>
      <c r="F174" s="114">
        <v>784.22172922000004</v>
      </c>
      <c r="G174" s="114">
        <v>582.93239386999994</v>
      </c>
      <c r="H174" s="114">
        <v>201.28933534999999</v>
      </c>
      <c r="I174" s="114">
        <v>78824.793994389998</v>
      </c>
      <c r="J174" s="114">
        <v>4918.27506171</v>
      </c>
      <c r="K174" s="114">
        <v>73906.518932680003</v>
      </c>
      <c r="L174" s="114">
        <v>156926.49460153998</v>
      </c>
      <c r="M174" s="114">
        <v>154386.22983513999</v>
      </c>
      <c r="N174" s="114">
        <v>2540.2647664000001</v>
      </c>
      <c r="O174" s="114">
        <v>321.83446528000002</v>
      </c>
      <c r="P174" s="114">
        <v>1501.6950420000001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14">
        <v>239272.24346348</v>
      </c>
      <c r="C175" s="41">
        <v>1307.3017897199998</v>
      </c>
      <c r="D175" s="114">
        <v>582.4334235</v>
      </c>
      <c r="E175" s="114">
        <v>724.86836621999998</v>
      </c>
      <c r="F175" s="114">
        <v>726.96224426999993</v>
      </c>
      <c r="G175" s="114">
        <v>538.13634437999997</v>
      </c>
      <c r="H175" s="114">
        <v>188.82589989000002</v>
      </c>
      <c r="I175" s="114">
        <v>74696.439534520003</v>
      </c>
      <c r="J175" s="114">
        <v>5543.8374968099997</v>
      </c>
      <c r="K175" s="114">
        <v>69152.602037710007</v>
      </c>
      <c r="L175" s="114">
        <v>162541.53989497002</v>
      </c>
      <c r="M175" s="114">
        <v>160066.57698780001</v>
      </c>
      <c r="N175" s="114">
        <v>2474.9629071700001</v>
      </c>
      <c r="O175" s="114">
        <v>428.15466839999999</v>
      </c>
      <c r="P175" s="114">
        <v>1188.63674264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14">
        <v>239517.05331866999</v>
      </c>
      <c r="C176" s="41">
        <v>1313.0635221</v>
      </c>
      <c r="D176" s="114">
        <v>556.22799026000007</v>
      </c>
      <c r="E176" s="114">
        <v>756.83553183999993</v>
      </c>
      <c r="F176" s="114">
        <v>641.45427682000002</v>
      </c>
      <c r="G176" s="114">
        <v>523.74454630000002</v>
      </c>
      <c r="H176" s="114">
        <v>117.70973051999999</v>
      </c>
      <c r="I176" s="114">
        <v>73386.620642789989</v>
      </c>
      <c r="J176" s="114">
        <v>5093.5425959499998</v>
      </c>
      <c r="K176" s="114">
        <v>68293.078046840004</v>
      </c>
      <c r="L176" s="114">
        <v>164175.91487695999</v>
      </c>
      <c r="M176" s="114">
        <v>161575.89318365999</v>
      </c>
      <c r="N176" s="114">
        <v>2600.0216932999997</v>
      </c>
      <c r="O176" s="114">
        <v>451.12846159999998</v>
      </c>
      <c r="P176" s="114">
        <v>1016.5398726100001</v>
      </c>
      <c r="Q176" s="41"/>
      <c r="R176" s="41"/>
      <c r="S176" s="41"/>
      <c r="T176" s="41"/>
      <c r="U176" s="41"/>
      <c r="V176" s="41"/>
    </row>
    <row r="177" spans="1:22" hidden="1" outlineLevel="1">
      <c r="A177" s="8">
        <v>45597</v>
      </c>
      <c r="B177" s="114">
        <v>242875.53820561001</v>
      </c>
      <c r="C177" s="41">
        <v>1584.43430904</v>
      </c>
      <c r="D177" s="114">
        <v>543.26113075000001</v>
      </c>
      <c r="E177" s="114">
        <v>1041.1731782899999</v>
      </c>
      <c r="F177" s="114">
        <v>809.90126459999999</v>
      </c>
      <c r="G177" s="114">
        <v>606.11994645999994</v>
      </c>
      <c r="H177" s="114">
        <v>203.78131814</v>
      </c>
      <c r="I177" s="114">
        <v>73194.746175790002</v>
      </c>
      <c r="J177" s="114">
        <v>5016.1215739999989</v>
      </c>
      <c r="K177" s="114">
        <v>68178.624601789998</v>
      </c>
      <c r="L177" s="114">
        <v>167286.45645618002</v>
      </c>
      <c r="M177" s="114">
        <v>164714.94418657001</v>
      </c>
      <c r="N177" s="114">
        <v>2571.5122696099997</v>
      </c>
      <c r="O177" s="114">
        <v>462.26747548000003</v>
      </c>
      <c r="P177" s="114">
        <v>860.80012338999995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14">
        <v>265550.09644806001</v>
      </c>
      <c r="C178" s="41">
        <v>1610.0169050599998</v>
      </c>
      <c r="D178" s="114">
        <v>506.08856437000003</v>
      </c>
      <c r="E178" s="114">
        <v>1103.9283406900001</v>
      </c>
      <c r="F178" s="114">
        <v>696.76328172000001</v>
      </c>
      <c r="G178" s="114">
        <v>633.24352191999992</v>
      </c>
      <c r="H178" s="114">
        <v>63.51975980000001</v>
      </c>
      <c r="I178" s="114">
        <v>89735.592397700006</v>
      </c>
      <c r="J178" s="114">
        <v>7473.6732447499999</v>
      </c>
      <c r="K178" s="114">
        <v>82261.919152950009</v>
      </c>
      <c r="L178" s="114">
        <v>173507.72386357997</v>
      </c>
      <c r="M178" s="114">
        <v>171080.58795487002</v>
      </c>
      <c r="N178" s="114">
        <v>2427.13590871</v>
      </c>
      <c r="O178" s="114">
        <v>428.13899254</v>
      </c>
      <c r="P178" s="114">
        <v>958.69597604000001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14">
        <v>254943.53843687999</v>
      </c>
      <c r="C179" s="41">
        <v>1535.19781276</v>
      </c>
      <c r="D179" s="114">
        <v>526.06940423000003</v>
      </c>
      <c r="E179" s="114">
        <v>1009.1284085299999</v>
      </c>
      <c r="F179" s="114">
        <v>674.89988962999996</v>
      </c>
      <c r="G179" s="114">
        <v>611.11361699999998</v>
      </c>
      <c r="H179" s="114">
        <v>63.786272630000013</v>
      </c>
      <c r="I179" s="114">
        <v>79193.136796830004</v>
      </c>
      <c r="J179" s="114">
        <v>5004.80363433</v>
      </c>
      <c r="K179" s="114">
        <v>74188.333162499999</v>
      </c>
      <c r="L179" s="114">
        <v>173540.30393766001</v>
      </c>
      <c r="M179" s="114">
        <v>171014.67639712998</v>
      </c>
      <c r="N179" s="114">
        <v>2525.6275405300003</v>
      </c>
      <c r="O179" s="114">
        <v>461.74173443999996</v>
      </c>
      <c r="P179" s="114">
        <v>839.13042884000004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14">
        <v>255263.0712378</v>
      </c>
      <c r="C180" s="41">
        <v>1578.2282179399999</v>
      </c>
      <c r="D180" s="114">
        <v>531.93455933000007</v>
      </c>
      <c r="E180" s="114">
        <v>1046.29365861</v>
      </c>
      <c r="F180" s="114">
        <v>885.07385063999993</v>
      </c>
      <c r="G180" s="114">
        <v>580.90788230999999</v>
      </c>
      <c r="H180" s="114">
        <v>304.16596833</v>
      </c>
      <c r="I180" s="114">
        <v>76600.821129040007</v>
      </c>
      <c r="J180" s="114">
        <v>4938.9979621600005</v>
      </c>
      <c r="K180" s="114">
        <v>71661.82316688</v>
      </c>
      <c r="L180" s="114">
        <v>176198.94804017997</v>
      </c>
      <c r="M180" s="114">
        <v>173668.12136976997</v>
      </c>
      <c r="N180" s="114">
        <v>2530.8266704100001</v>
      </c>
      <c r="O180" s="114">
        <v>512.28671051000003</v>
      </c>
      <c r="P180" s="114">
        <v>740.89672676999999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14">
        <v>258405.60013278</v>
      </c>
      <c r="C181" s="41">
        <v>1564.0230162900002</v>
      </c>
      <c r="D181" s="114">
        <v>554.12500705000002</v>
      </c>
      <c r="E181" s="114">
        <v>1009.89800924</v>
      </c>
      <c r="F181" s="114">
        <v>807.94571270000006</v>
      </c>
      <c r="G181" s="114">
        <v>543.09251154000003</v>
      </c>
      <c r="H181" s="114">
        <v>264.85320116000003</v>
      </c>
      <c r="I181" s="114">
        <v>78776.035470559989</v>
      </c>
      <c r="J181" s="114">
        <v>5117.6123422800001</v>
      </c>
      <c r="K181" s="114">
        <v>73658.423128280003</v>
      </c>
      <c r="L181" s="114">
        <v>177257.59593323001</v>
      </c>
      <c r="M181" s="114">
        <v>174740.57053338</v>
      </c>
      <c r="N181" s="114">
        <v>2517.0253998500002</v>
      </c>
      <c r="O181" s="114">
        <v>652.40424031999999</v>
      </c>
      <c r="P181" s="114">
        <v>859.98254067999994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14">
        <v>264148.30540289998</v>
      </c>
      <c r="C182" s="41">
        <v>1595.4374762800001</v>
      </c>
      <c r="D182" s="114">
        <v>513.30686149999997</v>
      </c>
      <c r="E182" s="114">
        <v>1082.1306147799999</v>
      </c>
      <c r="F182" s="114">
        <v>839.69828149</v>
      </c>
      <c r="G182" s="114">
        <v>626.03124864999995</v>
      </c>
      <c r="H182" s="114">
        <v>213.66703284000002</v>
      </c>
      <c r="I182" s="114">
        <v>80408.232937590015</v>
      </c>
      <c r="J182" s="114">
        <v>4917.8057193599998</v>
      </c>
      <c r="K182" s="114">
        <v>75490.427218230005</v>
      </c>
      <c r="L182" s="114">
        <v>181304.93670754001</v>
      </c>
      <c r="M182" s="114">
        <v>178704.63264695002</v>
      </c>
      <c r="N182" s="114">
        <v>2600.3040605899996</v>
      </c>
      <c r="O182" s="114">
        <v>554.13838191000002</v>
      </c>
      <c r="P182" s="114">
        <v>996.26698970000007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14">
        <v>264138.16980983998</v>
      </c>
      <c r="C183" s="41">
        <v>1703.6032548300004</v>
      </c>
      <c r="D183" s="114">
        <v>513.00102805000006</v>
      </c>
      <c r="E183" s="114">
        <v>1190.6022267800001</v>
      </c>
      <c r="F183" s="114">
        <v>813.58540859000004</v>
      </c>
      <c r="G183" s="114">
        <v>649.01867658000003</v>
      </c>
      <c r="H183" s="114">
        <v>164.56673201000001</v>
      </c>
      <c r="I183" s="114">
        <v>78030.822713770001</v>
      </c>
      <c r="J183" s="114">
        <v>4717.26769805</v>
      </c>
      <c r="K183" s="114">
        <v>73313.555015720005</v>
      </c>
      <c r="L183" s="114">
        <v>183590.15843265003</v>
      </c>
      <c r="M183" s="114">
        <v>180179.88497016003</v>
      </c>
      <c r="N183" s="114">
        <v>3410.2734624900004</v>
      </c>
      <c r="O183" s="114">
        <v>424.87977370999999</v>
      </c>
      <c r="P183" s="114">
        <v>1147.3065609400001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14">
        <v>268582.98797090998</v>
      </c>
      <c r="C184" s="41">
        <v>1565.6073349600001</v>
      </c>
      <c r="D184" s="114">
        <v>498.10655545999998</v>
      </c>
      <c r="E184" s="114">
        <v>1067.5007795000001</v>
      </c>
      <c r="F184" s="114">
        <v>776.14834131999987</v>
      </c>
      <c r="G184" s="114">
        <v>640.12952124999993</v>
      </c>
      <c r="H184" s="114">
        <v>136.01882007</v>
      </c>
      <c r="I184" s="114">
        <v>80949.078716689997</v>
      </c>
      <c r="J184" s="114">
        <v>4593.0705471199999</v>
      </c>
      <c r="K184" s="114">
        <v>76356.008169570006</v>
      </c>
      <c r="L184" s="114">
        <v>185292.15357794001</v>
      </c>
      <c r="M184" s="114">
        <v>181869.42459021998</v>
      </c>
      <c r="N184" s="114">
        <v>3422.7289877200001</v>
      </c>
      <c r="O184" s="114">
        <v>654.04551033999996</v>
      </c>
      <c r="P184" s="114">
        <v>890.73713472999998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14">
        <v>272783.71406506997</v>
      </c>
      <c r="C185" s="41">
        <v>1795.9115822799999</v>
      </c>
      <c r="D185" s="114">
        <v>649.93390063000004</v>
      </c>
      <c r="E185" s="114">
        <v>1145.97768165</v>
      </c>
      <c r="F185" s="114">
        <v>782.82548886000006</v>
      </c>
      <c r="G185" s="114">
        <v>648.49408472999994</v>
      </c>
      <c r="H185" s="114">
        <v>134.33140413000001</v>
      </c>
      <c r="I185" s="114">
        <v>83702.203891090016</v>
      </c>
      <c r="J185" s="114">
        <v>4541.5530255399999</v>
      </c>
      <c r="K185" s="114">
        <v>79160.650865550007</v>
      </c>
      <c r="L185" s="114">
        <v>186502.77310284</v>
      </c>
      <c r="M185" s="114">
        <v>183025.91282953002</v>
      </c>
      <c r="N185" s="114">
        <v>3476.8602733099997</v>
      </c>
      <c r="O185" s="114">
        <v>470.63694152999994</v>
      </c>
      <c r="P185" s="114">
        <v>977.15301634000002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14">
        <v>274927.89212549001</v>
      </c>
      <c r="C186" s="41">
        <v>1747.7075024999999</v>
      </c>
      <c r="D186" s="114">
        <v>561.44717862999994</v>
      </c>
      <c r="E186" s="114">
        <v>1186.2603238699999</v>
      </c>
      <c r="F186" s="114">
        <v>735.53587218999996</v>
      </c>
      <c r="G186" s="114">
        <v>640.31309202</v>
      </c>
      <c r="H186" s="114">
        <v>95.222780169999993</v>
      </c>
      <c r="I186" s="114">
        <v>83828.749177770005</v>
      </c>
      <c r="J186" s="114">
        <v>4130.1907698899995</v>
      </c>
      <c r="K186" s="114">
        <v>79698.558407880002</v>
      </c>
      <c r="L186" s="114">
        <v>188615.89957303001</v>
      </c>
      <c r="M186" s="114">
        <v>185237.36436782998</v>
      </c>
      <c r="N186" s="114">
        <v>3378.5352052000003</v>
      </c>
      <c r="O186" s="114">
        <v>532.27549362000002</v>
      </c>
      <c r="P186" s="114">
        <v>999.67547596999998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14">
        <v>274952.59672689001</v>
      </c>
      <c r="C187" s="41">
        <v>1523.7114265399998</v>
      </c>
      <c r="D187" s="114">
        <v>517.39150694</v>
      </c>
      <c r="E187" s="114">
        <v>1006.3199196</v>
      </c>
      <c r="F187" s="114">
        <v>611.78244242000005</v>
      </c>
      <c r="G187" s="114">
        <v>542.31996617000004</v>
      </c>
      <c r="H187" s="114">
        <v>69.462476249999995</v>
      </c>
      <c r="I187" s="114">
        <v>80014.0477178</v>
      </c>
      <c r="J187" s="114">
        <v>4199.9663467199998</v>
      </c>
      <c r="K187" s="114">
        <v>75814.081371080014</v>
      </c>
      <c r="L187" s="114">
        <v>192803.05514012999</v>
      </c>
      <c r="M187" s="114">
        <v>189472.75996508001</v>
      </c>
      <c r="N187" s="114">
        <v>3330.2951750499997</v>
      </c>
      <c r="O187" s="114">
        <v>440.84382784000002</v>
      </c>
      <c r="P187" s="114">
        <v>889.32939427999997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14">
        <v>281441.38456759998</v>
      </c>
      <c r="C188" s="41">
        <v>1500.0423300299999</v>
      </c>
      <c r="D188" s="114">
        <v>504.09875665999999</v>
      </c>
      <c r="E188" s="114">
        <v>995.94357337000008</v>
      </c>
      <c r="F188" s="114">
        <v>602.85761042999991</v>
      </c>
      <c r="G188" s="114">
        <v>535.96129564</v>
      </c>
      <c r="H188" s="114">
        <v>66.896314790000005</v>
      </c>
      <c r="I188" s="114">
        <v>83437.203151940004</v>
      </c>
      <c r="J188" s="114">
        <v>5021.6021540800011</v>
      </c>
      <c r="K188" s="114">
        <v>78415.600997860005</v>
      </c>
      <c r="L188" s="114">
        <v>195901.28147520003</v>
      </c>
      <c r="M188" s="114">
        <v>192457.96705178998</v>
      </c>
      <c r="N188" s="114">
        <v>3443.31442341</v>
      </c>
      <c r="O188" s="114">
        <v>456.91869076</v>
      </c>
      <c r="P188" s="114">
        <v>1096.3836383399998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14">
        <v>288534.25097194</v>
      </c>
      <c r="C189" s="41">
        <v>1604.11979447</v>
      </c>
      <c r="D189" s="114">
        <v>465.13963597999998</v>
      </c>
      <c r="E189" s="114">
        <v>1138.9801584900001</v>
      </c>
      <c r="F189" s="114">
        <v>632.89443982</v>
      </c>
      <c r="G189" s="114">
        <v>568.90804044000004</v>
      </c>
      <c r="H189" s="114">
        <v>63.986399380000002</v>
      </c>
      <c r="I189" s="114">
        <v>85418.159179120004</v>
      </c>
      <c r="J189" s="114">
        <v>5408.2400117799998</v>
      </c>
      <c r="K189" s="114">
        <v>80009.919167339991</v>
      </c>
      <c r="L189" s="114">
        <v>200879.07755853003</v>
      </c>
      <c r="M189" s="114">
        <v>197413.46806182002</v>
      </c>
      <c r="N189" s="114">
        <v>3465.6094967099998</v>
      </c>
      <c r="O189" s="114">
        <v>516.39231079000001</v>
      </c>
      <c r="P189" s="114">
        <v>1133.8352479300002</v>
      </c>
      <c r="Q189" s="41"/>
      <c r="R189" s="41"/>
      <c r="S189" s="41"/>
      <c r="T189" s="41"/>
      <c r="U189" s="41"/>
      <c r="V189" s="41"/>
    </row>
    <row r="190" spans="1:22">
      <c r="A190" s="8">
        <v>45992</v>
      </c>
      <c r="B190" s="114">
        <v>313507.09108619002</v>
      </c>
      <c r="C190" s="41">
        <v>2016.1247286199998</v>
      </c>
      <c r="D190" s="114">
        <v>469.96422980999995</v>
      </c>
      <c r="E190" s="114">
        <v>1546.16049881</v>
      </c>
      <c r="F190" s="114">
        <v>583.99318618000007</v>
      </c>
      <c r="G190" s="114">
        <v>511.85396383</v>
      </c>
      <c r="H190" s="114">
        <v>72.139222350000011</v>
      </c>
      <c r="I190" s="114">
        <v>100544.16837369</v>
      </c>
      <c r="J190" s="114">
        <v>8287.1359009099997</v>
      </c>
      <c r="K190" s="114">
        <v>92257.032472780003</v>
      </c>
      <c r="L190" s="114">
        <v>210362.80479769997</v>
      </c>
      <c r="M190" s="114">
        <v>207155.90319352999</v>
      </c>
      <c r="N190" s="114">
        <v>3206.9016041699997</v>
      </c>
      <c r="O190" s="114">
        <v>589.46569311000007</v>
      </c>
      <c r="P190" s="114">
        <v>984.16851544999997</v>
      </c>
      <c r="Q190" s="41"/>
      <c r="R190" s="41"/>
      <c r="S190" s="41"/>
      <c r="T190" s="41"/>
      <c r="U190" s="41"/>
      <c r="V190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2016-06-24T10:00:25Z</cp:lastPrinted>
  <dcterms:created xsi:type="dcterms:W3CDTF">2015-11-02T12:52:14Z</dcterms:created>
  <dcterms:modified xsi:type="dcterms:W3CDTF">2026-02-09T14:14:56Z</dcterms:modified>
</cp:coreProperties>
</file>