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NBU\004112\Desktop\"/>
    </mc:Choice>
  </mc:AlternateContent>
  <bookViews>
    <workbookView showSheetTabs="0" xWindow="-108" yWindow="-108" windowWidth="19428" windowHeight="10428"/>
  </bookViews>
  <sheets>
    <sheet name="0" sheetId="1" r:id="rId1"/>
    <sheet name="1" sheetId="12" r:id="rId2"/>
    <sheet name="2" sheetId="11" r:id="rId3"/>
  </sheets>
  <calcPr calcId="162913"/>
</workbook>
</file>

<file path=xl/calcChain.xml><?xml version="1.0" encoding="utf-8"?>
<calcChain xmlns="http://schemas.openxmlformats.org/spreadsheetml/2006/main">
  <c r="B17" i="11" l="1"/>
  <c r="B10" i="11"/>
  <c r="A1" i="11" l="1"/>
  <c r="A6" i="11" l="1"/>
  <c r="B34" i="11"/>
  <c r="B4" i="12"/>
  <c r="A5" i="11"/>
  <c r="A4" i="11"/>
  <c r="A1" i="12" l="1"/>
  <c r="I25" i="1" l="1"/>
  <c r="I20" i="1"/>
  <c r="I24" i="1"/>
  <c r="I23" i="1"/>
  <c r="I22" i="1"/>
  <c r="I19" i="1"/>
  <c r="I18" i="1"/>
  <c r="I17" i="1"/>
  <c r="I14" i="1"/>
  <c r="I5" i="1"/>
  <c r="E19" i="1" l="1"/>
  <c r="E5" i="1"/>
  <c r="I6" i="1" l="1"/>
  <c r="A2" i="11"/>
  <c r="A2" i="12"/>
  <c r="C5" i="1" l="1"/>
  <c r="B6" i="11" l="1"/>
  <c r="B12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6" i="11"/>
  <c r="B15" i="11"/>
  <c r="B14" i="11"/>
  <c r="B13" i="11"/>
  <c r="B11" i="11"/>
  <c r="B8" i="11"/>
  <c r="B9" i="11" l="1"/>
  <c r="B7" i="11"/>
</calcChain>
</file>

<file path=xl/sharedStrings.xml><?xml version="1.0" encoding="utf-8"?>
<sst xmlns="http://schemas.openxmlformats.org/spreadsheetml/2006/main" count="2625" uniqueCount="298">
  <si>
    <t>…</t>
  </si>
  <si>
    <t xml:space="preserve"> </t>
  </si>
  <si>
    <t>ENG</t>
  </si>
  <si>
    <t>УКР</t>
  </si>
  <si>
    <t>01.2010</t>
  </si>
  <si>
    <t>02.2010</t>
  </si>
  <si>
    <t>03.2010</t>
  </si>
  <si>
    <t>04.2010</t>
  </si>
  <si>
    <t>05.2010</t>
  </si>
  <si>
    <t>06.2010</t>
  </si>
  <si>
    <t>07.2010</t>
  </si>
  <si>
    <t>08.2010</t>
  </si>
  <si>
    <t>09.2010</t>
  </si>
  <si>
    <t>10.2010</t>
  </si>
  <si>
    <t>11.2010</t>
  </si>
  <si>
    <t>12.2010</t>
  </si>
  <si>
    <t>01.2011</t>
  </si>
  <si>
    <t>02.2011</t>
  </si>
  <si>
    <t>03.2011</t>
  </si>
  <si>
    <t>04.2011</t>
  </si>
  <si>
    <t>05.2011</t>
  </si>
  <si>
    <t>06.2011</t>
  </si>
  <si>
    <t>07.2011</t>
  </si>
  <si>
    <t>08.2011</t>
  </si>
  <si>
    <t>09.2011</t>
  </si>
  <si>
    <t>10.2011</t>
  </si>
  <si>
    <t>11.2011</t>
  </si>
  <si>
    <t>12.2011</t>
  </si>
  <si>
    <t>01.2012</t>
  </si>
  <si>
    <t>02.2012</t>
  </si>
  <si>
    <t>03.2012</t>
  </si>
  <si>
    <t>04.2012</t>
  </si>
  <si>
    <t>05.2012</t>
  </si>
  <si>
    <t>06.2012</t>
  </si>
  <si>
    <t>07.2012</t>
  </si>
  <si>
    <t>08.2012</t>
  </si>
  <si>
    <t>09.2012</t>
  </si>
  <si>
    <t>10.2012</t>
  </si>
  <si>
    <t>11.2012</t>
  </si>
  <si>
    <t>12.2012</t>
  </si>
  <si>
    <t>01.2013</t>
  </si>
  <si>
    <t>02.2013</t>
  </si>
  <si>
    <t>03.2013</t>
  </si>
  <si>
    <t>04.2013</t>
  </si>
  <si>
    <t>05.2013</t>
  </si>
  <si>
    <t>06.2013</t>
  </si>
  <si>
    <t>07.2013</t>
  </si>
  <si>
    <t>08.2013</t>
  </si>
  <si>
    <t>09.2013</t>
  </si>
  <si>
    <t>10.2013</t>
  </si>
  <si>
    <t>11.2013</t>
  </si>
  <si>
    <t>12.2013</t>
  </si>
  <si>
    <t>01.2014</t>
  </si>
  <si>
    <t>02.2014</t>
  </si>
  <si>
    <t>03.2014</t>
  </si>
  <si>
    <t>04.2014</t>
  </si>
  <si>
    <t>05.2014</t>
  </si>
  <si>
    <t>06.2014</t>
  </si>
  <si>
    <t>07.2014</t>
  </si>
  <si>
    <t>08.2014</t>
  </si>
  <si>
    <t>09.2014</t>
  </si>
  <si>
    <t>10.2014</t>
  </si>
  <si>
    <t>11.2014</t>
  </si>
  <si>
    <t>12.2014</t>
  </si>
  <si>
    <t>01.2015</t>
  </si>
  <si>
    <t>02.2015</t>
  </si>
  <si>
    <t>03.2015</t>
  </si>
  <si>
    <t>04.2015</t>
  </si>
  <si>
    <t>05.2015</t>
  </si>
  <si>
    <t>06.2015</t>
  </si>
  <si>
    <t>07.2015</t>
  </si>
  <si>
    <t>08.2015</t>
  </si>
  <si>
    <t>09.2015</t>
  </si>
  <si>
    <t>10.2015</t>
  </si>
  <si>
    <t>11.2015</t>
  </si>
  <si>
    <t>12.2015</t>
  </si>
  <si>
    <t>01.2016</t>
  </si>
  <si>
    <t>02.2016</t>
  </si>
  <si>
    <t>04.2009</t>
  </si>
  <si>
    <t>05.2009</t>
  </si>
  <si>
    <t>06.2009</t>
  </si>
  <si>
    <t>07.2009</t>
  </si>
  <si>
    <t>08.2009</t>
  </si>
  <si>
    <t>09.2009</t>
  </si>
  <si>
    <t>10.2009</t>
  </si>
  <si>
    <t>11.2009</t>
  </si>
  <si>
    <t>12.2009</t>
  </si>
  <si>
    <t>01.2009</t>
  </si>
  <si>
    <t>02.2009</t>
  </si>
  <si>
    <t>03.2009</t>
  </si>
  <si>
    <t>01.2008</t>
  </si>
  <si>
    <t>02.2008</t>
  </si>
  <si>
    <t>03.2008</t>
  </si>
  <si>
    <t>04.2008</t>
  </si>
  <si>
    <t>05.2008</t>
  </si>
  <si>
    <t>06.2008</t>
  </si>
  <si>
    <t>07.2008</t>
  </si>
  <si>
    <t>08.2008</t>
  </si>
  <si>
    <t>09.2008</t>
  </si>
  <si>
    <t>10.2008</t>
  </si>
  <si>
    <t>11.2008</t>
  </si>
  <si>
    <t>12.2008</t>
  </si>
  <si>
    <t>03.2016</t>
  </si>
  <si>
    <t>04.2016</t>
  </si>
  <si>
    <t>05.2016</t>
  </si>
  <si>
    <t>06.2016</t>
  </si>
  <si>
    <t>07.2016</t>
  </si>
  <si>
    <t>08.2016</t>
  </si>
  <si>
    <t>09.2016</t>
  </si>
  <si>
    <t>10.2016</t>
  </si>
  <si>
    <t>11.2016</t>
  </si>
  <si>
    <t>12.2016</t>
  </si>
  <si>
    <t>01.2017</t>
  </si>
  <si>
    <t>02.2017</t>
  </si>
  <si>
    <t>03.2017</t>
  </si>
  <si>
    <t>04.2017</t>
  </si>
  <si>
    <t>05.2017</t>
  </si>
  <si>
    <t>06.2017</t>
  </si>
  <si>
    <t>07.2017</t>
  </si>
  <si>
    <t>08.2017</t>
  </si>
  <si>
    <t>09.2017</t>
  </si>
  <si>
    <t>10.2017</t>
  </si>
  <si>
    <t>11.2017</t>
  </si>
  <si>
    <t>01.2018</t>
  </si>
  <si>
    <t>02.2018</t>
  </si>
  <si>
    <t>12.2018 ,</t>
  </si>
  <si>
    <t>77.9</t>
  </si>
  <si>
    <t>97.1</t>
  </si>
  <si>
    <t>98.1</t>
  </si>
  <si>
    <t>96.1</t>
  </si>
  <si>
    <t>90.8</t>
  </si>
  <si>
    <t>102.2</t>
  </si>
  <si>
    <t>97.6</t>
  </si>
  <si>
    <t>98.8</t>
  </si>
  <si>
    <t>95.5</t>
  </si>
  <si>
    <t>94.5</t>
  </si>
  <si>
    <t>90.1</t>
  </si>
  <si>
    <t>71.1</t>
  </si>
  <si>
    <t>92.2</t>
  </si>
  <si>
    <t>88.8</t>
  </si>
  <si>
    <t>90.7</t>
  </si>
  <si>
    <t>95.1</t>
  </si>
  <si>
    <t>96.2</t>
  </si>
  <si>
    <t>96.8</t>
  </si>
  <si>
    <t>95.3</t>
  </si>
  <si>
    <t>93.3</t>
  </si>
  <si>
    <t>94.2</t>
  </si>
  <si>
    <t>72.4</t>
  </si>
  <si>
    <t>81.2</t>
  </si>
  <si>
    <t>78.5</t>
  </si>
  <si>
    <t>75.6</t>
  </si>
  <si>
    <t>77.3</t>
  </si>
  <si>
    <t>79.3</t>
  </si>
  <si>
    <t>14.1</t>
  </si>
  <si>
    <t>13.3</t>
  </si>
  <si>
    <t>13.9</t>
  </si>
  <si>
    <t>14.6</t>
  </si>
  <si>
    <t>15.7</t>
  </si>
  <si>
    <t>46.9</t>
  </si>
  <si>
    <t>50.8</t>
  </si>
  <si>
    <t>56.6</t>
  </si>
  <si>
    <t>57.4</t>
  </si>
  <si>
    <t>93.5</t>
  </si>
  <si>
    <t>92.7</t>
  </si>
  <si>
    <t>92.6</t>
  </si>
  <si>
    <t>90.9</t>
  </si>
  <si>
    <t>89.9</t>
  </si>
  <si>
    <t>75.9</t>
  </si>
  <si>
    <t>81.1</t>
  </si>
  <si>
    <t>91.2</t>
  </si>
  <si>
    <t>86.2</t>
  </si>
  <si>
    <t>99.3</t>
  </si>
  <si>
    <t>103.1</t>
  </si>
  <si>
    <t>89.8</t>
  </si>
  <si>
    <t>81.5</t>
  </si>
  <si>
    <t>98.3</t>
  </si>
  <si>
    <t>100.6</t>
  </si>
  <si>
    <t>100.5</t>
  </si>
  <si>
    <t>100.3</t>
  </si>
  <si>
    <t>102.3</t>
  </si>
  <si>
    <t>104.3</t>
  </si>
  <si>
    <t>99.7</t>
  </si>
  <si>
    <t>122.2</t>
  </si>
  <si>
    <t>110.2</t>
  </si>
  <si>
    <t>108.1</t>
  </si>
  <si>
    <t>105.9</t>
  </si>
  <si>
    <t>40.7</t>
  </si>
  <si>
    <t>102.7</t>
  </si>
  <si>
    <t>84.2</t>
  </si>
  <si>
    <t>85.3</t>
  </si>
  <si>
    <t>99.8</t>
  </si>
  <si>
    <t>98.7</t>
  </si>
  <si>
    <t>98.4</t>
  </si>
  <si>
    <t>93.8</t>
  </si>
  <si>
    <t>85.8</t>
  </si>
  <si>
    <t>100.1</t>
  </si>
  <si>
    <t>93.1</t>
  </si>
  <si>
    <t>93.6</t>
  </si>
  <si>
    <t>95.6</t>
  </si>
  <si>
    <t>94.6</t>
  </si>
  <si>
    <t>95.8</t>
  </si>
  <si>
    <t>95.4</t>
  </si>
  <si>
    <t>93.4</t>
  </si>
  <si>
    <t>79.2</t>
  </si>
  <si>
    <t>88.1</t>
  </si>
  <si>
    <t>80.6</t>
  </si>
  <si>
    <t>86.5</t>
  </si>
  <si>
    <t>101.6</t>
  </si>
  <si>
    <t>101.4</t>
  </si>
  <si>
    <t>101.8</t>
  </si>
  <si>
    <t>69.9</t>
  </si>
  <si>
    <t>91.4</t>
  </si>
  <si>
    <t>91.1</t>
  </si>
  <si>
    <t>92.5</t>
  </si>
  <si>
    <t>91.3</t>
  </si>
  <si>
    <t>96.9</t>
  </si>
  <si>
    <t>97.8</t>
  </si>
  <si>
    <t>97.5</t>
  </si>
  <si>
    <t>98.5</t>
  </si>
  <si>
    <t>110.5</t>
  </si>
  <si>
    <t>105.8</t>
  </si>
  <si>
    <t>106.1</t>
  </si>
  <si>
    <t>103.3</t>
  </si>
  <si>
    <t>101.1</t>
  </si>
  <si>
    <t>94.3</t>
  </si>
  <si>
    <t>95.7</t>
  </si>
  <si>
    <t>93.9</t>
  </si>
  <si>
    <t>104.9</t>
  </si>
  <si>
    <t>103.5</t>
  </si>
  <si>
    <t>102.1</t>
  </si>
  <si>
    <t>59.6</t>
  </si>
  <si>
    <t>106.4</t>
  </si>
  <si>
    <t>94.7</t>
  </si>
  <si>
    <t>84.8</t>
  </si>
  <si>
    <t>83.4</t>
  </si>
  <si>
    <t>84.3</t>
  </si>
  <si>
    <t>96.6</t>
  </si>
  <si>
    <t>63.9</t>
  </si>
  <si>
    <t>104.6</t>
  </si>
  <si>
    <t>95.2</t>
  </si>
  <si>
    <t>89.2</t>
  </si>
  <si>
    <t>83.7</t>
  </si>
  <si>
    <t>78.3</t>
  </si>
  <si>
    <t>81.7</t>
  </si>
  <si>
    <t>94.1</t>
  </si>
  <si>
    <t>111.4</t>
  </si>
  <si>
    <t>110.4</t>
  </si>
  <si>
    <t>105.3</t>
  </si>
  <si>
    <t>103.2</t>
  </si>
  <si>
    <t>102.9</t>
  </si>
  <si>
    <t>73.3</t>
  </si>
  <si>
    <t>96.4</t>
  </si>
  <si>
    <t>88.5</t>
  </si>
  <si>
    <t>88.7</t>
  </si>
  <si>
    <t>87.6</t>
  </si>
  <si>
    <t>61.4</t>
  </si>
  <si>
    <t>78.6</t>
  </si>
  <si>
    <t>100.9</t>
  </si>
  <si>
    <t>99.4</t>
  </si>
  <si>
    <t>99.5</t>
  </si>
  <si>
    <t>92.1</t>
  </si>
  <si>
    <t>61.9</t>
  </si>
  <si>
    <t>87.7</t>
  </si>
  <si>
    <t>84.5</t>
  </si>
  <si>
    <t>112.1</t>
  </si>
  <si>
    <t>108.2</t>
  </si>
  <si>
    <t>107.1</t>
  </si>
  <si>
    <t>93.7</t>
  </si>
  <si>
    <t>103.4</t>
  </si>
  <si>
    <t>96.7</t>
  </si>
  <si>
    <t>100.7</t>
  </si>
  <si>
    <t>108.9</t>
  </si>
  <si>
    <t>55.7</t>
  </si>
  <si>
    <t>75.4</t>
  </si>
  <si>
    <t>71.5</t>
  </si>
  <si>
    <t>66.7</t>
  </si>
  <si>
    <t>70.1</t>
  </si>
  <si>
    <t>81.9</t>
  </si>
  <si>
    <t>79.9</t>
  </si>
  <si>
    <t>82.9</t>
  </si>
  <si>
    <t>81.8</t>
  </si>
  <si>
    <t>79.8</t>
  </si>
  <si>
    <t>46.5</t>
  </si>
  <si>
    <t>79.4</t>
  </si>
  <si>
    <t>88.2</t>
  </si>
  <si>
    <t>98.6</t>
  </si>
  <si>
    <t>86.9</t>
  </si>
  <si>
    <t>88.6</t>
  </si>
  <si>
    <t>87.5</t>
  </si>
  <si>
    <t>86.8</t>
  </si>
  <si>
    <t>79.7</t>
  </si>
  <si>
    <t>79.6</t>
  </si>
  <si>
    <t>89.6</t>
  </si>
  <si>
    <t>97.9</t>
  </si>
  <si>
    <t>94.9</t>
  </si>
  <si>
    <t>82.8</t>
  </si>
  <si>
    <t>92.3</t>
  </si>
  <si>
    <t>107.2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</si>
</sst>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/yyyy"/>
    <numFmt numFmtId="165" formatCode="0.0"/>
  </numFmts>
  <fonts count="27" x14ac:knownFonts="1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u/>
      <sz val="12"/>
      <color theme="10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theme="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i/>
      <u/>
      <sz val="10"/>
      <color rgb="FFC00000"/>
      <name val="Times New Roman"/>
      <family val="1"/>
      <charset val="204"/>
    </font>
    <font>
      <b/>
      <sz val="24"/>
      <name val="Times New Roman"/>
      <family val="1"/>
      <charset val="204"/>
    </font>
    <font>
      <sz val="12"/>
      <color theme="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rgb="FF002060"/>
      <name val="Times New Roman"/>
      <family val="1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8E4BC"/>
        <bgColor indexed="64"/>
      </patternFill>
    </fill>
    <fill>
      <patternFill patternType="solid">
        <fgColor rgb="FFC4D79B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6" tint="-0.499984740745262"/>
      </top>
      <bottom style="thick">
        <color theme="6" tint="-0.499984740745262"/>
      </bottom>
      <diagonal/>
    </border>
    <border>
      <left style="thin">
        <color indexed="64"/>
      </left>
      <right style="thin">
        <color indexed="64"/>
      </right>
      <top style="thick">
        <color theme="6" tint="-0.499984740745262"/>
      </top>
      <bottom style="thin">
        <color indexed="64"/>
      </bottom>
      <diagonal/>
    </border>
    <border>
      <left style="thick">
        <color rgb="FF005B2B"/>
      </left>
      <right style="thick">
        <color rgb="FF005B2B"/>
      </right>
      <top style="thick">
        <color rgb="FF005B2B"/>
      </top>
      <bottom/>
      <diagonal/>
    </border>
    <border>
      <left style="thick">
        <color rgb="FF005B2B"/>
      </left>
      <right style="thick">
        <color rgb="FF005B2B"/>
      </right>
      <top/>
      <bottom/>
      <diagonal/>
    </border>
    <border>
      <left style="thick">
        <color rgb="FF005B2B"/>
      </left>
      <right style="thick">
        <color rgb="FF005B2B"/>
      </right>
      <top/>
      <bottom style="thick">
        <color rgb="FF005B2B"/>
      </bottom>
      <diagonal/>
    </border>
    <border>
      <left style="thin">
        <color indexed="64"/>
      </left>
      <right/>
      <top/>
      <bottom style="thick">
        <color rgb="FF005B2B"/>
      </bottom>
      <diagonal/>
    </border>
    <border>
      <left/>
      <right/>
      <top/>
      <bottom style="thick">
        <color rgb="FF005B2B"/>
      </bottom>
      <diagonal/>
    </border>
    <border>
      <left style="medium">
        <color indexed="64"/>
      </left>
      <right/>
      <top/>
      <bottom style="thick">
        <color rgb="FF005B2B"/>
      </bottom>
      <diagonal/>
    </border>
    <border>
      <left style="thin">
        <color indexed="64"/>
      </left>
      <right style="thin">
        <color indexed="64"/>
      </right>
      <top/>
      <bottom style="thick">
        <color theme="6" tint="-0.499984740745262"/>
      </bottom>
      <diagonal/>
    </border>
    <border>
      <left style="medium">
        <color indexed="64"/>
      </left>
      <right/>
      <top style="medium">
        <color indexed="64"/>
      </top>
      <bottom style="thick">
        <color rgb="FF005B2B"/>
      </bottom>
      <diagonal/>
    </border>
    <border>
      <left/>
      <right style="medium">
        <color indexed="64"/>
      </right>
      <top style="medium">
        <color indexed="64"/>
      </top>
      <bottom style="thick">
        <color rgb="FF005B2B"/>
      </bottom>
      <diagonal/>
    </border>
    <border>
      <left style="thick">
        <color rgb="FF005B2B"/>
      </left>
      <right style="thick">
        <color rgb="FF005B2B"/>
      </right>
      <top style="thick">
        <color rgb="FF005B2B"/>
      </top>
      <bottom style="thick">
        <color rgb="FF005B2B"/>
      </bottom>
      <diagonal/>
    </border>
    <border>
      <left/>
      <right style="thick">
        <color rgb="FF005B2B"/>
      </right>
      <top style="thick">
        <color rgb="FF005B2B"/>
      </top>
      <bottom style="thick">
        <color rgb="FF005B2B"/>
      </bottom>
      <diagonal/>
    </border>
    <border>
      <left/>
      <right style="thick">
        <color rgb="FF005B2B"/>
      </right>
      <top/>
      <bottom style="thick">
        <color rgb="FF005B2B"/>
      </bottom>
      <diagonal/>
    </border>
    <border>
      <left/>
      <right style="thick">
        <color rgb="FF005B2B"/>
      </right>
      <top style="thick">
        <color rgb="FF005B2B"/>
      </top>
      <bottom/>
      <diagonal/>
    </border>
    <border>
      <left/>
      <right style="thick">
        <color rgb="FF005B2B"/>
      </right>
      <top/>
      <bottom/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15" fillId="0" borderId="0"/>
    <xf numFmtId="0" fontId="26" fillId="0" borderId="0"/>
    <xf numFmtId="0" fontId="26" fillId="0" borderId="0"/>
  </cellStyleXfs>
  <cellXfs count="88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8" fillId="0" borderId="0" xfId="0" applyFont="1"/>
    <xf numFmtId="0" fontId="12" fillId="0" borderId="0" xfId="1" applyFont="1" applyFill="1" applyBorder="1"/>
    <xf numFmtId="0" fontId="10" fillId="0" borderId="0" xfId="1" applyFont="1" applyFill="1" applyBorder="1"/>
    <xf numFmtId="0" fontId="10" fillId="0" borderId="0" xfId="1" applyFont="1"/>
    <xf numFmtId="165" fontId="6" fillId="0" borderId="0" xfId="0" applyNumberFormat="1" applyFont="1" applyFill="1" applyBorder="1" applyAlignment="1">
      <alignment horizontal="right"/>
    </xf>
    <xf numFmtId="165" fontId="6" fillId="0" borderId="7" xfId="0" applyNumberFormat="1" applyFont="1" applyFill="1" applyBorder="1" applyAlignment="1">
      <alignment horizontal="right"/>
    </xf>
    <xf numFmtId="165" fontId="6" fillId="0" borderId="16" xfId="0" applyNumberFormat="1" applyFont="1" applyFill="1" applyBorder="1" applyAlignment="1">
      <alignment horizontal="right"/>
    </xf>
    <xf numFmtId="165" fontId="6" fillId="0" borderId="15" xfId="0" applyNumberFormat="1" applyFont="1" applyFill="1" applyBorder="1" applyAlignment="1">
      <alignment horizontal="right"/>
    </xf>
    <xf numFmtId="0" fontId="8" fillId="0" borderId="0" xfId="0" applyFont="1" applyBorder="1"/>
    <xf numFmtId="0" fontId="3" fillId="0" borderId="0" xfId="0" applyFont="1" applyAlignment="1">
      <alignment horizontal="right"/>
    </xf>
    <xf numFmtId="0" fontId="3" fillId="0" borderId="15" xfId="0" applyFont="1" applyBorder="1" applyAlignment="1">
      <alignment horizontal="right"/>
    </xf>
    <xf numFmtId="165" fontId="16" fillId="0" borderId="7" xfId="0" applyNumberFormat="1" applyFont="1" applyFill="1" applyBorder="1" applyAlignment="1">
      <alignment horizontal="right"/>
    </xf>
    <xf numFmtId="165" fontId="16" fillId="0" borderId="0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165" fontId="6" fillId="0" borderId="0" xfId="3" applyNumberFormat="1" applyFont="1" applyFill="1" applyBorder="1" applyAlignment="1">
      <alignment horizontal="right"/>
    </xf>
    <xf numFmtId="0" fontId="21" fillId="0" borderId="0" xfId="1" applyFont="1" applyFill="1" applyBorder="1" applyAlignment="1" applyProtection="1">
      <alignment vertical="center"/>
      <protection hidden="1"/>
    </xf>
    <xf numFmtId="0" fontId="0" fillId="0" borderId="0" xfId="0" applyAlignment="1" applyProtection="1">
      <protection hidden="1"/>
    </xf>
    <xf numFmtId="0" fontId="3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8" fillId="0" borderId="0" xfId="0" applyFont="1" applyBorder="1" applyProtection="1">
      <protection hidden="1"/>
    </xf>
    <xf numFmtId="0" fontId="23" fillId="0" borderId="0" xfId="2" applyFont="1" applyProtection="1">
      <protection hidden="1"/>
    </xf>
    <xf numFmtId="0" fontId="13" fillId="0" borderId="0" xfId="0" applyFont="1" applyFill="1" applyBorder="1" applyAlignment="1" applyProtection="1">
      <alignment horizontal="center" vertical="center" wrapText="1"/>
      <protection hidden="1"/>
    </xf>
    <xf numFmtId="0" fontId="13" fillId="0" borderId="0" xfId="1" applyFont="1" applyFill="1" applyBorder="1" applyAlignment="1" applyProtection="1">
      <alignment horizontal="center" vertical="center"/>
      <protection hidden="1"/>
    </xf>
    <xf numFmtId="0" fontId="14" fillId="0" borderId="0" xfId="2" applyFont="1" applyProtection="1"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22" fillId="3" borderId="20" xfId="0" applyFont="1" applyFill="1" applyBorder="1" applyAlignment="1" applyProtection="1">
      <alignment horizontal="center" vertical="center" wrapText="1"/>
      <protection hidden="1"/>
    </xf>
    <xf numFmtId="0" fontId="11" fillId="3" borderId="11" xfId="1" applyFont="1" applyFill="1" applyBorder="1" applyAlignment="1" applyProtection="1">
      <alignment horizontal="center" vertical="center" wrapText="1"/>
      <protection hidden="1"/>
    </xf>
    <xf numFmtId="0" fontId="8" fillId="3" borderId="23" xfId="1" applyFont="1" applyFill="1" applyBorder="1" applyAlignment="1" applyProtection="1">
      <alignment horizontal="center" vertical="center"/>
      <protection hidden="1"/>
    </xf>
    <xf numFmtId="0" fontId="9" fillId="0" borderId="0" xfId="1" applyFont="1" applyFill="1" applyAlignment="1" applyProtection="1">
      <alignment horizontal="center" vertical="justify"/>
      <protection hidden="1"/>
    </xf>
    <xf numFmtId="0" fontId="10" fillId="0" borderId="20" xfId="1" applyFont="1" applyFill="1" applyBorder="1" applyAlignment="1" applyProtection="1">
      <alignment horizontal="center" vertical="center"/>
      <protection hidden="1"/>
    </xf>
    <xf numFmtId="0" fontId="10" fillId="0" borderId="21" xfId="1" applyFont="1" applyFill="1" applyBorder="1" applyAlignment="1" applyProtection="1">
      <alignment horizontal="center" vertical="center"/>
      <protection hidden="1"/>
    </xf>
    <xf numFmtId="0" fontId="8" fillId="0" borderId="15" xfId="0" applyFont="1" applyBorder="1" applyProtection="1">
      <protection hidden="1"/>
    </xf>
    <xf numFmtId="0" fontId="25" fillId="0" borderId="24" xfId="1" applyFont="1" applyFill="1" applyBorder="1" applyAlignment="1" applyProtection="1">
      <alignment horizontal="center" vertical="center"/>
      <protection hidden="1"/>
    </xf>
    <xf numFmtId="0" fontId="13" fillId="0" borderId="11" xfId="0" applyFont="1" applyFill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/>
      <protection hidden="1"/>
    </xf>
    <xf numFmtId="0" fontId="10" fillId="0" borderId="23" xfId="1" applyFont="1" applyFill="1" applyBorder="1" applyAlignment="1" applyProtection="1">
      <alignment horizontal="center" vertical="center"/>
      <protection hidden="1"/>
    </xf>
    <xf numFmtId="0" fontId="13" fillId="0" borderId="12" xfId="0" applyFont="1" applyFill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/>
      <protection hidden="1"/>
    </xf>
    <xf numFmtId="0" fontId="10" fillId="0" borderId="24" xfId="1" applyFont="1" applyFill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/>
      <protection hidden="1"/>
    </xf>
    <xf numFmtId="0" fontId="10" fillId="0" borderId="22" xfId="1" applyFont="1" applyFill="1" applyBorder="1" applyAlignment="1" applyProtection="1">
      <alignment horizontal="center" vertical="center"/>
      <protection hidden="1"/>
    </xf>
    <xf numFmtId="0" fontId="13" fillId="0" borderId="13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/>
      <protection hidden="1"/>
    </xf>
    <xf numFmtId="0" fontId="3" fillId="0" borderId="0" xfId="0" applyFont="1" applyBorder="1" applyProtection="1">
      <protection hidden="1"/>
    </xf>
    <xf numFmtId="0" fontId="25" fillId="0" borderId="22" xfId="1" applyFont="1" applyFill="1" applyBorder="1" applyAlignment="1" applyProtection="1">
      <alignment horizontal="center" vertical="center"/>
      <protection hidden="1"/>
    </xf>
    <xf numFmtId="0" fontId="8" fillId="0" borderId="11" xfId="0" applyFont="1" applyFill="1" applyBorder="1" applyAlignment="1" applyProtection="1">
      <alignment horizontal="center"/>
      <protection hidden="1"/>
    </xf>
    <xf numFmtId="0" fontId="8" fillId="0" borderId="24" xfId="0" applyFont="1" applyBorder="1" applyProtection="1">
      <protection hidden="1"/>
    </xf>
    <xf numFmtId="0" fontId="8" fillId="0" borderId="12" xfId="0" applyFont="1" applyFill="1" applyBorder="1" applyAlignment="1" applyProtection="1">
      <alignment horizontal="center"/>
      <protection hidden="1"/>
    </xf>
    <xf numFmtId="0" fontId="8" fillId="0" borderId="13" xfId="0" applyFont="1" applyFill="1" applyBorder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18" fillId="2" borderId="0" xfId="0" applyFont="1" applyFill="1" applyBorder="1" applyAlignment="1" applyProtection="1">
      <alignment vertical="center" wrapText="1"/>
      <protection hidden="1"/>
    </xf>
    <xf numFmtId="0" fontId="18" fillId="2" borderId="14" xfId="0" applyFont="1" applyFill="1" applyBorder="1" applyAlignment="1" applyProtection="1">
      <alignment vertical="center" wrapText="1"/>
      <protection hidden="1"/>
    </xf>
    <xf numFmtId="0" fontId="10" fillId="0" borderId="0" xfId="2" applyFont="1" applyAlignment="1" applyProtection="1">
      <alignment horizontal="center"/>
      <protection locked="0"/>
    </xf>
    <xf numFmtId="165" fontId="3" fillId="0" borderId="0" xfId="3" applyNumberFormat="1" applyFont="1"/>
    <xf numFmtId="165" fontId="3" fillId="0" borderId="0" xfId="0" applyNumberFormat="1" applyFont="1"/>
    <xf numFmtId="164" fontId="6" fillId="0" borderId="1" xfId="0" applyNumberFormat="1" applyFont="1" applyBorder="1" applyAlignment="1">
      <alignment horizontal="center"/>
    </xf>
    <xf numFmtId="165" fontId="16" fillId="0" borderId="1" xfId="0" applyNumberFormat="1" applyFont="1" applyBorder="1" applyAlignment="1">
      <alignment horizontal="center" vertical="center"/>
    </xf>
    <xf numFmtId="0" fontId="3" fillId="0" borderId="0" xfId="0" applyFont="1" applyBorder="1"/>
    <xf numFmtId="0" fontId="24" fillId="0" borderId="0" xfId="0" applyFont="1" applyAlignment="1" applyProtection="1">
      <alignment wrapText="1"/>
      <protection hidden="1"/>
    </xf>
    <xf numFmtId="165" fontId="3" fillId="0" borderId="0" xfId="0" applyNumberFormat="1" applyFont="1" applyAlignment="1">
      <alignment horizontal="right"/>
    </xf>
    <xf numFmtId="0" fontId="13" fillId="3" borderId="11" xfId="0" applyFont="1" applyFill="1" applyBorder="1" applyAlignment="1" applyProtection="1">
      <alignment horizontal="center" vertical="center" wrapText="1"/>
      <protection hidden="1"/>
    </xf>
    <xf numFmtId="0" fontId="13" fillId="3" borderId="12" xfId="0" applyFont="1" applyFill="1" applyBorder="1" applyAlignment="1" applyProtection="1">
      <alignment horizontal="center" vertical="center" wrapText="1"/>
      <protection hidden="1"/>
    </xf>
    <xf numFmtId="0" fontId="13" fillId="3" borderId="13" xfId="0" applyFont="1" applyFill="1" applyBorder="1" applyAlignment="1" applyProtection="1">
      <alignment horizontal="center" vertical="center" wrapText="1"/>
      <protection hidden="1"/>
    </xf>
    <xf numFmtId="0" fontId="11" fillId="3" borderId="12" xfId="1" applyFont="1" applyFill="1" applyBorder="1" applyAlignment="1" applyProtection="1">
      <alignment horizontal="center" vertical="center" wrapText="1"/>
      <protection hidden="1"/>
    </xf>
    <xf numFmtId="0" fontId="0" fillId="3" borderId="12" xfId="0" applyFill="1" applyBorder="1" applyAlignment="1" applyProtection="1">
      <alignment horizontal="center" vertical="center" wrapText="1"/>
      <protection hidden="1"/>
    </xf>
    <xf numFmtId="0" fontId="0" fillId="3" borderId="13" xfId="0" applyFill="1" applyBorder="1" applyAlignment="1" applyProtection="1">
      <alignment horizontal="center" vertical="center" wrapText="1"/>
      <protection hidden="1"/>
    </xf>
    <xf numFmtId="0" fontId="8" fillId="3" borderId="24" xfId="1" applyFont="1" applyFill="1" applyBorder="1" applyAlignment="1" applyProtection="1">
      <alignment horizontal="center" vertical="center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/>
      <protection hidden="1"/>
    </xf>
    <xf numFmtId="0" fontId="19" fillId="3" borderId="15" xfId="0" applyFont="1" applyFill="1" applyBorder="1" applyAlignment="1" applyProtection="1">
      <alignment horizontal="left" vertical="center" wrapText="1"/>
      <protection hidden="1"/>
    </xf>
    <xf numFmtId="0" fontId="20" fillId="3" borderId="15" xfId="0" applyFont="1" applyFill="1" applyBorder="1" applyAlignment="1" applyProtection="1">
      <protection hidden="1"/>
    </xf>
    <xf numFmtId="165" fontId="16" fillId="3" borderId="8" xfId="0" applyNumberFormat="1" applyFont="1" applyFill="1" applyBorder="1" applyAlignment="1" applyProtection="1">
      <alignment horizontal="center" vertical="center" wrapText="1"/>
      <protection hidden="1"/>
    </xf>
    <xf numFmtId="0" fontId="0" fillId="3" borderId="2" xfId="0" applyFill="1" applyBorder="1" applyAlignment="1" applyProtection="1">
      <protection hidden="1"/>
    </xf>
    <xf numFmtId="165" fontId="16" fillId="3" borderId="18" xfId="0" applyNumberFormat="1" applyFont="1" applyFill="1" applyBorder="1" applyAlignment="1" applyProtection="1">
      <alignment horizontal="center" vertical="center" wrapText="1"/>
      <protection hidden="1"/>
    </xf>
    <xf numFmtId="0" fontId="0" fillId="3" borderId="19" xfId="0" applyFill="1" applyBorder="1" applyAlignment="1" applyProtection="1">
      <protection hidden="1"/>
    </xf>
    <xf numFmtId="0" fontId="17" fillId="2" borderId="17" xfId="0" applyFont="1" applyFill="1" applyBorder="1" applyAlignment="1" applyProtection="1">
      <alignment horizontal="center" vertical="center" textRotation="90"/>
      <protection hidden="1"/>
    </xf>
    <xf numFmtId="0" fontId="17" fillId="2" borderId="9" xfId="0" applyFont="1" applyFill="1" applyBorder="1" applyAlignment="1" applyProtection="1">
      <alignment horizontal="center" vertical="center" textRotation="90"/>
      <protection hidden="1"/>
    </xf>
    <xf numFmtId="0" fontId="17" fillId="2" borderId="10" xfId="0" applyFont="1" applyFill="1" applyBorder="1" applyAlignment="1" applyProtection="1">
      <alignment horizontal="center" vertical="center" textRotation="90"/>
      <protection hidden="1"/>
    </xf>
    <xf numFmtId="165" fontId="19" fillId="3" borderId="6" xfId="0" applyNumberFormat="1" applyFont="1" applyFill="1" applyBorder="1" applyAlignment="1" applyProtection="1">
      <alignment horizontal="center" vertical="center" wrapText="1"/>
      <protection hidden="1"/>
    </xf>
    <xf numFmtId="165" fontId="19" fillId="3" borderId="3" xfId="0" applyNumberFormat="1" applyFont="1" applyFill="1" applyBorder="1" applyAlignment="1" applyProtection="1">
      <alignment horizontal="center" vertical="center" wrapText="1"/>
      <protection hidden="1"/>
    </xf>
    <xf numFmtId="165" fontId="19" fillId="3" borderId="4" xfId="0" applyNumberFormat="1" applyFont="1" applyFill="1" applyBorder="1" applyAlignment="1" applyProtection="1">
      <alignment horizontal="center" vertical="center" wrapText="1"/>
      <protection hidden="1"/>
    </xf>
    <xf numFmtId="165" fontId="19" fillId="3" borderId="5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0" applyNumberFormat="1" applyFont="1" applyAlignment="1">
      <alignment horizontal="right"/>
    </xf>
  </cellXfs>
  <cellStyles count="6">
    <cellStyle name="Гіперпосилання" xfId="1" builtinId="8"/>
    <cellStyle name="Звичайний" xfId="0" builtinId="0"/>
    <cellStyle name="Звичайний 2" xfId="4"/>
    <cellStyle name="Обычный 2" xfId="5"/>
    <cellStyle name="Обычный 65" xfId="3"/>
    <cellStyle name="Обычный_Forec table IMF style 39" xfId="2"/>
  </cellStyles>
  <dxfs count="0"/>
  <tableStyles count="0" defaultTableStyle="TableStyleMedium2" defaultPivotStyle="PivotStyleLight16"/>
  <colors>
    <mruColors>
      <color rgb="FF005B2B"/>
      <color rgb="FFD8E4BC"/>
      <color rgb="FFC4D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List" dx="16" fmlaLink="$A$1" fmlaRange="$A$2:$A$3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</xdr:colOff>
          <xdr:row>0</xdr:row>
          <xdr:rowOff>7620</xdr:rowOff>
        </xdr:from>
        <xdr:to>
          <xdr:col>0</xdr:col>
          <xdr:colOff>609600</xdr:colOff>
          <xdr:row>1</xdr:row>
          <xdr:rowOff>144780</xdr:rowOff>
        </xdr:to>
        <xdr:sp macro="" textlink="">
          <xdr:nvSpPr>
            <xdr:cNvPr id="1025" name="List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3190875</xdr:colOff>
      <xdr:row>4</xdr:row>
      <xdr:rowOff>466725</xdr:rowOff>
    </xdr:from>
    <xdr:to>
      <xdr:col>3</xdr:col>
      <xdr:colOff>838200</xdr:colOff>
      <xdr:row>4</xdr:row>
      <xdr:rowOff>466725</xdr:rowOff>
    </xdr:to>
    <xdr:cxnSp macro="">
      <xdr:nvCxnSpPr>
        <xdr:cNvPr id="6" name="Пряма зі стрілкою 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4953000" y="1419225"/>
          <a:ext cx="847725" cy="0"/>
        </a:xfrm>
        <a:prstGeom prst="straightConnector1">
          <a:avLst/>
        </a:prstGeom>
        <a:ln w="25400">
          <a:solidFill>
            <a:srgbClr val="005B2B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2083594</xdr:colOff>
      <xdr:row>4</xdr:row>
      <xdr:rowOff>488156</xdr:rowOff>
    </xdr:from>
    <xdr:to>
      <xdr:col>6</xdr:col>
      <xdr:colOff>595312</xdr:colOff>
      <xdr:row>4</xdr:row>
      <xdr:rowOff>488156</xdr:rowOff>
    </xdr:to>
    <xdr:cxnSp macro="">
      <xdr:nvCxnSpPr>
        <xdr:cNvPr id="7" name="Пряма зі стрілкою 2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7893844" y="4668573"/>
          <a:ext cx="1221051" cy="0"/>
        </a:xfrm>
        <a:prstGeom prst="straightConnector1">
          <a:avLst/>
        </a:prstGeom>
        <a:ln w="25400">
          <a:solidFill>
            <a:srgbClr val="005B2B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10584</xdr:colOff>
      <xdr:row>18</xdr:row>
      <xdr:rowOff>222250</xdr:rowOff>
    </xdr:from>
    <xdr:to>
      <xdr:col>7</xdr:col>
      <xdr:colOff>3968</xdr:colOff>
      <xdr:row>18</xdr:row>
      <xdr:rowOff>222250</xdr:rowOff>
    </xdr:to>
    <xdr:cxnSp macro="">
      <xdr:nvCxnSpPr>
        <xdr:cNvPr id="5" name="Пряма зі стрілкою 2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7916334" y="4783667"/>
          <a:ext cx="1221051" cy="0"/>
        </a:xfrm>
        <a:prstGeom prst="straightConnector1">
          <a:avLst/>
        </a:prstGeom>
        <a:ln w="25400">
          <a:solidFill>
            <a:srgbClr val="005B2B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10584</xdr:colOff>
      <xdr:row>4</xdr:row>
      <xdr:rowOff>476250</xdr:rowOff>
    </xdr:from>
    <xdr:to>
      <xdr:col>3</xdr:col>
      <xdr:colOff>814917</xdr:colOff>
      <xdr:row>17</xdr:row>
      <xdr:rowOff>116417</xdr:rowOff>
    </xdr:to>
    <xdr:cxnSp macro="">
      <xdr:nvCxnSpPr>
        <xdr:cNvPr id="8" name="Пряма зі стрілкою 2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4974167" y="4656667"/>
          <a:ext cx="804333" cy="2952750"/>
        </a:xfrm>
        <a:prstGeom prst="straightConnector1">
          <a:avLst/>
        </a:prstGeom>
        <a:ln w="25400">
          <a:solidFill>
            <a:srgbClr val="005B2B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Аркуш1"/>
  <dimension ref="A1:P31"/>
  <sheetViews>
    <sheetView showGridLines="0" tabSelected="1" zoomScale="80" zoomScaleNormal="80" workbookViewId="0"/>
  </sheetViews>
  <sheetFormatPr defaultColWidth="9.109375" defaultRowHeight="15.6" x14ac:dyDescent="0.3"/>
  <cols>
    <col min="1" max="1" width="17.44140625" style="4" customWidth="1"/>
    <col min="2" max="2" width="9.109375" style="4"/>
    <col min="3" max="3" width="48" style="4" customWidth="1"/>
    <col min="4" max="4" width="12.5546875" style="4" customWidth="1"/>
    <col min="5" max="5" width="31.44140625" style="4" customWidth="1"/>
    <col min="6" max="7" width="9.109375" style="4"/>
    <col min="8" max="8" width="9.44140625" style="4" customWidth="1"/>
    <col min="9" max="9" width="81.5546875" style="4" customWidth="1"/>
    <col min="10" max="15" width="9.109375" style="4"/>
    <col min="16" max="16" width="12" style="4" customWidth="1"/>
    <col min="17" max="17" width="9.109375" style="4"/>
    <col min="18" max="18" width="11.5546875" style="4" customWidth="1"/>
    <col min="19" max="16384" width="9.109375" style="4"/>
  </cols>
  <sheetData>
    <row r="1" spans="1:16" ht="14.1" customHeight="1" x14ac:dyDescent="0.3">
      <c r="A1" s="57">
        <v>1</v>
      </c>
      <c r="B1" s="23"/>
      <c r="C1" s="24"/>
      <c r="D1" s="23"/>
      <c r="E1" s="23"/>
      <c r="F1" s="23"/>
      <c r="G1" s="23"/>
      <c r="H1" s="23"/>
      <c r="I1" s="23"/>
      <c r="J1" s="23"/>
    </row>
    <row r="2" spans="1:16" ht="14.1" customHeight="1" x14ac:dyDescent="0.3">
      <c r="A2" s="25" t="s">
        <v>3</v>
      </c>
      <c r="B2" s="23"/>
      <c r="C2" s="24"/>
      <c r="D2" s="26"/>
      <c r="E2" s="27"/>
      <c r="F2" s="23"/>
      <c r="G2" s="23"/>
      <c r="H2" s="23"/>
      <c r="I2" s="23"/>
      <c r="J2" s="23"/>
    </row>
    <row r="3" spans="1:16" ht="17.25" customHeight="1" x14ac:dyDescent="0.35">
      <c r="A3" s="28" t="s">
        <v>2</v>
      </c>
      <c r="B3" s="23"/>
      <c r="C3" s="29"/>
      <c r="D3" s="26"/>
      <c r="E3" s="23"/>
      <c r="F3" s="23"/>
      <c r="G3" s="23"/>
      <c r="H3" s="23"/>
      <c r="I3" s="23"/>
      <c r="J3" s="23"/>
      <c r="P3" s="5"/>
    </row>
    <row r="4" spans="1:16" ht="17.25" customHeight="1" thickBot="1" x14ac:dyDescent="0.4">
      <c r="A4" s="28"/>
      <c r="B4" s="23"/>
      <c r="C4" s="29"/>
      <c r="D4" s="26"/>
      <c r="E4" s="23"/>
      <c r="F4" s="23"/>
      <c r="G4" s="23"/>
      <c r="H4" s="23"/>
      <c r="I4" s="23"/>
      <c r="J4" s="23"/>
      <c r="P4" s="5"/>
    </row>
    <row r="5" spans="1:16" ht="60" customHeight="1" thickTop="1" thickBot="1" x14ac:dyDescent="0.35">
      <c r="A5" s="23"/>
      <c r="B5" s="23"/>
      <c r="C5" s="30" t="str">
        <f>IF('0'!A1=1,"СІЛЬСЬКЕ ГОСПОДАРСТВО","AGRICULTURE")</f>
        <v>СІЛЬСЬКЕ ГОСПОДАРСТВО</v>
      </c>
      <c r="D5" s="26"/>
      <c r="E5" s="65" t="str">
        <f>IF('0'!A1=1,"Місяць","Month")</f>
        <v>Місяць</v>
      </c>
      <c r="F5" s="23"/>
      <c r="G5" s="24"/>
      <c r="H5" s="31">
        <v>1</v>
      </c>
      <c r="I5" s="32" t="str">
        <f>IF('0'!A1=1,"Обсяг продукції сільського господарства","Volume of agricultural production")</f>
        <v>Обсяг продукції сільського господарства</v>
      </c>
      <c r="J5" s="23"/>
      <c r="P5" s="6"/>
    </row>
    <row r="6" spans="1:16" ht="16.2" thickTop="1" x14ac:dyDescent="0.3">
      <c r="A6" s="23"/>
      <c r="B6" s="23"/>
      <c r="C6" s="23"/>
      <c r="D6" s="23"/>
      <c r="E6" s="66"/>
      <c r="F6" s="23"/>
      <c r="G6" s="24"/>
      <c r="H6" s="68">
        <v>2</v>
      </c>
      <c r="I6" s="71" t="str">
        <f>IF('0'!A1=1,"Індекс обсягу сільськогосподарського виробництва","Index volume of agricultural production")</f>
        <v>Індекс обсягу сільськогосподарського виробництва</v>
      </c>
      <c r="J6" s="23"/>
      <c r="P6" s="6"/>
    </row>
    <row r="7" spans="1:16" ht="12" customHeight="1" x14ac:dyDescent="0.3">
      <c r="A7" s="23"/>
      <c r="B7" s="23"/>
      <c r="C7" s="23"/>
      <c r="D7" s="23"/>
      <c r="E7" s="66"/>
      <c r="F7" s="23"/>
      <c r="G7" s="24"/>
      <c r="H7" s="69"/>
      <c r="I7" s="72"/>
      <c r="J7" s="23"/>
      <c r="P7" s="6"/>
    </row>
    <row r="8" spans="1:16" ht="30" customHeight="1" thickBot="1" x14ac:dyDescent="0.35">
      <c r="A8" s="23"/>
      <c r="B8" s="23"/>
      <c r="C8" s="23"/>
      <c r="D8" s="23"/>
      <c r="E8" s="67"/>
      <c r="F8" s="23"/>
      <c r="G8" s="24"/>
      <c r="H8" s="70"/>
      <c r="I8" s="73"/>
      <c r="J8" s="23"/>
      <c r="P8" s="6"/>
    </row>
    <row r="9" spans="1:16" ht="16.2" thickTop="1" x14ac:dyDescent="0.3">
      <c r="A9" s="23"/>
      <c r="B9" s="23"/>
      <c r="C9" s="23"/>
      <c r="D9" s="23"/>
      <c r="E9" s="23"/>
      <c r="F9" s="23"/>
      <c r="G9" s="23"/>
      <c r="H9" s="33"/>
      <c r="I9" s="23"/>
      <c r="J9" s="23"/>
      <c r="P9" s="7"/>
    </row>
    <row r="10" spans="1:16" x14ac:dyDescent="0.3">
      <c r="A10" s="23"/>
      <c r="B10" s="23"/>
      <c r="C10" s="23"/>
      <c r="D10" s="23"/>
      <c r="E10" s="23"/>
      <c r="F10" s="23"/>
      <c r="G10" s="23"/>
      <c r="H10" s="23"/>
      <c r="I10" s="23"/>
      <c r="J10" s="23"/>
    </row>
    <row r="11" spans="1:16" x14ac:dyDescent="0.3">
      <c r="A11" s="23"/>
      <c r="B11" s="23"/>
      <c r="C11" s="23"/>
      <c r="D11" s="23"/>
      <c r="E11" s="23"/>
      <c r="F11" s="23"/>
      <c r="G11" s="23"/>
      <c r="H11" s="24"/>
      <c r="I11" s="23"/>
      <c r="J11" s="23"/>
      <c r="K11" s="12"/>
      <c r="L11" s="12"/>
    </row>
    <row r="12" spans="1:16" x14ac:dyDescent="0.3">
      <c r="A12" s="23"/>
      <c r="B12" s="23"/>
      <c r="C12" s="23"/>
      <c r="D12" s="23"/>
      <c r="E12" s="23"/>
      <c r="F12" s="23"/>
      <c r="G12" s="23"/>
      <c r="H12" s="24"/>
      <c r="I12" s="23"/>
      <c r="J12" s="23"/>
    </row>
    <row r="13" spans="1:16" ht="16.2" thickBot="1" x14ac:dyDescent="0.35">
      <c r="A13" s="23"/>
      <c r="B13" s="23"/>
      <c r="C13" s="23"/>
      <c r="D13" s="23"/>
      <c r="E13" s="23"/>
      <c r="F13" s="23"/>
      <c r="G13" s="23"/>
      <c r="H13" s="23"/>
      <c r="I13" s="23"/>
      <c r="J13" s="23"/>
    </row>
    <row r="14" spans="1:16" ht="16.8" thickTop="1" thickBot="1" x14ac:dyDescent="0.35">
      <c r="A14" s="23"/>
      <c r="B14" s="23"/>
      <c r="C14" s="23"/>
      <c r="D14" s="23"/>
      <c r="E14" s="23"/>
      <c r="F14" s="23"/>
      <c r="G14" s="23"/>
      <c r="H14" s="34">
        <v>1</v>
      </c>
      <c r="I14" s="35" t="str">
        <f>IF('0'!A1=1,"Індекси обсягу сільськогосподарського виробництва, до попереднього року, %","Indices volume of agricultural production, to previous year, %")</f>
        <v>Індекси обсягу сільськогосподарського виробництва, до попереднього року, %</v>
      </c>
      <c r="J14" s="23"/>
    </row>
    <row r="15" spans="1:16" ht="16.2" thickTop="1" x14ac:dyDescent="0.3">
      <c r="A15" s="23"/>
      <c r="B15" s="23"/>
      <c r="C15" s="23"/>
      <c r="D15" s="23"/>
      <c r="E15" s="23"/>
      <c r="F15" s="23"/>
      <c r="G15" s="23"/>
      <c r="H15" s="23"/>
      <c r="I15" s="23"/>
      <c r="J15" s="23"/>
    </row>
    <row r="16" spans="1:16" ht="16.2" thickBot="1" x14ac:dyDescent="0.35">
      <c r="A16" s="23"/>
      <c r="B16" s="23"/>
      <c r="C16" s="23"/>
      <c r="D16" s="23"/>
      <c r="E16" s="23"/>
      <c r="F16" s="23"/>
      <c r="G16" s="23"/>
      <c r="H16" s="23"/>
      <c r="I16" s="36"/>
      <c r="J16" s="23"/>
    </row>
    <row r="17" spans="1:14" ht="16.8" thickTop="1" thickBot="1" x14ac:dyDescent="0.35">
      <c r="A17" s="23"/>
      <c r="B17" s="23"/>
      <c r="C17" s="23"/>
      <c r="D17" s="23"/>
      <c r="E17" s="23"/>
      <c r="F17" s="23"/>
      <c r="G17" s="23"/>
      <c r="H17" s="37"/>
      <c r="I17" s="35" t="str">
        <f>IF('0'!A1=1,"Індекси валової продукції за регіонами, до попереднього року, %:","Indices gross output by oblasts, to previous year, %:")</f>
        <v>Індекси валової продукції за регіонами, до попереднього року, %:</v>
      </c>
      <c r="J17" s="23"/>
    </row>
    <row r="18" spans="1:14" ht="16.5" customHeight="1" thickTop="1" x14ac:dyDescent="0.3">
      <c r="A18" s="23"/>
      <c r="B18" s="23"/>
      <c r="C18" s="23"/>
      <c r="D18" s="23"/>
      <c r="E18" s="38"/>
      <c r="F18" s="23"/>
      <c r="G18" s="23"/>
      <c r="H18" s="39">
        <v>2</v>
      </c>
      <c r="I18" s="40" t="str">
        <f>IF('0'!A1=1,"сільського господарства","agricultural productions")</f>
        <v>сільського господарства</v>
      </c>
      <c r="J18" s="23"/>
    </row>
    <row r="19" spans="1:14" ht="17.399999999999999" x14ac:dyDescent="0.3">
      <c r="A19" s="23"/>
      <c r="B19" s="23"/>
      <c r="C19" s="23"/>
      <c r="D19" s="23"/>
      <c r="E19" s="41" t="str">
        <f>IF('0'!A1=1,"Рік","Year")</f>
        <v>Рік</v>
      </c>
      <c r="F19" s="23"/>
      <c r="G19" s="23"/>
      <c r="H19" s="42">
        <v>3</v>
      </c>
      <c r="I19" s="43" t="str">
        <f>IF('0'!A1=1,"сільськогосподарських підприємств","agricultural enterprises")</f>
        <v>сільськогосподарських підприємств</v>
      </c>
      <c r="J19" s="23"/>
    </row>
    <row r="20" spans="1:14" ht="17.25" customHeight="1" thickBot="1" x14ac:dyDescent="0.35">
      <c r="A20" s="23"/>
      <c r="B20" s="23"/>
      <c r="C20" s="23"/>
      <c r="D20" s="23"/>
      <c r="E20" s="41"/>
      <c r="F20" s="23"/>
      <c r="G20" s="23"/>
      <c r="H20" s="44">
        <v>4</v>
      </c>
      <c r="I20" s="45" t="str">
        <f>IF('0'!A1=1,"господарств населення","households")</f>
        <v>господарств населення</v>
      </c>
      <c r="J20" s="23"/>
    </row>
    <row r="21" spans="1:14" ht="17.25" customHeight="1" thickTop="1" thickBot="1" x14ac:dyDescent="0.35">
      <c r="A21" s="23"/>
      <c r="B21" s="23"/>
      <c r="C21" s="23"/>
      <c r="D21" s="23"/>
      <c r="E21" s="46"/>
      <c r="F21" s="23"/>
      <c r="G21" s="23"/>
      <c r="H21" s="47"/>
      <c r="I21" s="48"/>
      <c r="J21" s="23"/>
    </row>
    <row r="22" spans="1:14" ht="17.25" customHeight="1" thickTop="1" thickBot="1" x14ac:dyDescent="0.35">
      <c r="A22" s="23"/>
      <c r="B22" s="23"/>
      <c r="C22" s="23"/>
      <c r="D22" s="23"/>
      <c r="E22" s="23"/>
      <c r="F22" s="23"/>
      <c r="G22" s="23"/>
      <c r="H22" s="49"/>
      <c r="I22" s="34" t="str">
        <f>IF('0'!A1=1, "Валова продукція за регіонами, млн.грн.:","Gross output by oblasts, mln.UAH:")</f>
        <v>Валова продукція за регіонами, млн.грн.:</v>
      </c>
      <c r="J22" s="23"/>
    </row>
    <row r="23" spans="1:14" ht="17.25" customHeight="1" thickTop="1" x14ac:dyDescent="0.3">
      <c r="A23" s="23"/>
      <c r="B23" s="23"/>
      <c r="C23" s="23"/>
      <c r="D23" s="23"/>
      <c r="E23" s="23"/>
      <c r="F23" s="23"/>
      <c r="G23" s="23"/>
      <c r="H23" s="50">
        <v>5</v>
      </c>
      <c r="I23" s="40" t="str">
        <f>IF('0'!A1=1,"сільського господарства","agricultural productions")</f>
        <v>сільського господарства</v>
      </c>
      <c r="J23" s="23"/>
    </row>
    <row r="24" spans="1:14" x14ac:dyDescent="0.3">
      <c r="A24" s="23"/>
      <c r="B24" s="23"/>
      <c r="C24" s="24"/>
      <c r="D24" s="24"/>
      <c r="E24" s="23"/>
      <c r="F24" s="24"/>
      <c r="G24" s="51"/>
      <c r="H24" s="52">
        <v>6</v>
      </c>
      <c r="I24" s="43" t="str">
        <f>IF('0'!A1=1,"сільськогосподарських підприємств","agricultural enterprises")</f>
        <v>сільськогосподарських підприємств</v>
      </c>
      <c r="J24" s="23"/>
    </row>
    <row r="25" spans="1:14" ht="16.2" thickBot="1" x14ac:dyDescent="0.35">
      <c r="A25" s="23"/>
      <c r="B25" s="23"/>
      <c r="C25" s="24"/>
      <c r="D25" s="24"/>
      <c r="E25" s="23"/>
      <c r="F25" s="23"/>
      <c r="G25" s="23"/>
      <c r="H25" s="53">
        <v>7</v>
      </c>
      <c r="I25" s="45" t="str">
        <f>IF('0'!A1=1,"господарств населення","households")</f>
        <v>господарств населення</v>
      </c>
      <c r="J25" s="23"/>
    </row>
    <row r="26" spans="1:14" ht="16.2" thickTop="1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</row>
    <row r="27" spans="1:14" x14ac:dyDescent="0.3">
      <c r="A27" s="23"/>
      <c r="B27" s="23"/>
      <c r="C27" s="23"/>
      <c r="D27" s="23"/>
      <c r="E27" s="23"/>
      <c r="F27" s="23"/>
      <c r="G27" s="23"/>
      <c r="H27" s="23"/>
      <c r="I27" s="23"/>
      <c r="J27" s="23"/>
      <c r="M27" s="12"/>
      <c r="N27" s="12"/>
    </row>
    <row r="28" spans="1:14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</row>
    <row r="29" spans="1:14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</row>
    <row r="30" spans="1:14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</row>
    <row r="31" spans="1:14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</row>
  </sheetData>
  <sheetProtection algorithmName="SHA-512" hashValue="gmoK2uh7eMUDJbjo7HJd9srsMxVXGZ1vPx4sXBUQnLDmSClrK/5JGYChjfRwBCEO8h3ydpB+dtIi6GGrEAmsLQ==" saltValue="XOBP6n8oVyaMX4Qf9F7/fw==" spinCount="100000" sheet="1" objects="1" scenarios="1"/>
  <mergeCells count="3">
    <mergeCell ref="E5:E8"/>
    <mergeCell ref="H6:H8"/>
    <mergeCell ref="I6:I8"/>
  </mergeCells>
  <hyperlinks>
    <hyperlink ref="H5" location="'1'!A1" display="'1'!A1"/>
    <hyperlink ref="H6:H7" location="'2'!A1" display="'2'!A1"/>
  </hyperlinks>
  <pageMargins left="0.7" right="0.7" top="0.75" bottom="0.75" header="0.3" footer="0.3"/>
  <pageSetup paperSize="9" orientation="portrait" horizontalDpi="4294967294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List Box 1">
              <controlPr defaultSize="0" autoLine="0" autoPict="0">
                <anchor moveWithCells="1">
                  <from>
                    <xdr:col>0</xdr:col>
                    <xdr:colOff>7620</xdr:colOff>
                    <xdr:row>0</xdr:row>
                    <xdr:rowOff>7620</xdr:rowOff>
                  </from>
                  <to>
                    <xdr:col>0</xdr:col>
                    <xdr:colOff>609600</xdr:colOff>
                    <xdr:row>1</xdr:row>
                    <xdr:rowOff>144780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Аркуш2"/>
  <dimension ref="A1:FN17"/>
  <sheetViews>
    <sheetView showGridLines="0" showRowColHeaders="0" zoomScale="90" zoomScaleNormal="90" workbookViewId="0">
      <pane xSplit="2" topLeftCell="EV1" activePane="topRight" state="frozen"/>
      <selection pane="topRight"/>
    </sheetView>
  </sheetViews>
  <sheetFormatPr defaultColWidth="9.109375" defaultRowHeight="13.8" x14ac:dyDescent="0.25"/>
  <cols>
    <col min="1" max="1" width="9.109375" style="1"/>
    <col min="2" max="2" width="45.5546875" style="1" customWidth="1"/>
    <col min="3" max="150" width="8.5546875" style="1" customWidth="1"/>
    <col min="151" max="151" width="9.109375" style="1"/>
    <col min="152" max="152" width="10.88671875" style="1" customWidth="1"/>
    <col min="153" max="153" width="10.5546875" style="1" customWidth="1"/>
    <col min="154" max="16384" width="9.109375" style="1"/>
  </cols>
  <sheetData>
    <row r="1" spans="1:170" ht="15" customHeight="1" x14ac:dyDescent="0.3">
      <c r="A1" s="19" t="str">
        <f>IF('0'!A1=1,"до змісту","to title")</f>
        <v>до змісту</v>
      </c>
      <c r="B1" s="20"/>
      <c r="C1" s="60" t="s">
        <v>90</v>
      </c>
      <c r="D1" s="60" t="s">
        <v>91</v>
      </c>
      <c r="E1" s="60" t="s">
        <v>92</v>
      </c>
      <c r="F1" s="60" t="s">
        <v>93</v>
      </c>
      <c r="G1" s="60" t="s">
        <v>94</v>
      </c>
      <c r="H1" s="60" t="s">
        <v>95</v>
      </c>
      <c r="I1" s="60" t="s">
        <v>96</v>
      </c>
      <c r="J1" s="60" t="s">
        <v>97</v>
      </c>
      <c r="K1" s="60" t="s">
        <v>98</v>
      </c>
      <c r="L1" s="60" t="s">
        <v>99</v>
      </c>
      <c r="M1" s="60" t="s">
        <v>100</v>
      </c>
      <c r="N1" s="60" t="s">
        <v>101</v>
      </c>
      <c r="O1" s="60" t="s">
        <v>87</v>
      </c>
      <c r="P1" s="60" t="s">
        <v>88</v>
      </c>
      <c r="Q1" s="60" t="s">
        <v>89</v>
      </c>
      <c r="R1" s="60" t="s">
        <v>78</v>
      </c>
      <c r="S1" s="60" t="s">
        <v>79</v>
      </c>
      <c r="T1" s="60" t="s">
        <v>80</v>
      </c>
      <c r="U1" s="60" t="s">
        <v>81</v>
      </c>
      <c r="V1" s="60" t="s">
        <v>82</v>
      </c>
      <c r="W1" s="60" t="s">
        <v>83</v>
      </c>
      <c r="X1" s="60" t="s">
        <v>84</v>
      </c>
      <c r="Y1" s="60" t="s">
        <v>85</v>
      </c>
      <c r="Z1" s="60" t="s">
        <v>86</v>
      </c>
      <c r="AA1" s="60" t="s">
        <v>4</v>
      </c>
      <c r="AB1" s="60" t="s">
        <v>5</v>
      </c>
      <c r="AC1" s="60" t="s">
        <v>6</v>
      </c>
      <c r="AD1" s="60" t="s">
        <v>7</v>
      </c>
      <c r="AE1" s="60" t="s">
        <v>8</v>
      </c>
      <c r="AF1" s="60" t="s">
        <v>9</v>
      </c>
      <c r="AG1" s="60" t="s">
        <v>10</v>
      </c>
      <c r="AH1" s="60" t="s">
        <v>11</v>
      </c>
      <c r="AI1" s="60" t="s">
        <v>12</v>
      </c>
      <c r="AJ1" s="60" t="s">
        <v>13</v>
      </c>
      <c r="AK1" s="60" t="s">
        <v>14</v>
      </c>
      <c r="AL1" s="60" t="s">
        <v>15</v>
      </c>
      <c r="AM1" s="60" t="s">
        <v>16</v>
      </c>
      <c r="AN1" s="60" t="s">
        <v>17</v>
      </c>
      <c r="AO1" s="60" t="s">
        <v>18</v>
      </c>
      <c r="AP1" s="60" t="s">
        <v>19</v>
      </c>
      <c r="AQ1" s="60" t="s">
        <v>20</v>
      </c>
      <c r="AR1" s="60" t="s">
        <v>21</v>
      </c>
      <c r="AS1" s="60" t="s">
        <v>22</v>
      </c>
      <c r="AT1" s="60" t="s">
        <v>23</v>
      </c>
      <c r="AU1" s="60" t="s">
        <v>24</v>
      </c>
      <c r="AV1" s="60" t="s">
        <v>25</v>
      </c>
      <c r="AW1" s="60" t="s">
        <v>26</v>
      </c>
      <c r="AX1" s="60" t="s">
        <v>27</v>
      </c>
      <c r="AY1" s="60" t="s">
        <v>28</v>
      </c>
      <c r="AZ1" s="60" t="s">
        <v>29</v>
      </c>
      <c r="BA1" s="60" t="s">
        <v>30</v>
      </c>
      <c r="BB1" s="60" t="s">
        <v>31</v>
      </c>
      <c r="BC1" s="60" t="s">
        <v>32</v>
      </c>
      <c r="BD1" s="60" t="s">
        <v>33</v>
      </c>
      <c r="BE1" s="60" t="s">
        <v>34</v>
      </c>
      <c r="BF1" s="60" t="s">
        <v>35</v>
      </c>
      <c r="BG1" s="60" t="s">
        <v>36</v>
      </c>
      <c r="BH1" s="60" t="s">
        <v>37</v>
      </c>
      <c r="BI1" s="60" t="s">
        <v>38</v>
      </c>
      <c r="BJ1" s="60" t="s">
        <v>39</v>
      </c>
      <c r="BK1" s="60" t="s">
        <v>40</v>
      </c>
      <c r="BL1" s="60" t="s">
        <v>41</v>
      </c>
      <c r="BM1" s="60" t="s">
        <v>42</v>
      </c>
      <c r="BN1" s="60" t="s">
        <v>43</v>
      </c>
      <c r="BO1" s="60" t="s">
        <v>44</v>
      </c>
      <c r="BP1" s="60" t="s">
        <v>45</v>
      </c>
      <c r="BQ1" s="60" t="s">
        <v>46</v>
      </c>
      <c r="BR1" s="60" t="s">
        <v>47</v>
      </c>
      <c r="BS1" s="60" t="s">
        <v>48</v>
      </c>
      <c r="BT1" s="60" t="s">
        <v>49</v>
      </c>
      <c r="BU1" s="60" t="s">
        <v>50</v>
      </c>
      <c r="BV1" s="60" t="s">
        <v>51</v>
      </c>
      <c r="BW1" s="60" t="s">
        <v>52</v>
      </c>
      <c r="BX1" s="60" t="s">
        <v>53</v>
      </c>
      <c r="BY1" s="60" t="s">
        <v>54</v>
      </c>
      <c r="BZ1" s="60" t="s">
        <v>55</v>
      </c>
      <c r="CA1" s="60" t="s">
        <v>56</v>
      </c>
      <c r="CB1" s="60" t="s">
        <v>57</v>
      </c>
      <c r="CC1" s="60" t="s">
        <v>58</v>
      </c>
      <c r="CD1" s="60" t="s">
        <v>59</v>
      </c>
      <c r="CE1" s="60" t="s">
        <v>60</v>
      </c>
      <c r="CF1" s="60" t="s">
        <v>61</v>
      </c>
      <c r="CG1" s="60" t="s">
        <v>62</v>
      </c>
      <c r="CH1" s="60" t="s">
        <v>63</v>
      </c>
      <c r="CI1" s="60" t="s">
        <v>64</v>
      </c>
      <c r="CJ1" s="60" t="s">
        <v>65</v>
      </c>
      <c r="CK1" s="60" t="s">
        <v>66</v>
      </c>
      <c r="CL1" s="60" t="s">
        <v>67</v>
      </c>
      <c r="CM1" s="60" t="s">
        <v>68</v>
      </c>
      <c r="CN1" s="60" t="s">
        <v>69</v>
      </c>
      <c r="CO1" s="60" t="s">
        <v>70</v>
      </c>
      <c r="CP1" s="60" t="s">
        <v>71</v>
      </c>
      <c r="CQ1" s="60" t="s">
        <v>72</v>
      </c>
      <c r="CR1" s="60" t="s">
        <v>73</v>
      </c>
      <c r="CS1" s="60" t="s">
        <v>74</v>
      </c>
      <c r="CT1" s="60" t="s">
        <v>75</v>
      </c>
      <c r="CU1" s="60" t="s">
        <v>76</v>
      </c>
      <c r="CV1" s="60" t="s">
        <v>77</v>
      </c>
      <c r="CW1" s="60" t="s">
        <v>102</v>
      </c>
      <c r="CX1" s="60" t="s">
        <v>103</v>
      </c>
      <c r="CY1" s="60" t="s">
        <v>104</v>
      </c>
      <c r="CZ1" s="60" t="s">
        <v>105</v>
      </c>
      <c r="DA1" s="60" t="s">
        <v>106</v>
      </c>
      <c r="DB1" s="60" t="s">
        <v>107</v>
      </c>
      <c r="DC1" s="60" t="s">
        <v>108</v>
      </c>
      <c r="DD1" s="60" t="s">
        <v>109</v>
      </c>
      <c r="DE1" s="60" t="s">
        <v>110</v>
      </c>
      <c r="DF1" s="60" t="s">
        <v>111</v>
      </c>
      <c r="DG1" s="60" t="s">
        <v>112</v>
      </c>
      <c r="DH1" s="60" t="s">
        <v>113</v>
      </c>
      <c r="DI1" s="60" t="s">
        <v>114</v>
      </c>
      <c r="DJ1" s="60" t="s">
        <v>115</v>
      </c>
      <c r="DK1" s="60" t="s">
        <v>116</v>
      </c>
      <c r="DL1" s="60" t="s">
        <v>117</v>
      </c>
      <c r="DM1" s="60" t="s">
        <v>118</v>
      </c>
      <c r="DN1" s="60" t="s">
        <v>119</v>
      </c>
      <c r="DO1" s="60" t="s">
        <v>120</v>
      </c>
      <c r="DP1" s="60" t="s">
        <v>121</v>
      </c>
      <c r="DQ1" s="60" t="s">
        <v>122</v>
      </c>
      <c r="DR1" s="60">
        <v>43070</v>
      </c>
      <c r="DS1" s="60" t="s">
        <v>123</v>
      </c>
      <c r="DT1" s="60" t="s">
        <v>124</v>
      </c>
      <c r="DU1" s="60">
        <v>43160</v>
      </c>
      <c r="DV1" s="60">
        <v>43191</v>
      </c>
      <c r="DW1" s="60">
        <v>43221</v>
      </c>
      <c r="DX1" s="60">
        <v>43252</v>
      </c>
      <c r="DY1" s="60">
        <v>43282</v>
      </c>
      <c r="DZ1" s="60">
        <v>43313</v>
      </c>
      <c r="EA1" s="60">
        <v>43344</v>
      </c>
      <c r="EB1" s="60">
        <v>43374</v>
      </c>
      <c r="EC1" s="60">
        <v>43405</v>
      </c>
      <c r="ED1" s="60" t="s">
        <v>125</v>
      </c>
      <c r="EE1" s="60">
        <v>43466</v>
      </c>
      <c r="EF1" s="60">
        <v>43497</v>
      </c>
      <c r="EG1" s="60">
        <v>43525</v>
      </c>
      <c r="EH1" s="60">
        <v>43556</v>
      </c>
      <c r="EI1" s="60">
        <v>43586</v>
      </c>
      <c r="EJ1" s="60">
        <v>43617</v>
      </c>
      <c r="EK1" s="60">
        <v>43647</v>
      </c>
      <c r="EL1" s="60">
        <v>43678</v>
      </c>
      <c r="EM1" s="60">
        <v>43709</v>
      </c>
      <c r="EN1" s="60">
        <v>43739</v>
      </c>
      <c r="EO1" s="60">
        <v>43770</v>
      </c>
      <c r="EP1" s="60">
        <v>43800</v>
      </c>
      <c r="EQ1" s="60">
        <v>43831</v>
      </c>
      <c r="ER1" s="60">
        <v>43862</v>
      </c>
      <c r="ES1" s="60">
        <v>43891</v>
      </c>
      <c r="ET1" s="60">
        <v>43922</v>
      </c>
      <c r="EU1" s="60">
        <v>43952</v>
      </c>
      <c r="EV1" s="60">
        <v>43983</v>
      </c>
      <c r="EW1" s="60">
        <v>44013</v>
      </c>
      <c r="EX1" s="60">
        <v>44044</v>
      </c>
      <c r="EY1" s="60">
        <v>44075</v>
      </c>
      <c r="EZ1" s="60">
        <v>44105</v>
      </c>
      <c r="FA1" s="60">
        <v>44136</v>
      </c>
      <c r="FB1" s="60">
        <v>44166</v>
      </c>
      <c r="FC1" s="60">
        <v>44197</v>
      </c>
      <c r="FD1" s="60">
        <v>44228</v>
      </c>
      <c r="FE1" s="60">
        <v>44256</v>
      </c>
      <c r="FF1" s="60">
        <v>44287</v>
      </c>
      <c r="FG1" s="60">
        <v>44317</v>
      </c>
      <c r="FH1" s="60">
        <v>44348</v>
      </c>
      <c r="FI1" s="60">
        <v>44378</v>
      </c>
      <c r="FJ1" s="60">
        <v>44409</v>
      </c>
      <c r="FK1" s="60">
        <v>44440</v>
      </c>
      <c r="FL1" s="60">
        <v>44470</v>
      </c>
      <c r="FM1" s="60">
        <v>44501</v>
      </c>
      <c r="FN1" s="60">
        <v>44531</v>
      </c>
    </row>
    <row r="2" spans="1:170" ht="53.25" customHeight="1" thickBot="1" x14ac:dyDescent="0.35">
      <c r="A2" s="74" t="str">
        <f>IF('0'!A1=1,"Обсяг продукції сільського господарства, кумулятивно з початку року (у фактичних цінах, млрд.грн.)* ","Volume of agricultural production, cumulatively from the beginning of year (in fact prices, bln.UAH)*")</f>
        <v xml:space="preserve">Обсяг продукції сільського господарства, кумулятивно з початку року (у фактичних цінах, млрд.грн.)* </v>
      </c>
      <c r="B2" s="75"/>
      <c r="C2" s="61">
        <v>3.37</v>
      </c>
      <c r="D2" s="61">
        <v>7.1</v>
      </c>
      <c r="E2" s="61">
        <v>10.8</v>
      </c>
      <c r="F2" s="61">
        <v>16.97</v>
      </c>
      <c r="G2" s="61">
        <v>24.5</v>
      </c>
      <c r="H2" s="61">
        <v>34.130000000000003</v>
      </c>
      <c r="I2" s="61">
        <v>78.099999999999994</v>
      </c>
      <c r="J2" s="61">
        <v>105.9</v>
      </c>
      <c r="K2" s="61">
        <v>115.74</v>
      </c>
      <c r="L2" s="61">
        <v>126.502</v>
      </c>
      <c r="M2" s="61">
        <v>139.38499999999999</v>
      </c>
      <c r="N2" s="61">
        <v>152.21</v>
      </c>
      <c r="O2" s="61">
        <v>3.57</v>
      </c>
      <c r="P2" s="61">
        <v>7.6</v>
      </c>
      <c r="Q2" s="61">
        <v>11.5</v>
      </c>
      <c r="R2" s="61">
        <v>18.3</v>
      </c>
      <c r="S2" s="61">
        <v>25.7</v>
      </c>
      <c r="T2" s="61">
        <v>32.909999999999997</v>
      </c>
      <c r="U2" s="61">
        <v>74.88</v>
      </c>
      <c r="V2" s="61">
        <v>105.3</v>
      </c>
      <c r="W2" s="61">
        <v>118.28</v>
      </c>
      <c r="X2" s="61">
        <v>125.7</v>
      </c>
      <c r="Y2" s="61">
        <v>140.16</v>
      </c>
      <c r="Z2" s="61">
        <v>153.80000000000001</v>
      </c>
      <c r="AA2" s="61">
        <v>4.3499999999999996</v>
      </c>
      <c r="AB2" s="61">
        <v>9.35</v>
      </c>
      <c r="AC2" s="61">
        <v>14.1</v>
      </c>
      <c r="AD2" s="61">
        <v>21.9</v>
      </c>
      <c r="AE2" s="61">
        <v>30.9</v>
      </c>
      <c r="AF2" s="61">
        <v>39.14</v>
      </c>
      <c r="AG2" s="61">
        <v>85.245000000000005</v>
      </c>
      <c r="AH2" s="61">
        <v>116.7</v>
      </c>
      <c r="AI2" s="61">
        <v>140.5</v>
      </c>
      <c r="AJ2" s="61">
        <v>150.30000000000001</v>
      </c>
      <c r="AK2" s="61">
        <v>167.6</v>
      </c>
      <c r="AL2" s="61">
        <v>189.405</v>
      </c>
      <c r="AM2" s="61">
        <v>5.3</v>
      </c>
      <c r="AN2" s="61">
        <v>11.23</v>
      </c>
      <c r="AO2" s="61">
        <v>16.276</v>
      </c>
      <c r="AP2" s="61">
        <v>25.193999999999999</v>
      </c>
      <c r="AQ2" s="61">
        <v>35.704999999999998</v>
      </c>
      <c r="AR2" s="61">
        <v>45.429000000000002</v>
      </c>
      <c r="AS2" s="61">
        <v>105.38800000000001</v>
      </c>
      <c r="AT2" s="61">
        <v>147.16900000000001</v>
      </c>
      <c r="AU2" s="61">
        <v>181.52199999999999</v>
      </c>
      <c r="AV2" s="61">
        <v>203.304</v>
      </c>
      <c r="AW2" s="61">
        <v>225.62799999999999</v>
      </c>
      <c r="AX2" s="61">
        <v>253.56899999999999</v>
      </c>
      <c r="AY2" s="61">
        <v>6.1</v>
      </c>
      <c r="AZ2" s="61">
        <v>13.05</v>
      </c>
      <c r="BA2" s="61">
        <v>18.974</v>
      </c>
      <c r="BB2" s="61">
        <v>29.443000000000001</v>
      </c>
      <c r="BC2" s="61">
        <v>41.825000000000003</v>
      </c>
      <c r="BD2" s="61">
        <v>54.314999999999998</v>
      </c>
      <c r="BE2" s="61">
        <v>107.42100000000001</v>
      </c>
      <c r="BF2" s="61">
        <v>147.572</v>
      </c>
      <c r="BG2" s="61">
        <v>181.31899999999999</v>
      </c>
      <c r="BH2" s="61">
        <v>203.60400000000001</v>
      </c>
      <c r="BI2" s="61">
        <v>228.1</v>
      </c>
      <c r="BJ2" s="61">
        <v>261.8</v>
      </c>
      <c r="BK2" s="61">
        <v>6.74</v>
      </c>
      <c r="BL2" s="61">
        <v>14.58</v>
      </c>
      <c r="BM2" s="61">
        <v>21.27</v>
      </c>
      <c r="BN2" s="61">
        <v>32.301000000000002</v>
      </c>
      <c r="BO2" s="61">
        <v>45.72</v>
      </c>
      <c r="BP2" s="61">
        <v>65.215999999999994</v>
      </c>
      <c r="BQ2" s="61">
        <v>128.74600000000001</v>
      </c>
      <c r="BR2" s="61">
        <v>173.167</v>
      </c>
      <c r="BS2" s="61">
        <v>191.66800000000001</v>
      </c>
      <c r="BT2" s="61">
        <v>230.47300000000001</v>
      </c>
      <c r="BU2" s="61">
        <v>262.64999999999998</v>
      </c>
      <c r="BV2" s="61">
        <v>299.10000000000002</v>
      </c>
      <c r="BW2" s="61">
        <v>7.2149999999999999</v>
      </c>
      <c r="BX2" s="61">
        <v>16.02</v>
      </c>
      <c r="BY2" s="61">
        <v>23.27</v>
      </c>
      <c r="BZ2" s="61">
        <v>34.93</v>
      </c>
      <c r="CA2" s="61">
        <v>50.536999999999999</v>
      </c>
      <c r="CB2" s="61">
        <v>66.141000000000005</v>
      </c>
      <c r="CC2" s="61">
        <v>141.33000000000001</v>
      </c>
      <c r="CD2" s="61">
        <v>200.5</v>
      </c>
      <c r="CE2" s="61">
        <v>253.7</v>
      </c>
      <c r="CF2" s="61">
        <v>287.39</v>
      </c>
      <c r="CG2" s="61">
        <v>335.95</v>
      </c>
      <c r="CH2" s="61">
        <v>371.2</v>
      </c>
      <c r="CI2" s="61">
        <v>9.7050000000000001</v>
      </c>
      <c r="CJ2" s="61">
        <v>21.754000000000001</v>
      </c>
      <c r="CK2" s="61">
        <v>34.799999999999997</v>
      </c>
      <c r="CL2" s="61">
        <v>53.543999999999997</v>
      </c>
      <c r="CM2" s="61">
        <v>75.298000000000002</v>
      </c>
      <c r="CN2" s="61">
        <v>94.197000000000003</v>
      </c>
      <c r="CO2" s="61">
        <v>210.03299999999999</v>
      </c>
      <c r="CP2" s="61">
        <v>290.67</v>
      </c>
      <c r="CQ2" s="61">
        <v>369.71</v>
      </c>
      <c r="CR2" s="61">
        <v>430.05</v>
      </c>
      <c r="CS2" s="61">
        <v>493.04</v>
      </c>
      <c r="CT2" s="61">
        <v>544.19299999999998</v>
      </c>
      <c r="CU2" s="61">
        <v>11.77</v>
      </c>
      <c r="CV2" s="61">
        <v>25.1</v>
      </c>
      <c r="CW2" s="61">
        <v>38.799999999999997</v>
      </c>
      <c r="CX2" s="61">
        <v>57.6</v>
      </c>
      <c r="CY2" s="61">
        <v>80.897000000000006</v>
      </c>
      <c r="CZ2" s="61">
        <v>100.489</v>
      </c>
      <c r="DA2" s="61">
        <v>227.55</v>
      </c>
      <c r="DB2" s="61">
        <v>312.22899999999998</v>
      </c>
      <c r="DC2" s="61">
        <v>405.12599999999998</v>
      </c>
      <c r="DD2" s="61">
        <v>485.41800000000001</v>
      </c>
      <c r="DE2" s="61">
        <v>554.51800000000003</v>
      </c>
      <c r="DF2" s="61">
        <v>631.10500000000002</v>
      </c>
      <c r="DG2" s="61">
        <v>13.039</v>
      </c>
      <c r="DH2" s="61">
        <v>28.053999999999998</v>
      </c>
      <c r="DI2" s="61">
        <v>43.494999999999997</v>
      </c>
      <c r="DJ2" s="61">
        <v>64.850999999999999</v>
      </c>
      <c r="DK2" s="61">
        <v>89.4</v>
      </c>
      <c r="DL2" s="61">
        <v>108.4147</v>
      </c>
      <c r="DM2" s="61">
        <v>245.07499999999999</v>
      </c>
      <c r="DN2" s="61">
        <v>344.654</v>
      </c>
      <c r="DO2" s="61">
        <v>444.53</v>
      </c>
      <c r="DP2" s="61">
        <v>526.05100000000004</v>
      </c>
      <c r="DQ2" s="61">
        <v>599.89800000000002</v>
      </c>
      <c r="DR2" s="61">
        <v>690.89499999999998</v>
      </c>
      <c r="DS2" s="61">
        <v>15.343999999999999</v>
      </c>
      <c r="DT2" s="61">
        <v>31.603000000000002</v>
      </c>
      <c r="DU2" s="61">
        <v>49.578000000000003</v>
      </c>
      <c r="DV2" s="61">
        <v>74.209999999999994</v>
      </c>
      <c r="DW2" s="61">
        <v>102.598</v>
      </c>
      <c r="DX2" s="61">
        <v>136.78200000000001</v>
      </c>
      <c r="DY2" s="61">
        <v>269.8</v>
      </c>
      <c r="DZ2" s="61">
        <v>394.32299999999998</v>
      </c>
      <c r="EA2" s="61">
        <v>524.84299999999996</v>
      </c>
      <c r="EB2" s="61">
        <v>635.06200000000001</v>
      </c>
      <c r="EC2" s="61">
        <v>713.70500000000004</v>
      </c>
      <c r="ED2" s="61">
        <v>843.29499999999996</v>
      </c>
      <c r="EE2" s="61">
        <v>16.498999999999999</v>
      </c>
      <c r="EF2" s="61">
        <v>33.918999999999997</v>
      </c>
      <c r="EG2" s="61">
        <v>52.417000000000002</v>
      </c>
      <c r="EH2" s="61">
        <v>75.97</v>
      </c>
      <c r="EI2" s="61">
        <v>103.86</v>
      </c>
      <c r="EJ2" s="61">
        <v>142.54400000000001</v>
      </c>
      <c r="EK2" s="61">
        <v>296.13299999999998</v>
      </c>
      <c r="EL2" s="61">
        <v>405.57400000000001</v>
      </c>
      <c r="EM2" s="61">
        <v>539.13599999999997</v>
      </c>
      <c r="EN2" s="61">
        <v>634.06500000000005</v>
      </c>
      <c r="EO2" s="61">
        <v>726.52099999999996</v>
      </c>
      <c r="EP2" s="61">
        <v>840.62900000000002</v>
      </c>
      <c r="EQ2" s="61">
        <v>16.04</v>
      </c>
      <c r="ER2" s="61">
        <v>33.545000000000002</v>
      </c>
      <c r="ES2" s="61">
        <v>51.320999999999998</v>
      </c>
      <c r="ET2" s="61">
        <v>76.875</v>
      </c>
      <c r="EU2" s="61">
        <v>105.703</v>
      </c>
      <c r="EV2" s="61">
        <v>121.425</v>
      </c>
      <c r="EW2" s="61">
        <v>277.95499999999998</v>
      </c>
      <c r="EX2" s="61">
        <v>388.17</v>
      </c>
      <c r="EY2" s="61">
        <v>503.17899999999997</v>
      </c>
      <c r="EZ2" s="61">
        <v>605.50300000000004</v>
      </c>
      <c r="FA2" s="61">
        <v>734.45600000000002</v>
      </c>
      <c r="FB2" s="61">
        <v>885.62699999999995</v>
      </c>
      <c r="FC2" s="61">
        <v>18.175000000000001</v>
      </c>
      <c r="FD2" s="61">
        <v>38.155999999999999</v>
      </c>
      <c r="FE2" s="61">
        <v>61.737000000000002</v>
      </c>
      <c r="FF2" s="61">
        <v>92.676000000000002</v>
      </c>
      <c r="FG2" s="61">
        <v>127.706</v>
      </c>
      <c r="FH2" s="61">
        <v>140.94900000000001</v>
      </c>
      <c r="FI2" s="61">
        <v>387.89699999999999</v>
      </c>
      <c r="FJ2" s="61">
        <v>553.52599999999995</v>
      </c>
      <c r="FK2" s="61">
        <v>673.51300000000003</v>
      </c>
      <c r="FL2" s="61">
        <v>929.46500000000003</v>
      </c>
      <c r="FM2" s="61">
        <v>1161.2</v>
      </c>
      <c r="FN2" s="61">
        <v>1353.4</v>
      </c>
    </row>
    <row r="3" spans="1:170" ht="14.4" thickTop="1" x14ac:dyDescent="0.25">
      <c r="A3" s="21"/>
      <c r="B3" s="21"/>
    </row>
    <row r="4" spans="1:170" x14ac:dyDescent="0.25">
      <c r="A4" s="21"/>
      <c r="B4" s="22" t="str">
        <f>IF('0'!A1=1,"* Починаючи з квітня 2014 дані наведено без урахування тимчасово окупованої території Автономної Республіки Крим і м.Севастополя; з січня 2015 також без частини зони проведення антитерористичної операції.","* Since April 2014 - excluding the temporarily occupied territories of the Autonomous Republic of Crimea, the city of Sevastopol; since January 2015 - also excluding part of the anti-terrorist operation zone.")</f>
        <v>* Починаючи з квітня 2014 дані наведено без урахування тимчасово окупованої території Автономної Республіки Крим і м.Севастополя; з січня 2015 також без частини зони проведення антитерористичної операції.</v>
      </c>
    </row>
    <row r="5" spans="1:170" x14ac:dyDescent="0.25">
      <c r="B5" s="3" t="s">
        <v>1</v>
      </c>
    </row>
    <row r="6" spans="1:170" x14ac:dyDescent="0.25">
      <c r="B6" s="22"/>
    </row>
    <row r="11" spans="1:170" x14ac:dyDescent="0.25">
      <c r="B11" s="2"/>
    </row>
    <row r="17" spans="2:2" x14ac:dyDescent="0.25">
      <c r="B17" s="3"/>
    </row>
  </sheetData>
  <sheetProtection algorithmName="SHA-512" hashValue="NHJloonXKlyfp//vKL4PX2uSed2OT0tsCwRPzG7WYGpe4shsogutXTkUu8zmMdWQSdbaVDwHhYPYTOLrvg9FoQ==" saltValue="uzxQkBwtZuEjQK9ujxjv2A==" spinCount="100000" sheet="1" objects="1" scenarios="1"/>
  <mergeCells count="1">
    <mergeCell ref="A2:B2"/>
  </mergeCells>
  <hyperlinks>
    <hyperlink ref="A1" location="'0'!A1" display="'0'!A1"/>
  </hyperlinks>
  <pageMargins left="0.7" right="0.7" top="0.75" bottom="0.75" header="0.3" footer="0.3"/>
  <pageSetup paperSize="9" orientation="portrait" horizontalDpi="4294967294" r:id="rId1"/>
  <ignoredErrors>
    <ignoredError sqref="C1:CT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Аркуш3"/>
  <dimension ref="A1:HK70"/>
  <sheetViews>
    <sheetView showGridLines="0" showRowColHeaders="0" zoomScale="90" zoomScaleNormal="90" workbookViewId="0">
      <pane xSplit="2" ySplit="3" topLeftCell="GY4" activePane="bottomRight" state="frozen"/>
      <selection pane="topRight" activeCell="D1" sqref="D1"/>
      <selection pane="bottomLeft" activeCell="A5" sqref="A5"/>
      <selection pane="bottomRight"/>
    </sheetView>
  </sheetViews>
  <sheetFormatPr defaultColWidth="9.109375" defaultRowHeight="13.8" x14ac:dyDescent="0.25"/>
  <cols>
    <col min="1" max="1" width="8.5546875" style="1" customWidth="1"/>
    <col min="2" max="2" width="45.5546875" style="1" customWidth="1"/>
    <col min="3" max="143" width="10.88671875" style="1" customWidth="1"/>
    <col min="144" max="144" width="10.5546875" style="1" customWidth="1"/>
    <col min="145" max="146" width="9.109375" style="1"/>
    <col min="147" max="147" width="10.5546875" style="1" customWidth="1"/>
    <col min="148" max="164" width="9.109375" style="1"/>
    <col min="165" max="165" width="10.6640625" style="1" customWidth="1"/>
    <col min="166" max="171" width="9.109375" style="1"/>
    <col min="172" max="194" width="0" style="1" hidden="1" customWidth="1"/>
    <col min="195" max="218" width="9.109375" style="1"/>
    <col min="219" max="219" width="10.77734375" style="1" customWidth="1"/>
    <col min="220" max="16384" width="9.109375" style="1"/>
  </cols>
  <sheetData>
    <row r="1" spans="1:219" ht="18" customHeight="1" thickBot="1" x14ac:dyDescent="0.35">
      <c r="A1" s="19" t="str">
        <f>IF('0'!A1=1,"до змісту","to title")</f>
        <v>до змісту</v>
      </c>
      <c r="B1" s="54"/>
      <c r="C1" s="17" t="s">
        <v>90</v>
      </c>
      <c r="D1" s="17" t="s">
        <v>91</v>
      </c>
      <c r="E1" s="17" t="s">
        <v>92</v>
      </c>
      <c r="F1" s="17" t="s">
        <v>93</v>
      </c>
      <c r="G1" s="17" t="s">
        <v>94</v>
      </c>
      <c r="H1" s="17" t="s">
        <v>95</v>
      </c>
      <c r="I1" s="17" t="s">
        <v>96</v>
      </c>
      <c r="J1" s="17" t="s">
        <v>97</v>
      </c>
      <c r="K1" s="17" t="s">
        <v>98</v>
      </c>
      <c r="L1" s="17" t="s">
        <v>99</v>
      </c>
      <c r="M1" s="17" t="s">
        <v>100</v>
      </c>
      <c r="N1" s="17" t="s">
        <v>101</v>
      </c>
      <c r="O1" s="17" t="s">
        <v>87</v>
      </c>
      <c r="P1" s="17" t="s">
        <v>88</v>
      </c>
      <c r="Q1" s="17" t="s">
        <v>89</v>
      </c>
      <c r="R1" s="17" t="s">
        <v>78</v>
      </c>
      <c r="S1" s="17" t="s">
        <v>79</v>
      </c>
      <c r="T1" s="17" t="s">
        <v>80</v>
      </c>
      <c r="U1" s="17" t="s">
        <v>81</v>
      </c>
      <c r="V1" s="17" t="s">
        <v>82</v>
      </c>
      <c r="W1" s="17" t="s">
        <v>83</v>
      </c>
      <c r="X1" s="17" t="s">
        <v>84</v>
      </c>
      <c r="Y1" s="17" t="s">
        <v>85</v>
      </c>
      <c r="Z1" s="17" t="s">
        <v>86</v>
      </c>
      <c r="AA1" s="17" t="s">
        <v>4</v>
      </c>
      <c r="AB1" s="17" t="s">
        <v>5</v>
      </c>
      <c r="AC1" s="17" t="s">
        <v>6</v>
      </c>
      <c r="AD1" s="17" t="s">
        <v>7</v>
      </c>
      <c r="AE1" s="17" t="s">
        <v>8</v>
      </c>
      <c r="AF1" s="17" t="s">
        <v>9</v>
      </c>
      <c r="AG1" s="17" t="s">
        <v>10</v>
      </c>
      <c r="AH1" s="17" t="s">
        <v>11</v>
      </c>
      <c r="AI1" s="17" t="s">
        <v>12</v>
      </c>
      <c r="AJ1" s="17" t="s">
        <v>13</v>
      </c>
      <c r="AK1" s="17" t="s">
        <v>14</v>
      </c>
      <c r="AL1" s="17" t="s">
        <v>15</v>
      </c>
      <c r="AM1" s="17" t="s">
        <v>16</v>
      </c>
      <c r="AN1" s="17" t="s">
        <v>17</v>
      </c>
      <c r="AO1" s="17" t="s">
        <v>18</v>
      </c>
      <c r="AP1" s="17" t="s">
        <v>19</v>
      </c>
      <c r="AQ1" s="17" t="s">
        <v>20</v>
      </c>
      <c r="AR1" s="17" t="s">
        <v>21</v>
      </c>
      <c r="AS1" s="17" t="s">
        <v>22</v>
      </c>
      <c r="AT1" s="17" t="s">
        <v>23</v>
      </c>
      <c r="AU1" s="17" t="s">
        <v>24</v>
      </c>
      <c r="AV1" s="17" t="s">
        <v>25</v>
      </c>
      <c r="AW1" s="17" t="s">
        <v>26</v>
      </c>
      <c r="AX1" s="17" t="s">
        <v>27</v>
      </c>
      <c r="AY1" s="17" t="s">
        <v>28</v>
      </c>
      <c r="AZ1" s="17" t="s">
        <v>29</v>
      </c>
      <c r="BA1" s="17" t="s">
        <v>30</v>
      </c>
      <c r="BB1" s="17" t="s">
        <v>31</v>
      </c>
      <c r="BC1" s="17" t="s">
        <v>32</v>
      </c>
      <c r="BD1" s="17" t="s">
        <v>33</v>
      </c>
      <c r="BE1" s="17" t="s">
        <v>34</v>
      </c>
      <c r="BF1" s="17" t="s">
        <v>35</v>
      </c>
      <c r="BG1" s="17" t="s">
        <v>36</v>
      </c>
      <c r="BH1" s="17" t="s">
        <v>37</v>
      </c>
      <c r="BI1" s="17" t="s">
        <v>38</v>
      </c>
      <c r="BJ1" s="17" t="s">
        <v>39</v>
      </c>
      <c r="BK1" s="17" t="s">
        <v>40</v>
      </c>
      <c r="BL1" s="17" t="s">
        <v>41</v>
      </c>
      <c r="BM1" s="17" t="s">
        <v>42</v>
      </c>
      <c r="BN1" s="17" t="s">
        <v>43</v>
      </c>
      <c r="BO1" s="17" t="s">
        <v>44</v>
      </c>
      <c r="BP1" s="17" t="s">
        <v>45</v>
      </c>
      <c r="BQ1" s="17" t="s">
        <v>46</v>
      </c>
      <c r="BR1" s="17" t="s">
        <v>47</v>
      </c>
      <c r="BS1" s="17" t="s">
        <v>48</v>
      </c>
      <c r="BT1" s="17" t="s">
        <v>49</v>
      </c>
      <c r="BU1" s="17" t="s">
        <v>50</v>
      </c>
      <c r="BV1" s="17" t="s">
        <v>51</v>
      </c>
      <c r="BW1" s="17" t="s">
        <v>52</v>
      </c>
      <c r="BX1" s="17" t="s">
        <v>53</v>
      </c>
      <c r="BY1" s="17" t="s">
        <v>54</v>
      </c>
      <c r="BZ1" s="17" t="s">
        <v>55</v>
      </c>
      <c r="CA1" s="17" t="s">
        <v>56</v>
      </c>
      <c r="CB1" s="17" t="s">
        <v>57</v>
      </c>
      <c r="CC1" s="17" t="s">
        <v>58</v>
      </c>
      <c r="CD1" s="17" t="s">
        <v>59</v>
      </c>
      <c r="CE1" s="17" t="s">
        <v>60</v>
      </c>
      <c r="CF1" s="17" t="s">
        <v>61</v>
      </c>
      <c r="CG1" s="17" t="s">
        <v>62</v>
      </c>
      <c r="CH1" s="17" t="s">
        <v>63</v>
      </c>
      <c r="CI1" s="17" t="s">
        <v>64</v>
      </c>
      <c r="CJ1" s="17" t="s">
        <v>65</v>
      </c>
      <c r="CK1" s="17" t="s">
        <v>66</v>
      </c>
      <c r="CL1" s="17" t="s">
        <v>67</v>
      </c>
      <c r="CM1" s="17" t="s">
        <v>68</v>
      </c>
      <c r="CN1" s="17" t="s">
        <v>69</v>
      </c>
      <c r="CO1" s="17" t="s">
        <v>70</v>
      </c>
      <c r="CP1" s="17" t="s">
        <v>71</v>
      </c>
      <c r="CQ1" s="17" t="s">
        <v>72</v>
      </c>
      <c r="CR1" s="17" t="s">
        <v>73</v>
      </c>
      <c r="CS1" s="17" t="s">
        <v>74</v>
      </c>
      <c r="CT1" s="17" t="s">
        <v>75</v>
      </c>
      <c r="CU1" s="17" t="s">
        <v>76</v>
      </c>
      <c r="CV1" s="17" t="s">
        <v>77</v>
      </c>
      <c r="CW1" s="17" t="s">
        <v>102</v>
      </c>
      <c r="CX1" s="17" t="s">
        <v>103</v>
      </c>
      <c r="CY1" s="17" t="s">
        <v>104</v>
      </c>
      <c r="CZ1" s="17" t="s">
        <v>105</v>
      </c>
      <c r="DA1" s="17" t="s">
        <v>106</v>
      </c>
      <c r="DB1" s="17" t="s">
        <v>107</v>
      </c>
      <c r="DC1" s="17" t="s">
        <v>108</v>
      </c>
      <c r="DD1" s="17" t="s">
        <v>109</v>
      </c>
      <c r="DE1" s="17" t="s">
        <v>110</v>
      </c>
      <c r="DF1" s="17">
        <v>42705</v>
      </c>
      <c r="DG1" s="17" t="s">
        <v>112</v>
      </c>
      <c r="DH1" s="17" t="s">
        <v>113</v>
      </c>
      <c r="DI1" s="17" t="s">
        <v>114</v>
      </c>
      <c r="DJ1" s="17" t="s">
        <v>115</v>
      </c>
      <c r="DK1" s="17" t="s">
        <v>116</v>
      </c>
      <c r="DL1" s="17" t="s">
        <v>117</v>
      </c>
      <c r="DM1" s="17" t="s">
        <v>118</v>
      </c>
      <c r="DN1" s="17" t="s">
        <v>119</v>
      </c>
      <c r="DO1" s="17" t="s">
        <v>120</v>
      </c>
      <c r="DP1" s="17" t="s">
        <v>121</v>
      </c>
      <c r="DQ1" s="17" t="s">
        <v>122</v>
      </c>
      <c r="DR1" s="17">
        <v>43070</v>
      </c>
      <c r="DS1" s="17" t="s">
        <v>123</v>
      </c>
      <c r="DT1" s="17" t="s">
        <v>124</v>
      </c>
      <c r="DU1" s="17">
        <v>43160</v>
      </c>
      <c r="DV1" s="17">
        <v>43191</v>
      </c>
      <c r="DW1" s="17">
        <v>43221</v>
      </c>
      <c r="DX1" s="17">
        <v>43252</v>
      </c>
      <c r="DY1" s="17">
        <v>43282</v>
      </c>
      <c r="DZ1" s="17">
        <v>43313</v>
      </c>
      <c r="EA1" s="17">
        <v>43344</v>
      </c>
      <c r="EB1" s="17">
        <v>43374</v>
      </c>
      <c r="EC1" s="17">
        <v>43405</v>
      </c>
      <c r="ED1" s="17">
        <v>43435</v>
      </c>
      <c r="EE1" s="17">
        <v>43466</v>
      </c>
      <c r="EF1" s="17">
        <v>43497</v>
      </c>
      <c r="EG1" s="17">
        <v>43525</v>
      </c>
      <c r="EH1" s="17">
        <v>43556</v>
      </c>
      <c r="EI1" s="17">
        <v>43586</v>
      </c>
      <c r="EJ1" s="17">
        <v>43617</v>
      </c>
      <c r="EK1" s="17">
        <v>43647</v>
      </c>
      <c r="EL1" s="17">
        <v>43678</v>
      </c>
      <c r="EM1" s="17">
        <v>43709</v>
      </c>
      <c r="EN1" s="17">
        <v>43739</v>
      </c>
      <c r="EO1" s="17">
        <v>43770</v>
      </c>
      <c r="EP1" s="17">
        <v>43800</v>
      </c>
      <c r="EQ1" s="17">
        <v>43831</v>
      </c>
      <c r="ER1" s="17">
        <v>43862</v>
      </c>
      <c r="ES1" s="17">
        <v>43891</v>
      </c>
      <c r="ET1" s="17">
        <v>43922</v>
      </c>
      <c r="EU1" s="17">
        <v>43952</v>
      </c>
      <c r="EV1" s="17">
        <v>43983</v>
      </c>
      <c r="EW1" s="17">
        <v>44013</v>
      </c>
      <c r="EX1" s="17">
        <v>44044</v>
      </c>
      <c r="EY1" s="17">
        <v>44075</v>
      </c>
      <c r="EZ1" s="17">
        <v>44105</v>
      </c>
      <c r="FA1" s="17">
        <v>44136</v>
      </c>
      <c r="FB1" s="17">
        <v>44166</v>
      </c>
      <c r="FC1" s="17">
        <v>44197</v>
      </c>
      <c r="FD1" s="17">
        <v>44228</v>
      </c>
      <c r="FE1" s="17">
        <v>44256</v>
      </c>
      <c r="FF1" s="17">
        <v>44287</v>
      </c>
      <c r="FG1" s="17">
        <v>44317</v>
      </c>
      <c r="FH1" s="17">
        <v>44348</v>
      </c>
      <c r="FI1" s="17">
        <v>44378</v>
      </c>
      <c r="FJ1" s="17">
        <v>44409</v>
      </c>
      <c r="FK1" s="17">
        <v>44440</v>
      </c>
      <c r="FL1" s="17">
        <v>44470</v>
      </c>
      <c r="FM1" s="17">
        <v>44501</v>
      </c>
      <c r="FN1" s="17">
        <v>44531</v>
      </c>
      <c r="FO1" s="17">
        <v>44562</v>
      </c>
      <c r="FP1" s="17">
        <v>44593</v>
      </c>
      <c r="FQ1" s="17">
        <v>44621</v>
      </c>
      <c r="FR1" s="17">
        <v>44652</v>
      </c>
      <c r="FS1" s="17">
        <v>44682</v>
      </c>
      <c r="FT1" s="17">
        <v>44713</v>
      </c>
      <c r="FU1" s="17">
        <v>44743</v>
      </c>
      <c r="FV1" s="17">
        <v>44774</v>
      </c>
      <c r="FW1" s="17">
        <v>44805</v>
      </c>
      <c r="FX1" s="17">
        <v>44835</v>
      </c>
      <c r="FY1" s="17">
        <v>44866</v>
      </c>
      <c r="FZ1" s="17">
        <v>44896</v>
      </c>
      <c r="GA1" s="17">
        <v>44927</v>
      </c>
      <c r="GB1" s="17">
        <v>44958</v>
      </c>
      <c r="GC1" s="17">
        <v>44986</v>
      </c>
      <c r="GD1" s="17">
        <v>45017</v>
      </c>
      <c r="GE1" s="17">
        <v>45047</v>
      </c>
      <c r="GF1" s="17">
        <v>45078</v>
      </c>
      <c r="GG1" s="17">
        <v>45108</v>
      </c>
      <c r="GH1" s="17">
        <v>45139</v>
      </c>
      <c r="GI1" s="17">
        <v>45170</v>
      </c>
      <c r="GJ1" s="17">
        <v>45200</v>
      </c>
      <c r="GK1" s="17">
        <v>45231</v>
      </c>
      <c r="GL1" s="17">
        <v>45261</v>
      </c>
      <c r="GM1" s="17">
        <v>45292</v>
      </c>
      <c r="GN1" s="17">
        <v>45323</v>
      </c>
      <c r="GO1" s="17">
        <v>45352</v>
      </c>
      <c r="GP1" s="17">
        <v>45383</v>
      </c>
      <c r="GQ1" s="17">
        <v>45413</v>
      </c>
      <c r="GR1" s="17">
        <v>45444</v>
      </c>
      <c r="GS1" s="17">
        <v>45474</v>
      </c>
      <c r="GT1" s="17">
        <v>45505</v>
      </c>
      <c r="GU1" s="17">
        <v>45536</v>
      </c>
      <c r="GV1" s="17">
        <v>45566</v>
      </c>
      <c r="GW1" s="17">
        <v>45597</v>
      </c>
      <c r="GX1" s="17">
        <v>45627</v>
      </c>
      <c r="GY1" s="17">
        <v>45658</v>
      </c>
      <c r="GZ1" s="17">
        <v>45689</v>
      </c>
      <c r="HA1" s="17">
        <v>45717</v>
      </c>
      <c r="HB1" s="17">
        <v>45748</v>
      </c>
      <c r="HC1" s="17">
        <v>45778</v>
      </c>
      <c r="HD1" s="17">
        <v>45809</v>
      </c>
      <c r="HE1" s="17">
        <v>45839</v>
      </c>
      <c r="HF1" s="17">
        <v>45870</v>
      </c>
      <c r="HG1" s="17">
        <v>45901</v>
      </c>
      <c r="HH1" s="17">
        <v>45931</v>
      </c>
      <c r="HI1" s="17">
        <v>45962</v>
      </c>
      <c r="HJ1" s="17">
        <v>45992</v>
      </c>
      <c r="HK1" s="17">
        <v>46023</v>
      </c>
    </row>
    <row r="2" spans="1:219" ht="22.5" customHeight="1" x14ac:dyDescent="0.25">
      <c r="A2" s="83" t="str">
        <f>IF('0'!A1=1,"Індекс обсягу сільськогосподарського виробництва, кумулятивно з початку року, у % до відповідного періоду попереднього року *","Index volume of agricultural production, cumulatively from the beginning of year, % to corresponding period of previous year *")</f>
        <v>Індекс обсягу сільськогосподарського виробництва, кумулятивно з початку року, у % до відповідного періоду попереднього року *</v>
      </c>
      <c r="B2" s="84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T2" s="13"/>
    </row>
    <row r="3" spans="1:219" ht="33" customHeight="1" thickBot="1" x14ac:dyDescent="0.3">
      <c r="A3" s="85"/>
      <c r="B3" s="86"/>
      <c r="C3" s="15">
        <v>100</v>
      </c>
      <c r="D3" s="16">
        <v>100.7</v>
      </c>
      <c r="E3" s="16">
        <v>100.2</v>
      </c>
      <c r="F3" s="16">
        <v>100.1</v>
      </c>
      <c r="G3" s="16">
        <v>100.2</v>
      </c>
      <c r="H3" s="16">
        <v>99.7</v>
      </c>
      <c r="I3" s="16">
        <v>110.9</v>
      </c>
      <c r="J3" s="16">
        <v>121</v>
      </c>
      <c r="K3" s="16">
        <v>115.1</v>
      </c>
      <c r="L3" s="16">
        <v>117.6</v>
      </c>
      <c r="M3" s="16">
        <v>118</v>
      </c>
      <c r="N3" s="16">
        <v>117.1</v>
      </c>
      <c r="O3" s="16">
        <v>100.5</v>
      </c>
      <c r="P3" s="16">
        <v>101.1</v>
      </c>
      <c r="Q3" s="16">
        <v>101.7</v>
      </c>
      <c r="R3" s="16">
        <v>102.1</v>
      </c>
      <c r="S3" s="16">
        <v>102.3</v>
      </c>
      <c r="T3" s="16">
        <v>102.6</v>
      </c>
      <c r="U3" s="16">
        <v>103.8</v>
      </c>
      <c r="V3" s="16">
        <v>100.4</v>
      </c>
      <c r="W3" s="16">
        <v>103.3</v>
      </c>
      <c r="X3" s="16">
        <v>100.1</v>
      </c>
      <c r="Y3" s="16">
        <v>100</v>
      </c>
      <c r="Z3" s="16">
        <v>98.2</v>
      </c>
      <c r="AA3" s="16">
        <v>105.4</v>
      </c>
      <c r="AB3" s="16">
        <v>105.2</v>
      </c>
      <c r="AC3" s="16">
        <v>105.3</v>
      </c>
      <c r="AD3" s="16">
        <v>104.9</v>
      </c>
      <c r="AE3" s="16">
        <v>104.5</v>
      </c>
      <c r="AF3" s="16">
        <v>103.4</v>
      </c>
      <c r="AG3" s="16">
        <v>99.4</v>
      </c>
      <c r="AH3" s="16">
        <v>95.9</v>
      </c>
      <c r="AI3" s="16">
        <v>98.7</v>
      </c>
      <c r="AJ3" s="16">
        <v>98.8</v>
      </c>
      <c r="AK3" s="16">
        <v>98.7</v>
      </c>
      <c r="AL3" s="16">
        <v>98.5</v>
      </c>
      <c r="AM3" s="16">
        <v>105.3</v>
      </c>
      <c r="AN3" s="16">
        <v>105</v>
      </c>
      <c r="AO3" s="16">
        <v>105.3</v>
      </c>
      <c r="AP3" s="16">
        <v>104</v>
      </c>
      <c r="AQ3" s="16">
        <v>103.5</v>
      </c>
      <c r="AR3" s="16">
        <v>103.2</v>
      </c>
      <c r="AS3" s="16">
        <v>109.1</v>
      </c>
      <c r="AT3" s="16">
        <v>110.5</v>
      </c>
      <c r="AU3" s="16">
        <v>113.7</v>
      </c>
      <c r="AV3" s="16">
        <v>116.6</v>
      </c>
      <c r="AW3" s="16">
        <v>116.5</v>
      </c>
      <c r="AX3" s="16">
        <v>119.9</v>
      </c>
      <c r="AY3" s="16">
        <v>99.9</v>
      </c>
      <c r="AZ3" s="16">
        <v>100.4</v>
      </c>
      <c r="BA3" s="16">
        <v>100.5</v>
      </c>
      <c r="BB3" s="16">
        <v>101.1</v>
      </c>
      <c r="BC3" s="16">
        <v>101.5</v>
      </c>
      <c r="BD3" s="16">
        <v>107.4</v>
      </c>
      <c r="BE3" s="16">
        <v>95.8</v>
      </c>
      <c r="BF3" s="16">
        <v>95.5</v>
      </c>
      <c r="BG3" s="16">
        <v>95.4</v>
      </c>
      <c r="BH3" s="16">
        <v>94.9</v>
      </c>
      <c r="BI3" s="16">
        <v>95.2</v>
      </c>
      <c r="BJ3" s="16">
        <v>95.5</v>
      </c>
      <c r="BK3" s="16">
        <v>105.6</v>
      </c>
      <c r="BL3" s="16">
        <v>105.8</v>
      </c>
      <c r="BM3" s="16">
        <v>105.8</v>
      </c>
      <c r="BN3" s="16">
        <v>105.1</v>
      </c>
      <c r="BO3" s="16">
        <v>105.1</v>
      </c>
      <c r="BP3" s="16">
        <v>115.4</v>
      </c>
      <c r="BQ3" s="16">
        <v>114.8</v>
      </c>
      <c r="BR3" s="16">
        <v>113.3</v>
      </c>
      <c r="BS3" s="16">
        <v>103</v>
      </c>
      <c r="BT3" s="16">
        <v>109.9</v>
      </c>
      <c r="BU3" s="16">
        <v>111.7</v>
      </c>
      <c r="BV3" s="16">
        <v>113.3</v>
      </c>
      <c r="BW3" s="16">
        <v>105.2</v>
      </c>
      <c r="BX3" s="16">
        <v>105.9</v>
      </c>
      <c r="BY3" s="16">
        <v>105.9</v>
      </c>
      <c r="BZ3" s="16">
        <v>105</v>
      </c>
      <c r="CA3" s="16">
        <v>104.7</v>
      </c>
      <c r="CB3" s="16">
        <v>96.1</v>
      </c>
      <c r="CC3" s="16">
        <v>103.4</v>
      </c>
      <c r="CD3" s="16">
        <v>106.3</v>
      </c>
      <c r="CE3" s="16">
        <v>116</v>
      </c>
      <c r="CF3" s="16">
        <v>107.5</v>
      </c>
      <c r="CG3" s="16">
        <v>105</v>
      </c>
      <c r="CH3" s="16">
        <v>102.2</v>
      </c>
      <c r="CI3" s="16">
        <v>97.6</v>
      </c>
      <c r="CJ3" s="16">
        <v>96.4</v>
      </c>
      <c r="CK3" s="16">
        <v>95.3</v>
      </c>
      <c r="CL3" s="16">
        <v>95.2</v>
      </c>
      <c r="CM3" s="16">
        <v>94.6</v>
      </c>
      <c r="CN3" s="16">
        <v>90.7</v>
      </c>
      <c r="CO3" s="16">
        <v>96.5</v>
      </c>
      <c r="CP3" s="16">
        <v>94.2</v>
      </c>
      <c r="CQ3" s="16">
        <v>94.7</v>
      </c>
      <c r="CR3" s="16">
        <v>95.6</v>
      </c>
      <c r="CS3" s="16">
        <v>95.3</v>
      </c>
      <c r="CT3" s="16">
        <v>95.2</v>
      </c>
      <c r="CU3" s="16">
        <v>97.5</v>
      </c>
      <c r="CV3" s="16">
        <v>97.9</v>
      </c>
      <c r="CW3" s="16">
        <v>98.3</v>
      </c>
      <c r="CX3" s="16">
        <v>98.3</v>
      </c>
      <c r="CY3" s="16">
        <v>98.7</v>
      </c>
      <c r="CZ3" s="16">
        <v>99.7</v>
      </c>
      <c r="DA3" s="16">
        <v>100.5</v>
      </c>
      <c r="DB3" s="16">
        <v>100.1</v>
      </c>
      <c r="DC3" s="16">
        <v>100.9</v>
      </c>
      <c r="DD3" s="16">
        <v>102.8</v>
      </c>
      <c r="DE3" s="16">
        <v>102.9</v>
      </c>
      <c r="DF3" s="16">
        <v>106.3</v>
      </c>
      <c r="DG3" s="16">
        <v>97.6</v>
      </c>
      <c r="DH3" s="16">
        <v>98.3</v>
      </c>
      <c r="DI3" s="16">
        <v>99.2</v>
      </c>
      <c r="DJ3" s="16">
        <v>99.7</v>
      </c>
      <c r="DK3" s="16">
        <v>99.1</v>
      </c>
      <c r="DL3" s="16">
        <v>97.9</v>
      </c>
      <c r="DM3" s="16">
        <v>98</v>
      </c>
      <c r="DN3" s="16">
        <v>100.4</v>
      </c>
      <c r="DO3" s="16">
        <v>99.3</v>
      </c>
      <c r="DP3" s="16">
        <v>97.7</v>
      </c>
      <c r="DQ3" s="16">
        <v>97.2</v>
      </c>
      <c r="DR3" s="16">
        <v>97.8</v>
      </c>
      <c r="DS3" s="16">
        <v>101.1</v>
      </c>
      <c r="DT3" s="16">
        <v>99.7</v>
      </c>
      <c r="DU3" s="16">
        <v>99.5</v>
      </c>
      <c r="DV3" s="16">
        <v>99.5</v>
      </c>
      <c r="DW3" s="16">
        <v>100.2</v>
      </c>
      <c r="DX3" s="16">
        <v>111.4</v>
      </c>
      <c r="DY3" s="16">
        <v>99</v>
      </c>
      <c r="DZ3" s="16">
        <v>102</v>
      </c>
      <c r="EA3" s="16">
        <v>104.9</v>
      </c>
      <c r="EB3" s="16">
        <v>109</v>
      </c>
      <c r="EC3" s="16">
        <v>108.2</v>
      </c>
      <c r="ED3" s="16">
        <v>108.1</v>
      </c>
      <c r="EE3" s="16">
        <v>103</v>
      </c>
      <c r="EF3" s="16">
        <v>103.2</v>
      </c>
      <c r="EG3" s="16">
        <v>103.4</v>
      </c>
      <c r="EH3" s="16">
        <v>102.3</v>
      </c>
      <c r="EI3" s="16">
        <v>102</v>
      </c>
      <c r="EJ3" s="16">
        <v>105.8</v>
      </c>
      <c r="EK3" s="16">
        <v>112</v>
      </c>
      <c r="EL3" s="16">
        <v>104.4</v>
      </c>
      <c r="EM3" s="16">
        <v>105.9</v>
      </c>
      <c r="EN3" s="16">
        <v>103.3</v>
      </c>
      <c r="EO3" s="16">
        <v>102.4</v>
      </c>
      <c r="EP3" s="16">
        <v>101.1</v>
      </c>
      <c r="EQ3" s="16">
        <v>99.3</v>
      </c>
      <c r="ER3" s="16">
        <v>100.1</v>
      </c>
      <c r="ES3" s="16">
        <v>98.2</v>
      </c>
      <c r="ET3" s="16">
        <v>98.6</v>
      </c>
      <c r="EU3" s="16">
        <v>98</v>
      </c>
      <c r="EV3" s="16">
        <v>81.3</v>
      </c>
      <c r="EW3" s="16">
        <v>88.8</v>
      </c>
      <c r="EX3" s="16">
        <v>90.2</v>
      </c>
      <c r="EY3" s="16">
        <v>86.9</v>
      </c>
      <c r="EZ3" s="16">
        <v>85.8</v>
      </c>
      <c r="FA3" s="16">
        <v>87.6</v>
      </c>
      <c r="FB3" s="16">
        <v>88.5</v>
      </c>
      <c r="FC3" s="16">
        <v>94.3</v>
      </c>
      <c r="FD3" s="16">
        <v>93.9</v>
      </c>
      <c r="FE3" s="16">
        <v>95.2</v>
      </c>
      <c r="FF3" s="16">
        <v>95.3</v>
      </c>
      <c r="FG3" s="16">
        <v>95.5</v>
      </c>
      <c r="FH3" s="16">
        <v>91.8</v>
      </c>
      <c r="FI3" s="16">
        <v>102.5</v>
      </c>
      <c r="FJ3" s="16">
        <v>108.4</v>
      </c>
      <c r="FK3" s="16">
        <v>101.9</v>
      </c>
      <c r="FL3" s="16">
        <v>113</v>
      </c>
      <c r="FM3" s="16">
        <v>116.7</v>
      </c>
      <c r="FN3" s="16">
        <v>114.4</v>
      </c>
      <c r="FO3" s="16">
        <v>100.9</v>
      </c>
      <c r="GM3" s="16">
        <v>103</v>
      </c>
      <c r="GN3" s="16">
        <v>105.5</v>
      </c>
      <c r="GO3" s="16">
        <v>104.3</v>
      </c>
      <c r="GP3" s="16">
        <v>104.2</v>
      </c>
      <c r="GQ3" s="16">
        <v>103.5</v>
      </c>
      <c r="GR3" s="16">
        <v>123.7</v>
      </c>
      <c r="GS3" s="16">
        <v>118.8</v>
      </c>
      <c r="GT3" s="16">
        <v>106.2</v>
      </c>
      <c r="GU3" s="16">
        <v>108.7</v>
      </c>
      <c r="GV3" s="16">
        <v>100.6</v>
      </c>
      <c r="GW3" s="16">
        <v>97.3</v>
      </c>
      <c r="GX3" s="16">
        <v>93.7</v>
      </c>
      <c r="GY3" s="16">
        <v>94.3</v>
      </c>
      <c r="GZ3" s="16">
        <v>95.7</v>
      </c>
      <c r="HA3" s="16">
        <v>95.8</v>
      </c>
      <c r="HB3" s="16">
        <v>94.8</v>
      </c>
      <c r="HC3" s="16">
        <v>94.5</v>
      </c>
      <c r="HD3" s="16">
        <v>82.5</v>
      </c>
      <c r="HE3" s="16">
        <v>81.599999999999994</v>
      </c>
      <c r="HF3" s="16">
        <v>91.6</v>
      </c>
      <c r="HG3" s="16">
        <v>85.9</v>
      </c>
      <c r="HH3" s="16">
        <v>88.2</v>
      </c>
      <c r="HI3" s="16">
        <v>93.9</v>
      </c>
      <c r="HJ3" s="16">
        <v>93.2</v>
      </c>
      <c r="HK3" s="16">
        <v>103.2</v>
      </c>
    </row>
    <row r="4" spans="1:219" ht="15" thickBot="1" x14ac:dyDescent="0.35">
      <c r="A4" s="76" t="str">
        <f>IF('0'!A1=1,"рослинництво","crop production")</f>
        <v>рослинництво</v>
      </c>
      <c r="B4" s="77"/>
      <c r="C4" s="9" t="s">
        <v>0</v>
      </c>
      <c r="D4" s="8" t="s">
        <v>0</v>
      </c>
      <c r="E4" s="8" t="s">
        <v>0</v>
      </c>
      <c r="F4" s="8" t="s">
        <v>0</v>
      </c>
      <c r="G4" s="8" t="s">
        <v>0</v>
      </c>
      <c r="H4" s="8">
        <v>93.6</v>
      </c>
      <c r="I4" s="8">
        <v>130</v>
      </c>
      <c r="J4" s="8">
        <v>144.4</v>
      </c>
      <c r="K4" s="8">
        <v>126.7</v>
      </c>
      <c r="L4" s="8">
        <v>129.80000000000001</v>
      </c>
      <c r="M4" s="8">
        <v>131.5</v>
      </c>
      <c r="N4" s="8">
        <v>128.6</v>
      </c>
      <c r="O4" s="8" t="s">
        <v>0</v>
      </c>
      <c r="P4" s="8" t="s">
        <v>0</v>
      </c>
      <c r="Q4" s="8" t="s">
        <v>0</v>
      </c>
      <c r="R4" s="8" t="s">
        <v>0</v>
      </c>
      <c r="S4" s="8" t="s">
        <v>0</v>
      </c>
      <c r="T4" s="8">
        <v>104.9</v>
      </c>
      <c r="U4" s="8">
        <v>104.8</v>
      </c>
      <c r="V4" s="8">
        <v>98.4</v>
      </c>
      <c r="W4" s="8">
        <v>103.4</v>
      </c>
      <c r="X4" s="8">
        <v>98.3</v>
      </c>
      <c r="Y4" s="8">
        <v>97.9</v>
      </c>
      <c r="Z4" s="8">
        <v>95.3</v>
      </c>
      <c r="AA4" s="8" t="s">
        <v>0</v>
      </c>
      <c r="AB4" s="8" t="s">
        <v>0</v>
      </c>
      <c r="AC4" s="8" t="s">
        <v>0</v>
      </c>
      <c r="AD4" s="8" t="s">
        <v>0</v>
      </c>
      <c r="AE4" s="8" t="s">
        <v>0</v>
      </c>
      <c r="AF4" s="8">
        <v>97</v>
      </c>
      <c r="AG4" s="8">
        <v>94.3</v>
      </c>
      <c r="AH4" s="8">
        <v>90</v>
      </c>
      <c r="AI4" s="8">
        <v>96</v>
      </c>
      <c r="AJ4" s="8">
        <v>96.1</v>
      </c>
      <c r="AK4" s="8">
        <v>95.9</v>
      </c>
      <c r="AL4" s="8">
        <v>95.9</v>
      </c>
      <c r="AM4" s="8" t="s">
        <v>0</v>
      </c>
      <c r="AN4" s="8" t="s">
        <v>0</v>
      </c>
      <c r="AO4" s="8" t="s">
        <v>0</v>
      </c>
      <c r="AP4" s="8" t="s">
        <v>0</v>
      </c>
      <c r="AQ4" s="8" t="s">
        <v>0</v>
      </c>
      <c r="AR4" s="8">
        <v>103.5</v>
      </c>
      <c r="AS4" s="8">
        <v>118.2</v>
      </c>
      <c r="AT4" s="8">
        <v>117.6</v>
      </c>
      <c r="AU4" s="8">
        <v>121.1</v>
      </c>
      <c r="AV4" s="8">
        <v>125.6</v>
      </c>
      <c r="AW4" s="8">
        <v>126.1</v>
      </c>
      <c r="AX4" s="8">
        <v>130.4</v>
      </c>
      <c r="AY4" s="8" t="s">
        <v>0</v>
      </c>
      <c r="AZ4" s="8" t="s">
        <v>0</v>
      </c>
      <c r="BA4" s="8" t="s">
        <v>0</v>
      </c>
      <c r="BB4" s="8" t="s">
        <v>0</v>
      </c>
      <c r="BC4" s="8" t="s">
        <v>0</v>
      </c>
      <c r="BD4" s="8">
        <v>154.80000000000001</v>
      </c>
      <c r="BE4" s="8">
        <v>89.9</v>
      </c>
      <c r="BF4" s="8">
        <v>90.9</v>
      </c>
      <c r="BG4" s="8">
        <v>92.1</v>
      </c>
      <c r="BH4" s="8">
        <v>91.7</v>
      </c>
      <c r="BI4" s="8">
        <v>91.8</v>
      </c>
      <c r="BJ4" s="8">
        <v>91.9</v>
      </c>
      <c r="BK4" s="8" t="s">
        <v>0</v>
      </c>
      <c r="BL4" s="8" t="s">
        <v>0</v>
      </c>
      <c r="BM4" s="8" t="s">
        <v>0</v>
      </c>
      <c r="BN4" s="8" t="s">
        <v>0</v>
      </c>
      <c r="BO4" s="8" t="s">
        <v>0</v>
      </c>
      <c r="BP4" s="8">
        <v>167.1</v>
      </c>
      <c r="BQ4" s="8">
        <v>125.4</v>
      </c>
      <c r="BR4" s="8">
        <v>119.8</v>
      </c>
      <c r="BS4" s="8">
        <v>102</v>
      </c>
      <c r="BT4" s="8">
        <v>112.4</v>
      </c>
      <c r="BU4" s="8">
        <v>115.1</v>
      </c>
      <c r="BV4" s="8">
        <v>117.9</v>
      </c>
      <c r="BW4" s="8"/>
      <c r="BX4" s="8" t="s">
        <v>0</v>
      </c>
      <c r="BY4" s="8" t="s">
        <v>0</v>
      </c>
      <c r="BZ4" s="8" t="s">
        <v>0</v>
      </c>
      <c r="CA4" s="8" t="s">
        <v>0</v>
      </c>
      <c r="CB4" s="8">
        <v>69.900000000000006</v>
      </c>
      <c r="CC4" s="8">
        <v>103.2</v>
      </c>
      <c r="CD4" s="8">
        <v>108.5</v>
      </c>
      <c r="CE4" s="8">
        <v>122.8</v>
      </c>
      <c r="CF4" s="8">
        <v>109.6</v>
      </c>
      <c r="CG4" s="8">
        <v>106.1</v>
      </c>
      <c r="CH4" s="8">
        <v>103.2</v>
      </c>
      <c r="CI4" s="8" t="s">
        <v>0</v>
      </c>
      <c r="CJ4" s="8" t="s">
        <v>0</v>
      </c>
      <c r="CK4" s="8" t="s">
        <v>0</v>
      </c>
      <c r="CL4" s="8" t="s">
        <v>0</v>
      </c>
      <c r="CM4" s="8" t="s">
        <v>0</v>
      </c>
      <c r="CN4" s="8">
        <v>70.3</v>
      </c>
      <c r="CO4" s="8">
        <v>98</v>
      </c>
      <c r="CP4" s="8">
        <v>93.6</v>
      </c>
      <c r="CQ4" s="8">
        <v>94.6</v>
      </c>
      <c r="CR4" s="13">
        <v>95.8</v>
      </c>
      <c r="CS4" s="8">
        <v>95.3</v>
      </c>
      <c r="CT4" s="8">
        <v>94.8</v>
      </c>
      <c r="CU4" s="8" t="s">
        <v>0</v>
      </c>
      <c r="CV4" s="8" t="s">
        <v>0</v>
      </c>
      <c r="CW4" s="8" t="s">
        <v>0</v>
      </c>
      <c r="CX4" s="8" t="s">
        <v>0</v>
      </c>
      <c r="CY4" s="8" t="s">
        <v>0</v>
      </c>
      <c r="CZ4" s="8">
        <v>111.5</v>
      </c>
      <c r="DA4" s="8">
        <v>102.7</v>
      </c>
      <c r="DB4" s="8">
        <v>101.7</v>
      </c>
      <c r="DC4" s="8">
        <v>102.4</v>
      </c>
      <c r="DD4" s="8">
        <v>105</v>
      </c>
      <c r="DE4" s="8">
        <v>105.3</v>
      </c>
      <c r="DF4" s="8">
        <v>109.9</v>
      </c>
      <c r="DG4" s="8" t="s">
        <v>0</v>
      </c>
      <c r="DH4" s="8" t="s">
        <v>0</v>
      </c>
      <c r="DI4" s="8" t="s">
        <v>0</v>
      </c>
      <c r="DJ4" s="8" t="s">
        <v>0</v>
      </c>
      <c r="DK4" s="8" t="s">
        <v>0</v>
      </c>
      <c r="DL4" s="1">
        <v>91.5</v>
      </c>
      <c r="DM4" s="8">
        <v>96.9</v>
      </c>
      <c r="DN4" s="8">
        <v>101</v>
      </c>
      <c r="DO4" s="8">
        <v>99.2</v>
      </c>
      <c r="DP4" s="8">
        <v>97.1</v>
      </c>
      <c r="DQ4" s="8">
        <v>96.2</v>
      </c>
      <c r="DR4" s="8">
        <v>97</v>
      </c>
      <c r="DS4" s="8" t="s">
        <v>0</v>
      </c>
      <c r="DT4" s="8" t="s">
        <v>0</v>
      </c>
      <c r="DU4" s="8" t="s">
        <v>0</v>
      </c>
      <c r="DV4" s="8" t="s">
        <v>0</v>
      </c>
      <c r="DW4" s="8" t="s">
        <v>0</v>
      </c>
      <c r="DX4" s="8">
        <v>181.9</v>
      </c>
      <c r="DY4" s="8">
        <v>98.3</v>
      </c>
      <c r="DZ4" s="8">
        <v>103.2</v>
      </c>
      <c r="EA4" s="8">
        <v>106.9</v>
      </c>
      <c r="EB4" s="8">
        <v>112.2</v>
      </c>
      <c r="EC4" s="8">
        <v>111.2</v>
      </c>
      <c r="ED4" s="8">
        <v>110.7</v>
      </c>
      <c r="EE4" s="8" t="s">
        <v>0</v>
      </c>
      <c r="EF4" s="8" t="s">
        <v>0</v>
      </c>
      <c r="EG4" s="8" t="s">
        <v>0</v>
      </c>
      <c r="EH4" s="8" t="s">
        <v>0</v>
      </c>
      <c r="EI4" s="8" t="s">
        <v>0</v>
      </c>
      <c r="EJ4" s="8">
        <v>119.1</v>
      </c>
      <c r="EK4" s="8">
        <v>120.4</v>
      </c>
      <c r="EL4" s="8">
        <v>106</v>
      </c>
      <c r="EM4" s="8">
        <v>107.5</v>
      </c>
      <c r="EN4" s="1">
        <v>103.9</v>
      </c>
      <c r="EO4" s="1">
        <v>102.8</v>
      </c>
      <c r="EP4" s="1">
        <v>101.3</v>
      </c>
      <c r="EQ4" s="13" t="s">
        <v>0</v>
      </c>
      <c r="ER4" s="13" t="s">
        <v>0</v>
      </c>
      <c r="ES4" s="13" t="s">
        <v>0</v>
      </c>
      <c r="ET4" s="13" t="s">
        <v>0</v>
      </c>
      <c r="EU4" s="13" t="s">
        <v>0</v>
      </c>
      <c r="EV4" s="13">
        <v>43.2</v>
      </c>
      <c r="EW4" s="13">
        <v>84.3</v>
      </c>
      <c r="EX4" s="13">
        <v>87.1</v>
      </c>
      <c r="EY4" s="13">
        <v>83.9</v>
      </c>
      <c r="EZ4" s="13">
        <v>83.1</v>
      </c>
      <c r="FA4" s="13">
        <v>85.2</v>
      </c>
      <c r="FB4" s="13">
        <v>86.1</v>
      </c>
      <c r="FC4" s="13" t="s">
        <v>0</v>
      </c>
      <c r="FD4" s="13" t="s">
        <v>0</v>
      </c>
      <c r="FE4" s="13" t="s">
        <v>0</v>
      </c>
      <c r="FF4" s="13" t="s">
        <v>0</v>
      </c>
      <c r="FG4" s="13" t="s">
        <v>0</v>
      </c>
      <c r="FH4" s="13">
        <v>73.599999999999994</v>
      </c>
      <c r="FI4" s="13">
        <v>107</v>
      </c>
      <c r="FJ4" s="13">
        <v>114.8</v>
      </c>
      <c r="FK4" s="13">
        <v>104.1</v>
      </c>
      <c r="FL4" s="13">
        <v>118</v>
      </c>
      <c r="FM4" s="13">
        <v>122.7</v>
      </c>
      <c r="FN4" s="13">
        <v>119.9</v>
      </c>
      <c r="FO4" s="13" t="s">
        <v>0</v>
      </c>
      <c r="GM4" s="13" t="s">
        <v>0</v>
      </c>
      <c r="GN4" s="13" t="s">
        <v>0</v>
      </c>
      <c r="GO4" s="13" t="s">
        <v>0</v>
      </c>
      <c r="GP4" s="13" t="s">
        <v>0</v>
      </c>
      <c r="GQ4" s="13" t="s">
        <v>0</v>
      </c>
      <c r="GR4" s="13">
        <v>302.2</v>
      </c>
      <c r="GS4" s="13">
        <v>129.69999999999999</v>
      </c>
      <c r="GT4" s="13">
        <v>108.2</v>
      </c>
      <c r="GU4" s="13">
        <v>110.9</v>
      </c>
      <c r="GV4" s="13">
        <v>100.6</v>
      </c>
      <c r="GW4" s="13">
        <v>96.7</v>
      </c>
      <c r="GX4" s="13">
        <v>92.4</v>
      </c>
      <c r="GY4" s="13" t="s">
        <v>0</v>
      </c>
      <c r="GZ4" s="13" t="s">
        <v>0</v>
      </c>
      <c r="HA4" s="13" t="s">
        <v>0</v>
      </c>
      <c r="HB4" s="13" t="s">
        <v>0</v>
      </c>
      <c r="HC4" s="13" t="s">
        <v>0</v>
      </c>
      <c r="HD4" s="13">
        <v>48.9</v>
      </c>
      <c r="HE4" s="13">
        <v>74.7</v>
      </c>
      <c r="HF4" s="13">
        <v>90.1</v>
      </c>
      <c r="HG4" s="1">
        <v>83.4</v>
      </c>
      <c r="HH4" s="1">
        <v>86.5</v>
      </c>
      <c r="HI4" s="1">
        <v>93.3</v>
      </c>
      <c r="HJ4" s="1">
        <v>92.5</v>
      </c>
      <c r="HK4" s="1" t="s">
        <v>0</v>
      </c>
    </row>
    <row r="5" spans="1:219" ht="15" thickBot="1" x14ac:dyDescent="0.35">
      <c r="A5" s="78" t="str">
        <f>IF('0'!A1=1,"тваринництво","animal production")</f>
        <v>тваринництво</v>
      </c>
      <c r="B5" s="79"/>
      <c r="C5" s="10" t="s">
        <v>0</v>
      </c>
      <c r="D5" s="11" t="s">
        <v>0</v>
      </c>
      <c r="E5" s="11" t="s">
        <v>0</v>
      </c>
      <c r="F5" s="11" t="s">
        <v>0</v>
      </c>
      <c r="G5" s="11" t="s">
        <v>0</v>
      </c>
      <c r="H5" s="11">
        <v>100.4</v>
      </c>
      <c r="I5" s="11">
        <v>99.9</v>
      </c>
      <c r="J5" s="11">
        <v>99.8</v>
      </c>
      <c r="K5" s="11">
        <v>100.1</v>
      </c>
      <c r="L5" s="11">
        <v>100.3</v>
      </c>
      <c r="M5" s="11">
        <v>100.3</v>
      </c>
      <c r="N5" s="11">
        <v>98.7</v>
      </c>
      <c r="O5" s="11" t="s">
        <v>0</v>
      </c>
      <c r="P5" s="11" t="s">
        <v>0</v>
      </c>
      <c r="Q5" s="11" t="s">
        <v>0</v>
      </c>
      <c r="R5" s="11" t="s">
        <v>0</v>
      </c>
      <c r="S5" s="11" t="s">
        <v>0</v>
      </c>
      <c r="T5" s="11">
        <v>102.3</v>
      </c>
      <c r="U5" s="11">
        <v>103.1</v>
      </c>
      <c r="V5" s="11">
        <v>103.1</v>
      </c>
      <c r="W5" s="11">
        <v>103.2</v>
      </c>
      <c r="X5" s="11">
        <v>103.2</v>
      </c>
      <c r="Y5" s="11">
        <v>103.5</v>
      </c>
      <c r="Z5" s="11">
        <v>104.2</v>
      </c>
      <c r="AA5" s="11" t="s">
        <v>0</v>
      </c>
      <c r="AB5" s="11" t="s">
        <v>0</v>
      </c>
      <c r="AC5" s="11" t="s">
        <v>0</v>
      </c>
      <c r="AD5" s="11" t="s">
        <v>0</v>
      </c>
      <c r="AE5" s="11" t="s">
        <v>0</v>
      </c>
      <c r="AF5" s="11">
        <v>104.1</v>
      </c>
      <c r="AG5" s="11">
        <v>103.3</v>
      </c>
      <c r="AH5" s="11">
        <v>103.1</v>
      </c>
      <c r="AI5" s="11">
        <v>103</v>
      </c>
      <c r="AJ5" s="11">
        <v>103.3</v>
      </c>
      <c r="AK5" s="11">
        <v>103.1</v>
      </c>
      <c r="AL5" s="11">
        <v>103.4</v>
      </c>
      <c r="AM5" s="11" t="s">
        <v>0</v>
      </c>
      <c r="AN5" s="11" t="s">
        <v>0</v>
      </c>
      <c r="AO5" s="11" t="s">
        <v>0</v>
      </c>
      <c r="AP5" s="11" t="s">
        <v>0</v>
      </c>
      <c r="AQ5" s="11" t="s">
        <v>0</v>
      </c>
      <c r="AR5" s="11">
        <v>103.1</v>
      </c>
      <c r="AS5" s="11">
        <v>102.8</v>
      </c>
      <c r="AT5" s="11">
        <v>102.8</v>
      </c>
      <c r="AU5" s="11">
        <v>102.8</v>
      </c>
      <c r="AV5" s="11">
        <v>102.4</v>
      </c>
      <c r="AW5" s="11">
        <v>102.4</v>
      </c>
      <c r="AX5" s="11">
        <v>101.3</v>
      </c>
      <c r="AY5" s="11" t="s">
        <v>0</v>
      </c>
      <c r="AZ5" s="11" t="s">
        <v>0</v>
      </c>
      <c r="BA5" s="11" t="s">
        <v>0</v>
      </c>
      <c r="BB5" s="11" t="s">
        <v>0</v>
      </c>
      <c r="BC5" s="11" t="s">
        <v>0</v>
      </c>
      <c r="BD5" s="11">
        <v>101.6</v>
      </c>
      <c r="BE5" s="11">
        <v>101.8</v>
      </c>
      <c r="BF5" s="11">
        <v>102.2</v>
      </c>
      <c r="BG5" s="11">
        <v>102.5</v>
      </c>
      <c r="BH5" s="11">
        <v>102.9</v>
      </c>
      <c r="BI5" s="11">
        <v>103.2</v>
      </c>
      <c r="BJ5" s="11">
        <v>103.9</v>
      </c>
      <c r="BK5" s="11" t="s">
        <v>0</v>
      </c>
      <c r="BL5" s="11" t="s">
        <v>0</v>
      </c>
      <c r="BM5" s="11" t="s">
        <v>0</v>
      </c>
      <c r="BN5" s="11" t="s">
        <v>0</v>
      </c>
      <c r="BO5" s="11" t="s">
        <v>0</v>
      </c>
      <c r="BP5" s="11">
        <v>105.2</v>
      </c>
      <c r="BQ5" s="11">
        <v>105</v>
      </c>
      <c r="BR5" s="11">
        <v>104.8</v>
      </c>
      <c r="BS5" s="11">
        <v>104.8</v>
      </c>
      <c r="BT5" s="11">
        <v>104.5</v>
      </c>
      <c r="BU5" s="11">
        <v>104.5</v>
      </c>
      <c r="BV5" s="11">
        <v>104</v>
      </c>
      <c r="BW5" s="11">
        <v>105.2</v>
      </c>
      <c r="BX5" s="11">
        <v>105.9</v>
      </c>
      <c r="BY5" s="11">
        <v>105.9</v>
      </c>
      <c r="BZ5" s="11">
        <v>105</v>
      </c>
      <c r="CA5" s="11">
        <v>104.7</v>
      </c>
      <c r="CB5" s="11">
        <v>104</v>
      </c>
      <c r="CC5" s="11">
        <v>103.5</v>
      </c>
      <c r="CD5" s="11">
        <v>102.9</v>
      </c>
      <c r="CE5" s="11">
        <v>102.9</v>
      </c>
      <c r="CF5" s="11">
        <v>102.7</v>
      </c>
      <c r="CG5" s="11">
        <v>102.4</v>
      </c>
      <c r="CH5" s="11">
        <v>99.7</v>
      </c>
      <c r="CI5" s="11" t="s">
        <v>0</v>
      </c>
      <c r="CJ5" s="11" t="s">
        <v>0</v>
      </c>
      <c r="CK5" s="11" t="s">
        <v>0</v>
      </c>
      <c r="CL5" s="11" t="s">
        <v>0</v>
      </c>
      <c r="CM5" s="11" t="s">
        <v>0</v>
      </c>
      <c r="CN5" s="11">
        <v>94.9</v>
      </c>
      <c r="CO5" s="11">
        <v>94.8</v>
      </c>
      <c r="CP5" s="11">
        <v>95</v>
      </c>
      <c r="CQ5" s="11">
        <v>94.9</v>
      </c>
      <c r="CR5" s="11">
        <v>95</v>
      </c>
      <c r="CS5" s="11">
        <v>95.2</v>
      </c>
      <c r="CT5" s="11">
        <v>96.3</v>
      </c>
      <c r="CU5" s="11">
        <v>97.5</v>
      </c>
      <c r="CV5" s="11">
        <v>97.9</v>
      </c>
      <c r="CW5" s="11">
        <v>98.3</v>
      </c>
      <c r="CX5" s="11">
        <v>98.3</v>
      </c>
      <c r="CY5" s="11">
        <v>98.7</v>
      </c>
      <c r="CZ5" s="11">
        <v>97.9</v>
      </c>
      <c r="DA5" s="11">
        <v>98</v>
      </c>
      <c r="DB5" s="11">
        <v>97.6</v>
      </c>
      <c r="DC5" s="11">
        <v>97.4</v>
      </c>
      <c r="DD5" s="11">
        <v>97.2</v>
      </c>
      <c r="DE5" s="11">
        <v>97.1</v>
      </c>
      <c r="DF5" s="11">
        <v>98</v>
      </c>
      <c r="DG5" s="11">
        <v>97.6</v>
      </c>
      <c r="DH5" s="11">
        <v>98.3</v>
      </c>
      <c r="DI5" s="11">
        <v>99.2</v>
      </c>
      <c r="DJ5" s="11">
        <v>99.7</v>
      </c>
      <c r="DK5" s="11">
        <v>99.1</v>
      </c>
      <c r="DL5" s="11">
        <v>99.1</v>
      </c>
      <c r="DM5" s="11">
        <v>99.3</v>
      </c>
      <c r="DN5" s="11">
        <v>99.3</v>
      </c>
      <c r="DO5" s="11">
        <v>99.4</v>
      </c>
      <c r="DP5" s="11">
        <v>99.5</v>
      </c>
      <c r="DQ5" s="11">
        <v>99.7</v>
      </c>
      <c r="DR5" s="11">
        <v>100.1</v>
      </c>
      <c r="DS5" s="11">
        <v>101.1</v>
      </c>
      <c r="DT5" s="11">
        <v>99.7</v>
      </c>
      <c r="DU5" s="11">
        <v>99.5</v>
      </c>
      <c r="DV5" s="11">
        <v>99.5</v>
      </c>
      <c r="DW5" s="11">
        <v>100.2</v>
      </c>
      <c r="DX5" s="11">
        <v>100.1</v>
      </c>
      <c r="DY5" s="11">
        <v>99.8</v>
      </c>
      <c r="DZ5" s="11">
        <v>99.9</v>
      </c>
      <c r="EA5" s="11">
        <v>99.9</v>
      </c>
      <c r="EB5" s="11">
        <v>100.1</v>
      </c>
      <c r="EC5" s="11">
        <v>100.4</v>
      </c>
      <c r="ED5" s="11">
        <v>101.5</v>
      </c>
      <c r="EE5" s="11">
        <v>103</v>
      </c>
      <c r="EF5" s="11">
        <v>103.2</v>
      </c>
      <c r="EG5" s="11">
        <v>103.4</v>
      </c>
      <c r="EH5" s="11">
        <v>102.3</v>
      </c>
      <c r="EI5" s="11">
        <v>102</v>
      </c>
      <c r="EJ5" s="11">
        <v>101.9</v>
      </c>
      <c r="EK5" s="11">
        <v>102.2</v>
      </c>
      <c r="EL5" s="11">
        <v>101.7</v>
      </c>
      <c r="EM5" s="11">
        <v>101.7</v>
      </c>
      <c r="EN5" s="11">
        <v>101.5</v>
      </c>
      <c r="EO5" s="11">
        <v>101.1</v>
      </c>
      <c r="EP5" s="11">
        <v>100.5</v>
      </c>
      <c r="EQ5" s="11">
        <v>99.3</v>
      </c>
      <c r="ER5" s="11">
        <v>100.1</v>
      </c>
      <c r="ES5" s="11">
        <v>98.2</v>
      </c>
      <c r="ET5" s="11">
        <v>98.6</v>
      </c>
      <c r="EU5" s="11">
        <v>98</v>
      </c>
      <c r="EV5" s="11">
        <v>97.8</v>
      </c>
      <c r="EW5" s="11">
        <v>97.5</v>
      </c>
      <c r="EX5" s="11">
        <v>97.8</v>
      </c>
      <c r="EY5" s="11">
        <v>97.6</v>
      </c>
      <c r="EZ5" s="11">
        <v>97.3</v>
      </c>
      <c r="FA5" s="11">
        <v>97.5</v>
      </c>
      <c r="FB5" s="11">
        <v>97.4</v>
      </c>
      <c r="FC5" s="11">
        <v>94.3</v>
      </c>
      <c r="FD5" s="11">
        <v>93.9</v>
      </c>
      <c r="FE5" s="11">
        <v>95.2</v>
      </c>
      <c r="FF5" s="11">
        <v>95.3</v>
      </c>
      <c r="FG5" s="11">
        <v>95.5</v>
      </c>
      <c r="FH5" s="11">
        <v>91.8</v>
      </c>
      <c r="FI5" s="11">
        <v>95.1</v>
      </c>
      <c r="FJ5" s="11">
        <v>95.2</v>
      </c>
      <c r="FK5" s="11">
        <v>95.3</v>
      </c>
      <c r="FL5" s="11">
        <v>95.3</v>
      </c>
      <c r="FM5" s="11">
        <v>95.3</v>
      </c>
      <c r="FN5" s="11">
        <v>95.6</v>
      </c>
      <c r="FO5" s="11">
        <v>100.9</v>
      </c>
      <c r="GM5" s="11">
        <v>103</v>
      </c>
      <c r="GN5" s="11">
        <v>105.5</v>
      </c>
      <c r="GO5" s="11">
        <v>104.3</v>
      </c>
      <c r="GP5" s="11">
        <v>104.2</v>
      </c>
      <c r="GQ5" s="11">
        <v>103.5</v>
      </c>
      <c r="GR5" s="11">
        <v>102.6</v>
      </c>
      <c r="GS5" s="11">
        <v>101.8</v>
      </c>
      <c r="GT5" s="11">
        <v>101.4</v>
      </c>
      <c r="GU5" s="11">
        <v>100.8</v>
      </c>
      <c r="GV5" s="11">
        <v>100.6</v>
      </c>
      <c r="GW5" s="11">
        <v>100.3</v>
      </c>
      <c r="GX5" s="11">
        <v>98.9</v>
      </c>
      <c r="GY5" s="11">
        <v>94.3</v>
      </c>
      <c r="GZ5" s="11">
        <v>95.7</v>
      </c>
      <c r="HA5" s="11">
        <v>95.8</v>
      </c>
      <c r="HB5" s="11">
        <v>94.8</v>
      </c>
      <c r="HC5" s="11">
        <v>94.5</v>
      </c>
      <c r="HD5" s="11">
        <v>94.8</v>
      </c>
      <c r="HE5" s="11">
        <v>95.3</v>
      </c>
      <c r="HF5" s="11">
        <v>95.2</v>
      </c>
      <c r="HG5" s="11">
        <v>95.6</v>
      </c>
      <c r="HH5" s="11">
        <v>96.1</v>
      </c>
      <c r="HI5" s="11">
        <v>96.3</v>
      </c>
      <c r="HJ5" s="11">
        <v>95.9</v>
      </c>
      <c r="HK5" s="11">
        <v>103.2</v>
      </c>
    </row>
    <row r="6" spans="1:219" ht="15" customHeight="1" thickTop="1" thickBot="1" x14ac:dyDescent="0.3">
      <c r="A6" s="80" t="str">
        <f>IF('0'!A1=1,"РЕГІОНИ","OBLAST")</f>
        <v>РЕГІОНИ</v>
      </c>
      <c r="B6" s="55" t="str">
        <f>IF('0'!A1=1,"АР Крим","AR Crimea")</f>
        <v>АР Крим</v>
      </c>
      <c r="C6" s="8" t="s">
        <v>0</v>
      </c>
      <c r="D6" s="8" t="s">
        <v>0</v>
      </c>
      <c r="E6" s="8" t="s">
        <v>0</v>
      </c>
      <c r="F6" s="8" t="s">
        <v>0</v>
      </c>
      <c r="G6" s="8" t="s">
        <v>0</v>
      </c>
      <c r="H6" s="8" t="s">
        <v>0</v>
      </c>
      <c r="I6" s="8" t="s">
        <v>0</v>
      </c>
      <c r="J6" s="8" t="s">
        <v>0</v>
      </c>
      <c r="K6" s="8" t="s">
        <v>0</v>
      </c>
      <c r="L6" s="8" t="s">
        <v>0</v>
      </c>
      <c r="M6" s="8" t="s">
        <v>0</v>
      </c>
      <c r="N6" s="8" t="s">
        <v>0</v>
      </c>
      <c r="O6" s="8" t="s">
        <v>0</v>
      </c>
      <c r="P6" s="8" t="s">
        <v>0</v>
      </c>
      <c r="Q6" s="8" t="s">
        <v>0</v>
      </c>
      <c r="R6" s="8" t="s">
        <v>0</v>
      </c>
      <c r="S6" s="8" t="s">
        <v>0</v>
      </c>
      <c r="T6" s="8" t="s">
        <v>0</v>
      </c>
      <c r="U6" s="8" t="s">
        <v>0</v>
      </c>
      <c r="V6" s="8" t="s">
        <v>0</v>
      </c>
      <c r="W6" s="8" t="s">
        <v>0</v>
      </c>
      <c r="X6" s="8" t="s">
        <v>0</v>
      </c>
      <c r="Y6" s="8" t="s">
        <v>0</v>
      </c>
      <c r="Z6" s="8" t="s">
        <v>0</v>
      </c>
      <c r="AA6" s="8" t="s">
        <v>0</v>
      </c>
      <c r="AB6" s="8" t="s">
        <v>0</v>
      </c>
      <c r="AC6" s="8" t="s">
        <v>0</v>
      </c>
      <c r="AD6" s="8" t="s">
        <v>0</v>
      </c>
      <c r="AE6" s="8" t="s">
        <v>0</v>
      </c>
      <c r="AF6" s="8" t="s">
        <v>0</v>
      </c>
      <c r="AG6" s="8" t="s">
        <v>0</v>
      </c>
      <c r="AH6" s="8" t="s">
        <v>0</v>
      </c>
      <c r="AI6" s="8" t="s">
        <v>0</v>
      </c>
      <c r="AJ6" s="8" t="s">
        <v>0</v>
      </c>
      <c r="AK6" s="8" t="s">
        <v>0</v>
      </c>
      <c r="AL6" s="8" t="s">
        <v>0</v>
      </c>
      <c r="AM6" s="8" t="s">
        <v>0</v>
      </c>
      <c r="AN6" s="8" t="s">
        <v>0</v>
      </c>
      <c r="AO6" s="8" t="s">
        <v>0</v>
      </c>
      <c r="AP6" s="8" t="s">
        <v>0</v>
      </c>
      <c r="AQ6" s="8" t="s">
        <v>0</v>
      </c>
      <c r="AR6" s="8" t="s">
        <v>0</v>
      </c>
      <c r="AS6" s="8" t="s">
        <v>0</v>
      </c>
      <c r="AT6" s="8" t="s">
        <v>0</v>
      </c>
      <c r="AU6" s="8" t="s">
        <v>0</v>
      </c>
      <c r="AV6" s="8" t="s">
        <v>0</v>
      </c>
      <c r="AW6" s="8" t="s">
        <v>0</v>
      </c>
      <c r="AX6" s="8" t="s">
        <v>0</v>
      </c>
      <c r="AY6" s="8">
        <v>94.3</v>
      </c>
      <c r="AZ6" s="8">
        <v>96.2</v>
      </c>
      <c r="BA6" s="8">
        <v>97.5</v>
      </c>
      <c r="BB6" s="8">
        <v>98.4</v>
      </c>
      <c r="BC6" s="8">
        <v>99</v>
      </c>
      <c r="BD6" s="8">
        <v>100.1</v>
      </c>
      <c r="BE6" s="8">
        <v>79.8</v>
      </c>
      <c r="BF6" s="8">
        <v>83.7</v>
      </c>
      <c r="BG6" s="8">
        <v>84.5</v>
      </c>
      <c r="BH6" s="8">
        <v>82.3</v>
      </c>
      <c r="BI6" s="8">
        <v>83.2</v>
      </c>
      <c r="BJ6" s="8">
        <v>80.2</v>
      </c>
      <c r="BK6" s="8">
        <v>65.900000000000006</v>
      </c>
      <c r="BL6" s="8">
        <v>77</v>
      </c>
      <c r="BM6" s="8">
        <v>82.6</v>
      </c>
      <c r="BN6" s="8">
        <v>84.6</v>
      </c>
      <c r="BO6" s="8">
        <v>87.3</v>
      </c>
      <c r="BP6" s="8">
        <v>91.2</v>
      </c>
      <c r="BQ6" s="8">
        <v>91.6</v>
      </c>
      <c r="BR6" s="8">
        <v>91.4</v>
      </c>
      <c r="BS6" s="8">
        <v>96.4</v>
      </c>
      <c r="BT6" s="8">
        <v>96.8</v>
      </c>
      <c r="BU6" s="8">
        <v>97.3</v>
      </c>
      <c r="BV6" s="8">
        <v>101.2</v>
      </c>
      <c r="BW6" s="8" t="s">
        <v>0</v>
      </c>
      <c r="BX6" s="8" t="s">
        <v>0</v>
      </c>
      <c r="BY6" s="8" t="s">
        <v>0</v>
      </c>
      <c r="BZ6" s="8" t="s">
        <v>0</v>
      </c>
      <c r="CA6" s="8" t="s">
        <v>0</v>
      </c>
      <c r="CB6" s="8" t="s">
        <v>0</v>
      </c>
      <c r="CC6" s="8" t="s">
        <v>0</v>
      </c>
      <c r="CD6" s="8" t="s">
        <v>0</v>
      </c>
      <c r="CE6" s="8" t="s">
        <v>0</v>
      </c>
      <c r="CF6" s="8" t="s">
        <v>0</v>
      </c>
      <c r="CG6" s="8" t="s">
        <v>0</v>
      </c>
      <c r="CH6" s="8" t="s">
        <v>0</v>
      </c>
      <c r="CI6" s="8" t="s">
        <v>0</v>
      </c>
      <c r="CJ6" s="8" t="s">
        <v>0</v>
      </c>
      <c r="CK6" s="8" t="s">
        <v>0</v>
      </c>
      <c r="CL6" s="8" t="s">
        <v>0</v>
      </c>
      <c r="CM6" s="8" t="s">
        <v>0</v>
      </c>
      <c r="CN6" s="8" t="s">
        <v>0</v>
      </c>
      <c r="CO6" s="8" t="s">
        <v>0</v>
      </c>
      <c r="CP6" s="8" t="s">
        <v>0</v>
      </c>
      <c r="CQ6" s="8" t="s">
        <v>0</v>
      </c>
      <c r="CR6" s="8" t="s">
        <v>0</v>
      </c>
      <c r="CS6" s="8" t="s">
        <v>0</v>
      </c>
      <c r="CT6" s="8" t="s">
        <v>0</v>
      </c>
      <c r="CU6" s="8" t="s">
        <v>0</v>
      </c>
      <c r="CV6" s="8" t="s">
        <v>0</v>
      </c>
      <c r="CW6" s="8" t="s">
        <v>0</v>
      </c>
      <c r="CX6" s="8" t="s">
        <v>0</v>
      </c>
      <c r="CY6" s="8" t="s">
        <v>0</v>
      </c>
      <c r="CZ6" s="8" t="s">
        <v>0</v>
      </c>
      <c r="DA6" s="8" t="s">
        <v>0</v>
      </c>
      <c r="DB6" s="8" t="s">
        <v>0</v>
      </c>
      <c r="DC6" s="8" t="s">
        <v>0</v>
      </c>
      <c r="DD6" s="8" t="s">
        <v>0</v>
      </c>
      <c r="DE6" s="8" t="s">
        <v>0</v>
      </c>
      <c r="DF6" s="8" t="s">
        <v>0</v>
      </c>
      <c r="DG6" s="8" t="s">
        <v>0</v>
      </c>
      <c r="DH6" s="8" t="s">
        <v>0</v>
      </c>
      <c r="DI6" s="8" t="s">
        <v>0</v>
      </c>
      <c r="DJ6" s="8" t="s">
        <v>0</v>
      </c>
      <c r="DK6" s="8" t="s">
        <v>0</v>
      </c>
      <c r="DL6" s="8" t="s">
        <v>0</v>
      </c>
      <c r="DM6" s="8" t="s">
        <v>0</v>
      </c>
      <c r="DN6" s="8" t="s">
        <v>0</v>
      </c>
      <c r="DO6" s="8" t="s">
        <v>0</v>
      </c>
      <c r="DP6" s="8" t="s">
        <v>0</v>
      </c>
      <c r="DQ6" s="8" t="s">
        <v>0</v>
      </c>
      <c r="DR6" s="8" t="s">
        <v>0</v>
      </c>
      <c r="DS6" s="8" t="s">
        <v>0</v>
      </c>
      <c r="DT6" s="8" t="s">
        <v>0</v>
      </c>
      <c r="DU6" s="8" t="s">
        <v>0</v>
      </c>
      <c r="DV6" s="8" t="s">
        <v>0</v>
      </c>
      <c r="DW6" s="8" t="s">
        <v>0</v>
      </c>
      <c r="DX6" s="8" t="s">
        <v>0</v>
      </c>
      <c r="DY6" s="8" t="s">
        <v>0</v>
      </c>
      <c r="DZ6" s="8" t="s">
        <v>0</v>
      </c>
      <c r="EA6" s="8" t="s">
        <v>0</v>
      </c>
      <c r="EB6" s="8" t="s">
        <v>0</v>
      </c>
      <c r="EC6" s="8" t="s">
        <v>0</v>
      </c>
      <c r="ED6" s="8" t="s">
        <v>0</v>
      </c>
      <c r="EE6" s="8" t="s">
        <v>0</v>
      </c>
      <c r="EF6" s="8" t="s">
        <v>0</v>
      </c>
      <c r="EG6" s="8" t="s">
        <v>0</v>
      </c>
      <c r="EH6" s="8" t="s">
        <v>0</v>
      </c>
      <c r="EI6" s="8" t="s">
        <v>0</v>
      </c>
      <c r="EJ6" s="8" t="s">
        <v>0</v>
      </c>
      <c r="EK6" s="8" t="s">
        <v>0</v>
      </c>
      <c r="EL6" s="8" t="s">
        <v>0</v>
      </c>
      <c r="EM6" s="8" t="s">
        <v>0</v>
      </c>
      <c r="EN6" s="8" t="s">
        <v>0</v>
      </c>
      <c r="EO6" s="8" t="s">
        <v>0</v>
      </c>
      <c r="EP6" s="8" t="s">
        <v>0</v>
      </c>
      <c r="EQ6" s="8" t="s">
        <v>0</v>
      </c>
      <c r="ER6" s="8" t="s">
        <v>0</v>
      </c>
      <c r="ES6" s="8" t="s">
        <v>0</v>
      </c>
      <c r="ET6" s="8" t="s">
        <v>0</v>
      </c>
      <c r="EU6" s="8" t="s">
        <v>0</v>
      </c>
      <c r="EV6" s="8" t="s">
        <v>0</v>
      </c>
      <c r="EW6" s="8" t="s">
        <v>0</v>
      </c>
      <c r="EX6" s="8" t="s">
        <v>0</v>
      </c>
      <c r="EY6" s="8" t="s">
        <v>0</v>
      </c>
      <c r="EZ6" s="8" t="s">
        <v>0</v>
      </c>
      <c r="FA6" s="8" t="s">
        <v>0</v>
      </c>
      <c r="FB6" s="8" t="s">
        <v>0</v>
      </c>
      <c r="FC6" s="8" t="s">
        <v>0</v>
      </c>
      <c r="FD6" s="13" t="s">
        <v>0</v>
      </c>
      <c r="FE6" s="13" t="s">
        <v>0</v>
      </c>
      <c r="FF6" s="13" t="s">
        <v>0</v>
      </c>
      <c r="FG6" s="13" t="s">
        <v>0</v>
      </c>
      <c r="FH6" s="13" t="s">
        <v>0</v>
      </c>
      <c r="FI6" s="13" t="s">
        <v>0</v>
      </c>
      <c r="FJ6" s="13" t="s">
        <v>0</v>
      </c>
      <c r="FK6" s="13" t="s">
        <v>0</v>
      </c>
      <c r="FL6" s="13" t="s">
        <v>0</v>
      </c>
      <c r="FM6" s="13" t="s">
        <v>0</v>
      </c>
      <c r="FN6" s="13" t="s">
        <v>0</v>
      </c>
      <c r="FO6" s="13" t="s">
        <v>0</v>
      </c>
      <c r="FP6" s="13" t="s">
        <v>0</v>
      </c>
      <c r="FQ6" s="13" t="s">
        <v>0</v>
      </c>
      <c r="FR6" s="13" t="s">
        <v>0</v>
      </c>
      <c r="FS6" s="13" t="s">
        <v>0</v>
      </c>
      <c r="FT6" s="13" t="s">
        <v>0</v>
      </c>
      <c r="FU6" s="13" t="s">
        <v>0</v>
      </c>
      <c r="FV6" s="13" t="s">
        <v>0</v>
      </c>
      <c r="FW6" s="13" t="s">
        <v>0</v>
      </c>
      <c r="FX6" s="13" t="s">
        <v>0</v>
      </c>
      <c r="FY6" s="13" t="s">
        <v>0</v>
      </c>
      <c r="FZ6" s="13" t="s">
        <v>0</v>
      </c>
      <c r="GA6" s="13" t="s">
        <v>0</v>
      </c>
      <c r="GB6" s="13" t="s">
        <v>0</v>
      </c>
      <c r="GC6" s="13" t="s">
        <v>0</v>
      </c>
      <c r="GD6" s="13" t="s">
        <v>0</v>
      </c>
      <c r="GE6" s="13" t="s">
        <v>0</v>
      </c>
      <c r="GF6" s="13" t="s">
        <v>0</v>
      </c>
      <c r="GG6" s="13" t="s">
        <v>0</v>
      </c>
      <c r="GH6" s="13" t="s">
        <v>0</v>
      </c>
      <c r="GI6" s="13" t="s">
        <v>0</v>
      </c>
      <c r="GJ6" s="13" t="s">
        <v>0</v>
      </c>
      <c r="GK6" s="13" t="s">
        <v>0</v>
      </c>
      <c r="GL6" s="13" t="s">
        <v>0</v>
      </c>
      <c r="GM6" s="13" t="s">
        <v>0</v>
      </c>
      <c r="GN6" s="13" t="s">
        <v>0</v>
      </c>
      <c r="GO6" s="13" t="s">
        <v>0</v>
      </c>
      <c r="GP6" s="13" t="s">
        <v>0</v>
      </c>
      <c r="GQ6" s="13" t="s">
        <v>0</v>
      </c>
      <c r="GR6" s="13" t="s">
        <v>0</v>
      </c>
      <c r="GS6" s="13" t="s">
        <v>0</v>
      </c>
      <c r="GT6" s="13" t="s">
        <v>0</v>
      </c>
      <c r="GU6" s="13" t="s">
        <v>0</v>
      </c>
      <c r="GV6" s="13" t="s">
        <v>0</v>
      </c>
      <c r="GW6" s="13" t="s">
        <v>0</v>
      </c>
      <c r="GX6" s="13" t="s">
        <v>0</v>
      </c>
      <c r="GY6" s="13" t="s">
        <v>0</v>
      </c>
      <c r="GZ6" s="13" t="s">
        <v>0</v>
      </c>
      <c r="HA6" s="13" t="s">
        <v>0</v>
      </c>
      <c r="HB6" s="13" t="s">
        <v>0</v>
      </c>
      <c r="HC6" s="13" t="s">
        <v>0</v>
      </c>
      <c r="HD6" s="13" t="s">
        <v>0</v>
      </c>
      <c r="HE6" s="13" t="s">
        <v>0</v>
      </c>
      <c r="HF6" s="13" t="s">
        <v>0</v>
      </c>
      <c r="HG6" s="13" t="s">
        <v>0</v>
      </c>
      <c r="HH6" s="13" t="s">
        <v>0</v>
      </c>
      <c r="HI6" s="13" t="s">
        <v>0</v>
      </c>
      <c r="HJ6" s="13" t="s">
        <v>0</v>
      </c>
      <c r="HK6" s="13" t="s">
        <v>0</v>
      </c>
    </row>
    <row r="7" spans="1:219" ht="16.8" thickTop="1" thickBot="1" x14ac:dyDescent="0.3">
      <c r="A7" s="81"/>
      <c r="B7" s="55" t="str">
        <f>IF('0'!A1=1,"Вінницька","Vinnytsya")</f>
        <v>Вінницька</v>
      </c>
      <c r="C7" s="8" t="s">
        <v>0</v>
      </c>
      <c r="D7" s="8" t="s">
        <v>0</v>
      </c>
      <c r="E7" s="8" t="s">
        <v>0</v>
      </c>
      <c r="F7" s="8" t="s">
        <v>0</v>
      </c>
      <c r="G7" s="8" t="s">
        <v>0</v>
      </c>
      <c r="H7" s="8" t="s">
        <v>0</v>
      </c>
      <c r="I7" s="8" t="s">
        <v>0</v>
      </c>
      <c r="J7" s="8" t="s">
        <v>0</v>
      </c>
      <c r="K7" s="8" t="s">
        <v>0</v>
      </c>
      <c r="L7" s="8" t="s">
        <v>0</v>
      </c>
      <c r="M7" s="8" t="s">
        <v>0</v>
      </c>
      <c r="N7" s="8" t="s">
        <v>0</v>
      </c>
      <c r="O7" s="8" t="s">
        <v>0</v>
      </c>
      <c r="P7" s="8" t="s">
        <v>0</v>
      </c>
      <c r="Q7" s="8" t="s">
        <v>0</v>
      </c>
      <c r="R7" s="8" t="s">
        <v>0</v>
      </c>
      <c r="S7" s="8" t="s">
        <v>0</v>
      </c>
      <c r="T7" s="8" t="s">
        <v>0</v>
      </c>
      <c r="U7" s="8" t="s">
        <v>0</v>
      </c>
      <c r="V7" s="8" t="s">
        <v>0</v>
      </c>
      <c r="W7" s="8" t="s">
        <v>0</v>
      </c>
      <c r="X7" s="8" t="s">
        <v>0</v>
      </c>
      <c r="Y7" s="8" t="s">
        <v>0</v>
      </c>
      <c r="Z7" s="8" t="s">
        <v>0</v>
      </c>
      <c r="AA7" s="8" t="s">
        <v>0</v>
      </c>
      <c r="AB7" s="8" t="s">
        <v>0</v>
      </c>
      <c r="AC7" s="8" t="s">
        <v>0</v>
      </c>
      <c r="AD7" s="8" t="s">
        <v>0</v>
      </c>
      <c r="AE7" s="8" t="s">
        <v>0</v>
      </c>
      <c r="AF7" s="8" t="s">
        <v>0</v>
      </c>
      <c r="AG7" s="8" t="s">
        <v>0</v>
      </c>
      <c r="AH7" s="8" t="s">
        <v>0</v>
      </c>
      <c r="AI7" s="8" t="s">
        <v>0</v>
      </c>
      <c r="AJ7" s="8" t="s">
        <v>0</v>
      </c>
      <c r="AK7" s="8" t="s">
        <v>0</v>
      </c>
      <c r="AL7" s="8" t="s">
        <v>0</v>
      </c>
      <c r="AM7" s="8" t="s">
        <v>0</v>
      </c>
      <c r="AN7" s="8" t="s">
        <v>0</v>
      </c>
      <c r="AO7" s="8" t="s">
        <v>0</v>
      </c>
      <c r="AP7" s="8" t="s">
        <v>0</v>
      </c>
      <c r="AQ7" s="8" t="s">
        <v>0</v>
      </c>
      <c r="AR7" s="8" t="s">
        <v>0</v>
      </c>
      <c r="AS7" s="8" t="s">
        <v>0</v>
      </c>
      <c r="AT7" s="8" t="s">
        <v>0</v>
      </c>
      <c r="AU7" s="8" t="s">
        <v>0</v>
      </c>
      <c r="AV7" s="8" t="s">
        <v>0</v>
      </c>
      <c r="AW7" s="8" t="s">
        <v>0</v>
      </c>
      <c r="AX7" s="8" t="s">
        <v>0</v>
      </c>
      <c r="AY7" s="8">
        <v>100.8</v>
      </c>
      <c r="AZ7" s="8">
        <v>100.9</v>
      </c>
      <c r="BA7" s="8">
        <v>101.2</v>
      </c>
      <c r="BB7" s="8">
        <v>101.2</v>
      </c>
      <c r="BC7" s="8">
        <v>101.6</v>
      </c>
      <c r="BD7" s="8">
        <v>107.7</v>
      </c>
      <c r="BE7" s="8">
        <v>103</v>
      </c>
      <c r="BF7" s="8">
        <v>94</v>
      </c>
      <c r="BG7" s="8">
        <v>98.4</v>
      </c>
      <c r="BH7" s="8">
        <v>97.8</v>
      </c>
      <c r="BI7" s="8">
        <v>98.5</v>
      </c>
      <c r="BJ7" s="8">
        <v>96.2</v>
      </c>
      <c r="BK7" s="8">
        <v>133.6</v>
      </c>
      <c r="BL7" s="8">
        <v>142.4</v>
      </c>
      <c r="BM7" s="8">
        <v>144.1</v>
      </c>
      <c r="BN7" s="8">
        <v>142.19999999999999</v>
      </c>
      <c r="BO7" s="8">
        <v>144.1</v>
      </c>
      <c r="BP7" s="8">
        <v>136.6</v>
      </c>
      <c r="BQ7" s="8">
        <v>116.5</v>
      </c>
      <c r="BR7" s="8">
        <v>123.1</v>
      </c>
      <c r="BS7" s="8">
        <v>103.1</v>
      </c>
      <c r="BT7" s="8">
        <v>118.7</v>
      </c>
      <c r="BU7" s="8">
        <v>118.9</v>
      </c>
      <c r="BV7" s="8">
        <v>123.3</v>
      </c>
      <c r="BW7" s="8">
        <v>148.80000000000001</v>
      </c>
      <c r="BX7" s="8">
        <v>143.1</v>
      </c>
      <c r="BY7" s="8">
        <v>137.80000000000001</v>
      </c>
      <c r="BZ7" s="8">
        <v>129.4</v>
      </c>
      <c r="CA7" s="8">
        <v>125.2</v>
      </c>
      <c r="CB7" s="8">
        <v>121.7</v>
      </c>
      <c r="CC7" s="8">
        <v>104.1</v>
      </c>
      <c r="CD7" s="8">
        <v>113.8</v>
      </c>
      <c r="CE7" s="8">
        <v>130.5</v>
      </c>
      <c r="CF7" s="8">
        <v>115.3</v>
      </c>
      <c r="CG7" s="8">
        <v>115.4</v>
      </c>
      <c r="CH7" s="8">
        <v>111</v>
      </c>
      <c r="CI7" s="8">
        <v>114.3</v>
      </c>
      <c r="CJ7" s="8">
        <v>117.7</v>
      </c>
      <c r="CK7" s="8">
        <v>113.9</v>
      </c>
      <c r="CL7" s="8">
        <v>112.2</v>
      </c>
      <c r="CM7" s="8">
        <v>111.7</v>
      </c>
      <c r="CN7" s="8">
        <v>112.4</v>
      </c>
      <c r="CO7" s="8">
        <v>120.4</v>
      </c>
      <c r="CP7" s="8">
        <v>98.6</v>
      </c>
      <c r="CQ7" s="8">
        <v>98.8</v>
      </c>
      <c r="CR7" s="8">
        <v>95.4</v>
      </c>
      <c r="CS7" s="8">
        <v>95.6</v>
      </c>
      <c r="CT7" s="8">
        <v>90.5</v>
      </c>
      <c r="CU7" s="8">
        <v>104.2</v>
      </c>
      <c r="CV7" s="8">
        <v>103.4</v>
      </c>
      <c r="CW7" s="18">
        <v>105.9</v>
      </c>
      <c r="CX7" s="8">
        <v>106.9</v>
      </c>
      <c r="CY7" s="18">
        <v>105.6</v>
      </c>
      <c r="CZ7" s="18">
        <v>104.2</v>
      </c>
      <c r="DA7" s="18">
        <v>106</v>
      </c>
      <c r="DB7" s="8">
        <v>109.6</v>
      </c>
      <c r="DC7" s="18">
        <v>114.3</v>
      </c>
      <c r="DD7" s="8">
        <v>113</v>
      </c>
      <c r="DE7" s="18">
        <v>113.2</v>
      </c>
      <c r="DF7" s="8">
        <v>117</v>
      </c>
      <c r="DG7" s="8">
        <v>95.3</v>
      </c>
      <c r="DH7" s="18">
        <v>93.3</v>
      </c>
      <c r="DI7" s="18">
        <v>95.5</v>
      </c>
      <c r="DJ7" s="8">
        <v>95.3</v>
      </c>
      <c r="DK7" s="18">
        <v>97</v>
      </c>
      <c r="DL7" s="59">
        <v>96.4</v>
      </c>
      <c r="DM7" s="58">
        <v>94</v>
      </c>
      <c r="DN7" s="8">
        <v>95</v>
      </c>
      <c r="DO7" s="58">
        <v>89</v>
      </c>
      <c r="DP7" s="58">
        <v>93.6</v>
      </c>
      <c r="DQ7" s="18">
        <v>93.6</v>
      </c>
      <c r="DR7" s="18">
        <v>96</v>
      </c>
      <c r="DS7" s="18">
        <v>104</v>
      </c>
      <c r="DT7" s="18">
        <v>105.1</v>
      </c>
      <c r="DU7" s="18">
        <v>102.7</v>
      </c>
      <c r="DV7" s="18">
        <v>103.8</v>
      </c>
      <c r="DW7" s="18">
        <v>103.2</v>
      </c>
      <c r="DX7" s="58">
        <v>107.8</v>
      </c>
      <c r="DY7" s="58">
        <v>99.2</v>
      </c>
      <c r="DZ7" s="18">
        <v>106</v>
      </c>
      <c r="EA7" s="18">
        <v>108.2</v>
      </c>
      <c r="EB7" s="18">
        <v>110.9</v>
      </c>
      <c r="EC7" s="18">
        <v>111.6</v>
      </c>
      <c r="ED7" s="18">
        <v>110.6</v>
      </c>
      <c r="EE7" s="18">
        <v>113.9</v>
      </c>
      <c r="EF7" s="18">
        <v>114.5</v>
      </c>
      <c r="EG7" s="18">
        <v>116.2</v>
      </c>
      <c r="EH7" s="18">
        <v>114.9</v>
      </c>
      <c r="EI7" s="18">
        <v>114.8</v>
      </c>
      <c r="EJ7" s="18">
        <v>114.1</v>
      </c>
      <c r="EK7" s="18">
        <v>120.1</v>
      </c>
      <c r="EL7" s="18">
        <v>107.4</v>
      </c>
      <c r="EM7" s="18">
        <v>107.1</v>
      </c>
      <c r="EN7" s="18">
        <v>105.9</v>
      </c>
      <c r="EO7" s="18">
        <v>106.2</v>
      </c>
      <c r="EP7" s="18">
        <v>102.1</v>
      </c>
      <c r="EQ7" s="18">
        <v>114.5</v>
      </c>
      <c r="ER7" s="18">
        <v>112.3</v>
      </c>
      <c r="ES7" s="18">
        <v>106.2</v>
      </c>
      <c r="ET7" s="18">
        <v>107.1</v>
      </c>
      <c r="EU7" s="18">
        <v>106.2</v>
      </c>
      <c r="EV7" s="18">
        <v>101.8</v>
      </c>
      <c r="EW7" s="18">
        <v>90</v>
      </c>
      <c r="EX7" s="18">
        <v>89.8</v>
      </c>
      <c r="EY7" s="18">
        <v>86.7</v>
      </c>
      <c r="EZ7" s="18">
        <v>80.7</v>
      </c>
      <c r="FA7" s="18">
        <v>83.7</v>
      </c>
      <c r="FB7" s="18">
        <v>83.9</v>
      </c>
      <c r="FC7" s="18">
        <v>87.7</v>
      </c>
      <c r="FD7" s="18">
        <v>86.7</v>
      </c>
      <c r="FE7" s="18">
        <v>90.2</v>
      </c>
      <c r="FF7" s="18">
        <v>90.3</v>
      </c>
      <c r="FG7" s="18">
        <v>92.7</v>
      </c>
      <c r="FH7" s="18">
        <v>93.1</v>
      </c>
      <c r="FI7" s="18">
        <v>92.7</v>
      </c>
      <c r="FJ7" s="18">
        <v>106.1</v>
      </c>
      <c r="FK7" s="18">
        <v>98.2</v>
      </c>
      <c r="FL7" s="18">
        <v>115.2</v>
      </c>
      <c r="FM7" s="18">
        <v>124.3</v>
      </c>
      <c r="FN7" s="18">
        <v>122.2</v>
      </c>
      <c r="FO7" s="18">
        <v>111.5</v>
      </c>
      <c r="GM7" s="13" t="s">
        <v>0</v>
      </c>
      <c r="GN7" s="13" t="s">
        <v>0</v>
      </c>
      <c r="GO7" s="13" t="s">
        <v>0</v>
      </c>
      <c r="GP7" s="13" t="s">
        <v>0</v>
      </c>
      <c r="GQ7" s="13" t="s">
        <v>0</v>
      </c>
      <c r="GR7" s="13" t="s">
        <v>0</v>
      </c>
      <c r="GS7" s="13" t="s">
        <v>0</v>
      </c>
      <c r="GT7" s="13" t="s">
        <v>0</v>
      </c>
      <c r="GU7" s="13" t="s">
        <v>0</v>
      </c>
      <c r="GV7" s="13" t="s">
        <v>0</v>
      </c>
      <c r="GW7" s="13" t="s">
        <v>0</v>
      </c>
      <c r="GX7" s="13" t="s">
        <v>0</v>
      </c>
      <c r="GY7" s="64" t="s">
        <v>126</v>
      </c>
      <c r="GZ7" s="64" t="s">
        <v>127</v>
      </c>
      <c r="HA7" s="64" t="s">
        <v>128</v>
      </c>
      <c r="HB7" s="64" t="s">
        <v>129</v>
      </c>
      <c r="HC7" s="87">
        <v>95</v>
      </c>
      <c r="HD7" s="64" t="s">
        <v>130</v>
      </c>
      <c r="HE7" s="64">
        <v>79.400000000000006</v>
      </c>
      <c r="HF7" s="64">
        <v>96.3</v>
      </c>
      <c r="HG7" s="64">
        <v>92.4</v>
      </c>
      <c r="HH7" s="64">
        <v>95</v>
      </c>
      <c r="HI7" s="64">
        <v>101.6</v>
      </c>
      <c r="HJ7" s="1">
        <v>99.1</v>
      </c>
      <c r="HK7" s="1">
        <v>122.9</v>
      </c>
    </row>
    <row r="8" spans="1:219" ht="16.8" thickTop="1" thickBot="1" x14ac:dyDescent="0.3">
      <c r="A8" s="81"/>
      <c r="B8" s="55" t="str">
        <f>IF('0'!A1=1,"Волинська","Volyn")</f>
        <v>Волинська</v>
      </c>
      <c r="C8" s="8" t="s">
        <v>0</v>
      </c>
      <c r="D8" s="8" t="s">
        <v>0</v>
      </c>
      <c r="E8" s="8" t="s">
        <v>0</v>
      </c>
      <c r="F8" s="8" t="s">
        <v>0</v>
      </c>
      <c r="G8" s="8" t="s">
        <v>0</v>
      </c>
      <c r="H8" s="8" t="s">
        <v>0</v>
      </c>
      <c r="I8" s="8" t="s">
        <v>0</v>
      </c>
      <c r="J8" s="8" t="s">
        <v>0</v>
      </c>
      <c r="K8" s="8" t="s">
        <v>0</v>
      </c>
      <c r="L8" s="8" t="s">
        <v>0</v>
      </c>
      <c r="M8" s="8" t="s">
        <v>0</v>
      </c>
      <c r="N8" s="8" t="s">
        <v>0</v>
      </c>
      <c r="O8" s="8" t="s">
        <v>0</v>
      </c>
      <c r="P8" s="8" t="s">
        <v>0</v>
      </c>
      <c r="Q8" s="8" t="s">
        <v>0</v>
      </c>
      <c r="R8" s="8" t="s">
        <v>0</v>
      </c>
      <c r="S8" s="8" t="s">
        <v>0</v>
      </c>
      <c r="T8" s="8" t="s">
        <v>0</v>
      </c>
      <c r="U8" s="8" t="s">
        <v>0</v>
      </c>
      <c r="V8" s="8" t="s">
        <v>0</v>
      </c>
      <c r="W8" s="8" t="s">
        <v>0</v>
      </c>
      <c r="X8" s="8" t="s">
        <v>0</v>
      </c>
      <c r="Y8" s="8" t="s">
        <v>0</v>
      </c>
      <c r="Z8" s="8" t="s">
        <v>0</v>
      </c>
      <c r="AA8" s="8" t="s">
        <v>0</v>
      </c>
      <c r="AB8" s="8" t="s">
        <v>0</v>
      </c>
      <c r="AC8" s="8" t="s">
        <v>0</v>
      </c>
      <c r="AD8" s="8" t="s">
        <v>0</v>
      </c>
      <c r="AE8" s="8" t="s">
        <v>0</v>
      </c>
      <c r="AF8" s="8" t="s">
        <v>0</v>
      </c>
      <c r="AG8" s="8" t="s">
        <v>0</v>
      </c>
      <c r="AH8" s="8" t="s">
        <v>0</v>
      </c>
      <c r="AI8" s="8" t="s">
        <v>0</v>
      </c>
      <c r="AJ8" s="8" t="s">
        <v>0</v>
      </c>
      <c r="AK8" s="8" t="s">
        <v>0</v>
      </c>
      <c r="AL8" s="8" t="s">
        <v>0</v>
      </c>
      <c r="AM8" s="8" t="s">
        <v>0</v>
      </c>
      <c r="AN8" s="8" t="s">
        <v>0</v>
      </c>
      <c r="AO8" s="8" t="s">
        <v>0</v>
      </c>
      <c r="AP8" s="8" t="s">
        <v>0</v>
      </c>
      <c r="AQ8" s="8" t="s">
        <v>0</v>
      </c>
      <c r="AR8" s="8" t="s">
        <v>0</v>
      </c>
      <c r="AS8" s="8" t="s">
        <v>0</v>
      </c>
      <c r="AT8" s="8" t="s">
        <v>0</v>
      </c>
      <c r="AU8" s="8" t="s">
        <v>0</v>
      </c>
      <c r="AV8" s="8" t="s">
        <v>0</v>
      </c>
      <c r="AW8" s="8" t="s">
        <v>0</v>
      </c>
      <c r="AX8" s="8" t="s">
        <v>0</v>
      </c>
      <c r="AY8" s="8">
        <v>101.8</v>
      </c>
      <c r="AZ8" s="8">
        <v>102.4</v>
      </c>
      <c r="BA8" s="8">
        <v>102.5</v>
      </c>
      <c r="BB8" s="8">
        <v>103.7</v>
      </c>
      <c r="BC8" s="8">
        <v>103.7</v>
      </c>
      <c r="BD8" s="8">
        <v>104.7</v>
      </c>
      <c r="BE8" s="8">
        <v>113</v>
      </c>
      <c r="BF8" s="8">
        <v>110.1</v>
      </c>
      <c r="BG8" s="8">
        <v>106.5</v>
      </c>
      <c r="BH8" s="8">
        <v>105.8</v>
      </c>
      <c r="BI8" s="8">
        <v>106.4</v>
      </c>
      <c r="BJ8" s="8">
        <v>107</v>
      </c>
      <c r="BK8" s="8">
        <v>101.9</v>
      </c>
      <c r="BL8" s="8">
        <v>102.8</v>
      </c>
      <c r="BM8" s="8">
        <v>103.9</v>
      </c>
      <c r="BN8" s="8">
        <v>103.5</v>
      </c>
      <c r="BO8" s="8">
        <v>103.5</v>
      </c>
      <c r="BP8" s="8">
        <v>103.5</v>
      </c>
      <c r="BQ8" s="8">
        <v>102.2</v>
      </c>
      <c r="BR8" s="8">
        <v>104.7</v>
      </c>
      <c r="BS8" s="8">
        <v>102.4</v>
      </c>
      <c r="BT8" s="8">
        <v>102.4</v>
      </c>
      <c r="BU8" s="8">
        <v>102.5</v>
      </c>
      <c r="BV8" s="8">
        <v>102.6</v>
      </c>
      <c r="BW8" s="8">
        <v>104.9</v>
      </c>
      <c r="BX8" s="8">
        <v>108.2</v>
      </c>
      <c r="BY8" s="8">
        <v>107.9</v>
      </c>
      <c r="BZ8" s="8">
        <v>106.6</v>
      </c>
      <c r="CA8" s="8">
        <v>106.8</v>
      </c>
      <c r="CB8" s="8">
        <v>106.8</v>
      </c>
      <c r="CC8" s="8">
        <v>107.2</v>
      </c>
      <c r="CD8" s="8">
        <v>106.1</v>
      </c>
      <c r="CE8" s="8">
        <v>106.8</v>
      </c>
      <c r="CF8" s="8">
        <v>106</v>
      </c>
      <c r="CG8" s="8">
        <v>105.9</v>
      </c>
      <c r="CH8" s="8">
        <v>106.3</v>
      </c>
      <c r="CI8" s="8">
        <v>97.2</v>
      </c>
      <c r="CJ8" s="8">
        <v>96.8</v>
      </c>
      <c r="CK8" s="8">
        <v>97.1</v>
      </c>
      <c r="CL8" s="8">
        <v>96</v>
      </c>
      <c r="CM8" s="8">
        <v>94.9</v>
      </c>
      <c r="CN8" s="8">
        <v>95.1</v>
      </c>
      <c r="CO8" s="8">
        <v>92.2</v>
      </c>
      <c r="CP8" s="8">
        <v>101.2</v>
      </c>
      <c r="CQ8" s="8">
        <v>98.6</v>
      </c>
      <c r="CR8" s="8">
        <v>97</v>
      </c>
      <c r="CS8" s="8">
        <v>97</v>
      </c>
      <c r="CT8" s="8">
        <v>95.4</v>
      </c>
      <c r="CU8" s="8">
        <v>101.9</v>
      </c>
      <c r="CV8" s="8">
        <v>100.2</v>
      </c>
      <c r="CW8" s="18">
        <v>98.1</v>
      </c>
      <c r="CX8" s="8">
        <v>99.1</v>
      </c>
      <c r="CY8" s="18">
        <v>100.2</v>
      </c>
      <c r="CZ8" s="18">
        <v>100.1</v>
      </c>
      <c r="DA8" s="18">
        <v>105.2</v>
      </c>
      <c r="DB8" s="8">
        <v>98.3</v>
      </c>
      <c r="DC8" s="18">
        <v>101.2</v>
      </c>
      <c r="DD8" s="8">
        <v>100.4</v>
      </c>
      <c r="DE8" s="18">
        <v>100.3</v>
      </c>
      <c r="DF8" s="8">
        <v>101.9</v>
      </c>
      <c r="DG8" s="8">
        <v>100.3</v>
      </c>
      <c r="DH8" s="18">
        <v>100.2</v>
      </c>
      <c r="DI8" s="18">
        <v>102.2</v>
      </c>
      <c r="DJ8" s="8">
        <v>102.4</v>
      </c>
      <c r="DK8" s="18">
        <v>102.2</v>
      </c>
      <c r="DL8" s="59">
        <v>101.4</v>
      </c>
      <c r="DM8" s="58">
        <v>93.4</v>
      </c>
      <c r="DN8" s="8">
        <v>105.2</v>
      </c>
      <c r="DO8" s="58">
        <v>102.2</v>
      </c>
      <c r="DP8" s="58">
        <v>103.6</v>
      </c>
      <c r="DQ8" s="18">
        <v>103.9</v>
      </c>
      <c r="DR8" s="18">
        <v>104.4</v>
      </c>
      <c r="DS8" s="18">
        <v>102.8</v>
      </c>
      <c r="DT8" s="18">
        <v>100.1</v>
      </c>
      <c r="DU8" s="18">
        <v>98.4</v>
      </c>
      <c r="DV8" s="18">
        <v>98.6</v>
      </c>
      <c r="DW8" s="18">
        <v>98</v>
      </c>
      <c r="DX8" s="58">
        <v>99</v>
      </c>
      <c r="DY8" s="58">
        <v>107.8</v>
      </c>
      <c r="DZ8" s="18">
        <v>101</v>
      </c>
      <c r="EA8" s="18">
        <v>105.1</v>
      </c>
      <c r="EB8" s="18">
        <v>104.8</v>
      </c>
      <c r="EC8" s="18">
        <v>103</v>
      </c>
      <c r="ED8" s="18">
        <v>103.2</v>
      </c>
      <c r="EE8" s="18">
        <v>93.3</v>
      </c>
      <c r="EF8" s="18">
        <v>98.9</v>
      </c>
      <c r="EG8" s="18">
        <v>98.7</v>
      </c>
      <c r="EH8" s="18">
        <v>98.7</v>
      </c>
      <c r="EI8" s="18">
        <v>98.2</v>
      </c>
      <c r="EJ8" s="18">
        <v>98.3</v>
      </c>
      <c r="EK8" s="18">
        <v>107</v>
      </c>
      <c r="EL8" s="18">
        <v>100.5</v>
      </c>
      <c r="EM8" s="18">
        <v>100.7</v>
      </c>
      <c r="EN8" s="18">
        <v>101.4</v>
      </c>
      <c r="EO8" s="18">
        <v>100.1</v>
      </c>
      <c r="EP8" s="18">
        <v>100.2</v>
      </c>
      <c r="EQ8" s="18">
        <v>100.8</v>
      </c>
      <c r="ER8" s="18">
        <v>99.4</v>
      </c>
      <c r="ES8" s="18">
        <v>98.1</v>
      </c>
      <c r="ET8" s="18">
        <v>97.5</v>
      </c>
      <c r="EU8" s="18">
        <v>98.3</v>
      </c>
      <c r="EV8" s="18">
        <v>97.3</v>
      </c>
      <c r="EW8" s="18">
        <v>90.3</v>
      </c>
      <c r="EX8" s="18">
        <v>98.3</v>
      </c>
      <c r="EY8" s="18">
        <v>97.8</v>
      </c>
      <c r="EZ8" s="18">
        <v>95.4</v>
      </c>
      <c r="FA8" s="18">
        <v>98.7</v>
      </c>
      <c r="FB8" s="18">
        <v>100</v>
      </c>
      <c r="FC8" s="18">
        <v>92.5</v>
      </c>
      <c r="FD8" s="18">
        <v>92.6</v>
      </c>
      <c r="FE8" s="18">
        <v>96.2</v>
      </c>
      <c r="FF8" s="18">
        <v>96.5</v>
      </c>
      <c r="FG8" s="18">
        <v>95.9</v>
      </c>
      <c r="FH8" s="18">
        <v>95.6</v>
      </c>
      <c r="FI8" s="18">
        <v>95.7</v>
      </c>
      <c r="FJ8" s="18">
        <v>93</v>
      </c>
      <c r="FK8" s="18">
        <v>99.1</v>
      </c>
      <c r="FL8" s="18">
        <v>103.2</v>
      </c>
      <c r="FM8" s="18">
        <v>103.1</v>
      </c>
      <c r="FN8" s="18">
        <v>101</v>
      </c>
      <c r="FO8" s="18">
        <v>97.5</v>
      </c>
      <c r="GM8" s="13" t="s">
        <v>0</v>
      </c>
      <c r="GN8" s="13" t="s">
        <v>0</v>
      </c>
      <c r="GO8" s="13" t="s">
        <v>0</v>
      </c>
      <c r="GP8" s="13" t="s">
        <v>0</v>
      </c>
      <c r="GQ8" s="13" t="s">
        <v>0</v>
      </c>
      <c r="GR8" s="13" t="s">
        <v>0</v>
      </c>
      <c r="GS8" s="13" t="s">
        <v>0</v>
      </c>
      <c r="GT8" s="13" t="s">
        <v>0</v>
      </c>
      <c r="GU8" s="13" t="s">
        <v>0</v>
      </c>
      <c r="GV8" s="13" t="s">
        <v>0</v>
      </c>
      <c r="GW8" s="13" t="s">
        <v>0</v>
      </c>
      <c r="GX8" s="13" t="s">
        <v>0</v>
      </c>
      <c r="GY8" s="64" t="s">
        <v>131</v>
      </c>
      <c r="GZ8" s="64" t="s">
        <v>132</v>
      </c>
      <c r="HA8" s="64" t="s">
        <v>133</v>
      </c>
      <c r="HB8" s="64" t="s">
        <v>134</v>
      </c>
      <c r="HC8" s="64" t="s">
        <v>135</v>
      </c>
      <c r="HD8" s="64" t="s">
        <v>136</v>
      </c>
      <c r="HE8" s="64" t="s">
        <v>137</v>
      </c>
      <c r="HF8" s="64" t="s">
        <v>138</v>
      </c>
      <c r="HG8" s="64" t="s">
        <v>139</v>
      </c>
      <c r="HH8" s="64" t="s">
        <v>140</v>
      </c>
      <c r="HI8" s="64" t="s">
        <v>141</v>
      </c>
      <c r="HJ8" s="59">
        <v>95.5</v>
      </c>
      <c r="HK8" s="59">
        <v>102.7</v>
      </c>
    </row>
    <row r="9" spans="1:219" ht="16.8" thickTop="1" thickBot="1" x14ac:dyDescent="0.3">
      <c r="A9" s="81"/>
      <c r="B9" s="55" t="str">
        <f>IF('0'!A1=1,"Дніпропетровська","Dnipropetrovsk")</f>
        <v>Дніпропетровська</v>
      </c>
      <c r="C9" s="8" t="s">
        <v>0</v>
      </c>
      <c r="D9" s="8" t="s">
        <v>0</v>
      </c>
      <c r="E9" s="8" t="s">
        <v>0</v>
      </c>
      <c r="F9" s="8" t="s">
        <v>0</v>
      </c>
      <c r="G9" s="8" t="s">
        <v>0</v>
      </c>
      <c r="H9" s="8" t="s">
        <v>0</v>
      </c>
      <c r="I9" s="8" t="s">
        <v>0</v>
      </c>
      <c r="J9" s="8" t="s">
        <v>0</v>
      </c>
      <c r="K9" s="8" t="s">
        <v>0</v>
      </c>
      <c r="L9" s="8" t="s">
        <v>0</v>
      </c>
      <c r="M9" s="8" t="s">
        <v>0</v>
      </c>
      <c r="N9" s="8" t="s">
        <v>0</v>
      </c>
      <c r="O9" s="8" t="s">
        <v>0</v>
      </c>
      <c r="P9" s="8" t="s">
        <v>0</v>
      </c>
      <c r="Q9" s="8" t="s">
        <v>0</v>
      </c>
      <c r="R9" s="8" t="s">
        <v>0</v>
      </c>
      <c r="S9" s="8" t="s">
        <v>0</v>
      </c>
      <c r="T9" s="8" t="s">
        <v>0</v>
      </c>
      <c r="U9" s="8" t="s">
        <v>0</v>
      </c>
      <c r="V9" s="8" t="s">
        <v>0</v>
      </c>
      <c r="W9" s="8" t="s">
        <v>0</v>
      </c>
      <c r="X9" s="8" t="s">
        <v>0</v>
      </c>
      <c r="Y9" s="8" t="s">
        <v>0</v>
      </c>
      <c r="Z9" s="8" t="s">
        <v>0</v>
      </c>
      <c r="AA9" s="8" t="s">
        <v>0</v>
      </c>
      <c r="AB9" s="8" t="s">
        <v>0</v>
      </c>
      <c r="AC9" s="8" t="s">
        <v>0</v>
      </c>
      <c r="AD9" s="8" t="s">
        <v>0</v>
      </c>
      <c r="AE9" s="8" t="s">
        <v>0</v>
      </c>
      <c r="AF9" s="8" t="s">
        <v>0</v>
      </c>
      <c r="AG9" s="8" t="s">
        <v>0</v>
      </c>
      <c r="AH9" s="8" t="s">
        <v>0</v>
      </c>
      <c r="AI9" s="8" t="s">
        <v>0</v>
      </c>
      <c r="AJ9" s="8" t="s">
        <v>0</v>
      </c>
      <c r="AK9" s="8" t="s">
        <v>0</v>
      </c>
      <c r="AL9" s="8" t="s">
        <v>0</v>
      </c>
      <c r="AM9" s="8" t="s">
        <v>0</v>
      </c>
      <c r="AN9" s="8" t="s">
        <v>0</v>
      </c>
      <c r="AO9" s="8" t="s">
        <v>0</v>
      </c>
      <c r="AP9" s="8" t="s">
        <v>0</v>
      </c>
      <c r="AQ9" s="8" t="s">
        <v>0</v>
      </c>
      <c r="AR9" s="8" t="s">
        <v>0</v>
      </c>
      <c r="AS9" s="8" t="s">
        <v>0</v>
      </c>
      <c r="AT9" s="8" t="s">
        <v>0</v>
      </c>
      <c r="AU9" s="8" t="s">
        <v>0</v>
      </c>
      <c r="AV9" s="8" t="s">
        <v>0</v>
      </c>
      <c r="AW9" s="8" t="s">
        <v>0</v>
      </c>
      <c r="AX9" s="8" t="s">
        <v>0</v>
      </c>
      <c r="AY9" s="8">
        <v>107</v>
      </c>
      <c r="AZ9" s="8">
        <v>100.7</v>
      </c>
      <c r="BA9" s="8">
        <v>102.8</v>
      </c>
      <c r="BB9" s="8">
        <v>103</v>
      </c>
      <c r="BC9" s="8">
        <v>104.1</v>
      </c>
      <c r="BD9" s="8">
        <v>113.7</v>
      </c>
      <c r="BE9" s="8">
        <v>82.3</v>
      </c>
      <c r="BF9" s="8">
        <v>87.3</v>
      </c>
      <c r="BG9" s="8">
        <v>78.599999999999994</v>
      </c>
      <c r="BH9" s="8">
        <v>79.5</v>
      </c>
      <c r="BI9" s="8">
        <v>79.7</v>
      </c>
      <c r="BJ9" s="8">
        <v>79.7</v>
      </c>
      <c r="BK9" s="8">
        <v>101.3</v>
      </c>
      <c r="BL9" s="8">
        <v>99.4</v>
      </c>
      <c r="BM9" s="8">
        <v>95.5</v>
      </c>
      <c r="BN9" s="8">
        <v>95.4</v>
      </c>
      <c r="BO9" s="8">
        <v>94.6</v>
      </c>
      <c r="BP9" s="8">
        <v>123.3</v>
      </c>
      <c r="BQ9" s="8">
        <v>135.9</v>
      </c>
      <c r="BR9" s="8">
        <v>130.6</v>
      </c>
      <c r="BS9" s="8">
        <v>121.9</v>
      </c>
      <c r="BT9" s="8">
        <v>126.7</v>
      </c>
      <c r="BU9" s="8">
        <v>127.9</v>
      </c>
      <c r="BV9" s="8">
        <v>131.1</v>
      </c>
      <c r="BW9" s="8">
        <v>100.8</v>
      </c>
      <c r="BX9" s="8">
        <v>102.5</v>
      </c>
      <c r="BY9" s="8">
        <v>109.7</v>
      </c>
      <c r="BZ9" s="8">
        <v>108</v>
      </c>
      <c r="CA9" s="8">
        <v>109.4</v>
      </c>
      <c r="CB9" s="8">
        <v>84.3</v>
      </c>
      <c r="CC9" s="8">
        <v>99.7</v>
      </c>
      <c r="CD9" s="8">
        <v>104.7</v>
      </c>
      <c r="CE9" s="8">
        <v>114.7</v>
      </c>
      <c r="CF9" s="8">
        <v>101.8</v>
      </c>
      <c r="CG9" s="8">
        <v>98.3</v>
      </c>
      <c r="CH9" s="8">
        <v>94.1</v>
      </c>
      <c r="CI9" s="8">
        <v>98.6</v>
      </c>
      <c r="CJ9" s="8">
        <v>98.1</v>
      </c>
      <c r="CK9" s="8">
        <v>96</v>
      </c>
      <c r="CL9" s="8">
        <v>96.7</v>
      </c>
      <c r="CM9" s="8">
        <v>94.5</v>
      </c>
      <c r="CN9" s="8">
        <v>87.4</v>
      </c>
      <c r="CO9" s="8">
        <v>100.1</v>
      </c>
      <c r="CP9" s="8">
        <v>95.5</v>
      </c>
      <c r="CQ9" s="8">
        <v>97.3</v>
      </c>
      <c r="CR9" s="8">
        <v>103.7</v>
      </c>
      <c r="CS9" s="8">
        <v>104.1</v>
      </c>
      <c r="CT9" s="8">
        <v>105.8</v>
      </c>
      <c r="CU9" s="8">
        <v>98.1</v>
      </c>
      <c r="CV9" s="8">
        <v>98</v>
      </c>
      <c r="CW9" s="18">
        <v>100.9</v>
      </c>
      <c r="CX9" s="8">
        <v>99.4</v>
      </c>
      <c r="CY9" s="18">
        <v>101.7</v>
      </c>
      <c r="CZ9" s="18">
        <v>100.8</v>
      </c>
      <c r="DA9" s="18">
        <v>94.7</v>
      </c>
      <c r="DB9" s="8">
        <v>96</v>
      </c>
      <c r="DC9" s="18">
        <v>95.2</v>
      </c>
      <c r="DD9" s="8">
        <v>99.7</v>
      </c>
      <c r="DE9" s="18">
        <v>99.7</v>
      </c>
      <c r="DF9" s="8">
        <v>100.3</v>
      </c>
      <c r="DG9" s="8">
        <v>96.5</v>
      </c>
      <c r="DH9" s="18">
        <v>104.3</v>
      </c>
      <c r="DI9" s="18">
        <v>101.2</v>
      </c>
      <c r="DJ9" s="8">
        <v>107.5</v>
      </c>
      <c r="DK9" s="18">
        <v>102.1</v>
      </c>
      <c r="DL9" s="59">
        <v>99.5</v>
      </c>
      <c r="DM9" s="58">
        <v>105</v>
      </c>
      <c r="DN9" s="8">
        <v>101.4</v>
      </c>
      <c r="DO9" s="58">
        <v>107.7</v>
      </c>
      <c r="DP9" s="58">
        <v>100.4</v>
      </c>
      <c r="DQ9" s="18">
        <v>100.5</v>
      </c>
      <c r="DR9" s="18">
        <v>100.1</v>
      </c>
      <c r="DS9" s="18">
        <v>103.8</v>
      </c>
      <c r="DT9" s="18">
        <v>94.1</v>
      </c>
      <c r="DU9" s="18">
        <v>96.2</v>
      </c>
      <c r="DV9" s="18">
        <v>91.8</v>
      </c>
      <c r="DW9" s="18">
        <v>99.7</v>
      </c>
      <c r="DX9" s="58">
        <v>110.8</v>
      </c>
      <c r="DY9" s="58">
        <v>97</v>
      </c>
      <c r="DZ9" s="18">
        <v>97.6</v>
      </c>
      <c r="EA9" s="18">
        <v>100.1</v>
      </c>
      <c r="EB9" s="18">
        <v>102.7</v>
      </c>
      <c r="EC9" s="18">
        <v>101.6</v>
      </c>
      <c r="ED9" s="18">
        <v>102.7</v>
      </c>
      <c r="EE9" s="18">
        <v>103.1</v>
      </c>
      <c r="EF9" s="18">
        <v>103.8</v>
      </c>
      <c r="EG9" s="18">
        <v>102.4</v>
      </c>
      <c r="EH9" s="18">
        <v>101.6</v>
      </c>
      <c r="EI9" s="18">
        <v>97.3</v>
      </c>
      <c r="EJ9" s="18">
        <v>117.6</v>
      </c>
      <c r="EK9" s="18">
        <v>111.1</v>
      </c>
      <c r="EL9" s="18">
        <v>110.9</v>
      </c>
      <c r="EM9" s="18">
        <v>112.5</v>
      </c>
      <c r="EN9" s="18">
        <v>107.6</v>
      </c>
      <c r="EO9" s="18">
        <v>107.7</v>
      </c>
      <c r="EP9" s="18">
        <v>107.2</v>
      </c>
      <c r="EQ9" s="18">
        <v>88.6</v>
      </c>
      <c r="ER9" s="18">
        <v>93.7</v>
      </c>
      <c r="ES9" s="18">
        <v>95.7</v>
      </c>
      <c r="ET9" s="18">
        <v>96.6</v>
      </c>
      <c r="EU9" s="18">
        <v>97.5</v>
      </c>
      <c r="EV9" s="18">
        <v>71.3</v>
      </c>
      <c r="EW9" s="18">
        <v>98.5</v>
      </c>
      <c r="EX9" s="18">
        <v>96</v>
      </c>
      <c r="EY9" s="18">
        <v>87.7</v>
      </c>
      <c r="EZ9" s="18">
        <v>86.4</v>
      </c>
      <c r="FA9" s="18">
        <v>84.1</v>
      </c>
      <c r="FB9" s="18">
        <v>84.4</v>
      </c>
      <c r="FC9" s="18">
        <v>115.7</v>
      </c>
      <c r="FD9" s="18">
        <v>113</v>
      </c>
      <c r="FE9" s="18">
        <v>115</v>
      </c>
      <c r="FF9" s="18">
        <v>112.7</v>
      </c>
      <c r="FG9" s="18">
        <v>111</v>
      </c>
      <c r="FH9" s="18">
        <v>97.8</v>
      </c>
      <c r="FI9" s="18">
        <v>98</v>
      </c>
      <c r="FJ9" s="18">
        <v>106</v>
      </c>
      <c r="FK9" s="18">
        <v>104.6</v>
      </c>
      <c r="FL9" s="18">
        <v>119.9</v>
      </c>
      <c r="FM9" s="18">
        <v>122.5</v>
      </c>
      <c r="FN9" s="18">
        <v>119.9</v>
      </c>
      <c r="FO9" s="18">
        <v>101.8</v>
      </c>
      <c r="GM9" s="13" t="s">
        <v>0</v>
      </c>
      <c r="GN9" s="13" t="s">
        <v>0</v>
      </c>
      <c r="GO9" s="13" t="s">
        <v>0</v>
      </c>
      <c r="GP9" s="13" t="s">
        <v>0</v>
      </c>
      <c r="GQ9" s="13" t="s">
        <v>0</v>
      </c>
      <c r="GR9" s="13" t="s">
        <v>0</v>
      </c>
      <c r="GS9" s="13" t="s">
        <v>0</v>
      </c>
      <c r="GT9" s="13" t="s">
        <v>0</v>
      </c>
      <c r="GU9" s="13" t="s">
        <v>0</v>
      </c>
      <c r="GV9" s="13" t="s">
        <v>0</v>
      </c>
      <c r="GW9" s="13" t="s">
        <v>0</v>
      </c>
      <c r="GX9" s="13" t="s">
        <v>0</v>
      </c>
      <c r="GY9" s="64" t="s">
        <v>142</v>
      </c>
      <c r="GZ9" s="64" t="s">
        <v>143</v>
      </c>
      <c r="HA9" s="64" t="s">
        <v>144</v>
      </c>
      <c r="HB9" s="64" t="s">
        <v>145</v>
      </c>
      <c r="HC9" s="64" t="s">
        <v>146</v>
      </c>
      <c r="HD9" s="64" t="s">
        <v>147</v>
      </c>
      <c r="HE9" s="64" t="s">
        <v>148</v>
      </c>
      <c r="HF9" s="64" t="s">
        <v>149</v>
      </c>
      <c r="HG9" s="64" t="s">
        <v>150</v>
      </c>
      <c r="HH9" s="64" t="s">
        <v>151</v>
      </c>
      <c r="HI9" s="64" t="s">
        <v>152</v>
      </c>
      <c r="HJ9" s="59">
        <v>78.8</v>
      </c>
      <c r="HK9" s="59">
        <v>86.9</v>
      </c>
    </row>
    <row r="10" spans="1:219" ht="16.8" thickTop="1" thickBot="1" x14ac:dyDescent="0.3">
      <c r="A10" s="81"/>
      <c r="B10" s="55" t="str">
        <f>IF('0'!A1=1,"Донецька","Donetsk")</f>
        <v>Донецька</v>
      </c>
      <c r="C10" s="8" t="s">
        <v>0</v>
      </c>
      <c r="D10" s="8" t="s">
        <v>0</v>
      </c>
      <c r="E10" s="8" t="s">
        <v>0</v>
      </c>
      <c r="F10" s="8" t="s">
        <v>0</v>
      </c>
      <c r="G10" s="8" t="s">
        <v>0</v>
      </c>
      <c r="H10" s="8" t="s">
        <v>0</v>
      </c>
      <c r="I10" s="8" t="s">
        <v>0</v>
      </c>
      <c r="J10" s="8" t="s">
        <v>0</v>
      </c>
      <c r="K10" s="8" t="s">
        <v>0</v>
      </c>
      <c r="L10" s="8" t="s">
        <v>0</v>
      </c>
      <c r="M10" s="8" t="s">
        <v>0</v>
      </c>
      <c r="N10" s="8" t="s">
        <v>0</v>
      </c>
      <c r="O10" s="8" t="s">
        <v>0</v>
      </c>
      <c r="P10" s="8" t="s">
        <v>0</v>
      </c>
      <c r="Q10" s="8" t="s">
        <v>0</v>
      </c>
      <c r="R10" s="8" t="s">
        <v>0</v>
      </c>
      <c r="S10" s="8" t="s">
        <v>0</v>
      </c>
      <c r="T10" s="8" t="s">
        <v>0</v>
      </c>
      <c r="U10" s="8" t="s">
        <v>0</v>
      </c>
      <c r="V10" s="8" t="s">
        <v>0</v>
      </c>
      <c r="W10" s="8" t="s">
        <v>0</v>
      </c>
      <c r="X10" s="8" t="s">
        <v>0</v>
      </c>
      <c r="Y10" s="8" t="s">
        <v>0</v>
      </c>
      <c r="Z10" s="8" t="s">
        <v>0</v>
      </c>
      <c r="AA10" s="8" t="s">
        <v>0</v>
      </c>
      <c r="AB10" s="8" t="s">
        <v>0</v>
      </c>
      <c r="AC10" s="8" t="s">
        <v>0</v>
      </c>
      <c r="AD10" s="8" t="s">
        <v>0</v>
      </c>
      <c r="AE10" s="8" t="s">
        <v>0</v>
      </c>
      <c r="AF10" s="8" t="s">
        <v>0</v>
      </c>
      <c r="AG10" s="8" t="s">
        <v>0</v>
      </c>
      <c r="AH10" s="8" t="s">
        <v>0</v>
      </c>
      <c r="AI10" s="8" t="s">
        <v>0</v>
      </c>
      <c r="AJ10" s="8" t="s">
        <v>0</v>
      </c>
      <c r="AK10" s="8" t="s">
        <v>0</v>
      </c>
      <c r="AL10" s="8" t="s">
        <v>0</v>
      </c>
      <c r="AM10" s="8" t="s">
        <v>0</v>
      </c>
      <c r="AN10" s="8" t="s">
        <v>0</v>
      </c>
      <c r="AO10" s="8" t="s">
        <v>0</v>
      </c>
      <c r="AP10" s="8" t="s">
        <v>0</v>
      </c>
      <c r="AQ10" s="8" t="s">
        <v>0</v>
      </c>
      <c r="AR10" s="8" t="s">
        <v>0</v>
      </c>
      <c r="AS10" s="8" t="s">
        <v>0</v>
      </c>
      <c r="AT10" s="8" t="s">
        <v>0</v>
      </c>
      <c r="AU10" s="8" t="s">
        <v>0</v>
      </c>
      <c r="AV10" s="8" t="s">
        <v>0</v>
      </c>
      <c r="AW10" s="8" t="s">
        <v>0</v>
      </c>
      <c r="AX10" s="8" t="s">
        <v>0</v>
      </c>
      <c r="AY10" s="8">
        <v>104.7</v>
      </c>
      <c r="AZ10" s="8">
        <v>108.1</v>
      </c>
      <c r="BA10" s="8">
        <v>106.5</v>
      </c>
      <c r="BB10" s="8">
        <v>106.5</v>
      </c>
      <c r="BC10" s="8">
        <v>105.3</v>
      </c>
      <c r="BD10" s="8">
        <v>110.8</v>
      </c>
      <c r="BE10" s="8">
        <v>94.2</v>
      </c>
      <c r="BF10" s="8">
        <v>94.4</v>
      </c>
      <c r="BG10" s="8">
        <v>94.4</v>
      </c>
      <c r="BH10" s="8">
        <v>95.4</v>
      </c>
      <c r="BI10" s="8">
        <v>95.4</v>
      </c>
      <c r="BJ10" s="8">
        <v>94.8</v>
      </c>
      <c r="BK10" s="8">
        <v>95.3</v>
      </c>
      <c r="BL10" s="8">
        <v>96</v>
      </c>
      <c r="BM10" s="8">
        <v>98.1</v>
      </c>
      <c r="BN10" s="8">
        <v>96.6</v>
      </c>
      <c r="BO10" s="8">
        <v>96</v>
      </c>
      <c r="BP10" s="8">
        <v>110.7</v>
      </c>
      <c r="BQ10" s="8">
        <v>110</v>
      </c>
      <c r="BR10" s="8">
        <v>113</v>
      </c>
      <c r="BS10" s="8">
        <v>102.8</v>
      </c>
      <c r="BT10" s="8">
        <v>103.9</v>
      </c>
      <c r="BU10" s="8">
        <v>103.6</v>
      </c>
      <c r="BV10" s="8">
        <v>105.8</v>
      </c>
      <c r="BW10" s="8">
        <v>100.9</v>
      </c>
      <c r="BX10" s="8">
        <v>101.4</v>
      </c>
      <c r="BY10" s="8">
        <v>100.4</v>
      </c>
      <c r="BZ10" s="8">
        <v>101.4</v>
      </c>
      <c r="CA10" s="8">
        <v>102.7</v>
      </c>
      <c r="CB10" s="8">
        <v>88.6</v>
      </c>
      <c r="CC10" s="8">
        <v>103.7</v>
      </c>
      <c r="CD10" s="8">
        <v>102.4</v>
      </c>
      <c r="CE10" s="8">
        <v>111.7</v>
      </c>
      <c r="CF10" s="8">
        <v>102.7</v>
      </c>
      <c r="CG10" s="8">
        <v>102.2</v>
      </c>
      <c r="CH10" s="8">
        <v>93</v>
      </c>
      <c r="CI10" s="8">
        <v>74</v>
      </c>
      <c r="CJ10" s="8">
        <v>65.099999999999994</v>
      </c>
      <c r="CK10" s="8">
        <v>67.3</v>
      </c>
      <c r="CL10" s="8">
        <v>67.599999999999994</v>
      </c>
      <c r="CM10" s="8">
        <v>65.5</v>
      </c>
      <c r="CN10" s="8">
        <v>66.099999999999994</v>
      </c>
      <c r="CO10" s="8">
        <v>70.099999999999994</v>
      </c>
      <c r="CP10" s="8">
        <v>63</v>
      </c>
      <c r="CQ10" s="8">
        <v>61.3</v>
      </c>
      <c r="CR10" s="8">
        <v>63.4</v>
      </c>
      <c r="CS10" s="8">
        <v>63.1</v>
      </c>
      <c r="CT10" s="8">
        <v>65.3</v>
      </c>
      <c r="CU10" s="8">
        <v>84.8</v>
      </c>
      <c r="CV10" s="8">
        <v>92.7</v>
      </c>
      <c r="CW10" s="18">
        <v>89</v>
      </c>
      <c r="CX10" s="8">
        <v>91.3</v>
      </c>
      <c r="CY10" s="18">
        <v>94.1</v>
      </c>
      <c r="CZ10" s="18">
        <v>94.3</v>
      </c>
      <c r="DA10" s="18">
        <v>102.2</v>
      </c>
      <c r="DB10" s="8">
        <v>103.1</v>
      </c>
      <c r="DC10" s="18">
        <v>95.1</v>
      </c>
      <c r="DD10" s="8">
        <v>102.9</v>
      </c>
      <c r="DE10" s="18">
        <v>103.3</v>
      </c>
      <c r="DF10" s="8">
        <v>108.3</v>
      </c>
      <c r="DG10" s="8">
        <v>94.6</v>
      </c>
      <c r="DH10" s="18">
        <v>94.7</v>
      </c>
      <c r="DI10" s="18">
        <v>98.6</v>
      </c>
      <c r="DJ10" s="8">
        <v>97.1</v>
      </c>
      <c r="DK10" s="18">
        <v>95.9</v>
      </c>
      <c r="DL10" s="59">
        <v>95.6</v>
      </c>
      <c r="DM10" s="58">
        <v>104.1</v>
      </c>
      <c r="DN10" s="8">
        <v>105.7</v>
      </c>
      <c r="DO10" s="58">
        <v>112.9</v>
      </c>
      <c r="DP10" s="58">
        <v>105.6</v>
      </c>
      <c r="DQ10" s="18">
        <v>106.2</v>
      </c>
      <c r="DR10" s="18">
        <v>102.2</v>
      </c>
      <c r="DS10" s="18">
        <v>103.5</v>
      </c>
      <c r="DT10" s="18">
        <v>101.2</v>
      </c>
      <c r="DU10" s="18">
        <v>100.1</v>
      </c>
      <c r="DV10" s="18">
        <v>100.2</v>
      </c>
      <c r="DW10" s="18">
        <v>100.5</v>
      </c>
      <c r="DX10" s="58">
        <v>110.3</v>
      </c>
      <c r="DY10" s="58">
        <v>84.5</v>
      </c>
      <c r="DZ10" s="18">
        <v>87.2</v>
      </c>
      <c r="EA10" s="18">
        <v>89.4</v>
      </c>
      <c r="EB10" s="18">
        <v>89.4</v>
      </c>
      <c r="EC10" s="18">
        <v>89.2</v>
      </c>
      <c r="ED10" s="18">
        <v>90.6</v>
      </c>
      <c r="EE10" s="18">
        <v>101.6</v>
      </c>
      <c r="EF10" s="18">
        <v>102.2</v>
      </c>
      <c r="EG10" s="18">
        <v>101.7</v>
      </c>
      <c r="EH10" s="18">
        <v>100.9</v>
      </c>
      <c r="EI10" s="18">
        <v>100.6</v>
      </c>
      <c r="EJ10" s="18">
        <v>115</v>
      </c>
      <c r="EK10" s="18">
        <v>120.7</v>
      </c>
      <c r="EL10" s="18">
        <v>115</v>
      </c>
      <c r="EM10" s="18">
        <v>116.8</v>
      </c>
      <c r="EN10" s="18">
        <v>118.4</v>
      </c>
      <c r="EO10" s="18">
        <v>117.2</v>
      </c>
      <c r="EP10" s="18">
        <v>117.3</v>
      </c>
      <c r="EQ10" s="18">
        <v>107.9</v>
      </c>
      <c r="ER10" s="18">
        <v>109.7</v>
      </c>
      <c r="ES10" s="18">
        <v>108</v>
      </c>
      <c r="ET10" s="18">
        <v>107</v>
      </c>
      <c r="EU10" s="18">
        <v>106</v>
      </c>
      <c r="EV10" s="18">
        <v>76.099999999999994</v>
      </c>
      <c r="EW10" s="18">
        <v>106.9</v>
      </c>
      <c r="EX10" s="18">
        <v>102.6</v>
      </c>
      <c r="EY10" s="18">
        <v>98.8</v>
      </c>
      <c r="EZ10" s="18">
        <v>96.3</v>
      </c>
      <c r="FA10" s="18">
        <v>96.4</v>
      </c>
      <c r="FB10" s="18">
        <v>96</v>
      </c>
      <c r="FC10" s="18">
        <v>89.4</v>
      </c>
      <c r="FD10" s="18">
        <v>87.6</v>
      </c>
      <c r="FE10" s="18">
        <v>88</v>
      </c>
      <c r="FF10" s="18">
        <v>88.1</v>
      </c>
      <c r="FG10" s="18">
        <v>87.8</v>
      </c>
      <c r="FH10" s="18">
        <v>87</v>
      </c>
      <c r="FI10" s="18">
        <v>78.8</v>
      </c>
      <c r="FJ10" s="18">
        <v>97.9</v>
      </c>
      <c r="FK10" s="18">
        <v>99.6</v>
      </c>
      <c r="FL10" s="18">
        <v>108.1</v>
      </c>
      <c r="FM10" s="18">
        <v>107.7</v>
      </c>
      <c r="FN10" s="18">
        <v>106.9</v>
      </c>
      <c r="FO10" s="18">
        <v>92</v>
      </c>
      <c r="GM10" s="13" t="s">
        <v>0</v>
      </c>
      <c r="GN10" s="13" t="s">
        <v>0</v>
      </c>
      <c r="GO10" s="13" t="s">
        <v>0</v>
      </c>
      <c r="GP10" s="13" t="s">
        <v>0</v>
      </c>
      <c r="GQ10" s="13" t="s">
        <v>0</v>
      </c>
      <c r="GR10" s="13" t="s">
        <v>0</v>
      </c>
      <c r="GS10" s="13" t="s">
        <v>0</v>
      </c>
      <c r="GT10" s="13" t="s">
        <v>0</v>
      </c>
      <c r="GU10" s="13" t="s">
        <v>0</v>
      </c>
      <c r="GV10" s="13" t="s">
        <v>0</v>
      </c>
      <c r="GW10" s="13" t="s">
        <v>0</v>
      </c>
      <c r="GX10" s="13" t="s">
        <v>0</v>
      </c>
      <c r="GY10" s="64" t="s">
        <v>153</v>
      </c>
      <c r="GZ10" s="64" t="s">
        <v>154</v>
      </c>
      <c r="HA10" s="64" t="s">
        <v>155</v>
      </c>
      <c r="HB10" s="64" t="s">
        <v>156</v>
      </c>
      <c r="HC10" s="64" t="s">
        <v>157</v>
      </c>
      <c r="HD10" s="64">
        <v>19</v>
      </c>
      <c r="HE10" s="64" t="s">
        <v>158</v>
      </c>
      <c r="HF10" s="64" t="s">
        <v>159</v>
      </c>
      <c r="HG10" s="87">
        <v>53</v>
      </c>
      <c r="HH10" s="64" t="s">
        <v>160</v>
      </c>
      <c r="HI10" s="64" t="s">
        <v>161</v>
      </c>
      <c r="HJ10" s="59">
        <v>55.3</v>
      </c>
      <c r="HK10" s="59">
        <v>60.5</v>
      </c>
    </row>
    <row r="11" spans="1:219" ht="16.8" thickTop="1" thickBot="1" x14ac:dyDescent="0.3">
      <c r="A11" s="81"/>
      <c r="B11" s="55" t="str">
        <f>IF('0'!A1=1,"Житомирська","Zhytomyr")</f>
        <v>Житомирська</v>
      </c>
      <c r="C11" s="8" t="s">
        <v>0</v>
      </c>
      <c r="D11" s="8" t="s">
        <v>0</v>
      </c>
      <c r="E11" s="8" t="s">
        <v>0</v>
      </c>
      <c r="F11" s="8" t="s">
        <v>0</v>
      </c>
      <c r="G11" s="8" t="s">
        <v>0</v>
      </c>
      <c r="H11" s="8" t="s">
        <v>0</v>
      </c>
      <c r="I11" s="8" t="s">
        <v>0</v>
      </c>
      <c r="J11" s="8" t="s">
        <v>0</v>
      </c>
      <c r="K11" s="8" t="s">
        <v>0</v>
      </c>
      <c r="L11" s="8" t="s">
        <v>0</v>
      </c>
      <c r="M11" s="8" t="s">
        <v>0</v>
      </c>
      <c r="N11" s="8" t="s">
        <v>0</v>
      </c>
      <c r="O11" s="8" t="s">
        <v>0</v>
      </c>
      <c r="P11" s="8" t="s">
        <v>0</v>
      </c>
      <c r="Q11" s="8" t="s">
        <v>0</v>
      </c>
      <c r="R11" s="8" t="s">
        <v>0</v>
      </c>
      <c r="S11" s="8" t="s">
        <v>0</v>
      </c>
      <c r="T11" s="8" t="s">
        <v>0</v>
      </c>
      <c r="U11" s="8" t="s">
        <v>0</v>
      </c>
      <c r="V11" s="8" t="s">
        <v>0</v>
      </c>
      <c r="W11" s="8" t="s">
        <v>0</v>
      </c>
      <c r="X11" s="8" t="s">
        <v>0</v>
      </c>
      <c r="Y11" s="8" t="s">
        <v>0</v>
      </c>
      <c r="Z11" s="8" t="s">
        <v>0</v>
      </c>
      <c r="AA11" s="8" t="s">
        <v>0</v>
      </c>
      <c r="AB11" s="8" t="s">
        <v>0</v>
      </c>
      <c r="AC11" s="8" t="s">
        <v>0</v>
      </c>
      <c r="AD11" s="8" t="s">
        <v>0</v>
      </c>
      <c r="AE11" s="8" t="s">
        <v>0</v>
      </c>
      <c r="AF11" s="8" t="s">
        <v>0</v>
      </c>
      <c r="AG11" s="8" t="s">
        <v>0</v>
      </c>
      <c r="AH11" s="8" t="s">
        <v>0</v>
      </c>
      <c r="AI11" s="8" t="s">
        <v>0</v>
      </c>
      <c r="AJ11" s="8" t="s">
        <v>0</v>
      </c>
      <c r="AK11" s="8" t="s">
        <v>0</v>
      </c>
      <c r="AL11" s="8" t="s">
        <v>0</v>
      </c>
      <c r="AM11" s="8" t="s">
        <v>0</v>
      </c>
      <c r="AN11" s="8" t="s">
        <v>0</v>
      </c>
      <c r="AO11" s="8" t="s">
        <v>0</v>
      </c>
      <c r="AP11" s="8" t="s">
        <v>0</v>
      </c>
      <c r="AQ11" s="8" t="s">
        <v>0</v>
      </c>
      <c r="AR11" s="8" t="s">
        <v>0</v>
      </c>
      <c r="AS11" s="8" t="s">
        <v>0</v>
      </c>
      <c r="AT11" s="8" t="s">
        <v>0</v>
      </c>
      <c r="AU11" s="8" t="s">
        <v>0</v>
      </c>
      <c r="AV11" s="8" t="s">
        <v>0</v>
      </c>
      <c r="AW11" s="8" t="s">
        <v>0</v>
      </c>
      <c r="AX11" s="8" t="s">
        <v>0</v>
      </c>
      <c r="AY11" s="8">
        <v>99.9</v>
      </c>
      <c r="AZ11" s="8">
        <v>101.9</v>
      </c>
      <c r="BA11" s="8">
        <v>102.3</v>
      </c>
      <c r="BB11" s="8">
        <v>102.5</v>
      </c>
      <c r="BC11" s="8">
        <v>102.4</v>
      </c>
      <c r="BD11" s="8">
        <v>103.8</v>
      </c>
      <c r="BE11" s="8">
        <v>114.1</v>
      </c>
      <c r="BF11" s="8">
        <v>108</v>
      </c>
      <c r="BG11" s="8">
        <v>106.3</v>
      </c>
      <c r="BH11" s="8">
        <v>106.3</v>
      </c>
      <c r="BI11" s="8">
        <v>106.3</v>
      </c>
      <c r="BJ11" s="8">
        <v>110</v>
      </c>
      <c r="BK11" s="8">
        <v>101.7</v>
      </c>
      <c r="BL11" s="8">
        <v>102.5</v>
      </c>
      <c r="BM11" s="8">
        <v>102.4</v>
      </c>
      <c r="BN11" s="8">
        <v>102.1</v>
      </c>
      <c r="BO11" s="8">
        <v>102.4</v>
      </c>
      <c r="BP11" s="8">
        <v>103.8</v>
      </c>
      <c r="BQ11" s="8">
        <v>103.5</v>
      </c>
      <c r="BR11" s="8">
        <v>102.1</v>
      </c>
      <c r="BS11" s="8">
        <v>96.2</v>
      </c>
      <c r="BT11" s="8">
        <v>108.2</v>
      </c>
      <c r="BU11" s="8">
        <v>107.8</v>
      </c>
      <c r="BV11" s="8">
        <v>105.8</v>
      </c>
      <c r="BW11" s="8">
        <v>102.5</v>
      </c>
      <c r="BX11" s="8">
        <v>102.8</v>
      </c>
      <c r="BY11" s="8">
        <v>102</v>
      </c>
      <c r="BZ11" s="8">
        <v>102.1</v>
      </c>
      <c r="CA11" s="8">
        <v>101.3</v>
      </c>
      <c r="CB11" s="8">
        <v>100.6</v>
      </c>
      <c r="CC11" s="8">
        <v>101.5</v>
      </c>
      <c r="CD11" s="8">
        <v>100.1</v>
      </c>
      <c r="CE11" s="8">
        <v>111.3</v>
      </c>
      <c r="CF11" s="8">
        <v>108</v>
      </c>
      <c r="CG11" s="8">
        <v>107.7</v>
      </c>
      <c r="CH11" s="8">
        <v>105.1</v>
      </c>
      <c r="CI11" s="8">
        <v>100.9</v>
      </c>
      <c r="CJ11" s="8">
        <v>101.4</v>
      </c>
      <c r="CK11" s="8">
        <v>101.3</v>
      </c>
      <c r="CL11" s="8">
        <v>100.2</v>
      </c>
      <c r="CM11" s="8">
        <v>99.7</v>
      </c>
      <c r="CN11" s="8">
        <v>98.7</v>
      </c>
      <c r="CO11" s="8">
        <v>99</v>
      </c>
      <c r="CP11" s="8">
        <v>99.7</v>
      </c>
      <c r="CQ11" s="8">
        <v>97.9</v>
      </c>
      <c r="CR11" s="8">
        <v>94.2</v>
      </c>
      <c r="CS11" s="8">
        <v>97.3</v>
      </c>
      <c r="CT11" s="8">
        <v>92.1</v>
      </c>
      <c r="CU11" s="8">
        <v>102.1</v>
      </c>
      <c r="CV11" s="8">
        <v>101.9</v>
      </c>
      <c r="CW11" s="18">
        <v>101.2</v>
      </c>
      <c r="CX11" s="8">
        <v>101.4</v>
      </c>
      <c r="CY11" s="18">
        <v>101.7</v>
      </c>
      <c r="CZ11" s="18">
        <v>103.6</v>
      </c>
      <c r="DA11" s="18">
        <v>106.1</v>
      </c>
      <c r="DB11" s="8">
        <v>106.8</v>
      </c>
      <c r="DC11" s="18">
        <v>108.4</v>
      </c>
      <c r="DD11" s="8">
        <v>108.9</v>
      </c>
      <c r="DE11" s="18">
        <v>108.8</v>
      </c>
      <c r="DF11" s="8">
        <v>116.7</v>
      </c>
      <c r="DG11" s="8">
        <v>99.2</v>
      </c>
      <c r="DH11" s="18">
        <v>100</v>
      </c>
      <c r="DI11" s="18">
        <v>100.5</v>
      </c>
      <c r="DJ11" s="8">
        <v>100.8</v>
      </c>
      <c r="DK11" s="18">
        <v>100.2</v>
      </c>
      <c r="DL11" s="59">
        <v>100.4</v>
      </c>
      <c r="DM11" s="58">
        <v>96.4</v>
      </c>
      <c r="DN11" s="8">
        <v>105.8</v>
      </c>
      <c r="DO11" s="58">
        <v>103.6</v>
      </c>
      <c r="DP11" s="58">
        <v>103</v>
      </c>
      <c r="DQ11" s="18">
        <v>102.9</v>
      </c>
      <c r="DR11" s="18">
        <v>105.2</v>
      </c>
      <c r="DS11" s="18">
        <v>100.9</v>
      </c>
      <c r="DT11" s="18">
        <v>100.5</v>
      </c>
      <c r="DU11" s="18">
        <v>101.5</v>
      </c>
      <c r="DV11" s="18">
        <v>100.8</v>
      </c>
      <c r="DW11" s="18">
        <v>100.7</v>
      </c>
      <c r="DX11" s="58">
        <v>102.9</v>
      </c>
      <c r="DY11" s="58">
        <v>109.7</v>
      </c>
      <c r="DZ11" s="18">
        <v>107</v>
      </c>
      <c r="EA11" s="18">
        <v>110.9</v>
      </c>
      <c r="EB11" s="18">
        <v>117.1</v>
      </c>
      <c r="EC11" s="18">
        <v>116.7</v>
      </c>
      <c r="ED11" s="18">
        <v>111.9</v>
      </c>
      <c r="EE11" s="18">
        <v>102.5</v>
      </c>
      <c r="EF11" s="18">
        <v>102.2</v>
      </c>
      <c r="EG11" s="18">
        <v>101.5</v>
      </c>
      <c r="EH11" s="18">
        <v>102.1</v>
      </c>
      <c r="EI11" s="18">
        <v>101.7</v>
      </c>
      <c r="EJ11" s="18">
        <v>100.6</v>
      </c>
      <c r="EK11" s="18">
        <v>109.5</v>
      </c>
      <c r="EL11" s="18">
        <v>102</v>
      </c>
      <c r="EM11" s="18">
        <v>100.5</v>
      </c>
      <c r="EN11" s="18">
        <v>100.5</v>
      </c>
      <c r="EO11" s="18">
        <v>100.4</v>
      </c>
      <c r="EP11" s="18">
        <v>100.3</v>
      </c>
      <c r="EQ11" s="18">
        <v>102.7</v>
      </c>
      <c r="ER11" s="18">
        <v>101.1</v>
      </c>
      <c r="ES11" s="18">
        <v>100.7</v>
      </c>
      <c r="ET11" s="18">
        <v>99</v>
      </c>
      <c r="EU11" s="18">
        <v>98</v>
      </c>
      <c r="EV11" s="18">
        <v>98</v>
      </c>
      <c r="EW11" s="18">
        <v>92.4</v>
      </c>
      <c r="EX11" s="18">
        <v>97.2</v>
      </c>
      <c r="EY11" s="18">
        <v>93.4</v>
      </c>
      <c r="EZ11" s="18">
        <v>90.2</v>
      </c>
      <c r="FA11" s="18">
        <v>90.8</v>
      </c>
      <c r="FB11" s="18">
        <v>95.1</v>
      </c>
      <c r="FC11" s="18">
        <v>97.1</v>
      </c>
      <c r="FD11" s="18">
        <v>97.5</v>
      </c>
      <c r="FE11" s="18">
        <v>97.8</v>
      </c>
      <c r="FF11" s="18">
        <v>97.9</v>
      </c>
      <c r="FG11" s="18">
        <v>98</v>
      </c>
      <c r="FH11" s="18">
        <v>97.2</v>
      </c>
      <c r="FI11" s="18">
        <v>98</v>
      </c>
      <c r="FJ11" s="18">
        <v>99.5</v>
      </c>
      <c r="FK11" s="18">
        <v>96.7</v>
      </c>
      <c r="FL11" s="18">
        <v>106.6</v>
      </c>
      <c r="FM11" s="18">
        <v>117.7</v>
      </c>
      <c r="FN11" s="18">
        <v>113.8</v>
      </c>
      <c r="FO11" s="18">
        <v>93.4</v>
      </c>
      <c r="GM11" s="13" t="s">
        <v>0</v>
      </c>
      <c r="GN11" s="13" t="s">
        <v>0</v>
      </c>
      <c r="GO11" s="13" t="s">
        <v>0</v>
      </c>
      <c r="GP11" s="13" t="s">
        <v>0</v>
      </c>
      <c r="GQ11" s="13" t="s">
        <v>0</v>
      </c>
      <c r="GR11" s="13" t="s">
        <v>0</v>
      </c>
      <c r="GS11" s="13" t="s">
        <v>0</v>
      </c>
      <c r="GT11" s="13" t="s">
        <v>0</v>
      </c>
      <c r="GU11" s="13" t="s">
        <v>0</v>
      </c>
      <c r="GV11" s="13" t="s">
        <v>0</v>
      </c>
      <c r="GW11" s="13" t="s">
        <v>0</v>
      </c>
      <c r="GX11" s="13" t="s">
        <v>0</v>
      </c>
      <c r="GY11" s="64" t="s">
        <v>162</v>
      </c>
      <c r="GZ11" s="64" t="s">
        <v>163</v>
      </c>
      <c r="HA11" s="64" t="s">
        <v>164</v>
      </c>
      <c r="HB11" s="64" t="s">
        <v>165</v>
      </c>
      <c r="HC11" s="64" t="s">
        <v>165</v>
      </c>
      <c r="HD11" s="64" t="s">
        <v>166</v>
      </c>
      <c r="HE11" s="64" t="s">
        <v>167</v>
      </c>
      <c r="HF11" s="64" t="s">
        <v>129</v>
      </c>
      <c r="HG11" s="64" t="s">
        <v>168</v>
      </c>
      <c r="HH11" s="64" t="s">
        <v>169</v>
      </c>
      <c r="HI11" s="64" t="s">
        <v>170</v>
      </c>
      <c r="HJ11" s="59">
        <v>91.1</v>
      </c>
      <c r="HK11" s="59">
        <v>99.8</v>
      </c>
    </row>
    <row r="12" spans="1:219" ht="16.8" thickTop="1" thickBot="1" x14ac:dyDescent="0.3">
      <c r="A12" s="81"/>
      <c r="B12" s="55" t="str">
        <f>IF('0'!A1=1,"Закарпатська","Zakarpattya")</f>
        <v>Закарпатська</v>
      </c>
      <c r="C12" s="8" t="s">
        <v>0</v>
      </c>
      <c r="D12" s="8" t="s">
        <v>0</v>
      </c>
      <c r="E12" s="8" t="s">
        <v>0</v>
      </c>
      <c r="F12" s="8" t="s">
        <v>0</v>
      </c>
      <c r="G12" s="8" t="s">
        <v>0</v>
      </c>
      <c r="H12" s="8" t="s">
        <v>0</v>
      </c>
      <c r="I12" s="8" t="s">
        <v>0</v>
      </c>
      <c r="J12" s="8" t="s">
        <v>0</v>
      </c>
      <c r="K12" s="8" t="s">
        <v>0</v>
      </c>
      <c r="L12" s="8" t="s">
        <v>0</v>
      </c>
      <c r="M12" s="8" t="s">
        <v>0</v>
      </c>
      <c r="N12" s="8" t="s">
        <v>0</v>
      </c>
      <c r="O12" s="8" t="s">
        <v>0</v>
      </c>
      <c r="P12" s="8" t="s">
        <v>0</v>
      </c>
      <c r="Q12" s="8" t="s">
        <v>0</v>
      </c>
      <c r="R12" s="8" t="s">
        <v>0</v>
      </c>
      <c r="S12" s="8" t="s">
        <v>0</v>
      </c>
      <c r="T12" s="8" t="s">
        <v>0</v>
      </c>
      <c r="U12" s="8" t="s">
        <v>0</v>
      </c>
      <c r="V12" s="8" t="s">
        <v>0</v>
      </c>
      <c r="W12" s="8" t="s">
        <v>0</v>
      </c>
      <c r="X12" s="8" t="s">
        <v>0</v>
      </c>
      <c r="Y12" s="8" t="s">
        <v>0</v>
      </c>
      <c r="Z12" s="8" t="s">
        <v>0</v>
      </c>
      <c r="AA12" s="8" t="s">
        <v>0</v>
      </c>
      <c r="AB12" s="8" t="s">
        <v>0</v>
      </c>
      <c r="AC12" s="8" t="s">
        <v>0</v>
      </c>
      <c r="AD12" s="8" t="s">
        <v>0</v>
      </c>
      <c r="AE12" s="8" t="s">
        <v>0</v>
      </c>
      <c r="AF12" s="8" t="s">
        <v>0</v>
      </c>
      <c r="AG12" s="8" t="s">
        <v>0</v>
      </c>
      <c r="AH12" s="8" t="s">
        <v>0</v>
      </c>
      <c r="AI12" s="8" t="s">
        <v>0</v>
      </c>
      <c r="AJ12" s="8" t="s">
        <v>0</v>
      </c>
      <c r="AK12" s="8" t="s">
        <v>0</v>
      </c>
      <c r="AL12" s="8" t="s">
        <v>0</v>
      </c>
      <c r="AM12" s="8" t="s">
        <v>0</v>
      </c>
      <c r="AN12" s="8" t="s">
        <v>0</v>
      </c>
      <c r="AO12" s="8" t="s">
        <v>0</v>
      </c>
      <c r="AP12" s="8" t="s">
        <v>0</v>
      </c>
      <c r="AQ12" s="8" t="s">
        <v>0</v>
      </c>
      <c r="AR12" s="8" t="s">
        <v>0</v>
      </c>
      <c r="AS12" s="8" t="s">
        <v>0</v>
      </c>
      <c r="AT12" s="8" t="s">
        <v>0</v>
      </c>
      <c r="AU12" s="8" t="s">
        <v>0</v>
      </c>
      <c r="AV12" s="8" t="s">
        <v>0</v>
      </c>
      <c r="AW12" s="8" t="s">
        <v>0</v>
      </c>
      <c r="AX12" s="8" t="s">
        <v>0</v>
      </c>
      <c r="AY12" s="8">
        <v>100.2</v>
      </c>
      <c r="AZ12" s="8">
        <v>100</v>
      </c>
      <c r="BA12" s="8">
        <v>100.3</v>
      </c>
      <c r="BB12" s="8">
        <v>100.7</v>
      </c>
      <c r="BC12" s="8">
        <v>101.1</v>
      </c>
      <c r="BD12" s="8">
        <v>100.6</v>
      </c>
      <c r="BE12" s="8">
        <v>103.7</v>
      </c>
      <c r="BF12" s="8">
        <v>104.3</v>
      </c>
      <c r="BG12" s="8">
        <v>103</v>
      </c>
      <c r="BH12" s="8">
        <v>102.9</v>
      </c>
      <c r="BI12" s="8">
        <v>102.1</v>
      </c>
      <c r="BJ12" s="8">
        <v>104</v>
      </c>
      <c r="BK12" s="8">
        <v>102.1</v>
      </c>
      <c r="BL12" s="8">
        <v>101.7</v>
      </c>
      <c r="BM12" s="8">
        <v>102</v>
      </c>
      <c r="BN12" s="8">
        <v>102</v>
      </c>
      <c r="BO12" s="8">
        <v>102.5</v>
      </c>
      <c r="BP12" s="8">
        <v>102.5</v>
      </c>
      <c r="BQ12" s="8">
        <v>102.8</v>
      </c>
      <c r="BR12" s="8">
        <v>102.6</v>
      </c>
      <c r="BS12" s="8">
        <v>102.9</v>
      </c>
      <c r="BT12" s="8">
        <v>103.3</v>
      </c>
      <c r="BU12" s="8">
        <v>103.5</v>
      </c>
      <c r="BV12" s="8">
        <v>102.5</v>
      </c>
      <c r="BW12" s="8">
        <v>100.9</v>
      </c>
      <c r="BX12" s="8">
        <v>101</v>
      </c>
      <c r="BY12" s="8">
        <v>100.5</v>
      </c>
      <c r="BZ12" s="8">
        <v>100.4</v>
      </c>
      <c r="CA12" s="8">
        <v>100.5</v>
      </c>
      <c r="CB12" s="8">
        <v>101.4</v>
      </c>
      <c r="CC12" s="8">
        <v>100.2</v>
      </c>
      <c r="CD12" s="8">
        <v>100.8</v>
      </c>
      <c r="CE12" s="8">
        <v>100.5</v>
      </c>
      <c r="CF12" s="8">
        <v>100.1</v>
      </c>
      <c r="CG12" s="8">
        <v>100.8</v>
      </c>
      <c r="CH12" s="8">
        <v>99.9</v>
      </c>
      <c r="CI12" s="8">
        <v>95.2</v>
      </c>
      <c r="CJ12" s="8">
        <v>95.4</v>
      </c>
      <c r="CK12" s="8">
        <v>93.6</v>
      </c>
      <c r="CL12" s="8">
        <v>93.3</v>
      </c>
      <c r="CM12" s="8">
        <v>93.1</v>
      </c>
      <c r="CN12" s="8">
        <v>94.1</v>
      </c>
      <c r="CO12" s="8">
        <v>94.5</v>
      </c>
      <c r="CP12" s="8">
        <v>93.4</v>
      </c>
      <c r="CQ12" s="8">
        <v>92.1</v>
      </c>
      <c r="CR12" s="8">
        <v>93.1</v>
      </c>
      <c r="CS12" s="8">
        <v>94.1</v>
      </c>
      <c r="CT12" s="8">
        <v>93</v>
      </c>
      <c r="CU12" s="8">
        <v>98</v>
      </c>
      <c r="CV12" s="8">
        <v>98.6</v>
      </c>
      <c r="CW12" s="18">
        <v>97.2</v>
      </c>
      <c r="CX12" s="8">
        <v>97.1</v>
      </c>
      <c r="CY12" s="18">
        <v>97.5</v>
      </c>
      <c r="CZ12" s="18">
        <v>97.2</v>
      </c>
      <c r="DA12" s="18">
        <v>96</v>
      </c>
      <c r="DB12" s="8">
        <v>97.9</v>
      </c>
      <c r="DC12" s="18">
        <v>100</v>
      </c>
      <c r="DD12" s="8">
        <v>96.3</v>
      </c>
      <c r="DE12" s="18">
        <v>95.4</v>
      </c>
      <c r="DF12" s="8">
        <v>96.8</v>
      </c>
      <c r="DG12" s="8">
        <v>98.9</v>
      </c>
      <c r="DH12" s="18">
        <v>102.9</v>
      </c>
      <c r="DI12" s="18">
        <v>102.2</v>
      </c>
      <c r="DJ12" s="8">
        <v>101.3</v>
      </c>
      <c r="DK12" s="18">
        <v>101.7</v>
      </c>
      <c r="DL12" s="59">
        <v>98.5</v>
      </c>
      <c r="DM12" s="58">
        <v>92.2</v>
      </c>
      <c r="DN12" s="8">
        <v>100.4</v>
      </c>
      <c r="DO12" s="58">
        <v>97.1</v>
      </c>
      <c r="DP12" s="58">
        <v>99.1</v>
      </c>
      <c r="DQ12" s="18">
        <v>101</v>
      </c>
      <c r="DR12" s="18">
        <v>99.1</v>
      </c>
      <c r="DS12" s="18">
        <v>96.4</v>
      </c>
      <c r="DT12" s="18">
        <v>96.7</v>
      </c>
      <c r="DU12" s="18">
        <v>95.5</v>
      </c>
      <c r="DV12" s="18">
        <v>96.6</v>
      </c>
      <c r="DW12" s="18">
        <v>99.8</v>
      </c>
      <c r="DX12" s="58">
        <v>108.4</v>
      </c>
      <c r="DY12" s="58">
        <v>101</v>
      </c>
      <c r="DZ12" s="18">
        <v>101.9</v>
      </c>
      <c r="EA12" s="18">
        <v>102.2</v>
      </c>
      <c r="EB12" s="18">
        <v>102.9</v>
      </c>
      <c r="EC12" s="18">
        <v>103.8</v>
      </c>
      <c r="ED12" s="18">
        <v>107</v>
      </c>
      <c r="EE12" s="18">
        <v>102.8</v>
      </c>
      <c r="EF12" s="18">
        <v>103.5</v>
      </c>
      <c r="EG12" s="18">
        <v>103.4</v>
      </c>
      <c r="EH12" s="18">
        <v>103.6</v>
      </c>
      <c r="EI12" s="18">
        <v>101.8</v>
      </c>
      <c r="EJ12" s="18">
        <v>97.5</v>
      </c>
      <c r="EK12" s="18">
        <v>99.5</v>
      </c>
      <c r="EL12" s="18">
        <v>98.5</v>
      </c>
      <c r="EM12" s="18">
        <v>96.8</v>
      </c>
      <c r="EN12" s="18">
        <v>99.3</v>
      </c>
      <c r="EO12" s="18">
        <v>99.4</v>
      </c>
      <c r="EP12" s="18">
        <v>99.1</v>
      </c>
      <c r="EQ12" s="18">
        <v>100.9</v>
      </c>
      <c r="ER12" s="18">
        <v>100.6</v>
      </c>
      <c r="ES12" s="18">
        <v>100.1</v>
      </c>
      <c r="ET12" s="18">
        <v>97.4</v>
      </c>
      <c r="EU12" s="18">
        <v>97.4</v>
      </c>
      <c r="EV12" s="18">
        <v>110.7</v>
      </c>
      <c r="EW12" s="18">
        <v>102.1</v>
      </c>
      <c r="EX12" s="18">
        <v>100.9</v>
      </c>
      <c r="EY12" s="18">
        <v>96.6</v>
      </c>
      <c r="EZ12" s="18">
        <v>91.1</v>
      </c>
      <c r="FA12" s="18">
        <v>92.4</v>
      </c>
      <c r="FB12" s="18">
        <v>94.8</v>
      </c>
      <c r="FC12" s="18">
        <v>100.1</v>
      </c>
      <c r="FD12" s="18">
        <v>99.7</v>
      </c>
      <c r="FE12" s="18">
        <v>100</v>
      </c>
      <c r="FF12" s="18">
        <v>98</v>
      </c>
      <c r="FG12" s="18">
        <v>97.9</v>
      </c>
      <c r="FH12" s="18">
        <v>77.3</v>
      </c>
      <c r="FI12" s="18">
        <v>85.5</v>
      </c>
      <c r="FJ12" s="18">
        <v>82.2</v>
      </c>
      <c r="FK12" s="18">
        <v>93</v>
      </c>
      <c r="FL12" s="18">
        <v>95.8</v>
      </c>
      <c r="FM12" s="18">
        <v>95.2</v>
      </c>
      <c r="FN12" s="18">
        <v>94</v>
      </c>
      <c r="FO12" s="18">
        <v>95.1</v>
      </c>
      <c r="GM12" s="13" t="s">
        <v>0</v>
      </c>
      <c r="GN12" s="13" t="s">
        <v>0</v>
      </c>
      <c r="GO12" s="13" t="s">
        <v>0</v>
      </c>
      <c r="GP12" s="13" t="s">
        <v>0</v>
      </c>
      <c r="GQ12" s="13" t="s">
        <v>0</v>
      </c>
      <c r="GR12" s="13" t="s">
        <v>0</v>
      </c>
      <c r="GS12" s="13" t="s">
        <v>0</v>
      </c>
      <c r="GT12" s="13" t="s">
        <v>0</v>
      </c>
      <c r="GU12" s="13" t="s">
        <v>0</v>
      </c>
      <c r="GV12" s="13" t="s">
        <v>0</v>
      </c>
      <c r="GW12" s="13" t="s">
        <v>0</v>
      </c>
      <c r="GX12" s="13" t="s">
        <v>0</v>
      </c>
      <c r="GY12" s="64" t="s">
        <v>171</v>
      </c>
      <c r="GZ12" s="64" t="s">
        <v>172</v>
      </c>
      <c r="HA12" s="64" t="s">
        <v>173</v>
      </c>
      <c r="HB12" s="64" t="s">
        <v>174</v>
      </c>
      <c r="HC12" s="64" t="s">
        <v>175</v>
      </c>
      <c r="HD12" s="64" t="s">
        <v>176</v>
      </c>
      <c r="HE12" s="64" t="s">
        <v>177</v>
      </c>
      <c r="HF12" s="64" t="s">
        <v>178</v>
      </c>
      <c r="HG12" s="64" t="s">
        <v>179</v>
      </c>
      <c r="HH12" s="64" t="s">
        <v>180</v>
      </c>
      <c r="HI12" s="64" t="s">
        <v>181</v>
      </c>
      <c r="HJ12" s="59">
        <v>97.3</v>
      </c>
      <c r="HK12" s="59">
        <v>68.3</v>
      </c>
    </row>
    <row r="13" spans="1:219" ht="16.8" thickTop="1" thickBot="1" x14ac:dyDescent="0.3">
      <c r="A13" s="81"/>
      <c r="B13" s="55" t="str">
        <f>IF('0'!A1=1,"Запорізька","Zaporizhzhya")</f>
        <v>Запорізька</v>
      </c>
      <c r="C13" s="8" t="s">
        <v>0</v>
      </c>
      <c r="D13" s="8" t="s">
        <v>0</v>
      </c>
      <c r="E13" s="8" t="s">
        <v>0</v>
      </c>
      <c r="F13" s="8" t="s">
        <v>0</v>
      </c>
      <c r="G13" s="8" t="s">
        <v>0</v>
      </c>
      <c r="H13" s="8" t="s">
        <v>0</v>
      </c>
      <c r="I13" s="8" t="s">
        <v>0</v>
      </c>
      <c r="J13" s="8" t="s">
        <v>0</v>
      </c>
      <c r="K13" s="8" t="s">
        <v>0</v>
      </c>
      <c r="L13" s="8" t="s">
        <v>0</v>
      </c>
      <c r="M13" s="8" t="s">
        <v>0</v>
      </c>
      <c r="N13" s="8" t="s">
        <v>0</v>
      </c>
      <c r="O13" s="8" t="s">
        <v>0</v>
      </c>
      <c r="P13" s="8" t="s">
        <v>0</v>
      </c>
      <c r="Q13" s="8" t="s">
        <v>0</v>
      </c>
      <c r="R13" s="8" t="s">
        <v>0</v>
      </c>
      <c r="S13" s="8" t="s">
        <v>0</v>
      </c>
      <c r="T13" s="8" t="s">
        <v>0</v>
      </c>
      <c r="U13" s="8" t="s">
        <v>0</v>
      </c>
      <c r="V13" s="8" t="s">
        <v>0</v>
      </c>
      <c r="W13" s="8" t="s">
        <v>0</v>
      </c>
      <c r="X13" s="8" t="s">
        <v>0</v>
      </c>
      <c r="Y13" s="8" t="s">
        <v>0</v>
      </c>
      <c r="Z13" s="8" t="s">
        <v>0</v>
      </c>
      <c r="AA13" s="8" t="s">
        <v>0</v>
      </c>
      <c r="AB13" s="8" t="s">
        <v>0</v>
      </c>
      <c r="AC13" s="8" t="s">
        <v>0</v>
      </c>
      <c r="AD13" s="8" t="s">
        <v>0</v>
      </c>
      <c r="AE13" s="8" t="s">
        <v>0</v>
      </c>
      <c r="AF13" s="8" t="s">
        <v>0</v>
      </c>
      <c r="AG13" s="8" t="s">
        <v>0</v>
      </c>
      <c r="AH13" s="8" t="s">
        <v>0</v>
      </c>
      <c r="AI13" s="8" t="s">
        <v>0</v>
      </c>
      <c r="AJ13" s="8" t="s">
        <v>0</v>
      </c>
      <c r="AK13" s="8" t="s">
        <v>0</v>
      </c>
      <c r="AL13" s="8" t="s">
        <v>0</v>
      </c>
      <c r="AM13" s="8" t="s">
        <v>0</v>
      </c>
      <c r="AN13" s="8" t="s">
        <v>0</v>
      </c>
      <c r="AO13" s="8" t="s">
        <v>0</v>
      </c>
      <c r="AP13" s="8" t="s">
        <v>0</v>
      </c>
      <c r="AQ13" s="8" t="s">
        <v>0</v>
      </c>
      <c r="AR13" s="8" t="s">
        <v>0</v>
      </c>
      <c r="AS13" s="8" t="s">
        <v>0</v>
      </c>
      <c r="AT13" s="8" t="s">
        <v>0</v>
      </c>
      <c r="AU13" s="8" t="s">
        <v>0</v>
      </c>
      <c r="AV13" s="8" t="s">
        <v>0</v>
      </c>
      <c r="AW13" s="8" t="s">
        <v>0</v>
      </c>
      <c r="AX13" s="8" t="s">
        <v>0</v>
      </c>
      <c r="AY13" s="8">
        <v>98</v>
      </c>
      <c r="AZ13" s="8">
        <v>98.7</v>
      </c>
      <c r="BA13" s="8">
        <v>99.2</v>
      </c>
      <c r="BB13" s="8">
        <v>99.1</v>
      </c>
      <c r="BC13" s="8">
        <v>100.5</v>
      </c>
      <c r="BD13" s="8">
        <v>131.69999999999999</v>
      </c>
      <c r="BE13" s="8">
        <v>80.099999999999994</v>
      </c>
      <c r="BF13" s="8">
        <v>86.6</v>
      </c>
      <c r="BG13" s="8">
        <v>79.5</v>
      </c>
      <c r="BH13" s="8">
        <v>80.400000000000006</v>
      </c>
      <c r="BI13" s="8">
        <v>81.2</v>
      </c>
      <c r="BJ13" s="8">
        <v>81.099999999999994</v>
      </c>
      <c r="BK13" s="8">
        <v>101.8</v>
      </c>
      <c r="BL13" s="8">
        <v>102.5</v>
      </c>
      <c r="BM13" s="8">
        <v>104.8</v>
      </c>
      <c r="BN13" s="8">
        <v>103.7</v>
      </c>
      <c r="BO13" s="8">
        <v>103.4</v>
      </c>
      <c r="BP13" s="8">
        <v>142.1</v>
      </c>
      <c r="BQ13" s="8">
        <v>137.19999999999999</v>
      </c>
      <c r="BR13" s="8">
        <v>140</v>
      </c>
      <c r="BS13" s="8">
        <v>124.3</v>
      </c>
      <c r="BT13" s="8">
        <v>124.3</v>
      </c>
      <c r="BU13" s="8">
        <v>125.9</v>
      </c>
      <c r="BV13" s="8">
        <v>134.4</v>
      </c>
      <c r="BW13" s="8">
        <v>106.5</v>
      </c>
      <c r="BX13" s="8">
        <v>105.4</v>
      </c>
      <c r="BY13" s="8">
        <v>105.7</v>
      </c>
      <c r="BZ13" s="8">
        <v>103.8</v>
      </c>
      <c r="CA13" s="8">
        <v>103.9</v>
      </c>
      <c r="CB13" s="8">
        <v>75.8</v>
      </c>
      <c r="CC13" s="8">
        <v>112.6</v>
      </c>
      <c r="CD13" s="8">
        <v>107</v>
      </c>
      <c r="CE13" s="8">
        <v>110.5</v>
      </c>
      <c r="CF13" s="8">
        <v>102.1</v>
      </c>
      <c r="CG13" s="8">
        <v>100.6</v>
      </c>
      <c r="CH13" s="8">
        <v>96.6</v>
      </c>
      <c r="CI13" s="8">
        <v>99.7</v>
      </c>
      <c r="CJ13" s="8">
        <v>97.3</v>
      </c>
      <c r="CK13" s="8">
        <v>95.1</v>
      </c>
      <c r="CL13" s="8">
        <v>95.9</v>
      </c>
      <c r="CM13" s="8">
        <v>95.8</v>
      </c>
      <c r="CN13" s="8">
        <v>97.2</v>
      </c>
      <c r="CO13" s="8">
        <v>105.7</v>
      </c>
      <c r="CP13" s="8">
        <v>99</v>
      </c>
      <c r="CQ13" s="8">
        <v>106.9</v>
      </c>
      <c r="CR13" s="8">
        <v>108.2</v>
      </c>
      <c r="CS13" s="8">
        <v>108.1</v>
      </c>
      <c r="CT13" s="8">
        <v>108.9</v>
      </c>
      <c r="CU13" s="8">
        <v>95.6</v>
      </c>
      <c r="CV13" s="8">
        <v>97</v>
      </c>
      <c r="CW13" s="18">
        <v>97.7</v>
      </c>
      <c r="CX13" s="8">
        <v>98.9</v>
      </c>
      <c r="CY13" s="18">
        <v>98.5</v>
      </c>
      <c r="CZ13" s="18">
        <v>101.9</v>
      </c>
      <c r="DA13" s="18">
        <v>96.7</v>
      </c>
      <c r="DB13" s="8">
        <v>96</v>
      </c>
      <c r="DC13" s="18">
        <v>92.6</v>
      </c>
      <c r="DD13" s="8">
        <v>99.3</v>
      </c>
      <c r="DE13" s="18">
        <v>99.3</v>
      </c>
      <c r="DF13" s="8">
        <v>98.7</v>
      </c>
      <c r="DG13" s="8">
        <v>91.3</v>
      </c>
      <c r="DH13" s="18">
        <v>90.7</v>
      </c>
      <c r="DI13" s="18">
        <v>91.1</v>
      </c>
      <c r="DJ13" s="8">
        <v>91.9</v>
      </c>
      <c r="DK13" s="18">
        <v>91.9</v>
      </c>
      <c r="DL13" s="59">
        <v>96.3</v>
      </c>
      <c r="DM13" s="58">
        <v>102.7</v>
      </c>
      <c r="DN13" s="8">
        <v>101.7</v>
      </c>
      <c r="DO13" s="58">
        <v>102.9</v>
      </c>
      <c r="DP13" s="58">
        <v>96.6</v>
      </c>
      <c r="DQ13" s="18">
        <v>96.1</v>
      </c>
      <c r="DR13" s="18">
        <v>96.8</v>
      </c>
      <c r="DS13" s="18">
        <v>94.3</v>
      </c>
      <c r="DT13" s="18">
        <v>94.8</v>
      </c>
      <c r="DU13" s="18">
        <v>95.6</v>
      </c>
      <c r="DV13" s="18">
        <v>95.5</v>
      </c>
      <c r="DW13" s="18">
        <v>95.4</v>
      </c>
      <c r="DX13" s="58">
        <v>117</v>
      </c>
      <c r="DY13" s="58">
        <v>82.5</v>
      </c>
      <c r="DZ13" s="18">
        <v>87</v>
      </c>
      <c r="EA13" s="18">
        <v>81.900000000000006</v>
      </c>
      <c r="EB13" s="18">
        <v>84.5</v>
      </c>
      <c r="EC13" s="18">
        <v>85.7</v>
      </c>
      <c r="ED13" s="18">
        <v>85.6</v>
      </c>
      <c r="EE13" s="18">
        <v>93.8</v>
      </c>
      <c r="EF13" s="18">
        <v>94.2</v>
      </c>
      <c r="EG13" s="18">
        <v>94.5</v>
      </c>
      <c r="EH13" s="18">
        <v>94.1</v>
      </c>
      <c r="EI13" s="18">
        <v>93.5</v>
      </c>
      <c r="EJ13" s="18">
        <v>130.9</v>
      </c>
      <c r="EK13" s="18">
        <v>126.1</v>
      </c>
      <c r="EL13" s="18">
        <v>120.1</v>
      </c>
      <c r="EM13" s="18">
        <v>127.2</v>
      </c>
      <c r="EN13" s="18">
        <v>123.9</v>
      </c>
      <c r="EO13" s="18">
        <v>122.6</v>
      </c>
      <c r="EP13" s="18">
        <v>123.2</v>
      </c>
      <c r="EQ13" s="18">
        <v>93</v>
      </c>
      <c r="ER13" s="18">
        <v>93.8</v>
      </c>
      <c r="ES13" s="18">
        <v>92.9</v>
      </c>
      <c r="ET13" s="18">
        <v>92.6</v>
      </c>
      <c r="EU13" s="18">
        <v>91.9</v>
      </c>
      <c r="EV13" s="18">
        <v>47.3</v>
      </c>
      <c r="EW13" s="18">
        <v>90.8</v>
      </c>
      <c r="EX13" s="18">
        <v>89.6</v>
      </c>
      <c r="EY13" s="18">
        <v>90.9</v>
      </c>
      <c r="EZ13" s="18">
        <v>88.8</v>
      </c>
      <c r="FA13" s="18">
        <v>87.7</v>
      </c>
      <c r="FB13" s="18">
        <v>87.1</v>
      </c>
      <c r="FC13" s="18">
        <v>86.3</v>
      </c>
      <c r="FD13" s="18">
        <v>85.1</v>
      </c>
      <c r="FE13" s="18">
        <v>84.5</v>
      </c>
      <c r="FF13" s="18">
        <v>86.1</v>
      </c>
      <c r="FG13" s="18">
        <v>85.7</v>
      </c>
      <c r="FH13" s="18">
        <v>75.900000000000006</v>
      </c>
      <c r="FI13" s="18">
        <v>103.8</v>
      </c>
      <c r="FJ13" s="18">
        <v>112.2</v>
      </c>
      <c r="FK13" s="18">
        <v>110.4</v>
      </c>
      <c r="FL13" s="18">
        <v>116.5</v>
      </c>
      <c r="FM13" s="18">
        <v>116.4</v>
      </c>
      <c r="FN13" s="18">
        <v>114.1</v>
      </c>
      <c r="FO13" s="18">
        <v>72.5</v>
      </c>
      <c r="GM13" s="13" t="s">
        <v>0</v>
      </c>
      <c r="GN13" s="13" t="s">
        <v>0</v>
      </c>
      <c r="GO13" s="13" t="s">
        <v>0</v>
      </c>
      <c r="GP13" s="13" t="s">
        <v>0</v>
      </c>
      <c r="GQ13" s="13" t="s">
        <v>0</v>
      </c>
      <c r="GR13" s="13" t="s">
        <v>0</v>
      </c>
      <c r="GS13" s="13" t="s">
        <v>0</v>
      </c>
      <c r="GT13" s="13" t="s">
        <v>0</v>
      </c>
      <c r="GU13" s="13" t="s">
        <v>0</v>
      </c>
      <c r="GV13" s="13" t="s">
        <v>0</v>
      </c>
      <c r="GW13" s="13" t="s">
        <v>0</v>
      </c>
      <c r="GX13" s="13" t="s">
        <v>0</v>
      </c>
      <c r="GY13" s="64" t="s">
        <v>182</v>
      </c>
      <c r="GZ13" s="64" t="s">
        <v>183</v>
      </c>
      <c r="HA13" s="64" t="s">
        <v>184</v>
      </c>
      <c r="HB13" s="64" t="s">
        <v>185</v>
      </c>
      <c r="HC13" s="87">
        <v>104</v>
      </c>
      <c r="HD13" s="64" t="s">
        <v>186</v>
      </c>
      <c r="HE13" s="64" t="s">
        <v>187</v>
      </c>
      <c r="HF13" s="64" t="s">
        <v>138</v>
      </c>
      <c r="HG13" s="64" t="s">
        <v>188</v>
      </c>
      <c r="HH13" s="64" t="s">
        <v>189</v>
      </c>
      <c r="HI13" s="64" t="s">
        <v>189</v>
      </c>
      <c r="HJ13" s="59">
        <v>78.400000000000006</v>
      </c>
      <c r="HK13" s="59">
        <v>105.2</v>
      </c>
    </row>
    <row r="14" spans="1:219" ht="16.8" thickTop="1" thickBot="1" x14ac:dyDescent="0.3">
      <c r="A14" s="81"/>
      <c r="B14" s="55" t="str">
        <f>IF('0'!A1=1,"Івано-Франківська","Ivano-Frankivsk")</f>
        <v>Івано-Франківська</v>
      </c>
      <c r="C14" s="8" t="s">
        <v>0</v>
      </c>
      <c r="D14" s="8" t="s">
        <v>0</v>
      </c>
      <c r="E14" s="8" t="s">
        <v>0</v>
      </c>
      <c r="F14" s="8" t="s">
        <v>0</v>
      </c>
      <c r="G14" s="8" t="s">
        <v>0</v>
      </c>
      <c r="H14" s="8" t="s">
        <v>0</v>
      </c>
      <c r="I14" s="8" t="s">
        <v>0</v>
      </c>
      <c r="J14" s="8" t="s">
        <v>0</v>
      </c>
      <c r="K14" s="8" t="s">
        <v>0</v>
      </c>
      <c r="L14" s="8" t="s">
        <v>0</v>
      </c>
      <c r="M14" s="8" t="s">
        <v>0</v>
      </c>
      <c r="N14" s="8" t="s">
        <v>0</v>
      </c>
      <c r="O14" s="8" t="s">
        <v>0</v>
      </c>
      <c r="P14" s="8" t="s">
        <v>0</v>
      </c>
      <c r="Q14" s="8" t="s">
        <v>0</v>
      </c>
      <c r="R14" s="8" t="s">
        <v>0</v>
      </c>
      <c r="S14" s="8" t="s">
        <v>0</v>
      </c>
      <c r="T14" s="8" t="s">
        <v>0</v>
      </c>
      <c r="U14" s="8" t="s">
        <v>0</v>
      </c>
      <c r="V14" s="8" t="s">
        <v>0</v>
      </c>
      <c r="W14" s="8" t="s">
        <v>0</v>
      </c>
      <c r="X14" s="8" t="s">
        <v>0</v>
      </c>
      <c r="Y14" s="8" t="s">
        <v>0</v>
      </c>
      <c r="Z14" s="8" t="s">
        <v>0</v>
      </c>
      <c r="AA14" s="8" t="s">
        <v>0</v>
      </c>
      <c r="AB14" s="8" t="s">
        <v>0</v>
      </c>
      <c r="AC14" s="8" t="s">
        <v>0</v>
      </c>
      <c r="AD14" s="8" t="s">
        <v>0</v>
      </c>
      <c r="AE14" s="8" t="s">
        <v>0</v>
      </c>
      <c r="AF14" s="8" t="s">
        <v>0</v>
      </c>
      <c r="AG14" s="8" t="s">
        <v>0</v>
      </c>
      <c r="AH14" s="8" t="s">
        <v>0</v>
      </c>
      <c r="AI14" s="8" t="s">
        <v>0</v>
      </c>
      <c r="AJ14" s="8" t="s">
        <v>0</v>
      </c>
      <c r="AK14" s="8" t="s">
        <v>0</v>
      </c>
      <c r="AL14" s="8" t="s">
        <v>0</v>
      </c>
      <c r="AM14" s="8" t="s">
        <v>0</v>
      </c>
      <c r="AN14" s="8" t="s">
        <v>0</v>
      </c>
      <c r="AO14" s="8" t="s">
        <v>0</v>
      </c>
      <c r="AP14" s="8" t="s">
        <v>0</v>
      </c>
      <c r="AQ14" s="8" t="s">
        <v>0</v>
      </c>
      <c r="AR14" s="8" t="s">
        <v>0</v>
      </c>
      <c r="AS14" s="8" t="s">
        <v>0</v>
      </c>
      <c r="AT14" s="8" t="s">
        <v>0</v>
      </c>
      <c r="AU14" s="8" t="s">
        <v>0</v>
      </c>
      <c r="AV14" s="8" t="s">
        <v>0</v>
      </c>
      <c r="AW14" s="8" t="s">
        <v>0</v>
      </c>
      <c r="AX14" s="8" t="s">
        <v>0</v>
      </c>
      <c r="AY14" s="8">
        <v>101.4</v>
      </c>
      <c r="AZ14" s="8">
        <v>102.3</v>
      </c>
      <c r="BA14" s="8">
        <v>100.7</v>
      </c>
      <c r="BB14" s="8">
        <v>101.1</v>
      </c>
      <c r="BC14" s="8">
        <v>101.1</v>
      </c>
      <c r="BD14" s="8">
        <v>100.6</v>
      </c>
      <c r="BE14" s="8">
        <v>108.1</v>
      </c>
      <c r="BF14" s="8">
        <v>105.7</v>
      </c>
      <c r="BG14" s="8">
        <v>104.2</v>
      </c>
      <c r="BH14" s="8">
        <v>105.4</v>
      </c>
      <c r="BI14" s="8">
        <v>105.2</v>
      </c>
      <c r="BJ14" s="8">
        <v>106.3</v>
      </c>
      <c r="BK14" s="8">
        <v>110.5</v>
      </c>
      <c r="BL14" s="8">
        <v>108.2</v>
      </c>
      <c r="BM14" s="8">
        <v>108.5</v>
      </c>
      <c r="BN14" s="8">
        <v>106.6</v>
      </c>
      <c r="BO14" s="8">
        <v>105.3</v>
      </c>
      <c r="BP14" s="8">
        <v>104.6</v>
      </c>
      <c r="BQ14" s="8">
        <v>103.3</v>
      </c>
      <c r="BR14" s="8">
        <v>102.6</v>
      </c>
      <c r="BS14" s="8">
        <v>100.7</v>
      </c>
      <c r="BT14" s="8">
        <v>102.8</v>
      </c>
      <c r="BU14" s="8">
        <v>103.4</v>
      </c>
      <c r="BV14" s="8">
        <v>102</v>
      </c>
      <c r="BW14" s="8">
        <v>98.6</v>
      </c>
      <c r="BX14" s="8">
        <v>100.1</v>
      </c>
      <c r="BY14" s="8">
        <v>102.2</v>
      </c>
      <c r="BZ14" s="8">
        <v>102.7</v>
      </c>
      <c r="CA14" s="8">
        <v>103.1</v>
      </c>
      <c r="CB14" s="8">
        <v>103.7</v>
      </c>
      <c r="CC14" s="8">
        <v>103.1</v>
      </c>
      <c r="CD14" s="8">
        <v>106.9</v>
      </c>
      <c r="CE14" s="8">
        <v>107</v>
      </c>
      <c r="CF14" s="8">
        <v>105.2</v>
      </c>
      <c r="CG14" s="8">
        <v>106.4</v>
      </c>
      <c r="CH14" s="8">
        <v>106.3</v>
      </c>
      <c r="CI14" s="8">
        <v>102.1</v>
      </c>
      <c r="CJ14" s="8">
        <v>103.3</v>
      </c>
      <c r="CK14" s="8">
        <v>102.3</v>
      </c>
      <c r="CL14" s="8">
        <v>101.1</v>
      </c>
      <c r="CM14" s="8">
        <v>100.4</v>
      </c>
      <c r="CN14" s="8">
        <v>99.7</v>
      </c>
      <c r="CO14" s="8">
        <v>99.3</v>
      </c>
      <c r="CP14" s="8">
        <v>100</v>
      </c>
      <c r="CQ14" s="8">
        <v>98.8</v>
      </c>
      <c r="CR14" s="8">
        <v>97.6</v>
      </c>
      <c r="CS14" s="8">
        <v>95.2</v>
      </c>
      <c r="CT14" s="8">
        <v>95.4</v>
      </c>
      <c r="CU14" s="8">
        <v>92.6</v>
      </c>
      <c r="CV14" s="8">
        <v>92.6</v>
      </c>
      <c r="CW14" s="18">
        <v>92.7</v>
      </c>
      <c r="CX14" s="8">
        <v>92.8</v>
      </c>
      <c r="CY14" s="18">
        <v>93</v>
      </c>
      <c r="CZ14" s="18">
        <v>94.3</v>
      </c>
      <c r="DA14" s="18">
        <v>100.1</v>
      </c>
      <c r="DB14" s="8">
        <v>100.1</v>
      </c>
      <c r="DC14" s="18">
        <v>100.3</v>
      </c>
      <c r="DD14" s="8">
        <v>100</v>
      </c>
      <c r="DE14" s="18">
        <v>101.6</v>
      </c>
      <c r="DF14" s="8">
        <v>101.7</v>
      </c>
      <c r="DG14" s="8">
        <v>95.7</v>
      </c>
      <c r="DH14" s="18">
        <v>95.7</v>
      </c>
      <c r="DI14" s="18">
        <v>96</v>
      </c>
      <c r="DJ14" s="8">
        <v>96.6</v>
      </c>
      <c r="DK14" s="18">
        <v>97</v>
      </c>
      <c r="DL14" s="59">
        <v>97.2</v>
      </c>
      <c r="DM14" s="58">
        <v>99.4</v>
      </c>
      <c r="DN14" s="8">
        <v>102.4</v>
      </c>
      <c r="DO14" s="58">
        <v>101.8</v>
      </c>
      <c r="DP14" s="58">
        <v>103.6</v>
      </c>
      <c r="DQ14" s="18">
        <v>103.4</v>
      </c>
      <c r="DR14" s="18">
        <v>103.4</v>
      </c>
      <c r="DS14" s="18">
        <v>100</v>
      </c>
      <c r="DT14" s="18">
        <v>100.2</v>
      </c>
      <c r="DU14" s="18">
        <v>100.5</v>
      </c>
      <c r="DV14" s="18">
        <v>100.7</v>
      </c>
      <c r="DW14" s="18">
        <v>100.5</v>
      </c>
      <c r="DX14" s="58">
        <v>101</v>
      </c>
      <c r="DY14" s="58">
        <v>100.2</v>
      </c>
      <c r="DZ14" s="18">
        <v>100.3</v>
      </c>
      <c r="EA14" s="18">
        <v>101.5</v>
      </c>
      <c r="EB14" s="18">
        <v>103.2</v>
      </c>
      <c r="EC14" s="18">
        <v>101</v>
      </c>
      <c r="ED14" s="18">
        <v>101.3</v>
      </c>
      <c r="EE14" s="18">
        <v>102.5</v>
      </c>
      <c r="EF14" s="18">
        <v>101.8</v>
      </c>
      <c r="EG14" s="18">
        <v>101.8</v>
      </c>
      <c r="EH14" s="18">
        <v>101.9</v>
      </c>
      <c r="EI14" s="18">
        <v>102.3</v>
      </c>
      <c r="EJ14" s="18">
        <v>102</v>
      </c>
      <c r="EK14" s="18">
        <v>101.7</v>
      </c>
      <c r="EL14" s="18">
        <v>100.2</v>
      </c>
      <c r="EM14" s="18">
        <v>100</v>
      </c>
      <c r="EN14" s="18">
        <v>100</v>
      </c>
      <c r="EO14" s="18">
        <v>99</v>
      </c>
      <c r="EP14" s="18">
        <v>98.2</v>
      </c>
      <c r="EQ14" s="18">
        <v>101.4</v>
      </c>
      <c r="ER14" s="18">
        <v>103</v>
      </c>
      <c r="ES14" s="18">
        <v>103.1</v>
      </c>
      <c r="ET14" s="18">
        <v>102.5</v>
      </c>
      <c r="EU14" s="18">
        <v>101.7</v>
      </c>
      <c r="EV14" s="18">
        <v>100</v>
      </c>
      <c r="EW14" s="18">
        <v>92.5</v>
      </c>
      <c r="EX14" s="18">
        <v>99.4</v>
      </c>
      <c r="EY14" s="18">
        <v>98.3</v>
      </c>
      <c r="EZ14" s="18">
        <v>97.2</v>
      </c>
      <c r="FA14" s="18">
        <v>101.8</v>
      </c>
      <c r="FB14" s="18">
        <v>103.2</v>
      </c>
      <c r="FC14" s="18">
        <v>96.8</v>
      </c>
      <c r="FD14" s="18">
        <v>94.2</v>
      </c>
      <c r="FE14" s="18">
        <v>93.6</v>
      </c>
      <c r="FF14" s="18">
        <v>94</v>
      </c>
      <c r="FG14" s="18">
        <v>93.6</v>
      </c>
      <c r="FH14" s="18">
        <v>94.4</v>
      </c>
      <c r="FI14" s="18">
        <v>93.5</v>
      </c>
      <c r="FJ14" s="18">
        <v>95.9</v>
      </c>
      <c r="FK14" s="18">
        <v>98.1</v>
      </c>
      <c r="FL14" s="18">
        <v>102.5</v>
      </c>
      <c r="FM14" s="18">
        <v>103.9</v>
      </c>
      <c r="FN14" s="18">
        <v>103.6</v>
      </c>
      <c r="FO14" s="18">
        <v>96.3</v>
      </c>
      <c r="GM14" s="13" t="s">
        <v>0</v>
      </c>
      <c r="GN14" s="13" t="s">
        <v>0</v>
      </c>
      <c r="GO14" s="13" t="s">
        <v>0</v>
      </c>
      <c r="GP14" s="13" t="s">
        <v>0</v>
      </c>
      <c r="GQ14" s="13" t="s">
        <v>0</v>
      </c>
      <c r="GR14" s="13" t="s">
        <v>0</v>
      </c>
      <c r="GS14" s="13" t="s">
        <v>0</v>
      </c>
      <c r="GT14" s="13" t="s">
        <v>0</v>
      </c>
      <c r="GU14" s="13" t="s">
        <v>0</v>
      </c>
      <c r="GV14" s="13" t="s">
        <v>0</v>
      </c>
      <c r="GW14" s="13" t="s">
        <v>0</v>
      </c>
      <c r="GX14" s="13" t="s">
        <v>0</v>
      </c>
      <c r="GY14" s="64" t="s">
        <v>190</v>
      </c>
      <c r="GZ14" s="87">
        <v>99</v>
      </c>
      <c r="HA14" s="64" t="s">
        <v>191</v>
      </c>
      <c r="HB14" s="64" t="s">
        <v>192</v>
      </c>
      <c r="HC14" s="64" t="s">
        <v>192</v>
      </c>
      <c r="HD14" s="64" t="s">
        <v>193</v>
      </c>
      <c r="HE14" s="64" t="s">
        <v>194</v>
      </c>
      <c r="HF14" s="64" t="s">
        <v>195</v>
      </c>
      <c r="HG14" s="64" t="s">
        <v>196</v>
      </c>
      <c r="HH14" s="64" t="s">
        <v>197</v>
      </c>
      <c r="HI14" s="64" t="s">
        <v>134</v>
      </c>
      <c r="HJ14" s="59">
        <v>95</v>
      </c>
      <c r="HK14" s="59">
        <v>97.4</v>
      </c>
    </row>
    <row r="15" spans="1:219" ht="16.8" thickTop="1" thickBot="1" x14ac:dyDescent="0.3">
      <c r="A15" s="81"/>
      <c r="B15" s="55" t="str">
        <f>IF('0'!A1=1,"Київська","Kyiv")</f>
        <v>Київська</v>
      </c>
      <c r="C15" s="8" t="s">
        <v>0</v>
      </c>
      <c r="D15" s="8" t="s">
        <v>0</v>
      </c>
      <c r="E15" s="8" t="s">
        <v>0</v>
      </c>
      <c r="F15" s="8" t="s">
        <v>0</v>
      </c>
      <c r="G15" s="8" t="s">
        <v>0</v>
      </c>
      <c r="H15" s="8" t="s">
        <v>0</v>
      </c>
      <c r="I15" s="8" t="s">
        <v>0</v>
      </c>
      <c r="J15" s="8" t="s">
        <v>0</v>
      </c>
      <c r="K15" s="8" t="s">
        <v>0</v>
      </c>
      <c r="L15" s="8" t="s">
        <v>0</v>
      </c>
      <c r="M15" s="8" t="s">
        <v>0</v>
      </c>
      <c r="N15" s="8" t="s">
        <v>0</v>
      </c>
      <c r="O15" s="8" t="s">
        <v>0</v>
      </c>
      <c r="P15" s="8" t="s">
        <v>0</v>
      </c>
      <c r="Q15" s="8" t="s">
        <v>0</v>
      </c>
      <c r="R15" s="8" t="s">
        <v>0</v>
      </c>
      <c r="S15" s="8" t="s">
        <v>0</v>
      </c>
      <c r="T15" s="8" t="s">
        <v>0</v>
      </c>
      <c r="U15" s="8" t="s">
        <v>0</v>
      </c>
      <c r="V15" s="8" t="s">
        <v>0</v>
      </c>
      <c r="W15" s="8" t="s">
        <v>0</v>
      </c>
      <c r="X15" s="8" t="s">
        <v>0</v>
      </c>
      <c r="Y15" s="8" t="s">
        <v>0</v>
      </c>
      <c r="Z15" s="8" t="s">
        <v>0</v>
      </c>
      <c r="AA15" s="8" t="s">
        <v>0</v>
      </c>
      <c r="AB15" s="8" t="s">
        <v>0</v>
      </c>
      <c r="AC15" s="8" t="s">
        <v>0</v>
      </c>
      <c r="AD15" s="8" t="s">
        <v>0</v>
      </c>
      <c r="AE15" s="8" t="s">
        <v>0</v>
      </c>
      <c r="AF15" s="8" t="s">
        <v>0</v>
      </c>
      <c r="AG15" s="8" t="s">
        <v>0</v>
      </c>
      <c r="AH15" s="8" t="s">
        <v>0</v>
      </c>
      <c r="AI15" s="8" t="s">
        <v>0</v>
      </c>
      <c r="AJ15" s="8" t="s">
        <v>0</v>
      </c>
      <c r="AK15" s="8" t="s">
        <v>0</v>
      </c>
      <c r="AL15" s="8" t="s">
        <v>0</v>
      </c>
      <c r="AM15" s="8" t="s">
        <v>0</v>
      </c>
      <c r="AN15" s="8" t="s">
        <v>0</v>
      </c>
      <c r="AO15" s="8" t="s">
        <v>0</v>
      </c>
      <c r="AP15" s="8" t="s">
        <v>0</v>
      </c>
      <c r="AQ15" s="8" t="s">
        <v>0</v>
      </c>
      <c r="AR15" s="8" t="s">
        <v>0</v>
      </c>
      <c r="AS15" s="8" t="s">
        <v>0</v>
      </c>
      <c r="AT15" s="8" t="s">
        <v>0</v>
      </c>
      <c r="AU15" s="8" t="s">
        <v>0</v>
      </c>
      <c r="AV15" s="8" t="s">
        <v>0</v>
      </c>
      <c r="AW15" s="8" t="s">
        <v>0</v>
      </c>
      <c r="AX15" s="8" t="s">
        <v>0</v>
      </c>
      <c r="AY15" s="8">
        <v>101.4</v>
      </c>
      <c r="AZ15" s="8">
        <v>102.1</v>
      </c>
      <c r="BA15" s="8">
        <v>102.1</v>
      </c>
      <c r="BB15" s="8">
        <v>103.8</v>
      </c>
      <c r="BC15" s="8">
        <v>105.1</v>
      </c>
      <c r="BD15" s="8">
        <v>105.5</v>
      </c>
      <c r="BE15" s="8">
        <v>120.1</v>
      </c>
      <c r="BF15" s="8">
        <v>111.8</v>
      </c>
      <c r="BG15" s="8">
        <v>114.2</v>
      </c>
      <c r="BH15" s="8">
        <v>111.3</v>
      </c>
      <c r="BI15" s="8">
        <v>111.6</v>
      </c>
      <c r="BJ15" s="8">
        <v>108.5</v>
      </c>
      <c r="BK15" s="8">
        <v>113.5</v>
      </c>
      <c r="BL15" s="8">
        <v>113.1</v>
      </c>
      <c r="BM15" s="8">
        <v>112.3</v>
      </c>
      <c r="BN15" s="8">
        <v>112.4</v>
      </c>
      <c r="BO15" s="8">
        <v>110</v>
      </c>
      <c r="BP15" s="8">
        <v>108.4</v>
      </c>
      <c r="BQ15" s="8">
        <v>102.7</v>
      </c>
      <c r="BR15" s="8">
        <v>102.1</v>
      </c>
      <c r="BS15" s="8">
        <v>89.8</v>
      </c>
      <c r="BT15" s="8">
        <v>98.7</v>
      </c>
      <c r="BU15" s="8">
        <v>98.9</v>
      </c>
      <c r="BV15" s="8">
        <v>101.3</v>
      </c>
      <c r="BW15" s="8">
        <v>98.8</v>
      </c>
      <c r="BX15" s="8">
        <v>99.5</v>
      </c>
      <c r="BY15" s="8">
        <v>99.1</v>
      </c>
      <c r="BZ15" s="8">
        <v>97.8</v>
      </c>
      <c r="CA15" s="8">
        <v>98</v>
      </c>
      <c r="CB15" s="8">
        <v>98.1</v>
      </c>
      <c r="CC15" s="8">
        <v>94.5</v>
      </c>
      <c r="CD15" s="8">
        <v>105.1</v>
      </c>
      <c r="CE15" s="8">
        <v>119.6</v>
      </c>
      <c r="CF15" s="8">
        <v>113.2</v>
      </c>
      <c r="CG15" s="8">
        <v>112.4</v>
      </c>
      <c r="CH15" s="8">
        <v>105.9</v>
      </c>
      <c r="CI15" s="8">
        <v>98</v>
      </c>
      <c r="CJ15" s="8">
        <v>95.4</v>
      </c>
      <c r="CK15" s="8">
        <v>95.4</v>
      </c>
      <c r="CL15" s="8">
        <v>95.6</v>
      </c>
      <c r="CM15" s="8">
        <v>97.1</v>
      </c>
      <c r="CN15" s="8">
        <v>98.4</v>
      </c>
      <c r="CO15" s="8">
        <v>100.6</v>
      </c>
      <c r="CP15" s="8">
        <v>94.2</v>
      </c>
      <c r="CQ15" s="8">
        <v>92.5</v>
      </c>
      <c r="CR15" s="8">
        <v>89.4</v>
      </c>
      <c r="CS15" s="8">
        <v>89.7</v>
      </c>
      <c r="CT15" s="8">
        <v>89.1</v>
      </c>
      <c r="CU15" s="8">
        <v>95.3</v>
      </c>
      <c r="CV15" s="8">
        <v>96.2</v>
      </c>
      <c r="CW15" s="18">
        <v>94.8</v>
      </c>
      <c r="CX15" s="8">
        <v>94.8</v>
      </c>
      <c r="CY15" s="18">
        <v>94.4</v>
      </c>
      <c r="CZ15" s="18">
        <v>94.1</v>
      </c>
      <c r="DA15" s="18">
        <v>100.3</v>
      </c>
      <c r="DB15" s="8">
        <v>102</v>
      </c>
      <c r="DC15" s="18">
        <v>107.6</v>
      </c>
      <c r="DD15" s="8">
        <v>108</v>
      </c>
      <c r="DE15" s="18">
        <v>107.4</v>
      </c>
      <c r="DF15" s="8">
        <v>109.8</v>
      </c>
      <c r="DG15" s="8">
        <v>101.5</v>
      </c>
      <c r="DH15" s="18">
        <v>103</v>
      </c>
      <c r="DI15" s="18">
        <v>108.3</v>
      </c>
      <c r="DJ15" s="8">
        <v>108.5</v>
      </c>
      <c r="DK15" s="18">
        <v>107.2</v>
      </c>
      <c r="DL15" s="59">
        <v>105.4</v>
      </c>
      <c r="DM15" s="58">
        <v>95.9</v>
      </c>
      <c r="DN15" s="8">
        <v>93.4</v>
      </c>
      <c r="DO15" s="58">
        <v>92.6</v>
      </c>
      <c r="DP15" s="58">
        <v>92.5</v>
      </c>
      <c r="DQ15" s="18">
        <v>92.9</v>
      </c>
      <c r="DR15" s="18">
        <v>93.5</v>
      </c>
      <c r="DS15" s="18">
        <v>110.2</v>
      </c>
      <c r="DT15" s="18">
        <v>107</v>
      </c>
      <c r="DU15" s="18">
        <v>102.9</v>
      </c>
      <c r="DV15" s="18">
        <v>104.1</v>
      </c>
      <c r="DW15" s="18">
        <v>104.3</v>
      </c>
      <c r="DX15" s="58">
        <v>106.8</v>
      </c>
      <c r="DY15" s="58">
        <v>104.1</v>
      </c>
      <c r="DZ15" s="18">
        <v>114.7</v>
      </c>
      <c r="EA15" s="18">
        <v>113.8</v>
      </c>
      <c r="EB15" s="18">
        <v>120.6</v>
      </c>
      <c r="EC15" s="18">
        <v>120</v>
      </c>
      <c r="ED15" s="18">
        <v>123.8</v>
      </c>
      <c r="EE15" s="18">
        <v>94.5</v>
      </c>
      <c r="EF15" s="18">
        <v>93.6</v>
      </c>
      <c r="EG15" s="18">
        <v>99.7</v>
      </c>
      <c r="EH15" s="18">
        <v>94.1</v>
      </c>
      <c r="EI15" s="18">
        <v>96.8</v>
      </c>
      <c r="EJ15" s="18">
        <v>95.6</v>
      </c>
      <c r="EK15" s="18">
        <v>108.9</v>
      </c>
      <c r="EL15" s="18">
        <v>96.9</v>
      </c>
      <c r="EM15" s="18">
        <v>99.7</v>
      </c>
      <c r="EN15" s="18">
        <v>97.2</v>
      </c>
      <c r="EO15" s="18">
        <v>96.7</v>
      </c>
      <c r="EP15" s="18">
        <v>94.2</v>
      </c>
      <c r="EQ15" s="18">
        <v>102.1</v>
      </c>
      <c r="ER15" s="18">
        <v>103.4</v>
      </c>
      <c r="ES15" s="18">
        <v>95.8</v>
      </c>
      <c r="ET15" s="18">
        <v>101.4</v>
      </c>
      <c r="EU15" s="18">
        <v>98.9</v>
      </c>
      <c r="EV15" s="18">
        <v>97.4</v>
      </c>
      <c r="EW15" s="18">
        <v>86.1</v>
      </c>
      <c r="EX15" s="18">
        <v>88.3</v>
      </c>
      <c r="EY15" s="18">
        <v>81.599999999999994</v>
      </c>
      <c r="EZ15" s="18">
        <v>79</v>
      </c>
      <c r="FA15" s="18">
        <v>80.7</v>
      </c>
      <c r="FB15" s="18">
        <v>80.5</v>
      </c>
      <c r="FC15" s="18">
        <v>79.2</v>
      </c>
      <c r="FD15" s="18">
        <v>82.4</v>
      </c>
      <c r="FE15" s="18">
        <v>83.4</v>
      </c>
      <c r="FF15" s="18">
        <v>82.7</v>
      </c>
      <c r="FG15" s="18">
        <v>82.5</v>
      </c>
      <c r="FH15" s="18">
        <v>83.5</v>
      </c>
      <c r="FI15" s="18">
        <v>90.8</v>
      </c>
      <c r="FJ15" s="18">
        <v>100.9</v>
      </c>
      <c r="FK15" s="18">
        <v>99.6</v>
      </c>
      <c r="FL15" s="18">
        <v>114.5</v>
      </c>
      <c r="FM15" s="18">
        <v>120.7</v>
      </c>
      <c r="FN15" s="18">
        <v>116.3</v>
      </c>
      <c r="FO15" s="18">
        <v>92.1</v>
      </c>
      <c r="GM15" s="13" t="s">
        <v>0</v>
      </c>
      <c r="GN15" s="13" t="s">
        <v>0</v>
      </c>
      <c r="GO15" s="13" t="s">
        <v>0</v>
      </c>
      <c r="GP15" s="13" t="s">
        <v>0</v>
      </c>
      <c r="GQ15" s="13" t="s">
        <v>0</v>
      </c>
      <c r="GR15" s="13" t="s">
        <v>0</v>
      </c>
      <c r="GS15" s="13" t="s">
        <v>0</v>
      </c>
      <c r="GT15" s="13" t="s">
        <v>0</v>
      </c>
      <c r="GU15" s="13" t="s">
        <v>0</v>
      </c>
      <c r="GV15" s="13" t="s">
        <v>0</v>
      </c>
      <c r="GW15" s="13" t="s">
        <v>0</v>
      </c>
      <c r="GX15" s="13" t="s">
        <v>0</v>
      </c>
      <c r="GY15" s="64" t="s">
        <v>198</v>
      </c>
      <c r="GZ15" s="64" t="s">
        <v>199</v>
      </c>
      <c r="HA15" s="64" t="s">
        <v>200</v>
      </c>
      <c r="HB15" s="64" t="s">
        <v>200</v>
      </c>
      <c r="HC15" s="64" t="s">
        <v>201</v>
      </c>
      <c r="HD15" s="64" t="s">
        <v>202</v>
      </c>
      <c r="HE15" s="64" t="s">
        <v>203</v>
      </c>
      <c r="HF15" s="64" t="s">
        <v>204</v>
      </c>
      <c r="HG15" s="64" t="s">
        <v>205</v>
      </c>
      <c r="HH15" s="64" t="s">
        <v>206</v>
      </c>
      <c r="HI15" s="64" t="s">
        <v>143</v>
      </c>
      <c r="HJ15" s="59">
        <v>96.3</v>
      </c>
      <c r="HK15" s="59">
        <v>107.3</v>
      </c>
    </row>
    <row r="16" spans="1:219" ht="16.8" thickTop="1" thickBot="1" x14ac:dyDescent="0.3">
      <c r="A16" s="81"/>
      <c r="B16" s="55" t="str">
        <f>IF('0'!A1=1,"Кіровоградська","Kirovohrad")</f>
        <v>Кіровоградська</v>
      </c>
      <c r="C16" s="8" t="s">
        <v>0</v>
      </c>
      <c r="D16" s="8" t="s">
        <v>0</v>
      </c>
      <c r="E16" s="8" t="s">
        <v>0</v>
      </c>
      <c r="F16" s="8" t="s">
        <v>0</v>
      </c>
      <c r="G16" s="8" t="s">
        <v>0</v>
      </c>
      <c r="H16" s="8" t="s">
        <v>0</v>
      </c>
      <c r="I16" s="8" t="s">
        <v>0</v>
      </c>
      <c r="J16" s="8" t="s">
        <v>0</v>
      </c>
      <c r="K16" s="8" t="s">
        <v>0</v>
      </c>
      <c r="L16" s="8" t="s">
        <v>0</v>
      </c>
      <c r="M16" s="8" t="s">
        <v>0</v>
      </c>
      <c r="N16" s="8" t="s">
        <v>0</v>
      </c>
      <c r="O16" s="8" t="s">
        <v>0</v>
      </c>
      <c r="P16" s="8" t="s">
        <v>0</v>
      </c>
      <c r="Q16" s="8" t="s">
        <v>0</v>
      </c>
      <c r="R16" s="8" t="s">
        <v>0</v>
      </c>
      <c r="S16" s="8" t="s">
        <v>0</v>
      </c>
      <c r="T16" s="8" t="s">
        <v>0</v>
      </c>
      <c r="U16" s="8" t="s">
        <v>0</v>
      </c>
      <c r="V16" s="8" t="s">
        <v>0</v>
      </c>
      <c r="W16" s="8" t="s">
        <v>0</v>
      </c>
      <c r="X16" s="8" t="s">
        <v>0</v>
      </c>
      <c r="Y16" s="8" t="s">
        <v>0</v>
      </c>
      <c r="Z16" s="8" t="s">
        <v>0</v>
      </c>
      <c r="AA16" s="8" t="s">
        <v>0</v>
      </c>
      <c r="AB16" s="8" t="s">
        <v>0</v>
      </c>
      <c r="AC16" s="8" t="s">
        <v>0</v>
      </c>
      <c r="AD16" s="8" t="s">
        <v>0</v>
      </c>
      <c r="AE16" s="8" t="s">
        <v>0</v>
      </c>
      <c r="AF16" s="8" t="s">
        <v>0</v>
      </c>
      <c r="AG16" s="8" t="s">
        <v>0</v>
      </c>
      <c r="AH16" s="8" t="s">
        <v>0</v>
      </c>
      <c r="AI16" s="8" t="s">
        <v>0</v>
      </c>
      <c r="AJ16" s="8" t="s">
        <v>0</v>
      </c>
      <c r="AK16" s="8" t="s">
        <v>0</v>
      </c>
      <c r="AL16" s="8" t="s">
        <v>0</v>
      </c>
      <c r="AM16" s="8" t="s">
        <v>0</v>
      </c>
      <c r="AN16" s="8" t="s">
        <v>0</v>
      </c>
      <c r="AO16" s="8" t="s">
        <v>0</v>
      </c>
      <c r="AP16" s="8" t="s">
        <v>0</v>
      </c>
      <c r="AQ16" s="8" t="s">
        <v>0</v>
      </c>
      <c r="AR16" s="8" t="s">
        <v>0</v>
      </c>
      <c r="AS16" s="8" t="s">
        <v>0</v>
      </c>
      <c r="AT16" s="8" t="s">
        <v>0</v>
      </c>
      <c r="AU16" s="8" t="s">
        <v>0</v>
      </c>
      <c r="AV16" s="8" t="s">
        <v>0</v>
      </c>
      <c r="AW16" s="8" t="s">
        <v>0</v>
      </c>
      <c r="AX16" s="8" t="s">
        <v>0</v>
      </c>
      <c r="AY16" s="8">
        <v>100.5</v>
      </c>
      <c r="AZ16" s="8">
        <v>100.8</v>
      </c>
      <c r="BA16" s="8">
        <v>101.6</v>
      </c>
      <c r="BB16" s="8">
        <v>101.2</v>
      </c>
      <c r="BC16" s="8">
        <v>101.2</v>
      </c>
      <c r="BD16" s="8">
        <v>116.2</v>
      </c>
      <c r="BE16" s="8">
        <v>78.8</v>
      </c>
      <c r="BF16" s="8">
        <v>79.099999999999994</v>
      </c>
      <c r="BG16" s="8">
        <v>85.7</v>
      </c>
      <c r="BH16" s="8">
        <v>85.1</v>
      </c>
      <c r="BI16" s="8">
        <v>88.5</v>
      </c>
      <c r="BJ16" s="8">
        <v>85</v>
      </c>
      <c r="BK16" s="8">
        <v>102.1</v>
      </c>
      <c r="BL16" s="8">
        <v>100.1</v>
      </c>
      <c r="BM16" s="8">
        <v>100</v>
      </c>
      <c r="BN16" s="8">
        <v>100</v>
      </c>
      <c r="BO16" s="8">
        <v>100.5</v>
      </c>
      <c r="BP16" s="8">
        <v>116.4</v>
      </c>
      <c r="BQ16" s="8">
        <v>140.1</v>
      </c>
      <c r="BR16" s="8">
        <v>129.30000000000001</v>
      </c>
      <c r="BS16" s="8">
        <v>102.5</v>
      </c>
      <c r="BT16" s="8">
        <v>120.9</v>
      </c>
      <c r="BU16" s="8">
        <v>131.9</v>
      </c>
      <c r="BV16" s="8">
        <v>127.9</v>
      </c>
      <c r="BW16" s="8">
        <v>100.6</v>
      </c>
      <c r="BX16" s="8">
        <v>101.3</v>
      </c>
      <c r="BY16" s="8">
        <v>102</v>
      </c>
      <c r="BZ16" s="8">
        <v>102.2</v>
      </c>
      <c r="CA16" s="8">
        <v>102.3</v>
      </c>
      <c r="CB16" s="8">
        <v>87.5</v>
      </c>
      <c r="CC16" s="8">
        <v>98.1</v>
      </c>
      <c r="CD16" s="8">
        <v>104.7</v>
      </c>
      <c r="CE16" s="8">
        <v>136.1</v>
      </c>
      <c r="CF16" s="8">
        <v>109.1</v>
      </c>
      <c r="CG16" s="8">
        <v>99.3</v>
      </c>
      <c r="CH16" s="8">
        <v>98.2</v>
      </c>
      <c r="CI16" s="8">
        <v>98.1</v>
      </c>
      <c r="CJ16" s="8">
        <v>95.6</v>
      </c>
      <c r="CK16" s="8">
        <v>96.1</v>
      </c>
      <c r="CL16" s="8">
        <v>96.3</v>
      </c>
      <c r="CM16" s="8">
        <v>97.1</v>
      </c>
      <c r="CN16" s="8">
        <v>84.3</v>
      </c>
      <c r="CO16" s="8">
        <v>92.3</v>
      </c>
      <c r="CP16" s="8">
        <v>94.1</v>
      </c>
      <c r="CQ16" s="8">
        <v>90</v>
      </c>
      <c r="CR16" s="8">
        <v>95.7</v>
      </c>
      <c r="CS16" s="8">
        <v>94</v>
      </c>
      <c r="CT16" s="8">
        <v>97.5</v>
      </c>
      <c r="CU16" s="8">
        <v>104.5</v>
      </c>
      <c r="CV16" s="8">
        <v>105.4</v>
      </c>
      <c r="CW16" s="18">
        <v>104.7</v>
      </c>
      <c r="CX16" s="8">
        <v>102.3</v>
      </c>
      <c r="CY16" s="18">
        <v>102.1</v>
      </c>
      <c r="CZ16" s="18">
        <v>102.3</v>
      </c>
      <c r="DA16" s="18">
        <v>104.5</v>
      </c>
      <c r="DB16" s="8">
        <v>104.9</v>
      </c>
      <c r="DC16" s="18">
        <v>102.2</v>
      </c>
      <c r="DD16" s="8">
        <v>104.8</v>
      </c>
      <c r="DE16" s="18">
        <v>106</v>
      </c>
      <c r="DF16" s="8">
        <v>109.4</v>
      </c>
      <c r="DG16" s="8">
        <v>97</v>
      </c>
      <c r="DH16" s="18">
        <v>97</v>
      </c>
      <c r="DI16" s="18">
        <v>97.7</v>
      </c>
      <c r="DJ16" s="8">
        <v>99.4</v>
      </c>
      <c r="DK16" s="18">
        <v>99</v>
      </c>
      <c r="DL16" s="59">
        <v>98.6</v>
      </c>
      <c r="DM16" s="58">
        <v>93.5</v>
      </c>
      <c r="DN16" s="8">
        <v>90.8</v>
      </c>
      <c r="DO16" s="58">
        <v>91.4</v>
      </c>
      <c r="DP16" s="58">
        <v>89</v>
      </c>
      <c r="DQ16" s="18">
        <v>89.7</v>
      </c>
      <c r="DR16" s="18">
        <v>86.1</v>
      </c>
      <c r="DS16" s="18">
        <v>102.9</v>
      </c>
      <c r="DT16" s="18">
        <v>102</v>
      </c>
      <c r="DU16" s="18">
        <v>101.8</v>
      </c>
      <c r="DV16" s="18">
        <v>101.5</v>
      </c>
      <c r="DW16" s="18">
        <v>100.7</v>
      </c>
      <c r="DX16" s="58">
        <v>115.9</v>
      </c>
      <c r="DY16" s="58">
        <v>107</v>
      </c>
      <c r="DZ16" s="18">
        <v>109.6</v>
      </c>
      <c r="EA16" s="18">
        <v>110.7</v>
      </c>
      <c r="EB16" s="18">
        <v>119</v>
      </c>
      <c r="EC16" s="18">
        <v>115</v>
      </c>
      <c r="ED16" s="18">
        <v>120.6</v>
      </c>
      <c r="EE16" s="18">
        <v>99.6</v>
      </c>
      <c r="EF16" s="18">
        <v>101.4</v>
      </c>
      <c r="EG16" s="18">
        <v>102.2</v>
      </c>
      <c r="EH16" s="18">
        <v>102.5</v>
      </c>
      <c r="EI16" s="18">
        <v>102.6</v>
      </c>
      <c r="EJ16" s="18">
        <v>106.4</v>
      </c>
      <c r="EK16" s="18">
        <v>119.3</v>
      </c>
      <c r="EL16" s="18">
        <v>114.1</v>
      </c>
      <c r="EM16" s="18">
        <v>121.4</v>
      </c>
      <c r="EN16" s="18">
        <v>108.8</v>
      </c>
      <c r="EO16" s="18">
        <v>108.7</v>
      </c>
      <c r="EP16" s="18">
        <v>106.7</v>
      </c>
      <c r="EQ16" s="18">
        <v>105.8</v>
      </c>
      <c r="ER16" s="18">
        <v>103.5</v>
      </c>
      <c r="ES16" s="18">
        <v>101.6</v>
      </c>
      <c r="ET16" s="18">
        <v>99.6</v>
      </c>
      <c r="EU16" s="18">
        <v>98.7</v>
      </c>
      <c r="EV16" s="18">
        <v>77.5</v>
      </c>
      <c r="EW16" s="18">
        <v>85.7</v>
      </c>
      <c r="EX16" s="18">
        <v>85.4</v>
      </c>
      <c r="EY16" s="18">
        <v>73.2</v>
      </c>
      <c r="EZ16" s="18">
        <v>69.400000000000006</v>
      </c>
      <c r="FA16" s="18">
        <v>67.900000000000006</v>
      </c>
      <c r="FB16" s="18">
        <v>67.8</v>
      </c>
      <c r="FC16" s="18">
        <v>90.2</v>
      </c>
      <c r="FD16" s="18">
        <v>91</v>
      </c>
      <c r="FE16" s="18">
        <v>92.5</v>
      </c>
      <c r="FF16" s="18">
        <v>94.2</v>
      </c>
      <c r="FG16" s="18">
        <v>94.9</v>
      </c>
      <c r="FH16" s="18">
        <v>90.4</v>
      </c>
      <c r="FI16" s="18">
        <v>109.1</v>
      </c>
      <c r="FJ16" s="18">
        <v>120</v>
      </c>
      <c r="FK16" s="18">
        <v>100.5</v>
      </c>
      <c r="FL16" s="18">
        <v>134.1</v>
      </c>
      <c r="FM16" s="18">
        <v>147.1</v>
      </c>
      <c r="FN16" s="18">
        <v>140.80000000000001</v>
      </c>
      <c r="FO16" s="18">
        <v>103.8</v>
      </c>
      <c r="GM16" s="13" t="s">
        <v>0</v>
      </c>
      <c r="GN16" s="13" t="s">
        <v>0</v>
      </c>
      <c r="GO16" s="13" t="s">
        <v>0</v>
      </c>
      <c r="GP16" s="13" t="s">
        <v>0</v>
      </c>
      <c r="GQ16" s="13" t="s">
        <v>0</v>
      </c>
      <c r="GR16" s="13" t="s">
        <v>0</v>
      </c>
      <c r="GS16" s="13" t="s">
        <v>0</v>
      </c>
      <c r="GT16" s="13" t="s">
        <v>0</v>
      </c>
      <c r="GU16" s="13" t="s">
        <v>0</v>
      </c>
      <c r="GV16" s="13" t="s">
        <v>0</v>
      </c>
      <c r="GW16" s="13" t="s">
        <v>0</v>
      </c>
      <c r="GX16" s="13" t="s">
        <v>0</v>
      </c>
      <c r="GY16" s="64" t="s">
        <v>207</v>
      </c>
      <c r="GZ16" s="64" t="s">
        <v>207</v>
      </c>
      <c r="HA16" s="64" t="s">
        <v>208</v>
      </c>
      <c r="HB16" s="64" t="s">
        <v>209</v>
      </c>
      <c r="HC16" s="64" t="s">
        <v>208</v>
      </c>
      <c r="HD16" s="64" t="s">
        <v>210</v>
      </c>
      <c r="HE16" s="64">
        <v>95</v>
      </c>
      <c r="HF16" s="64" t="s">
        <v>162</v>
      </c>
      <c r="HG16" s="64" t="s">
        <v>148</v>
      </c>
      <c r="HH16" s="64" t="s">
        <v>170</v>
      </c>
      <c r="HI16" s="64" t="s">
        <v>211</v>
      </c>
      <c r="HJ16" s="59">
        <v>90.6</v>
      </c>
      <c r="HK16" s="59">
        <v>107.6</v>
      </c>
    </row>
    <row r="17" spans="1:219" ht="16.8" thickTop="1" thickBot="1" x14ac:dyDescent="0.3">
      <c r="A17" s="81"/>
      <c r="B17" s="55" t="str">
        <f>IF('0'!A1=1,"Луганська","Luhansk")</f>
        <v>Луганська</v>
      </c>
      <c r="C17" s="8" t="s">
        <v>0</v>
      </c>
      <c r="D17" s="8" t="s">
        <v>0</v>
      </c>
      <c r="E17" s="8" t="s">
        <v>0</v>
      </c>
      <c r="F17" s="8" t="s">
        <v>0</v>
      </c>
      <c r="G17" s="8" t="s">
        <v>0</v>
      </c>
      <c r="H17" s="8" t="s">
        <v>0</v>
      </c>
      <c r="I17" s="8" t="s">
        <v>0</v>
      </c>
      <c r="J17" s="8" t="s">
        <v>0</v>
      </c>
      <c r="K17" s="8" t="s">
        <v>0</v>
      </c>
      <c r="L17" s="8" t="s">
        <v>0</v>
      </c>
      <c r="M17" s="8" t="s">
        <v>0</v>
      </c>
      <c r="N17" s="8" t="s">
        <v>0</v>
      </c>
      <c r="O17" s="8" t="s">
        <v>0</v>
      </c>
      <c r="P17" s="8" t="s">
        <v>0</v>
      </c>
      <c r="Q17" s="8" t="s">
        <v>0</v>
      </c>
      <c r="R17" s="8" t="s">
        <v>0</v>
      </c>
      <c r="S17" s="8" t="s">
        <v>0</v>
      </c>
      <c r="T17" s="8" t="s">
        <v>0</v>
      </c>
      <c r="U17" s="8" t="s">
        <v>0</v>
      </c>
      <c r="V17" s="8" t="s">
        <v>0</v>
      </c>
      <c r="W17" s="8" t="s">
        <v>0</v>
      </c>
      <c r="X17" s="8" t="s">
        <v>0</v>
      </c>
      <c r="Y17" s="8" t="s">
        <v>0</v>
      </c>
      <c r="Z17" s="8" t="s">
        <v>0</v>
      </c>
      <c r="AA17" s="8" t="s">
        <v>0</v>
      </c>
      <c r="AB17" s="8" t="s">
        <v>0</v>
      </c>
      <c r="AC17" s="8" t="s">
        <v>0</v>
      </c>
      <c r="AD17" s="8" t="s">
        <v>0</v>
      </c>
      <c r="AE17" s="8" t="s">
        <v>0</v>
      </c>
      <c r="AF17" s="8" t="s">
        <v>0</v>
      </c>
      <c r="AG17" s="8" t="s">
        <v>0</v>
      </c>
      <c r="AH17" s="8" t="s">
        <v>0</v>
      </c>
      <c r="AI17" s="8" t="s">
        <v>0</v>
      </c>
      <c r="AJ17" s="8" t="s">
        <v>0</v>
      </c>
      <c r="AK17" s="8" t="s">
        <v>0</v>
      </c>
      <c r="AL17" s="8" t="s">
        <v>0</v>
      </c>
      <c r="AM17" s="8" t="s">
        <v>0</v>
      </c>
      <c r="AN17" s="8" t="s">
        <v>0</v>
      </c>
      <c r="AO17" s="8" t="s">
        <v>0</v>
      </c>
      <c r="AP17" s="8" t="s">
        <v>0</v>
      </c>
      <c r="AQ17" s="8" t="s">
        <v>0</v>
      </c>
      <c r="AR17" s="8" t="s">
        <v>0</v>
      </c>
      <c r="AS17" s="8" t="s">
        <v>0</v>
      </c>
      <c r="AT17" s="8" t="s">
        <v>0</v>
      </c>
      <c r="AU17" s="8" t="s">
        <v>0</v>
      </c>
      <c r="AV17" s="8" t="s">
        <v>0</v>
      </c>
      <c r="AW17" s="8" t="s">
        <v>0</v>
      </c>
      <c r="AX17" s="8" t="s">
        <v>0</v>
      </c>
      <c r="AY17" s="8">
        <v>93.8</v>
      </c>
      <c r="AZ17" s="8">
        <v>93.9</v>
      </c>
      <c r="BA17" s="8">
        <v>94.9</v>
      </c>
      <c r="BB17" s="8">
        <v>95.4</v>
      </c>
      <c r="BC17" s="8">
        <v>95.9</v>
      </c>
      <c r="BD17" s="8">
        <v>104.8</v>
      </c>
      <c r="BE17" s="8">
        <v>105.7</v>
      </c>
      <c r="BF17" s="8">
        <v>105.4</v>
      </c>
      <c r="BG17" s="8">
        <v>107.3</v>
      </c>
      <c r="BH17" s="8">
        <v>101.8</v>
      </c>
      <c r="BI17" s="8">
        <v>101.5</v>
      </c>
      <c r="BJ17" s="8">
        <v>101.3</v>
      </c>
      <c r="BK17" s="8">
        <v>101.8</v>
      </c>
      <c r="BL17" s="8">
        <v>99.4</v>
      </c>
      <c r="BM17" s="8">
        <v>99.3</v>
      </c>
      <c r="BN17" s="8">
        <v>98.4</v>
      </c>
      <c r="BO17" s="8">
        <v>100.5</v>
      </c>
      <c r="BP17" s="8">
        <v>107.9</v>
      </c>
      <c r="BQ17" s="8">
        <v>95.3</v>
      </c>
      <c r="BR17" s="8">
        <v>101.4</v>
      </c>
      <c r="BS17" s="8">
        <v>90.2</v>
      </c>
      <c r="BT17" s="8">
        <v>97.1</v>
      </c>
      <c r="BU17" s="8">
        <v>101.5</v>
      </c>
      <c r="BV17" s="8">
        <v>103.5</v>
      </c>
      <c r="BW17" s="8">
        <v>101.4</v>
      </c>
      <c r="BX17" s="8">
        <v>100.5</v>
      </c>
      <c r="BY17" s="8">
        <v>101.2</v>
      </c>
      <c r="BZ17" s="8">
        <v>102.4</v>
      </c>
      <c r="CA17" s="8">
        <v>103.2</v>
      </c>
      <c r="CB17" s="8">
        <v>88.7</v>
      </c>
      <c r="CC17" s="8">
        <v>96.6</v>
      </c>
      <c r="CD17" s="8">
        <v>92.9</v>
      </c>
      <c r="CE17" s="8">
        <v>92.9</v>
      </c>
      <c r="CF17" s="8">
        <v>79.5</v>
      </c>
      <c r="CG17" s="8">
        <v>78.599999999999994</v>
      </c>
      <c r="CH17" s="8">
        <v>79.8</v>
      </c>
      <c r="CI17" s="8">
        <v>45.9</v>
      </c>
      <c r="CJ17" s="8">
        <v>42.8</v>
      </c>
      <c r="CK17" s="8">
        <v>43.8</v>
      </c>
      <c r="CL17" s="8">
        <v>45.2</v>
      </c>
      <c r="CM17" s="8">
        <v>46.4</v>
      </c>
      <c r="CN17" s="8">
        <v>52.5</v>
      </c>
      <c r="CO17" s="8">
        <v>72</v>
      </c>
      <c r="CP17" s="8">
        <v>69.400000000000006</v>
      </c>
      <c r="CQ17" s="8">
        <v>81.900000000000006</v>
      </c>
      <c r="CR17" s="8">
        <v>87.7</v>
      </c>
      <c r="CS17" s="8">
        <v>89.8</v>
      </c>
      <c r="CT17" s="8">
        <v>80.400000000000006</v>
      </c>
      <c r="CU17" s="8">
        <v>84</v>
      </c>
      <c r="CV17" s="8">
        <v>82</v>
      </c>
      <c r="CW17" s="18">
        <v>82</v>
      </c>
      <c r="CX17" s="8">
        <v>83.2</v>
      </c>
      <c r="CY17" s="18">
        <v>82.5</v>
      </c>
      <c r="CZ17" s="18">
        <v>88.5</v>
      </c>
      <c r="DA17" s="18">
        <v>101.2</v>
      </c>
      <c r="DB17" s="8">
        <v>101.9</v>
      </c>
      <c r="DC17" s="18">
        <v>94.3</v>
      </c>
      <c r="DD17" s="8">
        <v>110.2</v>
      </c>
      <c r="DE17" s="18">
        <v>110.3</v>
      </c>
      <c r="DF17" s="8">
        <v>119.3</v>
      </c>
      <c r="DG17" s="8">
        <v>87.9</v>
      </c>
      <c r="DH17" s="18">
        <v>92.8</v>
      </c>
      <c r="DI17" s="18">
        <v>94.7</v>
      </c>
      <c r="DJ17" s="8">
        <v>94.1</v>
      </c>
      <c r="DK17" s="18">
        <v>94.1</v>
      </c>
      <c r="DL17" s="59">
        <v>96.4</v>
      </c>
      <c r="DM17" s="58">
        <v>97.1</v>
      </c>
      <c r="DN17" s="8">
        <v>101.3</v>
      </c>
      <c r="DO17" s="58">
        <v>108.8</v>
      </c>
      <c r="DP17" s="58">
        <v>99.8</v>
      </c>
      <c r="DQ17" s="18">
        <v>99.8</v>
      </c>
      <c r="DR17" s="18">
        <v>97.6</v>
      </c>
      <c r="DS17" s="18">
        <v>85.2</v>
      </c>
      <c r="DT17" s="18">
        <v>86.8</v>
      </c>
      <c r="DU17" s="18">
        <v>83.8</v>
      </c>
      <c r="DV17" s="18">
        <v>89.6</v>
      </c>
      <c r="DW17" s="18">
        <v>99.1</v>
      </c>
      <c r="DX17" s="58">
        <v>104.5</v>
      </c>
      <c r="DY17" s="58">
        <v>90.1</v>
      </c>
      <c r="DZ17" s="18">
        <v>94.5</v>
      </c>
      <c r="EA17" s="18">
        <v>116.4</v>
      </c>
      <c r="EB17" s="18">
        <v>105.8</v>
      </c>
      <c r="EC17" s="18">
        <v>106.7</v>
      </c>
      <c r="ED17" s="18">
        <v>109.2</v>
      </c>
      <c r="EE17" s="18">
        <v>110.3</v>
      </c>
      <c r="EF17" s="18">
        <v>106.5</v>
      </c>
      <c r="EG17" s="18">
        <v>106.3</v>
      </c>
      <c r="EH17" s="18">
        <v>103</v>
      </c>
      <c r="EI17" s="18">
        <v>97.1</v>
      </c>
      <c r="EJ17" s="18">
        <v>118.1</v>
      </c>
      <c r="EK17" s="18">
        <v>130.5</v>
      </c>
      <c r="EL17" s="18">
        <v>110.3</v>
      </c>
      <c r="EM17" s="18">
        <v>106.1</v>
      </c>
      <c r="EN17" s="18">
        <v>111.4</v>
      </c>
      <c r="EO17" s="18">
        <v>107.2</v>
      </c>
      <c r="EP17" s="18">
        <v>110.7</v>
      </c>
      <c r="EQ17" s="18">
        <v>91.9</v>
      </c>
      <c r="ER17" s="18">
        <v>92.8</v>
      </c>
      <c r="ES17" s="18">
        <v>94.4</v>
      </c>
      <c r="ET17" s="18">
        <v>97</v>
      </c>
      <c r="EU17" s="18">
        <v>96.8</v>
      </c>
      <c r="EV17" s="18">
        <v>71.3</v>
      </c>
      <c r="EW17" s="18">
        <v>98.9</v>
      </c>
      <c r="EX17" s="18">
        <v>104.7</v>
      </c>
      <c r="EY17" s="18">
        <v>99</v>
      </c>
      <c r="EZ17" s="18">
        <v>90.1</v>
      </c>
      <c r="FA17" s="18">
        <v>86.8</v>
      </c>
      <c r="FB17" s="18">
        <v>85.4</v>
      </c>
      <c r="FC17" s="18">
        <v>96.5</v>
      </c>
      <c r="FD17" s="18">
        <v>92.9</v>
      </c>
      <c r="FE17" s="18">
        <v>90.4</v>
      </c>
      <c r="FF17" s="18">
        <v>88.6</v>
      </c>
      <c r="FG17" s="18">
        <v>91.4</v>
      </c>
      <c r="FH17" s="18">
        <v>90.2</v>
      </c>
      <c r="FI17" s="18">
        <v>89.7</v>
      </c>
      <c r="FJ17" s="18">
        <v>94.3</v>
      </c>
      <c r="FK17" s="18">
        <v>91.5</v>
      </c>
      <c r="FL17" s="18">
        <v>100.5</v>
      </c>
      <c r="FM17" s="18">
        <v>101.2</v>
      </c>
      <c r="FN17" s="18">
        <v>97.2</v>
      </c>
      <c r="FO17" s="18">
        <v>93.7</v>
      </c>
      <c r="GM17" s="13" t="s">
        <v>0</v>
      </c>
      <c r="GN17" s="13" t="s">
        <v>0</v>
      </c>
      <c r="GO17" s="13" t="s">
        <v>0</v>
      </c>
      <c r="GP17" s="13" t="s">
        <v>0</v>
      </c>
      <c r="GQ17" s="13" t="s">
        <v>0</v>
      </c>
      <c r="GR17" s="13" t="s">
        <v>0</v>
      </c>
      <c r="GS17" s="13" t="s">
        <v>0</v>
      </c>
      <c r="GT17" s="13" t="s">
        <v>0</v>
      </c>
      <c r="GU17" s="13" t="s">
        <v>0</v>
      </c>
      <c r="GV17" s="13" t="s">
        <v>0</v>
      </c>
      <c r="GW17" s="13" t="s">
        <v>0</v>
      </c>
      <c r="GX17" s="13" t="s">
        <v>0</v>
      </c>
      <c r="GY17" s="64" t="s">
        <v>212</v>
      </c>
      <c r="GZ17" s="64" t="s">
        <v>213</v>
      </c>
      <c r="HA17" s="64" t="s">
        <v>213</v>
      </c>
      <c r="HB17" s="64" t="s">
        <v>212</v>
      </c>
      <c r="HC17" s="64">
        <v>90</v>
      </c>
      <c r="HD17" s="64" t="s">
        <v>214</v>
      </c>
      <c r="HE17" s="64" t="s">
        <v>215</v>
      </c>
      <c r="HF17" s="64" t="s">
        <v>216</v>
      </c>
      <c r="HG17" s="64" t="s">
        <v>217</v>
      </c>
      <c r="HH17" s="64" t="s">
        <v>133</v>
      </c>
      <c r="HI17" s="64" t="s">
        <v>218</v>
      </c>
      <c r="HJ17" s="59">
        <v>98.5</v>
      </c>
      <c r="HK17" s="64" t="s">
        <v>0</v>
      </c>
    </row>
    <row r="18" spans="1:219" ht="16.8" thickTop="1" thickBot="1" x14ac:dyDescent="0.3">
      <c r="A18" s="81"/>
      <c r="B18" s="55" t="str">
        <f>IF('0'!A1=1,"Львівська","Lviv")</f>
        <v>Львівська</v>
      </c>
      <c r="C18" s="8" t="s">
        <v>0</v>
      </c>
      <c r="D18" s="8" t="s">
        <v>0</v>
      </c>
      <c r="E18" s="8" t="s">
        <v>0</v>
      </c>
      <c r="F18" s="8" t="s">
        <v>0</v>
      </c>
      <c r="G18" s="8" t="s">
        <v>0</v>
      </c>
      <c r="H18" s="8" t="s">
        <v>0</v>
      </c>
      <c r="I18" s="8" t="s">
        <v>0</v>
      </c>
      <c r="J18" s="8" t="s">
        <v>0</v>
      </c>
      <c r="K18" s="8" t="s">
        <v>0</v>
      </c>
      <c r="L18" s="8" t="s">
        <v>0</v>
      </c>
      <c r="M18" s="8" t="s">
        <v>0</v>
      </c>
      <c r="N18" s="8" t="s">
        <v>0</v>
      </c>
      <c r="O18" s="8" t="s">
        <v>0</v>
      </c>
      <c r="P18" s="8" t="s">
        <v>0</v>
      </c>
      <c r="Q18" s="8" t="s">
        <v>0</v>
      </c>
      <c r="R18" s="8" t="s">
        <v>0</v>
      </c>
      <c r="S18" s="8" t="s">
        <v>0</v>
      </c>
      <c r="T18" s="8" t="s">
        <v>0</v>
      </c>
      <c r="U18" s="8" t="s">
        <v>0</v>
      </c>
      <c r="V18" s="8" t="s">
        <v>0</v>
      </c>
      <c r="W18" s="8" t="s">
        <v>0</v>
      </c>
      <c r="X18" s="8" t="s">
        <v>0</v>
      </c>
      <c r="Y18" s="8" t="s">
        <v>0</v>
      </c>
      <c r="Z18" s="8" t="s">
        <v>0</v>
      </c>
      <c r="AA18" s="8" t="s">
        <v>0</v>
      </c>
      <c r="AB18" s="8" t="s">
        <v>0</v>
      </c>
      <c r="AC18" s="8" t="s">
        <v>0</v>
      </c>
      <c r="AD18" s="8" t="s">
        <v>0</v>
      </c>
      <c r="AE18" s="8" t="s">
        <v>0</v>
      </c>
      <c r="AF18" s="8" t="s">
        <v>0</v>
      </c>
      <c r="AG18" s="8" t="s">
        <v>0</v>
      </c>
      <c r="AH18" s="8" t="s">
        <v>0</v>
      </c>
      <c r="AI18" s="8" t="s">
        <v>0</v>
      </c>
      <c r="AJ18" s="8" t="s">
        <v>0</v>
      </c>
      <c r="AK18" s="8" t="s">
        <v>0</v>
      </c>
      <c r="AL18" s="8" t="s">
        <v>0</v>
      </c>
      <c r="AM18" s="8" t="s">
        <v>0</v>
      </c>
      <c r="AN18" s="8" t="s">
        <v>0</v>
      </c>
      <c r="AO18" s="8" t="s">
        <v>0</v>
      </c>
      <c r="AP18" s="8" t="s">
        <v>0</v>
      </c>
      <c r="AQ18" s="8" t="s">
        <v>0</v>
      </c>
      <c r="AR18" s="8" t="s">
        <v>0</v>
      </c>
      <c r="AS18" s="8" t="s">
        <v>0</v>
      </c>
      <c r="AT18" s="8" t="s">
        <v>0</v>
      </c>
      <c r="AU18" s="8" t="s">
        <v>0</v>
      </c>
      <c r="AV18" s="8" t="s">
        <v>0</v>
      </c>
      <c r="AW18" s="8" t="s">
        <v>0</v>
      </c>
      <c r="AX18" s="8" t="s">
        <v>0</v>
      </c>
      <c r="AY18" s="8">
        <v>105</v>
      </c>
      <c r="AZ18" s="8">
        <v>101.2</v>
      </c>
      <c r="BA18" s="8">
        <v>100.5</v>
      </c>
      <c r="BB18" s="8">
        <v>100</v>
      </c>
      <c r="BC18" s="8">
        <v>99.3</v>
      </c>
      <c r="BD18" s="8">
        <v>101</v>
      </c>
      <c r="BE18" s="8">
        <v>111.2</v>
      </c>
      <c r="BF18" s="8">
        <v>106</v>
      </c>
      <c r="BG18" s="8">
        <v>103</v>
      </c>
      <c r="BH18" s="8">
        <v>103.7</v>
      </c>
      <c r="BI18" s="8">
        <v>103.7</v>
      </c>
      <c r="BJ18" s="8">
        <v>104.2</v>
      </c>
      <c r="BK18" s="8">
        <v>100.2</v>
      </c>
      <c r="BL18" s="8">
        <v>102.3</v>
      </c>
      <c r="BM18" s="8">
        <v>104.8</v>
      </c>
      <c r="BN18" s="8">
        <v>102.1</v>
      </c>
      <c r="BO18" s="8">
        <v>103.5</v>
      </c>
      <c r="BP18" s="8">
        <v>102.8</v>
      </c>
      <c r="BQ18" s="8">
        <v>104.1</v>
      </c>
      <c r="BR18" s="8">
        <v>102</v>
      </c>
      <c r="BS18" s="8">
        <v>100.1</v>
      </c>
      <c r="BT18" s="8">
        <v>98.3</v>
      </c>
      <c r="BU18" s="8">
        <v>99</v>
      </c>
      <c r="BV18" s="8">
        <v>100.7</v>
      </c>
      <c r="BW18" s="8">
        <v>101.1</v>
      </c>
      <c r="BX18" s="8">
        <v>98.4</v>
      </c>
      <c r="BY18" s="8">
        <v>98.6</v>
      </c>
      <c r="BZ18" s="8">
        <v>98.8</v>
      </c>
      <c r="CA18" s="8">
        <v>96.2</v>
      </c>
      <c r="CB18" s="8">
        <v>98.8</v>
      </c>
      <c r="CC18" s="8">
        <v>99.5</v>
      </c>
      <c r="CD18" s="8">
        <v>102.6</v>
      </c>
      <c r="CE18" s="8">
        <v>106.4</v>
      </c>
      <c r="CF18" s="8">
        <v>105.3</v>
      </c>
      <c r="CG18" s="8">
        <v>105.3</v>
      </c>
      <c r="CH18" s="8">
        <v>105.5</v>
      </c>
      <c r="CI18" s="8">
        <v>98.6</v>
      </c>
      <c r="CJ18" s="8">
        <v>99.4</v>
      </c>
      <c r="CK18" s="8">
        <v>94.9</v>
      </c>
      <c r="CL18" s="8">
        <v>94.3</v>
      </c>
      <c r="CM18" s="8">
        <v>96</v>
      </c>
      <c r="CN18" s="8">
        <v>95.2</v>
      </c>
      <c r="CO18" s="8">
        <v>94.8</v>
      </c>
      <c r="CP18" s="8">
        <v>100.9</v>
      </c>
      <c r="CQ18" s="8">
        <v>97.6</v>
      </c>
      <c r="CR18" s="8">
        <v>97.6</v>
      </c>
      <c r="CS18" s="8">
        <v>97.5</v>
      </c>
      <c r="CT18" s="8">
        <v>96.9</v>
      </c>
      <c r="CU18" s="8">
        <v>91.3</v>
      </c>
      <c r="CV18" s="8">
        <v>98.1</v>
      </c>
      <c r="CW18" s="18">
        <v>101.5</v>
      </c>
      <c r="CX18" s="8">
        <v>100.5</v>
      </c>
      <c r="CY18" s="18">
        <v>100.6</v>
      </c>
      <c r="CZ18" s="18">
        <v>97.9</v>
      </c>
      <c r="DA18" s="18">
        <v>107.2</v>
      </c>
      <c r="DB18" s="8">
        <v>100.3</v>
      </c>
      <c r="DC18" s="18">
        <v>103.8</v>
      </c>
      <c r="DD18" s="8">
        <v>102</v>
      </c>
      <c r="DE18" s="18">
        <v>101.6</v>
      </c>
      <c r="DF18" s="8">
        <v>102.6</v>
      </c>
      <c r="DG18" s="8">
        <v>101.7</v>
      </c>
      <c r="DH18" s="18">
        <v>101.4</v>
      </c>
      <c r="DI18" s="18">
        <v>100.1</v>
      </c>
      <c r="DJ18" s="8">
        <v>99.8</v>
      </c>
      <c r="DK18" s="18">
        <v>100.4</v>
      </c>
      <c r="DL18" s="59">
        <v>100.6</v>
      </c>
      <c r="DM18" s="58">
        <v>98</v>
      </c>
      <c r="DN18" s="8">
        <v>104.2</v>
      </c>
      <c r="DO18" s="58">
        <v>102.8</v>
      </c>
      <c r="DP18" s="58">
        <v>104.8</v>
      </c>
      <c r="DQ18" s="18">
        <v>105.4</v>
      </c>
      <c r="DR18" s="18">
        <v>105.7</v>
      </c>
      <c r="DS18" s="18">
        <v>107.2</v>
      </c>
      <c r="DT18" s="18">
        <v>102.4</v>
      </c>
      <c r="DU18" s="18">
        <v>101.8</v>
      </c>
      <c r="DV18" s="18">
        <v>102.6</v>
      </c>
      <c r="DW18" s="18">
        <v>100.9</v>
      </c>
      <c r="DX18" s="58">
        <v>104.7</v>
      </c>
      <c r="DY18" s="58">
        <v>107.8</v>
      </c>
      <c r="DZ18" s="18">
        <v>105.5</v>
      </c>
      <c r="EA18" s="18">
        <v>105</v>
      </c>
      <c r="EB18" s="18">
        <v>106.9</v>
      </c>
      <c r="EC18" s="18">
        <v>106</v>
      </c>
      <c r="ED18" s="18">
        <v>103.8</v>
      </c>
      <c r="EE18" s="18">
        <v>118.4</v>
      </c>
      <c r="EF18" s="18">
        <v>114.7</v>
      </c>
      <c r="EG18" s="18">
        <v>112.6</v>
      </c>
      <c r="EH18" s="18">
        <v>110.4</v>
      </c>
      <c r="EI18" s="18">
        <v>109.3</v>
      </c>
      <c r="EJ18" s="18">
        <v>104.5</v>
      </c>
      <c r="EK18" s="18">
        <v>105.6</v>
      </c>
      <c r="EL18" s="18">
        <v>100.9</v>
      </c>
      <c r="EM18" s="18">
        <v>104</v>
      </c>
      <c r="EN18" s="18">
        <v>103.7</v>
      </c>
      <c r="EO18" s="18">
        <v>103.5</v>
      </c>
      <c r="EP18" s="18">
        <v>100.7</v>
      </c>
      <c r="EQ18" s="18">
        <v>93.3</v>
      </c>
      <c r="ER18" s="18">
        <v>100</v>
      </c>
      <c r="ES18" s="18">
        <v>96.8</v>
      </c>
      <c r="ET18" s="18">
        <v>95</v>
      </c>
      <c r="EU18" s="18">
        <v>94.7</v>
      </c>
      <c r="EV18" s="18">
        <v>92.9</v>
      </c>
      <c r="EW18" s="18">
        <v>87</v>
      </c>
      <c r="EX18" s="18">
        <v>94.2</v>
      </c>
      <c r="EY18" s="18">
        <v>95.4</v>
      </c>
      <c r="EZ18" s="18">
        <v>94.6</v>
      </c>
      <c r="FA18" s="18">
        <v>99.8</v>
      </c>
      <c r="FB18" s="18">
        <v>100.2</v>
      </c>
      <c r="FC18" s="18">
        <v>105.5</v>
      </c>
      <c r="FD18" s="18">
        <v>100.6</v>
      </c>
      <c r="FE18" s="18">
        <v>102.7</v>
      </c>
      <c r="FF18" s="18">
        <v>104.4</v>
      </c>
      <c r="FG18" s="18">
        <v>104.5</v>
      </c>
      <c r="FH18" s="18">
        <v>104.3</v>
      </c>
      <c r="FI18" s="18">
        <v>98.9</v>
      </c>
      <c r="FJ18" s="18">
        <v>105.3</v>
      </c>
      <c r="FK18" s="18">
        <v>102.2</v>
      </c>
      <c r="FL18" s="18">
        <v>109.3</v>
      </c>
      <c r="FM18" s="18">
        <v>108.6</v>
      </c>
      <c r="FN18" s="18">
        <v>105.6</v>
      </c>
      <c r="FO18" s="18">
        <v>116.5</v>
      </c>
      <c r="GM18" s="13" t="s">
        <v>0</v>
      </c>
      <c r="GN18" s="13" t="s">
        <v>0</v>
      </c>
      <c r="GO18" s="13" t="s">
        <v>0</v>
      </c>
      <c r="GP18" s="13" t="s">
        <v>0</v>
      </c>
      <c r="GQ18" s="13" t="s">
        <v>0</v>
      </c>
      <c r="GR18" s="13" t="s">
        <v>0</v>
      </c>
      <c r="GS18" s="13" t="s">
        <v>0</v>
      </c>
      <c r="GT18" s="13" t="s">
        <v>0</v>
      </c>
      <c r="GU18" s="13" t="s">
        <v>0</v>
      </c>
      <c r="GV18" s="13" t="s">
        <v>0</v>
      </c>
      <c r="GW18" s="13" t="s">
        <v>0</v>
      </c>
      <c r="GX18" s="13" t="s">
        <v>0</v>
      </c>
      <c r="GY18" s="64" t="s">
        <v>219</v>
      </c>
      <c r="GZ18" s="64" t="s">
        <v>220</v>
      </c>
      <c r="HA18" s="64" t="s">
        <v>221</v>
      </c>
      <c r="HB18" s="64" t="s">
        <v>222</v>
      </c>
      <c r="HC18" s="64" t="s">
        <v>223</v>
      </c>
      <c r="HD18" s="64" t="s">
        <v>224</v>
      </c>
      <c r="HE18" s="64">
        <v>84</v>
      </c>
      <c r="HF18" s="64">
        <v>102</v>
      </c>
      <c r="HG18" s="64" t="s">
        <v>225</v>
      </c>
      <c r="HH18" s="64" t="s">
        <v>226</v>
      </c>
      <c r="HI18" s="64" t="s">
        <v>191</v>
      </c>
      <c r="HJ18" s="59">
        <v>98.7</v>
      </c>
      <c r="HK18" s="59">
        <v>122.7</v>
      </c>
    </row>
    <row r="19" spans="1:219" ht="16.8" thickTop="1" thickBot="1" x14ac:dyDescent="0.3">
      <c r="A19" s="81"/>
      <c r="B19" s="55" t="str">
        <f>IF('0'!A1=1,"Миколаївська","Mykolayiv")</f>
        <v>Миколаївська</v>
      </c>
      <c r="C19" s="8" t="s">
        <v>0</v>
      </c>
      <c r="D19" s="8" t="s">
        <v>0</v>
      </c>
      <c r="E19" s="8" t="s">
        <v>0</v>
      </c>
      <c r="F19" s="8" t="s">
        <v>0</v>
      </c>
      <c r="G19" s="8" t="s">
        <v>0</v>
      </c>
      <c r="H19" s="8" t="s">
        <v>0</v>
      </c>
      <c r="I19" s="8" t="s">
        <v>0</v>
      </c>
      <c r="J19" s="8" t="s">
        <v>0</v>
      </c>
      <c r="K19" s="8" t="s">
        <v>0</v>
      </c>
      <c r="L19" s="8" t="s">
        <v>0</v>
      </c>
      <c r="M19" s="8" t="s">
        <v>0</v>
      </c>
      <c r="N19" s="8" t="s">
        <v>0</v>
      </c>
      <c r="O19" s="8" t="s">
        <v>0</v>
      </c>
      <c r="P19" s="8" t="s">
        <v>0</v>
      </c>
      <c r="Q19" s="8" t="s">
        <v>0</v>
      </c>
      <c r="R19" s="8" t="s">
        <v>0</v>
      </c>
      <c r="S19" s="8" t="s">
        <v>0</v>
      </c>
      <c r="T19" s="8" t="s">
        <v>0</v>
      </c>
      <c r="U19" s="8" t="s">
        <v>0</v>
      </c>
      <c r="V19" s="8" t="s">
        <v>0</v>
      </c>
      <c r="W19" s="8" t="s">
        <v>0</v>
      </c>
      <c r="X19" s="8" t="s">
        <v>0</v>
      </c>
      <c r="Y19" s="8" t="s">
        <v>0</v>
      </c>
      <c r="Z19" s="8" t="s">
        <v>0</v>
      </c>
      <c r="AA19" s="8" t="s">
        <v>0</v>
      </c>
      <c r="AB19" s="8" t="s">
        <v>0</v>
      </c>
      <c r="AC19" s="8" t="s">
        <v>0</v>
      </c>
      <c r="AD19" s="8" t="s">
        <v>0</v>
      </c>
      <c r="AE19" s="8" t="s">
        <v>0</v>
      </c>
      <c r="AF19" s="8" t="s">
        <v>0</v>
      </c>
      <c r="AG19" s="8" t="s">
        <v>0</v>
      </c>
      <c r="AH19" s="8" t="s">
        <v>0</v>
      </c>
      <c r="AI19" s="8" t="s">
        <v>0</v>
      </c>
      <c r="AJ19" s="8" t="s">
        <v>0</v>
      </c>
      <c r="AK19" s="8" t="s">
        <v>0</v>
      </c>
      <c r="AL19" s="8" t="s">
        <v>0</v>
      </c>
      <c r="AM19" s="8" t="s">
        <v>0</v>
      </c>
      <c r="AN19" s="8" t="s">
        <v>0</v>
      </c>
      <c r="AO19" s="8" t="s">
        <v>0</v>
      </c>
      <c r="AP19" s="8" t="s">
        <v>0</v>
      </c>
      <c r="AQ19" s="8" t="s">
        <v>0</v>
      </c>
      <c r="AR19" s="8" t="s">
        <v>0</v>
      </c>
      <c r="AS19" s="8" t="s">
        <v>0</v>
      </c>
      <c r="AT19" s="8" t="s">
        <v>0</v>
      </c>
      <c r="AU19" s="8" t="s">
        <v>0</v>
      </c>
      <c r="AV19" s="8" t="s">
        <v>0</v>
      </c>
      <c r="AW19" s="8" t="s">
        <v>0</v>
      </c>
      <c r="AX19" s="8" t="s">
        <v>0</v>
      </c>
      <c r="AY19" s="8">
        <v>97.1</v>
      </c>
      <c r="AZ19" s="8">
        <v>96</v>
      </c>
      <c r="BA19" s="8">
        <v>98</v>
      </c>
      <c r="BB19" s="8">
        <v>97.8</v>
      </c>
      <c r="BC19" s="8">
        <v>98</v>
      </c>
      <c r="BD19" s="8">
        <v>109</v>
      </c>
      <c r="BE19" s="8">
        <v>59.5</v>
      </c>
      <c r="BF19" s="8">
        <v>70.099999999999994</v>
      </c>
      <c r="BG19" s="8">
        <v>75.599999999999994</v>
      </c>
      <c r="BH19" s="8">
        <v>80.5</v>
      </c>
      <c r="BI19" s="8">
        <v>81.099999999999994</v>
      </c>
      <c r="BJ19" s="8">
        <v>82.8</v>
      </c>
      <c r="BK19" s="8">
        <v>95.2</v>
      </c>
      <c r="BL19" s="8">
        <v>92.2</v>
      </c>
      <c r="BM19" s="8">
        <v>91.4</v>
      </c>
      <c r="BN19" s="8">
        <v>93.3</v>
      </c>
      <c r="BO19" s="8">
        <v>93.5</v>
      </c>
      <c r="BP19" s="8">
        <v>163</v>
      </c>
      <c r="BQ19" s="8">
        <v>162.5</v>
      </c>
      <c r="BR19" s="8">
        <v>150</v>
      </c>
      <c r="BS19" s="8">
        <v>123.6</v>
      </c>
      <c r="BT19" s="8">
        <v>133.4</v>
      </c>
      <c r="BU19" s="8">
        <v>133</v>
      </c>
      <c r="BV19" s="8">
        <v>135.4</v>
      </c>
      <c r="BW19" s="8">
        <v>111.2</v>
      </c>
      <c r="BX19" s="8">
        <v>109.8</v>
      </c>
      <c r="BY19" s="8">
        <v>110.2</v>
      </c>
      <c r="BZ19" s="8">
        <v>109.3</v>
      </c>
      <c r="CA19" s="8">
        <v>109.3</v>
      </c>
      <c r="CB19" s="8">
        <v>89.7</v>
      </c>
      <c r="CC19" s="8">
        <v>107.6</v>
      </c>
      <c r="CD19" s="8">
        <v>104.5</v>
      </c>
      <c r="CE19" s="8">
        <v>110.6</v>
      </c>
      <c r="CF19" s="8">
        <v>97.3</v>
      </c>
      <c r="CG19" s="8">
        <v>97.4</v>
      </c>
      <c r="CH19" s="8">
        <v>93.3</v>
      </c>
      <c r="CI19" s="8">
        <v>85</v>
      </c>
      <c r="CJ19" s="8">
        <v>85.6</v>
      </c>
      <c r="CK19" s="8">
        <v>85.4</v>
      </c>
      <c r="CL19" s="8">
        <v>85.8</v>
      </c>
      <c r="CM19" s="8">
        <v>86.1</v>
      </c>
      <c r="CN19" s="8">
        <v>57.6</v>
      </c>
      <c r="CO19" s="8">
        <v>96.8</v>
      </c>
      <c r="CP19" s="8">
        <v>92</v>
      </c>
      <c r="CQ19" s="8">
        <v>98.5</v>
      </c>
      <c r="CR19" s="8">
        <v>102</v>
      </c>
      <c r="CS19" s="8">
        <v>102</v>
      </c>
      <c r="CT19" s="8">
        <v>102.2</v>
      </c>
      <c r="CU19" s="8">
        <v>96.9</v>
      </c>
      <c r="CV19" s="8">
        <v>97.8</v>
      </c>
      <c r="CW19" s="18">
        <v>97.8</v>
      </c>
      <c r="CX19" s="8">
        <v>97.6</v>
      </c>
      <c r="CY19" s="18">
        <v>97.6</v>
      </c>
      <c r="CZ19" s="18">
        <v>106.4</v>
      </c>
      <c r="DA19" s="18">
        <v>93</v>
      </c>
      <c r="DB19" s="8">
        <v>94.6</v>
      </c>
      <c r="DC19" s="18">
        <v>102.2</v>
      </c>
      <c r="DD19" s="8">
        <v>107.7</v>
      </c>
      <c r="DE19" s="18">
        <v>107.7</v>
      </c>
      <c r="DF19" s="8">
        <v>108.5</v>
      </c>
      <c r="DG19" s="8">
        <v>98.9</v>
      </c>
      <c r="DH19" s="18">
        <v>96.8</v>
      </c>
      <c r="DI19" s="18">
        <v>97.6</v>
      </c>
      <c r="DJ19" s="8">
        <v>96.8</v>
      </c>
      <c r="DK19" s="18">
        <v>96.9</v>
      </c>
      <c r="DL19" s="59">
        <v>84</v>
      </c>
      <c r="DM19" s="58">
        <v>103.3</v>
      </c>
      <c r="DN19" s="8">
        <v>102.9</v>
      </c>
      <c r="DO19" s="58">
        <v>95.9</v>
      </c>
      <c r="DP19" s="58">
        <v>91.8</v>
      </c>
      <c r="DQ19" s="18">
        <v>91.9</v>
      </c>
      <c r="DR19" s="18">
        <v>90.7</v>
      </c>
      <c r="DS19" s="18">
        <v>96.9</v>
      </c>
      <c r="DT19" s="18">
        <v>95.9</v>
      </c>
      <c r="DU19" s="18">
        <v>95.4</v>
      </c>
      <c r="DV19" s="18">
        <v>95.6</v>
      </c>
      <c r="DW19" s="18">
        <v>95.6</v>
      </c>
      <c r="DX19" s="58">
        <v>178.2</v>
      </c>
      <c r="DY19" s="58">
        <v>95.6</v>
      </c>
      <c r="DZ19" s="18">
        <v>103</v>
      </c>
      <c r="EA19" s="18">
        <v>104.2</v>
      </c>
      <c r="EB19" s="18">
        <v>107.1</v>
      </c>
      <c r="EC19" s="18">
        <v>107.1</v>
      </c>
      <c r="ED19" s="18">
        <v>106</v>
      </c>
      <c r="EE19" s="18">
        <v>94.2</v>
      </c>
      <c r="EF19" s="18">
        <v>95.5</v>
      </c>
      <c r="EG19" s="18">
        <v>95.6</v>
      </c>
      <c r="EH19" s="18">
        <v>95.9</v>
      </c>
      <c r="EI19" s="18">
        <v>96</v>
      </c>
      <c r="EJ19" s="18">
        <v>120.1</v>
      </c>
      <c r="EK19" s="18">
        <v>122.7</v>
      </c>
      <c r="EL19" s="18">
        <v>112.7</v>
      </c>
      <c r="EM19" s="18">
        <v>113.2</v>
      </c>
      <c r="EN19" s="18">
        <v>105.2</v>
      </c>
      <c r="EO19" s="18">
        <v>103.8</v>
      </c>
      <c r="EP19" s="18">
        <v>104.1</v>
      </c>
      <c r="EQ19" s="18">
        <v>93.8</v>
      </c>
      <c r="ER19" s="18">
        <v>92.1</v>
      </c>
      <c r="ES19" s="18">
        <v>91.6</v>
      </c>
      <c r="ET19" s="18">
        <v>92.1</v>
      </c>
      <c r="EU19" s="18">
        <v>91.3</v>
      </c>
      <c r="EV19" s="18">
        <v>47.9</v>
      </c>
      <c r="EW19" s="18">
        <v>78.099999999999994</v>
      </c>
      <c r="EX19" s="18">
        <v>80.2</v>
      </c>
      <c r="EY19" s="18">
        <v>75.400000000000006</v>
      </c>
      <c r="EZ19" s="18">
        <v>75.599999999999994</v>
      </c>
      <c r="FA19" s="18">
        <v>74.900000000000006</v>
      </c>
      <c r="FB19" s="18">
        <v>74.900000000000006</v>
      </c>
      <c r="FC19" s="18">
        <v>84.6</v>
      </c>
      <c r="FD19" s="18">
        <v>85.8</v>
      </c>
      <c r="FE19" s="18">
        <v>85.8</v>
      </c>
      <c r="FF19" s="18">
        <v>86.8</v>
      </c>
      <c r="FG19" s="18">
        <v>87.1</v>
      </c>
      <c r="FH19" s="18">
        <v>69.2</v>
      </c>
      <c r="FI19" s="18">
        <v>126.9</v>
      </c>
      <c r="FJ19" s="18">
        <v>128.9</v>
      </c>
      <c r="FK19" s="18">
        <v>125.2</v>
      </c>
      <c r="FL19" s="18">
        <v>141</v>
      </c>
      <c r="FM19" s="18">
        <v>143.9</v>
      </c>
      <c r="FN19" s="18">
        <v>142.6</v>
      </c>
      <c r="FO19" s="18">
        <v>96.8</v>
      </c>
      <c r="GM19" s="13" t="s">
        <v>0</v>
      </c>
      <c r="GN19" s="13" t="s">
        <v>0</v>
      </c>
      <c r="GO19" s="13" t="s">
        <v>0</v>
      </c>
      <c r="GP19" s="13" t="s">
        <v>0</v>
      </c>
      <c r="GQ19" s="13" t="s">
        <v>0</v>
      </c>
      <c r="GR19" s="13" t="s">
        <v>0</v>
      </c>
      <c r="GS19" s="13" t="s">
        <v>0</v>
      </c>
      <c r="GT19" s="13" t="s">
        <v>0</v>
      </c>
      <c r="GU19" s="13" t="s">
        <v>0</v>
      </c>
      <c r="GV19" s="13" t="s">
        <v>0</v>
      </c>
      <c r="GW19" s="13" t="s">
        <v>0</v>
      </c>
      <c r="GX19" s="13" t="s">
        <v>0</v>
      </c>
      <c r="GY19" s="64" t="s">
        <v>227</v>
      </c>
      <c r="GZ19" s="64" t="s">
        <v>228</v>
      </c>
      <c r="HA19" s="64" t="s">
        <v>229</v>
      </c>
      <c r="HB19" s="64" t="s">
        <v>209</v>
      </c>
      <c r="HC19" s="64" t="s">
        <v>223</v>
      </c>
      <c r="HD19" s="64" t="s">
        <v>230</v>
      </c>
      <c r="HE19" s="64" t="s">
        <v>231</v>
      </c>
      <c r="HF19" s="64" t="s">
        <v>232</v>
      </c>
      <c r="HG19" s="64" t="s">
        <v>233</v>
      </c>
      <c r="HH19" s="64" t="s">
        <v>234</v>
      </c>
      <c r="HI19" s="64" t="s">
        <v>235</v>
      </c>
      <c r="HJ19" s="59">
        <v>86.1</v>
      </c>
      <c r="HK19" s="59">
        <v>94.7</v>
      </c>
    </row>
    <row r="20" spans="1:219" ht="16.8" thickTop="1" thickBot="1" x14ac:dyDescent="0.3">
      <c r="A20" s="81"/>
      <c r="B20" s="55" t="str">
        <f>IF('0'!A1=1,"Одеська","Odesa")</f>
        <v>Одеська</v>
      </c>
      <c r="C20" s="8" t="s">
        <v>0</v>
      </c>
      <c r="D20" s="8" t="s">
        <v>0</v>
      </c>
      <c r="E20" s="8" t="s">
        <v>0</v>
      </c>
      <c r="F20" s="8" t="s">
        <v>0</v>
      </c>
      <c r="G20" s="8" t="s">
        <v>0</v>
      </c>
      <c r="H20" s="8" t="s">
        <v>0</v>
      </c>
      <c r="I20" s="8" t="s">
        <v>0</v>
      </c>
      <c r="J20" s="8" t="s">
        <v>0</v>
      </c>
      <c r="K20" s="8" t="s">
        <v>0</v>
      </c>
      <c r="L20" s="8" t="s">
        <v>0</v>
      </c>
      <c r="M20" s="8" t="s">
        <v>0</v>
      </c>
      <c r="N20" s="8" t="s">
        <v>0</v>
      </c>
      <c r="O20" s="8" t="s">
        <v>0</v>
      </c>
      <c r="P20" s="8" t="s">
        <v>0</v>
      </c>
      <c r="Q20" s="8" t="s">
        <v>0</v>
      </c>
      <c r="R20" s="8" t="s">
        <v>0</v>
      </c>
      <c r="S20" s="8" t="s">
        <v>0</v>
      </c>
      <c r="T20" s="8" t="s">
        <v>0</v>
      </c>
      <c r="U20" s="8" t="s">
        <v>0</v>
      </c>
      <c r="V20" s="8" t="s">
        <v>0</v>
      </c>
      <c r="W20" s="8" t="s">
        <v>0</v>
      </c>
      <c r="X20" s="8" t="s">
        <v>0</v>
      </c>
      <c r="Y20" s="8" t="s">
        <v>0</v>
      </c>
      <c r="Z20" s="8" t="s">
        <v>0</v>
      </c>
      <c r="AA20" s="8" t="s">
        <v>0</v>
      </c>
      <c r="AB20" s="8" t="s">
        <v>0</v>
      </c>
      <c r="AC20" s="8" t="s">
        <v>0</v>
      </c>
      <c r="AD20" s="8" t="s">
        <v>0</v>
      </c>
      <c r="AE20" s="8" t="s">
        <v>0</v>
      </c>
      <c r="AF20" s="8" t="s">
        <v>0</v>
      </c>
      <c r="AG20" s="8" t="s">
        <v>0</v>
      </c>
      <c r="AH20" s="8" t="s">
        <v>0</v>
      </c>
      <c r="AI20" s="8" t="s">
        <v>0</v>
      </c>
      <c r="AJ20" s="8" t="s">
        <v>0</v>
      </c>
      <c r="AK20" s="8" t="s">
        <v>0</v>
      </c>
      <c r="AL20" s="8" t="s">
        <v>0</v>
      </c>
      <c r="AM20" s="8" t="s">
        <v>0</v>
      </c>
      <c r="AN20" s="8" t="s">
        <v>0</v>
      </c>
      <c r="AO20" s="8" t="s">
        <v>0</v>
      </c>
      <c r="AP20" s="8" t="s">
        <v>0</v>
      </c>
      <c r="AQ20" s="8" t="s">
        <v>0</v>
      </c>
      <c r="AR20" s="8" t="s">
        <v>0</v>
      </c>
      <c r="AS20" s="8" t="s">
        <v>0</v>
      </c>
      <c r="AT20" s="8" t="s">
        <v>0</v>
      </c>
      <c r="AU20" s="8" t="s">
        <v>0</v>
      </c>
      <c r="AV20" s="8" t="s">
        <v>0</v>
      </c>
      <c r="AW20" s="8" t="s">
        <v>0</v>
      </c>
      <c r="AX20" s="8" t="s">
        <v>0</v>
      </c>
      <c r="AY20" s="8">
        <v>96.5</v>
      </c>
      <c r="AZ20" s="8">
        <v>97.2</v>
      </c>
      <c r="BA20" s="8">
        <v>98.1</v>
      </c>
      <c r="BB20" s="8">
        <v>98.5</v>
      </c>
      <c r="BC20" s="8">
        <v>100</v>
      </c>
      <c r="BD20" s="8">
        <v>118.5</v>
      </c>
      <c r="BE20" s="8">
        <v>77.3</v>
      </c>
      <c r="BF20" s="8">
        <v>79.099999999999994</v>
      </c>
      <c r="BG20" s="8">
        <v>83.7</v>
      </c>
      <c r="BH20" s="8">
        <v>80.3</v>
      </c>
      <c r="BI20" s="8">
        <v>80.599999999999994</v>
      </c>
      <c r="BJ20" s="8">
        <v>80.3</v>
      </c>
      <c r="BK20" s="8">
        <v>101.9</v>
      </c>
      <c r="BL20" s="8">
        <v>102</v>
      </c>
      <c r="BM20" s="8">
        <v>102.2</v>
      </c>
      <c r="BN20" s="8">
        <v>102.2</v>
      </c>
      <c r="BO20" s="8">
        <v>102.2</v>
      </c>
      <c r="BP20" s="8">
        <v>133.1</v>
      </c>
      <c r="BQ20" s="8">
        <v>149.9</v>
      </c>
      <c r="BR20" s="8">
        <v>133.6</v>
      </c>
      <c r="BS20" s="8">
        <v>131.6</v>
      </c>
      <c r="BT20" s="8">
        <v>140.80000000000001</v>
      </c>
      <c r="BU20" s="8">
        <v>140.4</v>
      </c>
      <c r="BV20" s="8">
        <v>141.1</v>
      </c>
      <c r="BW20" s="8">
        <v>101.5</v>
      </c>
      <c r="BX20" s="8">
        <v>102</v>
      </c>
      <c r="BY20" s="8">
        <v>102.4</v>
      </c>
      <c r="BZ20" s="8">
        <v>104</v>
      </c>
      <c r="CA20" s="8">
        <v>103.1</v>
      </c>
      <c r="CB20" s="8">
        <v>88.8</v>
      </c>
      <c r="CC20" s="8">
        <v>108.2</v>
      </c>
      <c r="CD20" s="8">
        <v>109.3</v>
      </c>
      <c r="CE20" s="8">
        <v>110</v>
      </c>
      <c r="CF20" s="8">
        <v>100.8</v>
      </c>
      <c r="CG20" s="8">
        <v>100.8</v>
      </c>
      <c r="CH20" s="8">
        <v>97.4</v>
      </c>
      <c r="CI20" s="8">
        <v>99.5</v>
      </c>
      <c r="CJ20" s="8">
        <v>99</v>
      </c>
      <c r="CK20" s="8">
        <v>97.4</v>
      </c>
      <c r="CL20" s="8">
        <v>96.4</v>
      </c>
      <c r="CM20" s="8">
        <v>93.4</v>
      </c>
      <c r="CN20" s="8">
        <v>75.599999999999994</v>
      </c>
      <c r="CO20" s="8">
        <v>92.6</v>
      </c>
      <c r="CP20" s="8">
        <v>90.5</v>
      </c>
      <c r="CQ20" s="8">
        <v>96.6</v>
      </c>
      <c r="CR20" s="8">
        <v>94.7</v>
      </c>
      <c r="CS20" s="8">
        <v>94.7</v>
      </c>
      <c r="CT20" s="8">
        <v>93.5</v>
      </c>
      <c r="CU20" s="8">
        <v>96.9</v>
      </c>
      <c r="CV20" s="8">
        <v>95.5</v>
      </c>
      <c r="CW20" s="18">
        <v>95.3</v>
      </c>
      <c r="CX20" s="8">
        <v>95.1</v>
      </c>
      <c r="CY20" s="18">
        <v>95.1</v>
      </c>
      <c r="CZ20" s="18">
        <v>104</v>
      </c>
      <c r="DA20" s="18">
        <v>108.5</v>
      </c>
      <c r="DB20" s="8">
        <v>111.2</v>
      </c>
      <c r="DC20" s="18">
        <v>109.6</v>
      </c>
      <c r="DD20" s="8">
        <v>112.3</v>
      </c>
      <c r="DE20" s="18">
        <v>111.8</v>
      </c>
      <c r="DF20" s="8">
        <v>111.6</v>
      </c>
      <c r="DG20" s="8">
        <v>90</v>
      </c>
      <c r="DH20" s="18">
        <v>91.5</v>
      </c>
      <c r="DI20" s="18">
        <v>92</v>
      </c>
      <c r="DJ20" s="8">
        <v>92</v>
      </c>
      <c r="DK20" s="18">
        <v>92.3</v>
      </c>
      <c r="DL20" s="59">
        <v>75.2</v>
      </c>
      <c r="DM20" s="58">
        <v>103</v>
      </c>
      <c r="DN20" s="8">
        <v>102.7</v>
      </c>
      <c r="DO20" s="58">
        <v>101.4</v>
      </c>
      <c r="DP20" s="58">
        <v>100</v>
      </c>
      <c r="DQ20" s="18">
        <v>100</v>
      </c>
      <c r="DR20" s="18">
        <v>98.6</v>
      </c>
      <c r="DS20" s="18">
        <v>94</v>
      </c>
      <c r="DT20" s="18">
        <v>95</v>
      </c>
      <c r="DU20" s="18">
        <v>94.9</v>
      </c>
      <c r="DV20" s="18">
        <v>95.4</v>
      </c>
      <c r="DW20" s="18">
        <v>95.4</v>
      </c>
      <c r="DX20" s="58">
        <v>200.5</v>
      </c>
      <c r="DY20" s="58">
        <v>100.2</v>
      </c>
      <c r="DZ20" s="18">
        <v>100.6</v>
      </c>
      <c r="EA20" s="18">
        <v>96.1</v>
      </c>
      <c r="EB20" s="18">
        <v>101.1</v>
      </c>
      <c r="EC20" s="18">
        <v>101</v>
      </c>
      <c r="ED20" s="18">
        <v>101.1</v>
      </c>
      <c r="EE20" s="18">
        <v>97.8</v>
      </c>
      <c r="EF20" s="18">
        <v>96.7</v>
      </c>
      <c r="EG20" s="18">
        <v>95.4</v>
      </c>
      <c r="EH20" s="18">
        <v>95.1</v>
      </c>
      <c r="EI20" s="18">
        <v>95</v>
      </c>
      <c r="EJ20" s="18">
        <v>91.7</v>
      </c>
      <c r="EK20" s="18">
        <v>94.8</v>
      </c>
      <c r="EL20" s="18">
        <v>94.9</v>
      </c>
      <c r="EM20" s="18">
        <v>95.5</v>
      </c>
      <c r="EN20" s="18">
        <v>91.6</v>
      </c>
      <c r="EO20" s="18">
        <v>91.6</v>
      </c>
      <c r="EP20" s="18">
        <v>89.4</v>
      </c>
      <c r="EQ20" s="18">
        <v>94.3</v>
      </c>
      <c r="ER20" s="18">
        <v>91.9</v>
      </c>
      <c r="ES20" s="18">
        <v>92</v>
      </c>
      <c r="ET20" s="18">
        <v>92.1</v>
      </c>
      <c r="EU20" s="18">
        <v>92.2</v>
      </c>
      <c r="EV20" s="18">
        <v>33.1</v>
      </c>
      <c r="EW20" s="18">
        <v>53</v>
      </c>
      <c r="EX20" s="18">
        <v>53.2</v>
      </c>
      <c r="EY20" s="18">
        <v>58.2</v>
      </c>
      <c r="EZ20" s="18">
        <v>60.4</v>
      </c>
      <c r="FA20" s="18">
        <v>61.5</v>
      </c>
      <c r="FB20" s="18">
        <v>61.6</v>
      </c>
      <c r="FC20" s="18">
        <v>89.1</v>
      </c>
      <c r="FD20" s="18">
        <v>93.1</v>
      </c>
      <c r="FE20" s="18">
        <v>93.1</v>
      </c>
      <c r="FF20" s="18">
        <v>93.6</v>
      </c>
      <c r="FG20" s="18">
        <v>93.4</v>
      </c>
      <c r="FH20" s="18">
        <v>99.8</v>
      </c>
      <c r="FI20" s="18">
        <v>197.6</v>
      </c>
      <c r="FJ20" s="18">
        <v>200.4</v>
      </c>
      <c r="FK20" s="18">
        <v>179.8</v>
      </c>
      <c r="FL20" s="18">
        <v>188.4</v>
      </c>
      <c r="FM20" s="18">
        <v>188.9</v>
      </c>
      <c r="FN20" s="18">
        <v>190.1</v>
      </c>
      <c r="FO20" s="18">
        <v>97.2</v>
      </c>
      <c r="GM20" s="13" t="s">
        <v>0</v>
      </c>
      <c r="GN20" s="13" t="s">
        <v>0</v>
      </c>
      <c r="GO20" s="13" t="s">
        <v>0</v>
      </c>
      <c r="GP20" s="13" t="s">
        <v>0</v>
      </c>
      <c r="GQ20" s="13" t="s">
        <v>0</v>
      </c>
      <c r="GR20" s="13" t="s">
        <v>0</v>
      </c>
      <c r="GS20" s="13" t="s">
        <v>0</v>
      </c>
      <c r="GT20" s="13" t="s">
        <v>0</v>
      </c>
      <c r="GU20" s="13" t="s">
        <v>0</v>
      </c>
      <c r="GV20" s="13" t="s">
        <v>0</v>
      </c>
      <c r="GW20" s="13" t="s">
        <v>0</v>
      </c>
      <c r="GX20" s="13" t="s">
        <v>0</v>
      </c>
      <c r="GY20" s="64" t="s">
        <v>141</v>
      </c>
      <c r="GZ20" s="64" t="s">
        <v>236</v>
      </c>
      <c r="HA20" s="64" t="s">
        <v>216</v>
      </c>
      <c r="HB20" s="64" t="s">
        <v>134</v>
      </c>
      <c r="HC20" s="64" t="s">
        <v>217</v>
      </c>
      <c r="HD20" s="64" t="s">
        <v>237</v>
      </c>
      <c r="HE20" s="64" t="s">
        <v>238</v>
      </c>
      <c r="HF20" s="64" t="s">
        <v>129</v>
      </c>
      <c r="HG20" s="64" t="s">
        <v>143</v>
      </c>
      <c r="HH20" s="64" t="s">
        <v>144</v>
      </c>
      <c r="HI20" s="64" t="s">
        <v>239</v>
      </c>
      <c r="HJ20" s="59">
        <v>91.4</v>
      </c>
      <c r="HK20" s="59">
        <v>101.4</v>
      </c>
    </row>
    <row r="21" spans="1:219" ht="16.8" thickTop="1" thickBot="1" x14ac:dyDescent="0.3">
      <c r="A21" s="81"/>
      <c r="B21" s="55" t="str">
        <f>IF('0'!A1=1,"Полтавська","Poltava")</f>
        <v>Полтавська</v>
      </c>
      <c r="C21" s="8" t="s">
        <v>0</v>
      </c>
      <c r="D21" s="8" t="s">
        <v>0</v>
      </c>
      <c r="E21" s="8" t="s">
        <v>0</v>
      </c>
      <c r="F21" s="8" t="s">
        <v>0</v>
      </c>
      <c r="G21" s="8" t="s">
        <v>0</v>
      </c>
      <c r="H21" s="8" t="s">
        <v>0</v>
      </c>
      <c r="I21" s="8" t="s">
        <v>0</v>
      </c>
      <c r="J21" s="8" t="s">
        <v>0</v>
      </c>
      <c r="K21" s="8" t="s">
        <v>0</v>
      </c>
      <c r="L21" s="8" t="s">
        <v>0</v>
      </c>
      <c r="M21" s="8" t="s">
        <v>0</v>
      </c>
      <c r="N21" s="8" t="s">
        <v>0</v>
      </c>
      <c r="O21" s="8" t="s">
        <v>0</v>
      </c>
      <c r="P21" s="8" t="s">
        <v>0</v>
      </c>
      <c r="Q21" s="8" t="s">
        <v>0</v>
      </c>
      <c r="R21" s="8" t="s">
        <v>0</v>
      </c>
      <c r="S21" s="8" t="s">
        <v>0</v>
      </c>
      <c r="T21" s="8" t="s">
        <v>0</v>
      </c>
      <c r="U21" s="8" t="s">
        <v>0</v>
      </c>
      <c r="V21" s="8" t="s">
        <v>0</v>
      </c>
      <c r="W21" s="8" t="s">
        <v>0</v>
      </c>
      <c r="X21" s="8" t="s">
        <v>0</v>
      </c>
      <c r="Y21" s="8" t="s">
        <v>0</v>
      </c>
      <c r="Z21" s="8" t="s">
        <v>0</v>
      </c>
      <c r="AA21" s="8" t="s">
        <v>0</v>
      </c>
      <c r="AB21" s="8" t="s">
        <v>0</v>
      </c>
      <c r="AC21" s="8" t="s">
        <v>0</v>
      </c>
      <c r="AD21" s="8" t="s">
        <v>0</v>
      </c>
      <c r="AE21" s="8" t="s">
        <v>0</v>
      </c>
      <c r="AF21" s="8" t="s">
        <v>0</v>
      </c>
      <c r="AG21" s="8" t="s">
        <v>0</v>
      </c>
      <c r="AH21" s="8" t="s">
        <v>0</v>
      </c>
      <c r="AI21" s="8" t="s">
        <v>0</v>
      </c>
      <c r="AJ21" s="8" t="s">
        <v>0</v>
      </c>
      <c r="AK21" s="8" t="s">
        <v>0</v>
      </c>
      <c r="AL21" s="8" t="s">
        <v>0</v>
      </c>
      <c r="AM21" s="8" t="s">
        <v>0</v>
      </c>
      <c r="AN21" s="8" t="s">
        <v>0</v>
      </c>
      <c r="AO21" s="8" t="s">
        <v>0</v>
      </c>
      <c r="AP21" s="8" t="s">
        <v>0</v>
      </c>
      <c r="AQ21" s="8" t="s">
        <v>0</v>
      </c>
      <c r="AR21" s="8" t="s">
        <v>0</v>
      </c>
      <c r="AS21" s="8" t="s">
        <v>0</v>
      </c>
      <c r="AT21" s="8" t="s">
        <v>0</v>
      </c>
      <c r="AU21" s="8" t="s">
        <v>0</v>
      </c>
      <c r="AV21" s="8" t="s">
        <v>0</v>
      </c>
      <c r="AW21" s="8" t="s">
        <v>0</v>
      </c>
      <c r="AX21" s="8" t="s">
        <v>0</v>
      </c>
      <c r="AY21" s="8">
        <v>107</v>
      </c>
      <c r="AZ21" s="8">
        <v>105.8</v>
      </c>
      <c r="BA21" s="8">
        <v>105</v>
      </c>
      <c r="BB21" s="8">
        <v>104</v>
      </c>
      <c r="BC21" s="8">
        <v>104.9</v>
      </c>
      <c r="BD21" s="8">
        <v>109.3</v>
      </c>
      <c r="BE21" s="8">
        <v>96.3</v>
      </c>
      <c r="BF21" s="8">
        <v>98.4</v>
      </c>
      <c r="BG21" s="8">
        <v>98.4</v>
      </c>
      <c r="BH21" s="8">
        <v>91.2</v>
      </c>
      <c r="BI21" s="8">
        <v>89</v>
      </c>
      <c r="BJ21" s="8">
        <v>89.8</v>
      </c>
      <c r="BK21" s="8">
        <v>115.2</v>
      </c>
      <c r="BL21" s="8">
        <v>111.8</v>
      </c>
      <c r="BM21" s="8">
        <v>110.2</v>
      </c>
      <c r="BN21" s="8">
        <v>110.5</v>
      </c>
      <c r="BO21" s="8">
        <v>109.6</v>
      </c>
      <c r="BP21" s="8">
        <v>119.3</v>
      </c>
      <c r="BQ21" s="8">
        <v>119.8</v>
      </c>
      <c r="BR21" s="8">
        <v>120.4</v>
      </c>
      <c r="BS21" s="8">
        <v>93.8</v>
      </c>
      <c r="BT21" s="8">
        <v>111.2</v>
      </c>
      <c r="BU21" s="8">
        <v>118.2</v>
      </c>
      <c r="BV21" s="8">
        <v>119.6</v>
      </c>
      <c r="BW21" s="8">
        <v>102.4</v>
      </c>
      <c r="BX21" s="8">
        <v>100.4</v>
      </c>
      <c r="BY21" s="8">
        <v>103.5</v>
      </c>
      <c r="BZ21" s="8">
        <v>104.2</v>
      </c>
      <c r="CA21" s="8">
        <v>104.1</v>
      </c>
      <c r="CB21" s="8">
        <v>94.7</v>
      </c>
      <c r="CC21" s="8">
        <v>97.7</v>
      </c>
      <c r="CD21" s="8">
        <v>105.6</v>
      </c>
      <c r="CE21" s="8">
        <v>125.6</v>
      </c>
      <c r="CF21" s="8">
        <v>108.5</v>
      </c>
      <c r="CG21" s="8">
        <v>97.4</v>
      </c>
      <c r="CH21" s="8">
        <v>96.9</v>
      </c>
      <c r="CI21" s="8">
        <v>99</v>
      </c>
      <c r="CJ21" s="8">
        <v>103</v>
      </c>
      <c r="CK21" s="8">
        <v>100.4</v>
      </c>
      <c r="CL21" s="8">
        <v>100.4</v>
      </c>
      <c r="CM21" s="8">
        <v>99.4</v>
      </c>
      <c r="CN21" s="8">
        <v>96.5</v>
      </c>
      <c r="CO21" s="8">
        <v>101.5</v>
      </c>
      <c r="CP21" s="8">
        <v>100.3</v>
      </c>
      <c r="CQ21" s="8">
        <v>102.2</v>
      </c>
      <c r="CR21" s="8">
        <v>104.9</v>
      </c>
      <c r="CS21" s="8">
        <v>106.2</v>
      </c>
      <c r="CT21" s="8">
        <v>107.4</v>
      </c>
      <c r="CU21" s="8">
        <v>97.7</v>
      </c>
      <c r="CV21" s="8">
        <v>99.6</v>
      </c>
      <c r="CW21" s="18">
        <v>101.3</v>
      </c>
      <c r="CX21" s="8">
        <v>100.9</v>
      </c>
      <c r="CY21" s="18">
        <v>101.2</v>
      </c>
      <c r="CZ21" s="18">
        <v>101.2</v>
      </c>
      <c r="DA21" s="18">
        <v>98.1</v>
      </c>
      <c r="DB21" s="8">
        <v>94</v>
      </c>
      <c r="DC21" s="18">
        <v>95.7</v>
      </c>
      <c r="DD21" s="8">
        <v>95.1</v>
      </c>
      <c r="DE21" s="18">
        <v>96.6</v>
      </c>
      <c r="DF21" s="8">
        <v>103.3</v>
      </c>
      <c r="DG21" s="8">
        <v>94.4</v>
      </c>
      <c r="DH21" s="18">
        <v>95</v>
      </c>
      <c r="DI21" s="18">
        <v>98.8</v>
      </c>
      <c r="DJ21" s="8">
        <v>98.3</v>
      </c>
      <c r="DK21" s="18">
        <v>98.6</v>
      </c>
      <c r="DL21" s="59">
        <v>98.7</v>
      </c>
      <c r="DM21" s="58">
        <v>94.8</v>
      </c>
      <c r="DN21" s="8">
        <v>91.3</v>
      </c>
      <c r="DO21" s="58">
        <v>88.2</v>
      </c>
      <c r="DP21" s="58">
        <v>88.5</v>
      </c>
      <c r="DQ21" s="18">
        <v>82</v>
      </c>
      <c r="DR21" s="18">
        <v>82.9</v>
      </c>
      <c r="DS21" s="18">
        <v>101.9</v>
      </c>
      <c r="DT21" s="18">
        <v>101.4</v>
      </c>
      <c r="DU21" s="18">
        <v>98.8</v>
      </c>
      <c r="DV21" s="18">
        <v>98.7</v>
      </c>
      <c r="DW21" s="18">
        <v>98.3</v>
      </c>
      <c r="DX21" s="58">
        <v>98</v>
      </c>
      <c r="DY21" s="58">
        <v>99.3</v>
      </c>
      <c r="DZ21" s="18">
        <v>112.7</v>
      </c>
      <c r="EA21" s="18">
        <v>116.3</v>
      </c>
      <c r="EB21" s="18">
        <v>122.6</v>
      </c>
      <c r="EC21" s="18">
        <v>120.9</v>
      </c>
      <c r="ED21" s="18">
        <v>124</v>
      </c>
      <c r="EE21" s="18">
        <v>101.2</v>
      </c>
      <c r="EF21" s="18">
        <v>100.1</v>
      </c>
      <c r="EG21" s="18">
        <v>99.8</v>
      </c>
      <c r="EH21" s="18">
        <v>99.8</v>
      </c>
      <c r="EI21" s="18">
        <v>100.1</v>
      </c>
      <c r="EJ21" s="18">
        <v>102.5</v>
      </c>
      <c r="EK21" s="18">
        <v>108.1</v>
      </c>
      <c r="EL21" s="18">
        <v>103</v>
      </c>
      <c r="EM21" s="18">
        <v>107.6</v>
      </c>
      <c r="EN21" s="18">
        <v>100.3</v>
      </c>
      <c r="EO21" s="18">
        <v>96.3</v>
      </c>
      <c r="EP21" s="18">
        <v>96.6</v>
      </c>
      <c r="EQ21" s="18">
        <v>94.5</v>
      </c>
      <c r="ER21" s="18">
        <v>94.6</v>
      </c>
      <c r="ES21" s="18">
        <v>94.3</v>
      </c>
      <c r="ET21" s="18">
        <v>94</v>
      </c>
      <c r="EU21" s="18">
        <v>93.3</v>
      </c>
      <c r="EV21" s="18">
        <v>89.7</v>
      </c>
      <c r="EW21" s="18">
        <v>90.9</v>
      </c>
      <c r="EX21" s="18">
        <v>88.1</v>
      </c>
      <c r="EY21" s="18">
        <v>84.8</v>
      </c>
      <c r="EZ21" s="18">
        <v>89.3</v>
      </c>
      <c r="FA21" s="18">
        <v>87.9</v>
      </c>
      <c r="FB21" s="18">
        <v>87.9</v>
      </c>
      <c r="FC21" s="18">
        <v>96.7</v>
      </c>
      <c r="FD21" s="18">
        <v>95.9</v>
      </c>
      <c r="FE21" s="18">
        <v>96.8</v>
      </c>
      <c r="FF21" s="18">
        <v>97.5</v>
      </c>
      <c r="FG21" s="18">
        <v>98</v>
      </c>
      <c r="FH21" s="18">
        <v>98</v>
      </c>
      <c r="FI21" s="18">
        <v>107.2</v>
      </c>
      <c r="FJ21" s="18">
        <v>104.8</v>
      </c>
      <c r="FK21" s="18">
        <v>88.8</v>
      </c>
      <c r="FL21" s="18">
        <v>98.5</v>
      </c>
      <c r="FM21" s="18">
        <v>106.3</v>
      </c>
      <c r="FN21" s="18">
        <v>106.1</v>
      </c>
      <c r="FO21" s="18">
        <v>99.8</v>
      </c>
      <c r="GM21" s="13" t="s">
        <v>0</v>
      </c>
      <c r="GN21" s="13" t="s">
        <v>0</v>
      </c>
      <c r="GO21" s="13" t="s">
        <v>0</v>
      </c>
      <c r="GP21" s="13" t="s">
        <v>0</v>
      </c>
      <c r="GQ21" s="13" t="s">
        <v>0</v>
      </c>
      <c r="GR21" s="13" t="s">
        <v>0</v>
      </c>
      <c r="GS21" s="13" t="s">
        <v>0</v>
      </c>
      <c r="GT21" s="13" t="s">
        <v>0</v>
      </c>
      <c r="GU21" s="13" t="s">
        <v>0</v>
      </c>
      <c r="GV21" s="13" t="s">
        <v>0</v>
      </c>
      <c r="GW21" s="13" t="s">
        <v>0</v>
      </c>
      <c r="GX21" s="13" t="s">
        <v>0</v>
      </c>
      <c r="GY21" s="64" t="s">
        <v>225</v>
      </c>
      <c r="GZ21" s="64" t="s">
        <v>144</v>
      </c>
      <c r="HA21" s="64" t="s">
        <v>200</v>
      </c>
      <c r="HB21" s="64" t="s">
        <v>199</v>
      </c>
      <c r="HC21" s="64">
        <v>95</v>
      </c>
      <c r="HD21" s="64" t="s">
        <v>240</v>
      </c>
      <c r="HE21" s="64" t="s">
        <v>241</v>
      </c>
      <c r="HF21" s="64" t="s">
        <v>242</v>
      </c>
      <c r="HG21" s="64" t="s">
        <v>243</v>
      </c>
      <c r="HH21" s="64" t="s">
        <v>139</v>
      </c>
      <c r="HI21" s="64" t="s">
        <v>244</v>
      </c>
      <c r="HJ21" s="59">
        <v>94.8</v>
      </c>
      <c r="HK21" s="59">
        <v>106.7</v>
      </c>
    </row>
    <row r="22" spans="1:219" ht="16.8" thickTop="1" thickBot="1" x14ac:dyDescent="0.3">
      <c r="A22" s="81"/>
      <c r="B22" s="55" t="str">
        <f>IF('0'!A1=1,"Рівненська","Rivne")</f>
        <v>Рівненська</v>
      </c>
      <c r="C22" s="8" t="s">
        <v>0</v>
      </c>
      <c r="D22" s="8" t="s">
        <v>0</v>
      </c>
      <c r="E22" s="8" t="s">
        <v>0</v>
      </c>
      <c r="F22" s="8" t="s">
        <v>0</v>
      </c>
      <c r="G22" s="8" t="s">
        <v>0</v>
      </c>
      <c r="H22" s="8" t="s">
        <v>0</v>
      </c>
      <c r="I22" s="8" t="s">
        <v>0</v>
      </c>
      <c r="J22" s="8" t="s">
        <v>0</v>
      </c>
      <c r="K22" s="8" t="s">
        <v>0</v>
      </c>
      <c r="L22" s="8" t="s">
        <v>0</v>
      </c>
      <c r="M22" s="8" t="s">
        <v>0</v>
      </c>
      <c r="N22" s="8" t="s">
        <v>0</v>
      </c>
      <c r="O22" s="8" t="s">
        <v>0</v>
      </c>
      <c r="P22" s="8" t="s">
        <v>0</v>
      </c>
      <c r="Q22" s="8" t="s">
        <v>0</v>
      </c>
      <c r="R22" s="8" t="s">
        <v>0</v>
      </c>
      <c r="S22" s="8" t="s">
        <v>0</v>
      </c>
      <c r="T22" s="8" t="s">
        <v>0</v>
      </c>
      <c r="U22" s="8" t="s">
        <v>0</v>
      </c>
      <c r="V22" s="8" t="s">
        <v>0</v>
      </c>
      <c r="W22" s="8" t="s">
        <v>0</v>
      </c>
      <c r="X22" s="8" t="s">
        <v>0</v>
      </c>
      <c r="Y22" s="8" t="s">
        <v>0</v>
      </c>
      <c r="Z22" s="8" t="s">
        <v>0</v>
      </c>
      <c r="AA22" s="8" t="s">
        <v>0</v>
      </c>
      <c r="AB22" s="8" t="s">
        <v>0</v>
      </c>
      <c r="AC22" s="8" t="s">
        <v>0</v>
      </c>
      <c r="AD22" s="8" t="s">
        <v>0</v>
      </c>
      <c r="AE22" s="8" t="s">
        <v>0</v>
      </c>
      <c r="AF22" s="8" t="s">
        <v>0</v>
      </c>
      <c r="AG22" s="8" t="s">
        <v>0</v>
      </c>
      <c r="AH22" s="8" t="s">
        <v>0</v>
      </c>
      <c r="AI22" s="8" t="s">
        <v>0</v>
      </c>
      <c r="AJ22" s="8" t="s">
        <v>0</v>
      </c>
      <c r="AK22" s="8" t="s">
        <v>0</v>
      </c>
      <c r="AL22" s="8" t="s">
        <v>0</v>
      </c>
      <c r="AM22" s="8" t="s">
        <v>0</v>
      </c>
      <c r="AN22" s="8" t="s">
        <v>0</v>
      </c>
      <c r="AO22" s="8" t="s">
        <v>0</v>
      </c>
      <c r="AP22" s="8" t="s">
        <v>0</v>
      </c>
      <c r="AQ22" s="8" t="s">
        <v>0</v>
      </c>
      <c r="AR22" s="8" t="s">
        <v>0</v>
      </c>
      <c r="AS22" s="8" t="s">
        <v>0</v>
      </c>
      <c r="AT22" s="8" t="s">
        <v>0</v>
      </c>
      <c r="AU22" s="8" t="s">
        <v>0</v>
      </c>
      <c r="AV22" s="8" t="s">
        <v>0</v>
      </c>
      <c r="AW22" s="8" t="s">
        <v>0</v>
      </c>
      <c r="AX22" s="8" t="s">
        <v>0</v>
      </c>
      <c r="AY22" s="8">
        <v>100.2</v>
      </c>
      <c r="AZ22" s="8">
        <v>101.5</v>
      </c>
      <c r="BA22" s="8">
        <v>101.7</v>
      </c>
      <c r="BB22" s="8">
        <v>102</v>
      </c>
      <c r="BC22" s="8">
        <v>103.6</v>
      </c>
      <c r="BD22" s="8">
        <v>104.1</v>
      </c>
      <c r="BE22" s="8">
        <v>108.1</v>
      </c>
      <c r="BF22" s="8">
        <v>105.9</v>
      </c>
      <c r="BG22" s="8">
        <v>102.2</v>
      </c>
      <c r="BH22" s="8">
        <v>101.5</v>
      </c>
      <c r="BI22" s="8">
        <v>100.7</v>
      </c>
      <c r="BJ22" s="8">
        <v>103.3</v>
      </c>
      <c r="BK22" s="8">
        <v>104</v>
      </c>
      <c r="BL22" s="8">
        <v>103.7</v>
      </c>
      <c r="BM22" s="8">
        <v>103.5</v>
      </c>
      <c r="BN22" s="8">
        <v>103.1</v>
      </c>
      <c r="BO22" s="8">
        <v>104.9</v>
      </c>
      <c r="BP22" s="8">
        <v>104.4</v>
      </c>
      <c r="BQ22" s="8">
        <v>105</v>
      </c>
      <c r="BR22" s="8">
        <v>108.8</v>
      </c>
      <c r="BS22" s="8">
        <v>100.2</v>
      </c>
      <c r="BT22" s="8">
        <v>105.1</v>
      </c>
      <c r="BU22" s="8">
        <v>107.6</v>
      </c>
      <c r="BV22" s="8">
        <v>106</v>
      </c>
      <c r="BW22" s="8">
        <v>105.5</v>
      </c>
      <c r="BX22" s="8">
        <v>106.9</v>
      </c>
      <c r="BY22" s="8">
        <v>103.8</v>
      </c>
      <c r="BZ22" s="8">
        <v>102.2</v>
      </c>
      <c r="CA22" s="8">
        <v>102.3</v>
      </c>
      <c r="CB22" s="8">
        <v>103.7</v>
      </c>
      <c r="CC22" s="8">
        <v>109.8</v>
      </c>
      <c r="CD22" s="8">
        <v>105.1</v>
      </c>
      <c r="CE22" s="8">
        <v>106.3</v>
      </c>
      <c r="CF22" s="8">
        <v>103.8</v>
      </c>
      <c r="CG22" s="8">
        <v>104.4</v>
      </c>
      <c r="CH22" s="8">
        <v>105.2</v>
      </c>
      <c r="CI22" s="8">
        <v>97.2</v>
      </c>
      <c r="CJ22" s="8">
        <v>96</v>
      </c>
      <c r="CK22" s="8">
        <v>97.5</v>
      </c>
      <c r="CL22" s="8">
        <v>98.9</v>
      </c>
      <c r="CM22" s="8">
        <v>98.8</v>
      </c>
      <c r="CN22" s="8">
        <v>101.5</v>
      </c>
      <c r="CO22" s="8">
        <v>95.6</v>
      </c>
      <c r="CP22" s="8">
        <v>99.8</v>
      </c>
      <c r="CQ22" s="8">
        <v>94</v>
      </c>
      <c r="CR22" s="8">
        <v>93.6</v>
      </c>
      <c r="CS22" s="8">
        <v>93.1</v>
      </c>
      <c r="CT22" s="8">
        <v>93.2</v>
      </c>
      <c r="CU22" s="8">
        <v>94</v>
      </c>
      <c r="CV22" s="8">
        <v>95.9</v>
      </c>
      <c r="CW22" s="18">
        <v>96.7</v>
      </c>
      <c r="CX22" s="8">
        <v>98.8</v>
      </c>
      <c r="CY22" s="18">
        <v>98.6</v>
      </c>
      <c r="CZ22" s="18">
        <v>99.4</v>
      </c>
      <c r="DA22" s="18">
        <v>100.9</v>
      </c>
      <c r="DB22" s="8">
        <v>102.3</v>
      </c>
      <c r="DC22" s="18">
        <v>104</v>
      </c>
      <c r="DD22" s="8">
        <v>102.4</v>
      </c>
      <c r="DE22" s="18">
        <v>100.5</v>
      </c>
      <c r="DF22" s="8">
        <v>104.9</v>
      </c>
      <c r="DG22" s="8">
        <v>104.2</v>
      </c>
      <c r="DH22" s="18">
        <v>101.9</v>
      </c>
      <c r="DI22" s="18">
        <v>104.1</v>
      </c>
      <c r="DJ22" s="8">
        <v>102.8</v>
      </c>
      <c r="DK22" s="18">
        <v>103.1</v>
      </c>
      <c r="DL22" s="59">
        <v>102.8</v>
      </c>
      <c r="DM22" s="58">
        <v>102.9</v>
      </c>
      <c r="DN22" s="8">
        <v>109.3</v>
      </c>
      <c r="DO22" s="58">
        <v>103.5</v>
      </c>
      <c r="DP22" s="58">
        <v>103.4</v>
      </c>
      <c r="DQ22" s="18">
        <v>104.1</v>
      </c>
      <c r="DR22" s="18">
        <v>104.2</v>
      </c>
      <c r="DS22" s="18">
        <v>100.2</v>
      </c>
      <c r="DT22" s="18">
        <v>101.6</v>
      </c>
      <c r="DU22" s="18">
        <v>101</v>
      </c>
      <c r="DV22" s="18">
        <v>100.6</v>
      </c>
      <c r="DW22" s="18">
        <v>100.4</v>
      </c>
      <c r="DX22" s="58">
        <v>103.3</v>
      </c>
      <c r="DY22" s="58">
        <v>107.8</v>
      </c>
      <c r="DZ22" s="18">
        <v>104.4</v>
      </c>
      <c r="EA22" s="18">
        <v>106.8</v>
      </c>
      <c r="EB22" s="18">
        <v>111.4</v>
      </c>
      <c r="EC22" s="18">
        <v>107</v>
      </c>
      <c r="ED22" s="18">
        <v>102.5</v>
      </c>
      <c r="EE22" s="18">
        <v>98.7</v>
      </c>
      <c r="EF22" s="18">
        <v>98.9</v>
      </c>
      <c r="EG22" s="18">
        <v>98.5</v>
      </c>
      <c r="EH22" s="18">
        <v>98.9</v>
      </c>
      <c r="EI22" s="18">
        <v>98.6</v>
      </c>
      <c r="EJ22" s="18">
        <v>98.2</v>
      </c>
      <c r="EK22" s="18">
        <v>105.7</v>
      </c>
      <c r="EL22" s="18">
        <v>100</v>
      </c>
      <c r="EM22" s="18">
        <v>99</v>
      </c>
      <c r="EN22" s="18">
        <v>99.1</v>
      </c>
      <c r="EO22" s="18">
        <v>99</v>
      </c>
      <c r="EP22" s="18">
        <v>100.1</v>
      </c>
      <c r="EQ22" s="18">
        <v>95.9</v>
      </c>
      <c r="ER22" s="18">
        <v>97</v>
      </c>
      <c r="ES22" s="18">
        <v>96.2</v>
      </c>
      <c r="ET22" s="18">
        <v>96.8</v>
      </c>
      <c r="EU22" s="18">
        <v>97.3</v>
      </c>
      <c r="EV22" s="18">
        <v>95.9</v>
      </c>
      <c r="EW22" s="18">
        <v>90</v>
      </c>
      <c r="EX22" s="18">
        <v>98</v>
      </c>
      <c r="EY22" s="18">
        <v>95.4</v>
      </c>
      <c r="EZ22" s="18">
        <v>94.4</v>
      </c>
      <c r="FA22" s="18">
        <v>98</v>
      </c>
      <c r="FB22" s="18">
        <v>103.1</v>
      </c>
      <c r="FC22" s="18">
        <v>99</v>
      </c>
      <c r="FD22" s="18">
        <v>94.8</v>
      </c>
      <c r="FE22" s="18">
        <v>97.8</v>
      </c>
      <c r="FF22" s="18">
        <v>98.3</v>
      </c>
      <c r="FG22" s="18">
        <v>99.6</v>
      </c>
      <c r="FH22" s="18">
        <v>98.8</v>
      </c>
      <c r="FI22" s="18">
        <v>97.7</v>
      </c>
      <c r="FJ22" s="18">
        <v>101.8</v>
      </c>
      <c r="FK22" s="18">
        <v>99.5</v>
      </c>
      <c r="FL22" s="18">
        <v>104.4</v>
      </c>
      <c r="FM22" s="18">
        <v>105.1</v>
      </c>
      <c r="FN22" s="18">
        <v>102.3</v>
      </c>
      <c r="FO22" s="18">
        <v>100.5</v>
      </c>
      <c r="GM22" s="13" t="s">
        <v>0</v>
      </c>
      <c r="GN22" s="13" t="s">
        <v>0</v>
      </c>
      <c r="GO22" s="13" t="s">
        <v>0</v>
      </c>
      <c r="GP22" s="13" t="s">
        <v>0</v>
      </c>
      <c r="GQ22" s="13" t="s">
        <v>0</v>
      </c>
      <c r="GR22" s="13" t="s">
        <v>0</v>
      </c>
      <c r="GS22" s="13" t="s">
        <v>0</v>
      </c>
      <c r="GT22" s="13" t="s">
        <v>0</v>
      </c>
      <c r="GU22" s="13" t="s">
        <v>0</v>
      </c>
      <c r="GV22" s="13" t="s">
        <v>0</v>
      </c>
      <c r="GW22" s="13" t="s">
        <v>0</v>
      </c>
      <c r="GX22" s="13" t="s">
        <v>0</v>
      </c>
      <c r="GY22" s="64" t="s">
        <v>245</v>
      </c>
      <c r="GZ22" s="64" t="s">
        <v>246</v>
      </c>
      <c r="HA22" s="64" t="s">
        <v>247</v>
      </c>
      <c r="HB22" s="64" t="s">
        <v>248</v>
      </c>
      <c r="HC22" s="64" t="s">
        <v>249</v>
      </c>
      <c r="HD22" s="64" t="s">
        <v>216</v>
      </c>
      <c r="HE22" s="64" t="s">
        <v>250</v>
      </c>
      <c r="HF22" s="64" t="s">
        <v>251</v>
      </c>
      <c r="HG22" s="64" t="s">
        <v>211</v>
      </c>
      <c r="HH22" s="64" t="s">
        <v>164</v>
      </c>
      <c r="HI22" s="64" t="s">
        <v>236</v>
      </c>
      <c r="HJ22" s="59">
        <v>93.6</v>
      </c>
      <c r="HK22" s="59">
        <v>96.4</v>
      </c>
    </row>
    <row r="23" spans="1:219" ht="16.8" thickTop="1" thickBot="1" x14ac:dyDescent="0.3">
      <c r="A23" s="81"/>
      <c r="B23" s="55" t="str">
        <f>IF('0'!A1=1,"Сумська","Sumy")</f>
        <v>Сумська</v>
      </c>
      <c r="C23" s="8" t="s">
        <v>0</v>
      </c>
      <c r="D23" s="8" t="s">
        <v>0</v>
      </c>
      <c r="E23" s="8" t="s">
        <v>0</v>
      </c>
      <c r="F23" s="8" t="s">
        <v>0</v>
      </c>
      <c r="G23" s="8" t="s">
        <v>0</v>
      </c>
      <c r="H23" s="8" t="s">
        <v>0</v>
      </c>
      <c r="I23" s="8" t="s">
        <v>0</v>
      </c>
      <c r="J23" s="8" t="s">
        <v>0</v>
      </c>
      <c r="K23" s="8" t="s">
        <v>0</v>
      </c>
      <c r="L23" s="8" t="s">
        <v>0</v>
      </c>
      <c r="M23" s="8" t="s">
        <v>0</v>
      </c>
      <c r="N23" s="8" t="s">
        <v>0</v>
      </c>
      <c r="O23" s="8" t="s">
        <v>0</v>
      </c>
      <c r="P23" s="8" t="s">
        <v>0</v>
      </c>
      <c r="Q23" s="8" t="s">
        <v>0</v>
      </c>
      <c r="R23" s="8" t="s">
        <v>0</v>
      </c>
      <c r="S23" s="8" t="s">
        <v>0</v>
      </c>
      <c r="T23" s="8" t="s">
        <v>0</v>
      </c>
      <c r="U23" s="8" t="s">
        <v>0</v>
      </c>
      <c r="V23" s="8" t="s">
        <v>0</v>
      </c>
      <c r="W23" s="8" t="s">
        <v>0</v>
      </c>
      <c r="X23" s="8" t="s">
        <v>0</v>
      </c>
      <c r="Y23" s="8" t="s">
        <v>0</v>
      </c>
      <c r="Z23" s="8" t="s">
        <v>0</v>
      </c>
      <c r="AA23" s="8" t="s">
        <v>0</v>
      </c>
      <c r="AB23" s="8" t="s">
        <v>0</v>
      </c>
      <c r="AC23" s="8" t="s">
        <v>0</v>
      </c>
      <c r="AD23" s="8" t="s">
        <v>0</v>
      </c>
      <c r="AE23" s="8" t="s">
        <v>0</v>
      </c>
      <c r="AF23" s="8" t="s">
        <v>0</v>
      </c>
      <c r="AG23" s="8" t="s">
        <v>0</v>
      </c>
      <c r="AH23" s="8" t="s">
        <v>0</v>
      </c>
      <c r="AI23" s="8" t="s">
        <v>0</v>
      </c>
      <c r="AJ23" s="8" t="s">
        <v>0</v>
      </c>
      <c r="AK23" s="8" t="s">
        <v>0</v>
      </c>
      <c r="AL23" s="8" t="s">
        <v>0</v>
      </c>
      <c r="AM23" s="8" t="s">
        <v>0</v>
      </c>
      <c r="AN23" s="8" t="s">
        <v>0</v>
      </c>
      <c r="AO23" s="8" t="s">
        <v>0</v>
      </c>
      <c r="AP23" s="8" t="s">
        <v>0</v>
      </c>
      <c r="AQ23" s="8" t="s">
        <v>0</v>
      </c>
      <c r="AR23" s="8" t="s">
        <v>0</v>
      </c>
      <c r="AS23" s="8" t="s">
        <v>0</v>
      </c>
      <c r="AT23" s="8" t="s">
        <v>0</v>
      </c>
      <c r="AU23" s="8" t="s">
        <v>0</v>
      </c>
      <c r="AV23" s="8" t="s">
        <v>0</v>
      </c>
      <c r="AW23" s="8" t="s">
        <v>0</v>
      </c>
      <c r="AX23" s="8" t="s">
        <v>0</v>
      </c>
      <c r="AY23" s="8">
        <v>101.4</v>
      </c>
      <c r="AZ23" s="8">
        <v>102.7</v>
      </c>
      <c r="BA23" s="8">
        <v>102.6</v>
      </c>
      <c r="BB23" s="8">
        <v>103.1</v>
      </c>
      <c r="BC23" s="8">
        <v>103</v>
      </c>
      <c r="BD23" s="8">
        <v>103.1</v>
      </c>
      <c r="BE23" s="8">
        <v>128.6</v>
      </c>
      <c r="BF23" s="8">
        <v>112.1</v>
      </c>
      <c r="BG23" s="8">
        <v>108.2</v>
      </c>
      <c r="BH23" s="8">
        <v>104.4</v>
      </c>
      <c r="BI23" s="8">
        <v>104.5</v>
      </c>
      <c r="BJ23" s="8">
        <v>104.7</v>
      </c>
      <c r="BK23" s="8">
        <v>105.7</v>
      </c>
      <c r="BL23" s="8">
        <v>103.6</v>
      </c>
      <c r="BM23" s="8">
        <v>103</v>
      </c>
      <c r="BN23" s="8">
        <v>103.1</v>
      </c>
      <c r="BO23" s="8">
        <v>103.5</v>
      </c>
      <c r="BP23" s="8">
        <v>103</v>
      </c>
      <c r="BQ23" s="8">
        <v>106</v>
      </c>
      <c r="BR23" s="8">
        <v>103.8</v>
      </c>
      <c r="BS23" s="8">
        <v>90.1</v>
      </c>
      <c r="BT23" s="8">
        <v>105.3</v>
      </c>
      <c r="BU23" s="8">
        <v>105.2</v>
      </c>
      <c r="BV23" s="8">
        <v>114.4</v>
      </c>
      <c r="BW23" s="8">
        <v>102.9</v>
      </c>
      <c r="BX23" s="8">
        <v>102.5</v>
      </c>
      <c r="BY23" s="8">
        <v>101.7</v>
      </c>
      <c r="BZ23" s="8">
        <v>101.1</v>
      </c>
      <c r="CA23" s="8">
        <v>100.9</v>
      </c>
      <c r="CB23" s="8">
        <v>100.9</v>
      </c>
      <c r="CC23" s="8">
        <v>99.1</v>
      </c>
      <c r="CD23" s="8">
        <v>110.2</v>
      </c>
      <c r="CE23" s="8">
        <v>133.4</v>
      </c>
      <c r="CF23" s="8">
        <v>121.8</v>
      </c>
      <c r="CG23" s="8">
        <v>121.2</v>
      </c>
      <c r="CH23" s="8">
        <v>109.7</v>
      </c>
      <c r="CI23" s="8">
        <v>99.3</v>
      </c>
      <c r="CJ23" s="8">
        <v>98.7</v>
      </c>
      <c r="CK23" s="8">
        <v>98.5</v>
      </c>
      <c r="CL23" s="8">
        <v>98.5</v>
      </c>
      <c r="CM23" s="8">
        <v>98</v>
      </c>
      <c r="CN23" s="8">
        <v>97.6</v>
      </c>
      <c r="CO23" s="8">
        <v>85</v>
      </c>
      <c r="CP23" s="8">
        <v>87.7</v>
      </c>
      <c r="CQ23" s="8">
        <v>92.1</v>
      </c>
      <c r="CR23" s="8">
        <v>96.7</v>
      </c>
      <c r="CS23" s="8">
        <v>96.8</v>
      </c>
      <c r="CT23" s="8">
        <v>95.7</v>
      </c>
      <c r="CU23" s="8">
        <v>101.2</v>
      </c>
      <c r="CV23" s="8">
        <v>100.9</v>
      </c>
      <c r="CW23" s="18">
        <v>100.2</v>
      </c>
      <c r="CX23" s="8">
        <v>99.6</v>
      </c>
      <c r="CY23" s="18">
        <v>99.3</v>
      </c>
      <c r="CZ23" s="18">
        <v>98.7</v>
      </c>
      <c r="DA23" s="18">
        <v>96.3</v>
      </c>
      <c r="DB23" s="8">
        <v>92.1</v>
      </c>
      <c r="DC23" s="18">
        <v>94</v>
      </c>
      <c r="DD23" s="8">
        <v>93.9</v>
      </c>
      <c r="DE23" s="18">
        <v>93.9</v>
      </c>
      <c r="DF23" s="8">
        <v>103.5</v>
      </c>
      <c r="DG23" s="8">
        <v>98.6</v>
      </c>
      <c r="DH23" s="18">
        <v>97.5</v>
      </c>
      <c r="DI23" s="18">
        <v>99</v>
      </c>
      <c r="DJ23" s="8">
        <v>99.1</v>
      </c>
      <c r="DK23" s="18">
        <v>99</v>
      </c>
      <c r="DL23" s="59">
        <v>99</v>
      </c>
      <c r="DM23" s="58">
        <v>96.6</v>
      </c>
      <c r="DN23" s="8">
        <v>105.4</v>
      </c>
      <c r="DO23" s="58">
        <v>105.7</v>
      </c>
      <c r="DP23" s="58">
        <v>104.2</v>
      </c>
      <c r="DQ23" s="18">
        <v>104.1</v>
      </c>
      <c r="DR23" s="18">
        <v>100.3</v>
      </c>
      <c r="DS23" s="18">
        <v>99.8</v>
      </c>
      <c r="DT23" s="18">
        <v>100.4</v>
      </c>
      <c r="DU23" s="18">
        <v>100.2</v>
      </c>
      <c r="DV23" s="18">
        <v>100.5</v>
      </c>
      <c r="DW23" s="18">
        <v>100.7</v>
      </c>
      <c r="DX23" s="58">
        <v>100.3</v>
      </c>
      <c r="DY23" s="58">
        <v>108.9</v>
      </c>
      <c r="DZ23" s="18">
        <v>99.7</v>
      </c>
      <c r="EA23" s="18">
        <v>109</v>
      </c>
      <c r="EB23" s="18">
        <v>115.4</v>
      </c>
      <c r="EC23" s="18">
        <v>115.1</v>
      </c>
      <c r="ED23" s="18">
        <v>111.5</v>
      </c>
      <c r="EE23" s="18">
        <v>98.3</v>
      </c>
      <c r="EF23" s="18">
        <v>100</v>
      </c>
      <c r="EG23" s="18">
        <v>100</v>
      </c>
      <c r="EH23" s="18">
        <v>99.3</v>
      </c>
      <c r="EI23" s="18">
        <v>98.3</v>
      </c>
      <c r="EJ23" s="18">
        <v>98.2</v>
      </c>
      <c r="EK23" s="18">
        <v>110.4</v>
      </c>
      <c r="EL23" s="18">
        <v>97.7</v>
      </c>
      <c r="EM23" s="18">
        <v>105.2</v>
      </c>
      <c r="EN23" s="18">
        <v>105.9</v>
      </c>
      <c r="EO23" s="18">
        <v>105.8</v>
      </c>
      <c r="EP23" s="18">
        <v>100.2</v>
      </c>
      <c r="EQ23" s="18">
        <v>100.1</v>
      </c>
      <c r="ER23" s="18">
        <v>100.2</v>
      </c>
      <c r="ES23" s="18">
        <v>99.1</v>
      </c>
      <c r="ET23" s="18">
        <v>98.3</v>
      </c>
      <c r="EU23" s="18">
        <v>97.5</v>
      </c>
      <c r="EV23" s="18">
        <v>96.6</v>
      </c>
      <c r="EW23" s="18">
        <v>93.3</v>
      </c>
      <c r="EX23" s="18">
        <v>91.1</v>
      </c>
      <c r="EY23" s="18">
        <v>84.7</v>
      </c>
      <c r="EZ23" s="18">
        <v>99.7</v>
      </c>
      <c r="FA23" s="18">
        <v>103.6</v>
      </c>
      <c r="FB23" s="18">
        <v>104.1</v>
      </c>
      <c r="FC23" s="18">
        <v>100.8</v>
      </c>
      <c r="FD23" s="18">
        <v>95.9</v>
      </c>
      <c r="FE23" s="18">
        <v>98.2</v>
      </c>
      <c r="FF23" s="18">
        <v>98.2</v>
      </c>
      <c r="FG23" s="18">
        <v>97.6</v>
      </c>
      <c r="FH23" s="18">
        <v>98.3</v>
      </c>
      <c r="FI23" s="18">
        <v>95.1</v>
      </c>
      <c r="FJ23" s="18">
        <v>99.2</v>
      </c>
      <c r="FK23" s="18">
        <v>77</v>
      </c>
      <c r="FL23" s="18">
        <v>81.3</v>
      </c>
      <c r="FM23" s="18">
        <v>89.5</v>
      </c>
      <c r="FN23" s="18">
        <v>91.6</v>
      </c>
      <c r="FO23" s="18">
        <v>87.6</v>
      </c>
      <c r="GM23" s="13" t="s">
        <v>0</v>
      </c>
      <c r="GN23" s="13" t="s">
        <v>0</v>
      </c>
      <c r="GO23" s="13" t="s">
        <v>0</v>
      </c>
      <c r="GP23" s="13" t="s">
        <v>0</v>
      </c>
      <c r="GQ23" s="13" t="s">
        <v>0</v>
      </c>
      <c r="GR23" s="13" t="s">
        <v>0</v>
      </c>
      <c r="GS23" s="13" t="s">
        <v>0</v>
      </c>
      <c r="GT23" s="13" t="s">
        <v>0</v>
      </c>
      <c r="GU23" s="13" t="s">
        <v>0</v>
      </c>
      <c r="GV23" s="13" t="s">
        <v>0</v>
      </c>
      <c r="GW23" s="13" t="s">
        <v>0</v>
      </c>
      <c r="GX23" s="13" t="s">
        <v>0</v>
      </c>
      <c r="GY23" s="64" t="s">
        <v>252</v>
      </c>
      <c r="GZ23" s="64" t="s">
        <v>170</v>
      </c>
      <c r="HA23" s="64">
        <v>88</v>
      </c>
      <c r="HB23" s="64" t="s">
        <v>139</v>
      </c>
      <c r="HC23" s="64" t="s">
        <v>253</v>
      </c>
      <c r="HD23" s="64" t="s">
        <v>254</v>
      </c>
      <c r="HE23" s="64" t="s">
        <v>255</v>
      </c>
      <c r="HF23" s="64" t="s">
        <v>242</v>
      </c>
      <c r="HG23" s="64" t="s">
        <v>256</v>
      </c>
      <c r="HH23" s="64" t="s">
        <v>188</v>
      </c>
      <c r="HI23" s="64" t="s">
        <v>232</v>
      </c>
      <c r="HJ23" s="59">
        <v>100.5</v>
      </c>
      <c r="HK23" s="59">
        <v>90.8</v>
      </c>
    </row>
    <row r="24" spans="1:219" ht="16.8" thickTop="1" thickBot="1" x14ac:dyDescent="0.3">
      <c r="A24" s="81"/>
      <c r="B24" s="55" t="str">
        <f>IF('0'!A1=1,"Тернопільська","Ternopyl")</f>
        <v>Тернопільська</v>
      </c>
      <c r="C24" s="8" t="s">
        <v>0</v>
      </c>
      <c r="D24" s="8" t="s">
        <v>0</v>
      </c>
      <c r="E24" s="8" t="s">
        <v>0</v>
      </c>
      <c r="F24" s="8" t="s">
        <v>0</v>
      </c>
      <c r="G24" s="8" t="s">
        <v>0</v>
      </c>
      <c r="H24" s="8" t="s">
        <v>0</v>
      </c>
      <c r="I24" s="8" t="s">
        <v>0</v>
      </c>
      <c r="J24" s="8" t="s">
        <v>0</v>
      </c>
      <c r="K24" s="8" t="s">
        <v>0</v>
      </c>
      <c r="L24" s="8" t="s">
        <v>0</v>
      </c>
      <c r="M24" s="8" t="s">
        <v>0</v>
      </c>
      <c r="N24" s="8" t="s">
        <v>0</v>
      </c>
      <c r="O24" s="8" t="s">
        <v>0</v>
      </c>
      <c r="P24" s="8" t="s">
        <v>0</v>
      </c>
      <c r="Q24" s="8" t="s">
        <v>0</v>
      </c>
      <c r="R24" s="8" t="s">
        <v>0</v>
      </c>
      <c r="S24" s="8" t="s">
        <v>0</v>
      </c>
      <c r="T24" s="8" t="s">
        <v>0</v>
      </c>
      <c r="U24" s="8" t="s">
        <v>0</v>
      </c>
      <c r="V24" s="8" t="s">
        <v>0</v>
      </c>
      <c r="W24" s="8" t="s">
        <v>0</v>
      </c>
      <c r="X24" s="8" t="s">
        <v>0</v>
      </c>
      <c r="Y24" s="8" t="s">
        <v>0</v>
      </c>
      <c r="Z24" s="8" t="s">
        <v>0</v>
      </c>
      <c r="AA24" s="8" t="s">
        <v>0</v>
      </c>
      <c r="AB24" s="8" t="s">
        <v>0</v>
      </c>
      <c r="AC24" s="8" t="s">
        <v>0</v>
      </c>
      <c r="AD24" s="8" t="s">
        <v>0</v>
      </c>
      <c r="AE24" s="8" t="s">
        <v>0</v>
      </c>
      <c r="AF24" s="8" t="s">
        <v>0</v>
      </c>
      <c r="AG24" s="8" t="s">
        <v>0</v>
      </c>
      <c r="AH24" s="8" t="s">
        <v>0</v>
      </c>
      <c r="AI24" s="8" t="s">
        <v>0</v>
      </c>
      <c r="AJ24" s="8" t="s">
        <v>0</v>
      </c>
      <c r="AK24" s="8" t="s">
        <v>0</v>
      </c>
      <c r="AL24" s="8" t="s">
        <v>0</v>
      </c>
      <c r="AM24" s="8" t="s">
        <v>0</v>
      </c>
      <c r="AN24" s="8" t="s">
        <v>0</v>
      </c>
      <c r="AO24" s="8" t="s">
        <v>0</v>
      </c>
      <c r="AP24" s="8" t="s">
        <v>0</v>
      </c>
      <c r="AQ24" s="8" t="s">
        <v>0</v>
      </c>
      <c r="AR24" s="8" t="s">
        <v>0</v>
      </c>
      <c r="AS24" s="8" t="s">
        <v>0</v>
      </c>
      <c r="AT24" s="8" t="s">
        <v>0</v>
      </c>
      <c r="AU24" s="8" t="s">
        <v>0</v>
      </c>
      <c r="AV24" s="8" t="s">
        <v>0</v>
      </c>
      <c r="AW24" s="8" t="s">
        <v>0</v>
      </c>
      <c r="AX24" s="8" t="s">
        <v>0</v>
      </c>
      <c r="AY24" s="8">
        <v>104.2</v>
      </c>
      <c r="AZ24" s="8">
        <v>104.1</v>
      </c>
      <c r="BA24" s="8">
        <v>104.4</v>
      </c>
      <c r="BB24" s="8">
        <v>104.2</v>
      </c>
      <c r="BC24" s="8">
        <v>104.7</v>
      </c>
      <c r="BD24" s="8">
        <v>105.3</v>
      </c>
      <c r="BE24" s="8">
        <v>119.8</v>
      </c>
      <c r="BF24" s="8">
        <v>104.9</v>
      </c>
      <c r="BG24" s="8">
        <v>105</v>
      </c>
      <c r="BH24" s="8">
        <v>104.3</v>
      </c>
      <c r="BI24" s="8">
        <v>104.6</v>
      </c>
      <c r="BJ24" s="8">
        <v>109</v>
      </c>
      <c r="BK24" s="8">
        <v>107.6</v>
      </c>
      <c r="BL24" s="8">
        <v>110.4</v>
      </c>
      <c r="BM24" s="8">
        <v>110.4</v>
      </c>
      <c r="BN24" s="8">
        <v>110.2</v>
      </c>
      <c r="BO24" s="8">
        <v>109.9</v>
      </c>
      <c r="BP24" s="8">
        <v>109.2</v>
      </c>
      <c r="BQ24" s="8">
        <v>100.7</v>
      </c>
      <c r="BR24" s="8">
        <v>102.6</v>
      </c>
      <c r="BS24" s="8">
        <v>100.3</v>
      </c>
      <c r="BT24" s="8">
        <v>100.6</v>
      </c>
      <c r="BU24" s="8">
        <v>100.1</v>
      </c>
      <c r="BV24" s="8">
        <v>101.3</v>
      </c>
      <c r="BW24" s="8">
        <v>106.2</v>
      </c>
      <c r="BX24" s="8">
        <v>103.3</v>
      </c>
      <c r="BY24" s="8">
        <v>102.6</v>
      </c>
      <c r="BZ24" s="8">
        <v>102.4</v>
      </c>
      <c r="CA24" s="8">
        <v>102</v>
      </c>
      <c r="CB24" s="8">
        <v>102.1</v>
      </c>
      <c r="CC24" s="8">
        <v>108.8</v>
      </c>
      <c r="CD24" s="8">
        <v>112.9</v>
      </c>
      <c r="CE24" s="8">
        <v>113.2</v>
      </c>
      <c r="CF24" s="8">
        <v>111.7</v>
      </c>
      <c r="CG24" s="8">
        <v>111.1</v>
      </c>
      <c r="CH24" s="8">
        <v>113.9</v>
      </c>
      <c r="CI24" s="8">
        <v>105.5</v>
      </c>
      <c r="CJ24" s="8">
        <v>106.4</v>
      </c>
      <c r="CK24" s="8">
        <v>105.7</v>
      </c>
      <c r="CL24" s="8">
        <v>104.1</v>
      </c>
      <c r="CM24" s="8">
        <v>102.7</v>
      </c>
      <c r="CN24" s="8">
        <v>101.5</v>
      </c>
      <c r="CO24" s="8">
        <v>104.7</v>
      </c>
      <c r="CP24" s="8">
        <v>100.4</v>
      </c>
      <c r="CQ24" s="8">
        <v>95.8</v>
      </c>
      <c r="CR24" s="8">
        <v>91.7</v>
      </c>
      <c r="CS24" s="8">
        <v>89.2</v>
      </c>
      <c r="CT24" s="8">
        <v>89.1</v>
      </c>
      <c r="CU24" s="8">
        <v>99.4</v>
      </c>
      <c r="CV24" s="8">
        <v>99.3</v>
      </c>
      <c r="CW24" s="18">
        <v>97.1</v>
      </c>
      <c r="CX24" s="8">
        <v>96.8</v>
      </c>
      <c r="CY24" s="18">
        <v>97.9</v>
      </c>
      <c r="CZ24" s="18">
        <v>99.4</v>
      </c>
      <c r="DA24" s="18">
        <v>108.5</v>
      </c>
      <c r="DB24" s="8">
        <v>101.2</v>
      </c>
      <c r="DC24" s="18">
        <v>104.3</v>
      </c>
      <c r="DD24" s="8">
        <v>102.7</v>
      </c>
      <c r="DE24" s="18">
        <v>103.6</v>
      </c>
      <c r="DF24" s="8">
        <v>104.6</v>
      </c>
      <c r="DG24" s="8">
        <v>99.4</v>
      </c>
      <c r="DH24" s="18">
        <v>94.8</v>
      </c>
      <c r="DI24" s="18">
        <v>96.7</v>
      </c>
      <c r="DJ24" s="8">
        <v>98.2</v>
      </c>
      <c r="DK24" s="18">
        <v>98.4</v>
      </c>
      <c r="DL24" s="59">
        <v>98.6</v>
      </c>
      <c r="DM24" s="58">
        <v>79.3</v>
      </c>
      <c r="DN24" s="8">
        <v>104.1</v>
      </c>
      <c r="DO24" s="58">
        <v>100.2</v>
      </c>
      <c r="DP24" s="58">
        <v>107.6</v>
      </c>
      <c r="DQ24" s="18">
        <v>107.5</v>
      </c>
      <c r="DR24" s="18">
        <v>106.6</v>
      </c>
      <c r="DS24" s="18">
        <v>97.5</v>
      </c>
      <c r="DT24" s="18">
        <v>102.9</v>
      </c>
      <c r="DU24" s="18">
        <v>102.7</v>
      </c>
      <c r="DV24" s="18">
        <v>102</v>
      </c>
      <c r="DW24" s="18">
        <v>101.4</v>
      </c>
      <c r="DX24" s="58">
        <v>101.3</v>
      </c>
      <c r="DY24" s="58">
        <v>110.7</v>
      </c>
      <c r="DZ24" s="18">
        <v>103.2</v>
      </c>
      <c r="EA24" s="18">
        <v>107.3</v>
      </c>
      <c r="EB24" s="18">
        <v>105.4</v>
      </c>
      <c r="EC24" s="18">
        <v>103.1</v>
      </c>
      <c r="ED24" s="18">
        <v>103.9</v>
      </c>
      <c r="EE24" s="18">
        <v>106.1</v>
      </c>
      <c r="EF24" s="18">
        <v>104.6</v>
      </c>
      <c r="EG24" s="18">
        <v>104.5</v>
      </c>
      <c r="EH24" s="18">
        <v>104.9</v>
      </c>
      <c r="EI24" s="18">
        <v>104.8</v>
      </c>
      <c r="EJ24" s="18">
        <v>102.6</v>
      </c>
      <c r="EK24" s="18">
        <v>107</v>
      </c>
      <c r="EL24" s="18">
        <v>101.5</v>
      </c>
      <c r="EM24" s="18">
        <v>103.6</v>
      </c>
      <c r="EN24" s="18">
        <v>101.8</v>
      </c>
      <c r="EO24" s="18">
        <v>99.3</v>
      </c>
      <c r="EP24" s="18">
        <v>98.1</v>
      </c>
      <c r="EQ24" s="18">
        <v>94.6</v>
      </c>
      <c r="ER24" s="18">
        <v>95.5</v>
      </c>
      <c r="ES24" s="18">
        <v>96.4</v>
      </c>
      <c r="ET24" s="18">
        <v>95.6</v>
      </c>
      <c r="EU24" s="18">
        <v>95.8</v>
      </c>
      <c r="EV24" s="18">
        <v>98.4</v>
      </c>
      <c r="EW24" s="18">
        <v>82.2</v>
      </c>
      <c r="EX24" s="18">
        <v>90.5</v>
      </c>
      <c r="EY24" s="18">
        <v>88.2</v>
      </c>
      <c r="EZ24" s="18">
        <v>85.8</v>
      </c>
      <c r="FA24" s="18">
        <v>94.3</v>
      </c>
      <c r="FB24" s="18">
        <v>99</v>
      </c>
      <c r="FC24" s="18">
        <v>115.9</v>
      </c>
      <c r="FD24" s="18">
        <v>112.5</v>
      </c>
      <c r="FE24" s="18">
        <v>110.6</v>
      </c>
      <c r="FF24" s="18">
        <v>111.5</v>
      </c>
      <c r="FG24" s="18">
        <v>110.4</v>
      </c>
      <c r="FH24" s="18">
        <v>106.2</v>
      </c>
      <c r="FI24" s="18">
        <v>92.7</v>
      </c>
      <c r="FJ24" s="18">
        <v>107.8</v>
      </c>
      <c r="FK24" s="18">
        <v>105.9</v>
      </c>
      <c r="FL24" s="18">
        <v>115.7</v>
      </c>
      <c r="FM24" s="18">
        <v>115.4</v>
      </c>
      <c r="FN24" s="18">
        <v>112.7</v>
      </c>
      <c r="FO24" s="18">
        <v>104.3</v>
      </c>
      <c r="GM24" s="13" t="s">
        <v>0</v>
      </c>
      <c r="GN24" s="13" t="s">
        <v>0</v>
      </c>
      <c r="GO24" s="13" t="s">
        <v>0</v>
      </c>
      <c r="GP24" s="13" t="s">
        <v>0</v>
      </c>
      <c r="GQ24" s="13" t="s">
        <v>0</v>
      </c>
      <c r="GR24" s="13" t="s">
        <v>0</v>
      </c>
      <c r="GS24" s="13" t="s">
        <v>0</v>
      </c>
      <c r="GT24" s="13" t="s">
        <v>0</v>
      </c>
      <c r="GU24" s="13" t="s">
        <v>0</v>
      </c>
      <c r="GV24" s="13" t="s">
        <v>0</v>
      </c>
      <c r="GW24" s="13" t="s">
        <v>0</v>
      </c>
      <c r="GX24" s="13" t="s">
        <v>0</v>
      </c>
      <c r="GY24" s="64" t="s">
        <v>257</v>
      </c>
      <c r="GZ24" s="64" t="s">
        <v>195</v>
      </c>
      <c r="HA24" s="64" t="s">
        <v>258</v>
      </c>
      <c r="HB24" s="64" t="s">
        <v>259</v>
      </c>
      <c r="HC24" s="64" t="s">
        <v>128</v>
      </c>
      <c r="HD24" s="64" t="s">
        <v>260</v>
      </c>
      <c r="HE24" s="64" t="s">
        <v>261</v>
      </c>
      <c r="HF24" s="64" t="s">
        <v>191</v>
      </c>
      <c r="HG24" s="64" t="s">
        <v>262</v>
      </c>
      <c r="HH24" s="64" t="s">
        <v>263</v>
      </c>
      <c r="HI24" s="64" t="s">
        <v>226</v>
      </c>
      <c r="HJ24" s="59">
        <v>91.9</v>
      </c>
      <c r="HK24" s="59">
        <v>90.6</v>
      </c>
    </row>
    <row r="25" spans="1:219" ht="16.8" thickTop="1" thickBot="1" x14ac:dyDescent="0.3">
      <c r="A25" s="81"/>
      <c r="B25" s="55" t="str">
        <f>IF('0'!A1=1,"Харківська","Kharkiv")</f>
        <v>Харківська</v>
      </c>
      <c r="C25" s="8" t="s">
        <v>0</v>
      </c>
      <c r="D25" s="8" t="s">
        <v>0</v>
      </c>
      <c r="E25" s="8" t="s">
        <v>0</v>
      </c>
      <c r="F25" s="8" t="s">
        <v>0</v>
      </c>
      <c r="G25" s="8" t="s">
        <v>0</v>
      </c>
      <c r="H25" s="8" t="s">
        <v>0</v>
      </c>
      <c r="I25" s="8" t="s">
        <v>0</v>
      </c>
      <c r="J25" s="8" t="s">
        <v>0</v>
      </c>
      <c r="K25" s="8" t="s">
        <v>0</v>
      </c>
      <c r="L25" s="8" t="s">
        <v>0</v>
      </c>
      <c r="M25" s="8" t="s">
        <v>0</v>
      </c>
      <c r="N25" s="8" t="s">
        <v>0</v>
      </c>
      <c r="O25" s="8" t="s">
        <v>0</v>
      </c>
      <c r="P25" s="8" t="s">
        <v>0</v>
      </c>
      <c r="Q25" s="8" t="s">
        <v>0</v>
      </c>
      <c r="R25" s="8" t="s">
        <v>0</v>
      </c>
      <c r="S25" s="8" t="s">
        <v>0</v>
      </c>
      <c r="T25" s="8" t="s">
        <v>0</v>
      </c>
      <c r="U25" s="8" t="s">
        <v>0</v>
      </c>
      <c r="V25" s="8" t="s">
        <v>0</v>
      </c>
      <c r="W25" s="8" t="s">
        <v>0</v>
      </c>
      <c r="X25" s="8" t="s">
        <v>0</v>
      </c>
      <c r="Y25" s="8" t="s">
        <v>0</v>
      </c>
      <c r="Z25" s="8" t="s">
        <v>0</v>
      </c>
      <c r="AA25" s="8" t="s">
        <v>0</v>
      </c>
      <c r="AB25" s="8" t="s">
        <v>0</v>
      </c>
      <c r="AC25" s="8" t="s">
        <v>0</v>
      </c>
      <c r="AD25" s="8" t="s">
        <v>0</v>
      </c>
      <c r="AE25" s="8" t="s">
        <v>0</v>
      </c>
      <c r="AF25" s="8" t="s">
        <v>0</v>
      </c>
      <c r="AG25" s="8" t="s">
        <v>0</v>
      </c>
      <c r="AH25" s="8" t="s">
        <v>0</v>
      </c>
      <c r="AI25" s="8" t="s">
        <v>0</v>
      </c>
      <c r="AJ25" s="8" t="s">
        <v>0</v>
      </c>
      <c r="AK25" s="8" t="s">
        <v>0</v>
      </c>
      <c r="AL25" s="8" t="s">
        <v>0</v>
      </c>
      <c r="AM25" s="8" t="s">
        <v>0</v>
      </c>
      <c r="AN25" s="8" t="s">
        <v>0</v>
      </c>
      <c r="AO25" s="8" t="s">
        <v>0</v>
      </c>
      <c r="AP25" s="8" t="s">
        <v>0</v>
      </c>
      <c r="AQ25" s="8" t="s">
        <v>0</v>
      </c>
      <c r="AR25" s="8" t="s">
        <v>0</v>
      </c>
      <c r="AS25" s="8" t="s">
        <v>0</v>
      </c>
      <c r="AT25" s="8" t="s">
        <v>0</v>
      </c>
      <c r="AU25" s="8" t="s">
        <v>0</v>
      </c>
      <c r="AV25" s="8" t="s">
        <v>0</v>
      </c>
      <c r="AW25" s="8" t="s">
        <v>0</v>
      </c>
      <c r="AX25" s="8" t="s">
        <v>0</v>
      </c>
      <c r="AY25" s="8">
        <v>93.7</v>
      </c>
      <c r="AZ25" s="8">
        <v>95</v>
      </c>
      <c r="BA25" s="8">
        <v>95</v>
      </c>
      <c r="BB25" s="8">
        <v>94.6</v>
      </c>
      <c r="BC25" s="8">
        <v>94.6</v>
      </c>
      <c r="BD25" s="8">
        <v>100.8</v>
      </c>
      <c r="BE25" s="8">
        <v>92.4</v>
      </c>
      <c r="BF25" s="8">
        <v>90.8</v>
      </c>
      <c r="BG25" s="8">
        <v>93.4</v>
      </c>
      <c r="BH25" s="8">
        <v>91.8</v>
      </c>
      <c r="BI25" s="8">
        <v>90.7</v>
      </c>
      <c r="BJ25" s="8">
        <v>91.9</v>
      </c>
      <c r="BK25" s="8">
        <v>108.4</v>
      </c>
      <c r="BL25" s="8">
        <v>110.3</v>
      </c>
      <c r="BM25" s="8">
        <v>114.7</v>
      </c>
      <c r="BN25" s="8">
        <v>110.1</v>
      </c>
      <c r="BO25" s="8">
        <v>115</v>
      </c>
      <c r="BP25" s="8">
        <v>123.4</v>
      </c>
      <c r="BQ25" s="8">
        <v>127.5</v>
      </c>
      <c r="BR25" s="8">
        <v>123.2</v>
      </c>
      <c r="BS25" s="8">
        <v>99.5</v>
      </c>
      <c r="BT25" s="8">
        <v>113.2</v>
      </c>
      <c r="BU25" s="8">
        <v>115.8</v>
      </c>
      <c r="BV25" s="8">
        <v>120</v>
      </c>
      <c r="BW25" s="8">
        <v>109.8</v>
      </c>
      <c r="BX25" s="8">
        <v>108.4</v>
      </c>
      <c r="BY25" s="8">
        <v>104.4</v>
      </c>
      <c r="BZ25" s="8">
        <v>104</v>
      </c>
      <c r="CA25" s="8">
        <v>102.8</v>
      </c>
      <c r="CB25" s="8">
        <v>89.3</v>
      </c>
      <c r="CC25" s="8">
        <v>102.4</v>
      </c>
      <c r="CD25" s="8">
        <v>105.4</v>
      </c>
      <c r="CE25" s="8">
        <v>132.30000000000001</v>
      </c>
      <c r="CF25" s="8">
        <v>113.6</v>
      </c>
      <c r="CG25" s="8">
        <v>104.1</v>
      </c>
      <c r="CH25" s="8">
        <v>103.1</v>
      </c>
      <c r="CI25" s="8">
        <v>93</v>
      </c>
      <c r="CJ25" s="8">
        <v>91</v>
      </c>
      <c r="CK25" s="8">
        <v>92.5</v>
      </c>
      <c r="CL25" s="8">
        <v>91.3</v>
      </c>
      <c r="CM25" s="8">
        <v>89.5</v>
      </c>
      <c r="CN25" s="8">
        <v>89.8</v>
      </c>
      <c r="CO25" s="8">
        <v>87.1</v>
      </c>
      <c r="CP25" s="8">
        <v>90.7</v>
      </c>
      <c r="CQ25" s="8">
        <v>92.5</v>
      </c>
      <c r="CR25" s="8">
        <v>95.9</v>
      </c>
      <c r="CS25" s="8">
        <v>95.5</v>
      </c>
      <c r="CT25" s="8">
        <v>97.3</v>
      </c>
      <c r="CU25" s="8">
        <v>98.5</v>
      </c>
      <c r="CV25" s="8">
        <v>101.3</v>
      </c>
      <c r="CW25" s="18">
        <v>102.2</v>
      </c>
      <c r="CX25" s="8">
        <v>103.4</v>
      </c>
      <c r="CY25" s="18">
        <v>104.4</v>
      </c>
      <c r="CZ25" s="18">
        <v>102.7</v>
      </c>
      <c r="DA25" s="18">
        <v>98.3</v>
      </c>
      <c r="DB25" s="8">
        <v>99.9</v>
      </c>
      <c r="DC25" s="18">
        <v>89.7</v>
      </c>
      <c r="DD25" s="8">
        <v>101.5</v>
      </c>
      <c r="DE25" s="18">
        <v>102.7</v>
      </c>
      <c r="DF25" s="8">
        <v>106.6</v>
      </c>
      <c r="DG25" s="8">
        <v>91.8</v>
      </c>
      <c r="DH25" s="18">
        <v>92.5</v>
      </c>
      <c r="DI25" s="18">
        <v>93.2</v>
      </c>
      <c r="DJ25" s="8">
        <v>92.6</v>
      </c>
      <c r="DK25" s="18">
        <v>92.9</v>
      </c>
      <c r="DL25" s="59">
        <v>93.4</v>
      </c>
      <c r="DM25" s="58">
        <v>103.2</v>
      </c>
      <c r="DN25" s="8">
        <v>101</v>
      </c>
      <c r="DO25" s="58">
        <v>105.6</v>
      </c>
      <c r="DP25" s="58">
        <v>93</v>
      </c>
      <c r="DQ25" s="18">
        <v>88.7</v>
      </c>
      <c r="DR25" s="18">
        <v>90.5</v>
      </c>
      <c r="DS25" s="18">
        <v>101</v>
      </c>
      <c r="DT25" s="18">
        <v>98.6</v>
      </c>
      <c r="DU25" s="18">
        <v>97.5</v>
      </c>
      <c r="DV25" s="18">
        <v>98.1</v>
      </c>
      <c r="DW25" s="18">
        <v>97.5</v>
      </c>
      <c r="DX25" s="58">
        <v>97.5</v>
      </c>
      <c r="DY25" s="58">
        <v>90.8</v>
      </c>
      <c r="DZ25" s="18">
        <v>96</v>
      </c>
      <c r="EA25" s="18">
        <v>103.4</v>
      </c>
      <c r="EB25" s="18">
        <v>107.2</v>
      </c>
      <c r="EC25" s="18">
        <v>103.2</v>
      </c>
      <c r="ED25" s="18">
        <v>106</v>
      </c>
      <c r="EE25" s="18">
        <v>104.4</v>
      </c>
      <c r="EF25" s="18">
        <v>106.7</v>
      </c>
      <c r="EG25" s="18">
        <v>108.9</v>
      </c>
      <c r="EH25" s="18">
        <v>108.7</v>
      </c>
      <c r="EI25" s="18">
        <v>108.3</v>
      </c>
      <c r="EJ25" s="18">
        <v>123.3</v>
      </c>
      <c r="EK25" s="18">
        <v>119</v>
      </c>
      <c r="EL25" s="18">
        <v>110.2</v>
      </c>
      <c r="EM25" s="18">
        <v>107.9</v>
      </c>
      <c r="EN25" s="18">
        <v>101.6</v>
      </c>
      <c r="EO25" s="18">
        <v>100.2</v>
      </c>
      <c r="EP25" s="18">
        <v>101.6</v>
      </c>
      <c r="EQ25" s="18">
        <v>102.8</v>
      </c>
      <c r="ER25" s="18">
        <v>101.8</v>
      </c>
      <c r="ES25" s="18">
        <v>99.4</v>
      </c>
      <c r="ET25" s="18">
        <v>98.6</v>
      </c>
      <c r="EU25" s="18">
        <v>98</v>
      </c>
      <c r="EV25" s="18">
        <v>78.3</v>
      </c>
      <c r="EW25" s="18">
        <v>107.3</v>
      </c>
      <c r="EX25" s="18">
        <v>101</v>
      </c>
      <c r="EY25" s="18">
        <v>99.4</v>
      </c>
      <c r="EZ25" s="18">
        <v>98.2</v>
      </c>
      <c r="FA25" s="18">
        <v>97.1</v>
      </c>
      <c r="FB25" s="18">
        <v>95.9</v>
      </c>
      <c r="FC25" s="18">
        <v>88.8</v>
      </c>
      <c r="FD25" s="18">
        <v>88.3</v>
      </c>
      <c r="FE25" s="18">
        <v>88.9</v>
      </c>
      <c r="FF25" s="18">
        <v>88.8</v>
      </c>
      <c r="FG25" s="18">
        <v>89.5</v>
      </c>
      <c r="FH25" s="18">
        <v>89.1</v>
      </c>
      <c r="FI25" s="18">
        <v>90.2</v>
      </c>
      <c r="FJ25" s="18">
        <v>93.9</v>
      </c>
      <c r="FK25" s="18">
        <v>83.8</v>
      </c>
      <c r="FL25" s="18">
        <v>97.5</v>
      </c>
      <c r="FM25" s="18">
        <v>96.8</v>
      </c>
      <c r="FN25" s="18">
        <v>97.1</v>
      </c>
      <c r="FO25" s="18">
        <v>93.6</v>
      </c>
      <c r="GM25" s="13" t="s">
        <v>0</v>
      </c>
      <c r="GN25" s="13" t="s">
        <v>0</v>
      </c>
      <c r="GO25" s="13" t="s">
        <v>0</v>
      </c>
      <c r="GP25" s="13" t="s">
        <v>0</v>
      </c>
      <c r="GQ25" s="13" t="s">
        <v>0</v>
      </c>
      <c r="GR25" s="13" t="s">
        <v>0</v>
      </c>
      <c r="GS25" s="13" t="s">
        <v>0</v>
      </c>
      <c r="GT25" s="13" t="s">
        <v>0</v>
      </c>
      <c r="GU25" s="13" t="s">
        <v>0</v>
      </c>
      <c r="GV25" s="13" t="s">
        <v>0</v>
      </c>
      <c r="GW25" s="13" t="s">
        <v>0</v>
      </c>
      <c r="GX25" s="13" t="s">
        <v>0</v>
      </c>
      <c r="GY25" s="64" t="s">
        <v>264</v>
      </c>
      <c r="GZ25" s="64" t="s">
        <v>184</v>
      </c>
      <c r="HA25" s="64" t="s">
        <v>265</v>
      </c>
      <c r="HB25" s="64" t="s">
        <v>266</v>
      </c>
      <c r="HC25" s="64" t="s">
        <v>221</v>
      </c>
      <c r="HD25" s="64" t="s">
        <v>267</v>
      </c>
      <c r="HE25" s="64" t="s">
        <v>193</v>
      </c>
      <c r="HF25" s="64" t="s">
        <v>139</v>
      </c>
      <c r="HG25" s="64" t="s">
        <v>135</v>
      </c>
      <c r="HH25" s="64" t="s">
        <v>200</v>
      </c>
      <c r="HI25" s="64" t="s">
        <v>175</v>
      </c>
      <c r="HJ25" s="59">
        <v>92.7</v>
      </c>
      <c r="HK25" s="59">
        <v>101.6</v>
      </c>
    </row>
    <row r="26" spans="1:219" ht="16.8" thickTop="1" thickBot="1" x14ac:dyDescent="0.3">
      <c r="A26" s="81"/>
      <c r="B26" s="55" t="str">
        <f>IF('0'!A1=1,"Херсонська","Kherson")</f>
        <v>Херсонська</v>
      </c>
      <c r="C26" s="8" t="s">
        <v>0</v>
      </c>
      <c r="D26" s="8" t="s">
        <v>0</v>
      </c>
      <c r="E26" s="8" t="s">
        <v>0</v>
      </c>
      <c r="F26" s="8" t="s">
        <v>0</v>
      </c>
      <c r="G26" s="8" t="s">
        <v>0</v>
      </c>
      <c r="H26" s="8" t="s">
        <v>0</v>
      </c>
      <c r="I26" s="8" t="s">
        <v>0</v>
      </c>
      <c r="J26" s="8" t="s">
        <v>0</v>
      </c>
      <c r="K26" s="8" t="s">
        <v>0</v>
      </c>
      <c r="L26" s="8" t="s">
        <v>0</v>
      </c>
      <c r="M26" s="8" t="s">
        <v>0</v>
      </c>
      <c r="N26" s="8" t="s">
        <v>0</v>
      </c>
      <c r="O26" s="8" t="s">
        <v>0</v>
      </c>
      <c r="P26" s="8" t="s">
        <v>0</v>
      </c>
      <c r="Q26" s="8" t="s">
        <v>0</v>
      </c>
      <c r="R26" s="8" t="s">
        <v>0</v>
      </c>
      <c r="S26" s="8" t="s">
        <v>0</v>
      </c>
      <c r="T26" s="8" t="s">
        <v>0</v>
      </c>
      <c r="U26" s="8" t="s">
        <v>0</v>
      </c>
      <c r="V26" s="8" t="s">
        <v>0</v>
      </c>
      <c r="W26" s="8" t="s">
        <v>0</v>
      </c>
      <c r="X26" s="8" t="s">
        <v>0</v>
      </c>
      <c r="Y26" s="8" t="s">
        <v>0</v>
      </c>
      <c r="Z26" s="8" t="s">
        <v>0</v>
      </c>
      <c r="AA26" s="8" t="s">
        <v>0</v>
      </c>
      <c r="AB26" s="8" t="s">
        <v>0</v>
      </c>
      <c r="AC26" s="8" t="s">
        <v>0</v>
      </c>
      <c r="AD26" s="8" t="s">
        <v>0</v>
      </c>
      <c r="AE26" s="8" t="s">
        <v>0</v>
      </c>
      <c r="AF26" s="8" t="s">
        <v>0</v>
      </c>
      <c r="AG26" s="8" t="s">
        <v>0</v>
      </c>
      <c r="AH26" s="8" t="s">
        <v>0</v>
      </c>
      <c r="AI26" s="8" t="s">
        <v>0</v>
      </c>
      <c r="AJ26" s="8" t="s">
        <v>0</v>
      </c>
      <c r="AK26" s="8" t="s">
        <v>0</v>
      </c>
      <c r="AL26" s="8" t="s">
        <v>0</v>
      </c>
      <c r="AM26" s="8" t="s">
        <v>0</v>
      </c>
      <c r="AN26" s="8" t="s">
        <v>0</v>
      </c>
      <c r="AO26" s="8" t="s">
        <v>0</v>
      </c>
      <c r="AP26" s="8" t="s">
        <v>0</v>
      </c>
      <c r="AQ26" s="8" t="s">
        <v>0</v>
      </c>
      <c r="AR26" s="8" t="s">
        <v>0</v>
      </c>
      <c r="AS26" s="8" t="s">
        <v>0</v>
      </c>
      <c r="AT26" s="8" t="s">
        <v>0</v>
      </c>
      <c r="AU26" s="8" t="s">
        <v>0</v>
      </c>
      <c r="AV26" s="8" t="s">
        <v>0</v>
      </c>
      <c r="AW26" s="8" t="s">
        <v>0</v>
      </c>
      <c r="AX26" s="8" t="s">
        <v>0</v>
      </c>
      <c r="AY26" s="8">
        <v>102.6</v>
      </c>
      <c r="AZ26" s="8">
        <v>102.3</v>
      </c>
      <c r="BA26" s="8">
        <v>102</v>
      </c>
      <c r="BB26" s="8">
        <v>101.2</v>
      </c>
      <c r="BC26" s="8">
        <v>101.8</v>
      </c>
      <c r="BD26" s="8">
        <v>126.5</v>
      </c>
      <c r="BE26" s="8">
        <v>71.900000000000006</v>
      </c>
      <c r="BF26" s="8">
        <v>78.599999999999994</v>
      </c>
      <c r="BG26" s="8">
        <v>76.599999999999994</v>
      </c>
      <c r="BH26" s="8">
        <v>82.2</v>
      </c>
      <c r="BI26" s="8">
        <v>82.6</v>
      </c>
      <c r="BJ26" s="8">
        <v>83.6</v>
      </c>
      <c r="BK26" s="8">
        <v>112.7</v>
      </c>
      <c r="BL26" s="8">
        <v>113</v>
      </c>
      <c r="BM26" s="8">
        <v>114.7</v>
      </c>
      <c r="BN26" s="8">
        <v>114.5</v>
      </c>
      <c r="BO26" s="8">
        <v>113.1</v>
      </c>
      <c r="BP26" s="8">
        <v>145.30000000000001</v>
      </c>
      <c r="BQ26" s="8">
        <v>127.8</v>
      </c>
      <c r="BR26" s="8">
        <v>121.2</v>
      </c>
      <c r="BS26" s="8">
        <v>114.9</v>
      </c>
      <c r="BT26" s="8">
        <v>110.3</v>
      </c>
      <c r="BU26" s="8">
        <v>116.4</v>
      </c>
      <c r="BV26" s="8">
        <v>117.7</v>
      </c>
      <c r="BW26" s="8">
        <v>115.8</v>
      </c>
      <c r="BX26" s="8">
        <v>117.1</v>
      </c>
      <c r="BY26" s="8">
        <v>115.1</v>
      </c>
      <c r="BZ26" s="8">
        <v>112.3</v>
      </c>
      <c r="CA26" s="8">
        <v>115.4</v>
      </c>
      <c r="CB26" s="8">
        <v>100.8</v>
      </c>
      <c r="CC26" s="8">
        <v>125.1</v>
      </c>
      <c r="CD26" s="8">
        <v>116.1</v>
      </c>
      <c r="CE26" s="8">
        <v>119</v>
      </c>
      <c r="CF26" s="8">
        <v>114.9</v>
      </c>
      <c r="CG26" s="8">
        <v>109.6</v>
      </c>
      <c r="CH26" s="8">
        <v>105.1</v>
      </c>
      <c r="CI26" s="8">
        <v>107.4</v>
      </c>
      <c r="CJ26" s="8">
        <v>106.7</v>
      </c>
      <c r="CK26" s="8">
        <v>104.1</v>
      </c>
      <c r="CL26" s="8">
        <v>104.8</v>
      </c>
      <c r="CM26" s="8">
        <v>102.8</v>
      </c>
      <c r="CN26" s="8">
        <v>83.4</v>
      </c>
      <c r="CO26" s="8">
        <v>103.2</v>
      </c>
      <c r="CP26" s="8">
        <v>105.5</v>
      </c>
      <c r="CQ26" s="8">
        <v>109.3</v>
      </c>
      <c r="CR26" s="8">
        <v>107.5</v>
      </c>
      <c r="CS26" s="8">
        <v>106.6</v>
      </c>
      <c r="CT26" s="8">
        <v>106.7</v>
      </c>
      <c r="CU26" s="8">
        <v>89</v>
      </c>
      <c r="CV26" s="8">
        <v>86.4</v>
      </c>
      <c r="CW26" s="18">
        <v>85.2</v>
      </c>
      <c r="CX26" s="8">
        <v>85.1</v>
      </c>
      <c r="CY26" s="18">
        <v>86</v>
      </c>
      <c r="CZ26" s="18">
        <v>101.5</v>
      </c>
      <c r="DA26" s="18">
        <v>90.5</v>
      </c>
      <c r="DB26" s="8">
        <v>88.9</v>
      </c>
      <c r="DC26" s="18">
        <v>92.7</v>
      </c>
      <c r="DD26" s="8">
        <v>100</v>
      </c>
      <c r="DE26" s="18">
        <v>99.7</v>
      </c>
      <c r="DF26" s="8">
        <v>103.7</v>
      </c>
      <c r="DG26" s="8">
        <v>89.8</v>
      </c>
      <c r="DH26" s="18">
        <v>91.2</v>
      </c>
      <c r="DI26" s="18">
        <v>93.7</v>
      </c>
      <c r="DJ26" s="8">
        <v>94.5</v>
      </c>
      <c r="DK26" s="18">
        <v>95.4</v>
      </c>
      <c r="DL26" s="59">
        <v>102</v>
      </c>
      <c r="DM26" s="58">
        <v>109.9</v>
      </c>
      <c r="DN26" s="8">
        <v>105.3</v>
      </c>
      <c r="DO26" s="58">
        <v>105.5</v>
      </c>
      <c r="DP26" s="58">
        <v>101.4</v>
      </c>
      <c r="DQ26" s="18">
        <v>100.6</v>
      </c>
      <c r="DR26" s="18">
        <v>98.9</v>
      </c>
      <c r="DS26" s="18">
        <v>106.5</v>
      </c>
      <c r="DT26" s="18">
        <v>106.9</v>
      </c>
      <c r="DU26" s="18">
        <v>105</v>
      </c>
      <c r="DV26" s="18">
        <v>104.7</v>
      </c>
      <c r="DW26" s="18">
        <v>103.3</v>
      </c>
      <c r="DX26" s="58">
        <v>132.9</v>
      </c>
      <c r="DY26" s="58">
        <v>94.3</v>
      </c>
      <c r="DZ26" s="18">
        <v>100.7</v>
      </c>
      <c r="EA26" s="18">
        <v>100.8</v>
      </c>
      <c r="EB26" s="18">
        <v>100.6</v>
      </c>
      <c r="EC26" s="18">
        <v>100.5</v>
      </c>
      <c r="ED26" s="18">
        <v>100.5</v>
      </c>
      <c r="EE26" s="18">
        <v>94.1</v>
      </c>
      <c r="EF26" s="18">
        <v>96.2</v>
      </c>
      <c r="EG26" s="18">
        <v>93.7</v>
      </c>
      <c r="EH26" s="18">
        <v>92.9</v>
      </c>
      <c r="EI26" s="18">
        <v>92.1</v>
      </c>
      <c r="EJ26" s="18">
        <v>96.7</v>
      </c>
      <c r="EK26" s="18">
        <v>107.6</v>
      </c>
      <c r="EL26" s="18">
        <v>107.7</v>
      </c>
      <c r="EM26" s="18">
        <v>107.2</v>
      </c>
      <c r="EN26" s="18">
        <v>103</v>
      </c>
      <c r="EO26" s="18">
        <v>102.2</v>
      </c>
      <c r="EP26" s="18">
        <v>102.8</v>
      </c>
      <c r="EQ26" s="18">
        <v>103.1</v>
      </c>
      <c r="ER26" s="18">
        <v>96.2</v>
      </c>
      <c r="ES26" s="18">
        <v>93.3</v>
      </c>
      <c r="ET26" s="18">
        <v>91.9</v>
      </c>
      <c r="EU26" s="18">
        <v>92.4</v>
      </c>
      <c r="EV26" s="18">
        <v>77</v>
      </c>
      <c r="EW26" s="18">
        <v>98</v>
      </c>
      <c r="EX26" s="18">
        <v>89.8</v>
      </c>
      <c r="EY26" s="18">
        <v>90.2</v>
      </c>
      <c r="EZ26" s="18">
        <v>93.7</v>
      </c>
      <c r="FA26" s="18">
        <v>94.1</v>
      </c>
      <c r="FB26" s="18">
        <v>90.7</v>
      </c>
      <c r="FC26" s="18">
        <v>85</v>
      </c>
      <c r="FD26" s="18">
        <v>88.2</v>
      </c>
      <c r="FE26" s="18">
        <v>91.5</v>
      </c>
      <c r="FF26" s="18">
        <v>90.3</v>
      </c>
      <c r="FG26" s="18">
        <v>88.9</v>
      </c>
      <c r="FH26" s="18">
        <v>79.8</v>
      </c>
      <c r="FI26" s="18">
        <v>109.2</v>
      </c>
      <c r="FJ26" s="18">
        <v>116.1</v>
      </c>
      <c r="FK26" s="18">
        <v>112.5</v>
      </c>
      <c r="FL26" s="18">
        <v>115.7</v>
      </c>
      <c r="FM26" s="18">
        <v>113.4</v>
      </c>
      <c r="FN26" s="18">
        <v>111.5</v>
      </c>
      <c r="FO26" s="18">
        <v>90.9</v>
      </c>
      <c r="GM26" s="13" t="s">
        <v>0</v>
      </c>
      <c r="GN26" s="13" t="s">
        <v>0</v>
      </c>
      <c r="GO26" s="13" t="s">
        <v>0</v>
      </c>
      <c r="GP26" s="13" t="s">
        <v>0</v>
      </c>
      <c r="GQ26" s="13" t="s">
        <v>0</v>
      </c>
      <c r="GR26" s="13" t="s">
        <v>0</v>
      </c>
      <c r="GS26" s="13" t="s">
        <v>0</v>
      </c>
      <c r="GT26" s="13" t="s">
        <v>0</v>
      </c>
      <c r="GU26" s="13" t="s">
        <v>0</v>
      </c>
      <c r="GV26" s="13" t="s">
        <v>0</v>
      </c>
      <c r="GW26" s="13" t="s">
        <v>0</v>
      </c>
      <c r="GX26" s="13" t="s">
        <v>0</v>
      </c>
      <c r="GY26" s="64" t="s">
        <v>268</v>
      </c>
      <c r="GZ26" s="64" t="s">
        <v>269</v>
      </c>
      <c r="HA26" s="64" t="s">
        <v>270</v>
      </c>
      <c r="HB26" s="64" t="s">
        <v>219</v>
      </c>
      <c r="HC26" s="64" t="s">
        <v>271</v>
      </c>
      <c r="HD26" s="64" t="s">
        <v>272</v>
      </c>
      <c r="HE26" s="64" t="s">
        <v>273</v>
      </c>
      <c r="HF26" s="64" t="s">
        <v>274</v>
      </c>
      <c r="HG26" s="64" t="s">
        <v>275</v>
      </c>
      <c r="HH26" s="64">
        <v>69</v>
      </c>
      <c r="HI26" s="64" t="s">
        <v>276</v>
      </c>
      <c r="HJ26" s="59">
        <v>66.3</v>
      </c>
      <c r="HK26" s="59">
        <v>92.3</v>
      </c>
    </row>
    <row r="27" spans="1:219" ht="16.8" thickTop="1" thickBot="1" x14ac:dyDescent="0.3">
      <c r="A27" s="81"/>
      <c r="B27" s="55" t="str">
        <f>IF('0'!A1=1,"Хмельницька","Khmelnytskiy")</f>
        <v>Хмельницька</v>
      </c>
      <c r="C27" s="8" t="s">
        <v>0</v>
      </c>
      <c r="D27" s="8" t="s">
        <v>0</v>
      </c>
      <c r="E27" s="8"/>
      <c r="F27" s="8" t="s">
        <v>0</v>
      </c>
      <c r="G27" s="8" t="s">
        <v>0</v>
      </c>
      <c r="H27" s="8" t="s">
        <v>0</v>
      </c>
      <c r="I27" s="8" t="s">
        <v>0</v>
      </c>
      <c r="J27" s="8" t="s">
        <v>0</v>
      </c>
      <c r="K27" s="8" t="s">
        <v>0</v>
      </c>
      <c r="L27" s="8" t="s">
        <v>0</v>
      </c>
      <c r="M27" s="8" t="s">
        <v>0</v>
      </c>
      <c r="N27" s="8" t="s">
        <v>0</v>
      </c>
      <c r="O27" s="8" t="s">
        <v>0</v>
      </c>
      <c r="P27" s="8" t="s">
        <v>0</v>
      </c>
      <c r="Q27" s="8" t="s">
        <v>0</v>
      </c>
      <c r="R27" s="8" t="s">
        <v>0</v>
      </c>
      <c r="S27" s="8" t="s">
        <v>0</v>
      </c>
      <c r="T27" s="8" t="s">
        <v>0</v>
      </c>
      <c r="U27" s="8" t="s">
        <v>0</v>
      </c>
      <c r="V27" s="8" t="s">
        <v>0</v>
      </c>
      <c r="W27" s="8" t="s">
        <v>0</v>
      </c>
      <c r="X27" s="8" t="s">
        <v>0</v>
      </c>
      <c r="Y27" s="8" t="s">
        <v>0</v>
      </c>
      <c r="Z27" s="8" t="s">
        <v>0</v>
      </c>
      <c r="AA27" s="8" t="s">
        <v>0</v>
      </c>
      <c r="AB27" s="8" t="s">
        <v>0</v>
      </c>
      <c r="AC27" s="8" t="s">
        <v>0</v>
      </c>
      <c r="AD27" s="8" t="s">
        <v>0</v>
      </c>
      <c r="AE27" s="8" t="s">
        <v>0</v>
      </c>
      <c r="AF27" s="8" t="s">
        <v>0</v>
      </c>
      <c r="AG27" s="8" t="s">
        <v>0</v>
      </c>
      <c r="AH27" s="8" t="s">
        <v>0</v>
      </c>
      <c r="AI27" s="8" t="s">
        <v>0</v>
      </c>
      <c r="AJ27" s="8" t="s">
        <v>0</v>
      </c>
      <c r="AK27" s="8" t="s">
        <v>0</v>
      </c>
      <c r="AL27" s="8" t="s">
        <v>0</v>
      </c>
      <c r="AM27" s="8" t="s">
        <v>0</v>
      </c>
      <c r="AN27" s="8" t="s">
        <v>0</v>
      </c>
      <c r="AO27" s="8" t="s">
        <v>0</v>
      </c>
      <c r="AP27" s="8" t="s">
        <v>0</v>
      </c>
      <c r="AQ27" s="8" t="s">
        <v>0</v>
      </c>
      <c r="AR27" s="8" t="s">
        <v>0</v>
      </c>
      <c r="AS27" s="8" t="s">
        <v>0</v>
      </c>
      <c r="AT27" s="8" t="s">
        <v>0</v>
      </c>
      <c r="AU27" s="8" t="s">
        <v>0</v>
      </c>
      <c r="AV27" s="8" t="s">
        <v>0</v>
      </c>
      <c r="AW27" s="8" t="s">
        <v>0</v>
      </c>
      <c r="AX27" s="8" t="s">
        <v>0</v>
      </c>
      <c r="AY27" s="8">
        <v>111.9</v>
      </c>
      <c r="AZ27" s="8">
        <v>108.9</v>
      </c>
      <c r="BA27" s="8">
        <v>107.6</v>
      </c>
      <c r="BB27" s="8">
        <v>107.3</v>
      </c>
      <c r="BC27" s="8">
        <v>107.2</v>
      </c>
      <c r="BD27" s="8">
        <v>107.3</v>
      </c>
      <c r="BE27" s="8">
        <v>114.3</v>
      </c>
      <c r="BF27" s="8">
        <v>103.8</v>
      </c>
      <c r="BG27" s="8">
        <v>105.4</v>
      </c>
      <c r="BH27" s="8">
        <v>105.5</v>
      </c>
      <c r="BI27" s="8">
        <v>110.4</v>
      </c>
      <c r="BJ27" s="8">
        <v>115.3</v>
      </c>
      <c r="BK27" s="8">
        <v>115.3</v>
      </c>
      <c r="BL27" s="8">
        <v>117.1</v>
      </c>
      <c r="BM27" s="8">
        <v>116.3</v>
      </c>
      <c r="BN27" s="8">
        <v>117</v>
      </c>
      <c r="BO27" s="8">
        <v>115.6</v>
      </c>
      <c r="BP27" s="8">
        <v>114.6</v>
      </c>
      <c r="BQ27" s="8">
        <v>100.1</v>
      </c>
      <c r="BR27" s="8">
        <v>106.4</v>
      </c>
      <c r="BS27" s="8">
        <v>100.1</v>
      </c>
      <c r="BT27" s="8">
        <v>104.9</v>
      </c>
      <c r="BU27" s="8">
        <v>103.7</v>
      </c>
      <c r="BV27" s="8">
        <v>103.2</v>
      </c>
      <c r="BW27" s="8">
        <v>115.2</v>
      </c>
      <c r="BX27" s="8">
        <v>113.7</v>
      </c>
      <c r="BY27" s="8">
        <v>113.5</v>
      </c>
      <c r="BZ27" s="8">
        <v>110.7</v>
      </c>
      <c r="CA27" s="8">
        <v>109.1</v>
      </c>
      <c r="CB27" s="8">
        <v>108.4</v>
      </c>
      <c r="CC27" s="8">
        <v>109.9</v>
      </c>
      <c r="CD27" s="8">
        <v>110.9</v>
      </c>
      <c r="CE27" s="8">
        <v>115</v>
      </c>
      <c r="CF27" s="8">
        <v>116.8</v>
      </c>
      <c r="CG27" s="8">
        <v>112.9</v>
      </c>
      <c r="CH27" s="8">
        <v>115.4</v>
      </c>
      <c r="CI27" s="8">
        <v>96.6</v>
      </c>
      <c r="CJ27" s="8">
        <v>95.5</v>
      </c>
      <c r="CK27" s="8">
        <v>94.1</v>
      </c>
      <c r="CL27" s="8">
        <v>95.8</v>
      </c>
      <c r="CM27" s="8">
        <v>94.4</v>
      </c>
      <c r="CN27" s="8">
        <v>93.9</v>
      </c>
      <c r="CO27" s="8">
        <v>101.2</v>
      </c>
      <c r="CP27" s="8">
        <v>93.7</v>
      </c>
      <c r="CQ27" s="8">
        <v>90.1</v>
      </c>
      <c r="CR27" s="8">
        <v>89.8</v>
      </c>
      <c r="CS27" s="8">
        <v>84.7</v>
      </c>
      <c r="CT27" s="8">
        <v>87.7</v>
      </c>
      <c r="CU27" s="8">
        <v>89.4</v>
      </c>
      <c r="CV27" s="8">
        <v>89.7</v>
      </c>
      <c r="CW27" s="18">
        <v>90.8</v>
      </c>
      <c r="CX27" s="8">
        <v>90.2</v>
      </c>
      <c r="CY27" s="18">
        <v>91.7</v>
      </c>
      <c r="CZ27" s="18">
        <v>92.5</v>
      </c>
      <c r="DA27" s="18">
        <v>99.5</v>
      </c>
      <c r="DB27" s="8">
        <v>102</v>
      </c>
      <c r="DC27" s="18">
        <v>109.9</v>
      </c>
      <c r="DD27" s="8">
        <v>104.3</v>
      </c>
      <c r="DE27" s="18">
        <v>103.2</v>
      </c>
      <c r="DF27" s="8">
        <v>108.2</v>
      </c>
      <c r="DG27" s="8">
        <v>102.3</v>
      </c>
      <c r="DH27" s="18">
        <v>102.9</v>
      </c>
      <c r="DI27" s="18">
        <v>101.8</v>
      </c>
      <c r="DJ27" s="8">
        <v>100.9</v>
      </c>
      <c r="DK27" s="18">
        <v>101.5</v>
      </c>
      <c r="DL27" s="59">
        <v>103.1</v>
      </c>
      <c r="DM27" s="58">
        <v>88.7</v>
      </c>
      <c r="DN27" s="8">
        <v>103.9</v>
      </c>
      <c r="DO27" s="58">
        <v>100.2</v>
      </c>
      <c r="DP27" s="58">
        <v>104</v>
      </c>
      <c r="DQ27" s="18">
        <v>106.7</v>
      </c>
      <c r="DR27" s="18">
        <v>109.7</v>
      </c>
      <c r="DS27" s="18">
        <v>95.9</v>
      </c>
      <c r="DT27" s="18">
        <v>90.6</v>
      </c>
      <c r="DU27" s="18">
        <v>96</v>
      </c>
      <c r="DV27" s="18">
        <v>97.9</v>
      </c>
      <c r="DW27" s="18">
        <v>98</v>
      </c>
      <c r="DX27" s="58">
        <v>100.3</v>
      </c>
      <c r="DY27" s="58">
        <v>105.7</v>
      </c>
      <c r="DZ27" s="18">
        <v>99.4</v>
      </c>
      <c r="EA27" s="18">
        <v>104.9</v>
      </c>
      <c r="EB27" s="18">
        <v>108.6</v>
      </c>
      <c r="EC27" s="18">
        <v>109.8</v>
      </c>
      <c r="ED27" s="18">
        <v>102.6</v>
      </c>
      <c r="EE27" s="18">
        <v>101.6</v>
      </c>
      <c r="EF27" s="18">
        <v>105.3</v>
      </c>
      <c r="EG27" s="18">
        <v>102.2</v>
      </c>
      <c r="EH27" s="18">
        <v>102.3</v>
      </c>
      <c r="EI27" s="18">
        <v>101.6</v>
      </c>
      <c r="EJ27" s="18">
        <v>98.7</v>
      </c>
      <c r="EK27" s="18">
        <v>110.2</v>
      </c>
      <c r="EL27" s="18">
        <v>100.6</v>
      </c>
      <c r="EM27" s="18">
        <v>99</v>
      </c>
      <c r="EN27" s="18">
        <v>100.6</v>
      </c>
      <c r="EO27" s="18">
        <v>98</v>
      </c>
      <c r="EP27" s="18">
        <v>99.6</v>
      </c>
      <c r="EQ27" s="18">
        <v>93.7</v>
      </c>
      <c r="ER27" s="18">
        <v>96.1</v>
      </c>
      <c r="ES27" s="18">
        <v>96.2</v>
      </c>
      <c r="ET27" s="18">
        <v>96.1</v>
      </c>
      <c r="EU27" s="18">
        <v>96.7</v>
      </c>
      <c r="EV27" s="18">
        <v>97.7</v>
      </c>
      <c r="EW27" s="18">
        <v>77.2</v>
      </c>
      <c r="EX27" s="18">
        <v>90</v>
      </c>
      <c r="EY27" s="18">
        <v>89.2</v>
      </c>
      <c r="EZ27" s="18">
        <v>83</v>
      </c>
      <c r="FA27" s="18">
        <v>93.5</v>
      </c>
      <c r="FB27" s="18">
        <v>95.2</v>
      </c>
      <c r="FC27" s="18">
        <v>106.4</v>
      </c>
      <c r="FD27" s="18">
        <v>103.7</v>
      </c>
      <c r="FE27" s="18">
        <v>101.6</v>
      </c>
      <c r="FF27" s="18">
        <v>99.4</v>
      </c>
      <c r="FG27" s="18">
        <v>98.1</v>
      </c>
      <c r="FH27" s="18">
        <v>95.8</v>
      </c>
      <c r="FI27" s="18">
        <v>102.7</v>
      </c>
      <c r="FJ27" s="18">
        <v>108.6</v>
      </c>
      <c r="FK27" s="18">
        <v>97.1</v>
      </c>
      <c r="FL27" s="18">
        <v>111.9</v>
      </c>
      <c r="FM27" s="18">
        <v>113.2</v>
      </c>
      <c r="FN27" s="18">
        <v>112</v>
      </c>
      <c r="FO27" s="18">
        <v>104.2</v>
      </c>
      <c r="GM27" s="13" t="s">
        <v>0</v>
      </c>
      <c r="GN27" s="13" t="s">
        <v>0</v>
      </c>
      <c r="GO27" s="13" t="s">
        <v>0</v>
      </c>
      <c r="GP27" s="13" t="s">
        <v>0</v>
      </c>
      <c r="GQ27" s="13" t="s">
        <v>0</v>
      </c>
      <c r="GR27" s="13" t="s">
        <v>0</v>
      </c>
      <c r="GS27" s="13" t="s">
        <v>0</v>
      </c>
      <c r="GT27" s="13" t="s">
        <v>0</v>
      </c>
      <c r="GU27" s="13" t="s">
        <v>0</v>
      </c>
      <c r="GV27" s="13" t="s">
        <v>0</v>
      </c>
      <c r="GW27" s="13" t="s">
        <v>0</v>
      </c>
      <c r="GX27" s="13" t="s">
        <v>0</v>
      </c>
      <c r="GY27" s="64" t="s">
        <v>277</v>
      </c>
      <c r="GZ27" s="64" t="s">
        <v>278</v>
      </c>
      <c r="HA27" s="64" t="s">
        <v>279</v>
      </c>
      <c r="HB27" s="64" t="s">
        <v>234</v>
      </c>
      <c r="HC27" s="64" t="s">
        <v>280</v>
      </c>
      <c r="HD27" s="64" t="s">
        <v>281</v>
      </c>
      <c r="HE27" s="64" t="s">
        <v>282</v>
      </c>
      <c r="HF27" s="64" t="s">
        <v>130</v>
      </c>
      <c r="HG27" s="64" t="s">
        <v>283</v>
      </c>
      <c r="HH27" s="64">
        <v>77</v>
      </c>
      <c r="HI27" s="64" t="s">
        <v>284</v>
      </c>
      <c r="HJ27" s="59">
        <v>88.4</v>
      </c>
      <c r="HK27" s="59">
        <v>107.4</v>
      </c>
    </row>
    <row r="28" spans="1:219" ht="16.8" thickTop="1" thickBot="1" x14ac:dyDescent="0.3">
      <c r="A28" s="81"/>
      <c r="B28" s="55" t="str">
        <f>IF('0'!A1=1,"Черкаська","Cherkasy")</f>
        <v>Черкаська</v>
      </c>
      <c r="C28" s="8" t="s">
        <v>0</v>
      </c>
      <c r="D28" s="8" t="s">
        <v>0</v>
      </c>
      <c r="E28" s="8" t="s">
        <v>0</v>
      </c>
      <c r="F28" s="8" t="s">
        <v>0</v>
      </c>
      <c r="G28" s="8" t="s">
        <v>0</v>
      </c>
      <c r="H28" s="8" t="s">
        <v>0</v>
      </c>
      <c r="I28" s="8" t="s">
        <v>0</v>
      </c>
      <c r="J28" s="8" t="s">
        <v>0</v>
      </c>
      <c r="K28" s="8" t="s">
        <v>0</v>
      </c>
      <c r="L28" s="8" t="s">
        <v>0</v>
      </c>
      <c r="M28" s="8" t="s">
        <v>0</v>
      </c>
      <c r="N28" s="8" t="s">
        <v>0</v>
      </c>
      <c r="O28" s="8" t="s">
        <v>0</v>
      </c>
      <c r="P28" s="8" t="s">
        <v>0</v>
      </c>
      <c r="Q28" s="8" t="s">
        <v>0</v>
      </c>
      <c r="R28" s="8" t="s">
        <v>0</v>
      </c>
      <c r="S28" s="8" t="s">
        <v>0</v>
      </c>
      <c r="T28" s="8" t="s">
        <v>0</v>
      </c>
      <c r="U28" s="8" t="s">
        <v>0</v>
      </c>
      <c r="V28" s="8" t="s">
        <v>0</v>
      </c>
      <c r="W28" s="8" t="s">
        <v>0</v>
      </c>
      <c r="X28" s="8" t="s">
        <v>0</v>
      </c>
      <c r="Y28" s="8" t="s">
        <v>0</v>
      </c>
      <c r="Z28" s="8" t="s">
        <v>0</v>
      </c>
      <c r="AA28" s="8" t="s">
        <v>0</v>
      </c>
      <c r="AB28" s="8" t="s">
        <v>0</v>
      </c>
      <c r="AC28" s="8" t="s">
        <v>0</v>
      </c>
      <c r="AD28" s="8" t="s">
        <v>0</v>
      </c>
      <c r="AE28" s="8" t="s">
        <v>0</v>
      </c>
      <c r="AF28" s="8" t="s">
        <v>0</v>
      </c>
      <c r="AG28" s="8" t="s">
        <v>0</v>
      </c>
      <c r="AH28" s="8" t="s">
        <v>0</v>
      </c>
      <c r="AI28" s="8" t="s">
        <v>0</v>
      </c>
      <c r="AJ28" s="8" t="s">
        <v>0</v>
      </c>
      <c r="AK28" s="8" t="s">
        <v>0</v>
      </c>
      <c r="AL28" s="8" t="s">
        <v>0</v>
      </c>
      <c r="AM28" s="8" t="s">
        <v>0</v>
      </c>
      <c r="AN28" s="8" t="s">
        <v>0</v>
      </c>
      <c r="AO28" s="8" t="s">
        <v>0</v>
      </c>
      <c r="AP28" s="8" t="s">
        <v>0</v>
      </c>
      <c r="AQ28" s="8" t="s">
        <v>0</v>
      </c>
      <c r="AR28" s="8" t="s">
        <v>0</v>
      </c>
      <c r="AS28" s="8" t="s">
        <v>0</v>
      </c>
      <c r="AT28" s="8" t="s">
        <v>0</v>
      </c>
      <c r="AU28" s="8" t="s">
        <v>0</v>
      </c>
      <c r="AV28" s="8" t="s">
        <v>0</v>
      </c>
      <c r="AW28" s="8" t="s">
        <v>0</v>
      </c>
      <c r="AX28" s="8" t="s">
        <v>0</v>
      </c>
      <c r="AY28" s="8">
        <v>86</v>
      </c>
      <c r="AZ28" s="8">
        <v>90.5</v>
      </c>
      <c r="BA28" s="8">
        <v>91.6</v>
      </c>
      <c r="BB28" s="8">
        <v>95.9</v>
      </c>
      <c r="BC28" s="8">
        <v>97.5</v>
      </c>
      <c r="BD28" s="8">
        <v>101.8</v>
      </c>
      <c r="BE28" s="8">
        <v>104.5</v>
      </c>
      <c r="BF28" s="8">
        <v>101.1</v>
      </c>
      <c r="BG28" s="8">
        <v>101.3</v>
      </c>
      <c r="BH28" s="8">
        <v>99.9</v>
      </c>
      <c r="BI28" s="8">
        <v>99.8</v>
      </c>
      <c r="BJ28" s="8">
        <v>96.8</v>
      </c>
      <c r="BK28" s="8">
        <v>111</v>
      </c>
      <c r="BL28" s="8">
        <v>107.9</v>
      </c>
      <c r="BM28" s="8">
        <v>105.3</v>
      </c>
      <c r="BN28" s="8">
        <v>103.5</v>
      </c>
      <c r="BO28" s="8">
        <v>102.3</v>
      </c>
      <c r="BP28" s="8">
        <v>101.5</v>
      </c>
      <c r="BQ28" s="8">
        <v>104.2</v>
      </c>
      <c r="BR28" s="8">
        <v>103</v>
      </c>
      <c r="BS28" s="8">
        <v>93.2</v>
      </c>
      <c r="BT28" s="8">
        <v>102.1</v>
      </c>
      <c r="BU28" s="8">
        <v>106.5</v>
      </c>
      <c r="BV28" s="8">
        <v>106.5</v>
      </c>
      <c r="BW28" s="8">
        <v>89.4</v>
      </c>
      <c r="BX28" s="8">
        <v>99</v>
      </c>
      <c r="BY28" s="8">
        <v>100.5</v>
      </c>
      <c r="BZ28" s="8">
        <v>101.1</v>
      </c>
      <c r="CA28" s="8">
        <v>101.2</v>
      </c>
      <c r="CB28" s="8">
        <v>96.8</v>
      </c>
      <c r="CC28" s="8">
        <v>92</v>
      </c>
      <c r="CD28" s="8">
        <v>101.7</v>
      </c>
      <c r="CE28" s="8">
        <v>112.5</v>
      </c>
      <c r="CF28" s="8">
        <v>104.7</v>
      </c>
      <c r="CG28" s="8">
        <v>104.4</v>
      </c>
      <c r="CH28" s="8">
        <v>98.4</v>
      </c>
      <c r="CI28" s="8">
        <v>101.5</v>
      </c>
      <c r="CJ28" s="8">
        <v>94.2</v>
      </c>
      <c r="CK28" s="8">
        <v>93.4</v>
      </c>
      <c r="CL28" s="8">
        <v>94</v>
      </c>
      <c r="CM28" s="8">
        <v>94.9</v>
      </c>
      <c r="CN28" s="8">
        <v>97.1</v>
      </c>
      <c r="CO28" s="8">
        <v>98.2</v>
      </c>
      <c r="CP28" s="8">
        <v>101.3</v>
      </c>
      <c r="CQ28" s="8">
        <v>98.7</v>
      </c>
      <c r="CR28" s="8">
        <v>98.9</v>
      </c>
      <c r="CS28" s="8">
        <v>99.1</v>
      </c>
      <c r="CT28" s="8">
        <v>99.3</v>
      </c>
      <c r="CU28" s="8">
        <v>105.2</v>
      </c>
      <c r="CV28" s="8">
        <v>102</v>
      </c>
      <c r="CW28" s="18">
        <v>103.1</v>
      </c>
      <c r="CX28" s="8">
        <v>101.2</v>
      </c>
      <c r="CY28" s="18">
        <v>102.3</v>
      </c>
      <c r="CZ28" s="18">
        <v>99.3</v>
      </c>
      <c r="DA28" s="18">
        <v>101.2</v>
      </c>
      <c r="DB28" s="8">
        <v>97.1</v>
      </c>
      <c r="DC28" s="18">
        <v>100.7</v>
      </c>
      <c r="DD28" s="8">
        <v>99.8</v>
      </c>
      <c r="DE28" s="18">
        <v>99.5</v>
      </c>
      <c r="DF28" s="8">
        <v>102.5</v>
      </c>
      <c r="DG28" s="8">
        <v>102.8</v>
      </c>
      <c r="DH28" s="18">
        <v>105.6</v>
      </c>
      <c r="DI28" s="18">
        <v>102.3</v>
      </c>
      <c r="DJ28" s="8">
        <v>105.4</v>
      </c>
      <c r="DK28" s="18">
        <v>100.4</v>
      </c>
      <c r="DL28" s="59">
        <v>100.5</v>
      </c>
      <c r="DM28" s="58">
        <v>89</v>
      </c>
      <c r="DN28" s="8">
        <v>90.2</v>
      </c>
      <c r="DO28" s="58">
        <v>87.7</v>
      </c>
      <c r="DP28" s="58">
        <v>87.6</v>
      </c>
      <c r="DQ28" s="18">
        <v>87.9</v>
      </c>
      <c r="DR28" s="18">
        <v>88.1</v>
      </c>
      <c r="DS28" s="18">
        <v>94</v>
      </c>
      <c r="DT28" s="18">
        <v>93.3</v>
      </c>
      <c r="DU28" s="18">
        <v>97.3</v>
      </c>
      <c r="DV28" s="18">
        <v>96.5</v>
      </c>
      <c r="DW28" s="18">
        <v>99</v>
      </c>
      <c r="DX28" s="58">
        <v>100.5</v>
      </c>
      <c r="DY28" s="58">
        <v>102.2</v>
      </c>
      <c r="DZ28" s="18">
        <v>110.1</v>
      </c>
      <c r="EA28" s="18">
        <v>113.1</v>
      </c>
      <c r="EB28" s="18">
        <v>122.5</v>
      </c>
      <c r="EC28" s="18">
        <v>122.2</v>
      </c>
      <c r="ED28" s="18">
        <v>122.8</v>
      </c>
      <c r="EE28" s="18">
        <v>113.1</v>
      </c>
      <c r="EF28" s="18">
        <v>109.7</v>
      </c>
      <c r="EG28" s="18">
        <v>107.1</v>
      </c>
      <c r="EH28" s="18">
        <v>105.4</v>
      </c>
      <c r="EI28" s="18">
        <v>105.1</v>
      </c>
      <c r="EJ28" s="18">
        <v>104.5</v>
      </c>
      <c r="EK28" s="18">
        <v>113.1</v>
      </c>
      <c r="EL28" s="18">
        <v>101.2</v>
      </c>
      <c r="EM28" s="18">
        <v>103.8</v>
      </c>
      <c r="EN28" s="18">
        <v>101.4</v>
      </c>
      <c r="EO28" s="18">
        <v>101.2</v>
      </c>
      <c r="EP28" s="18">
        <v>97.5</v>
      </c>
      <c r="EQ28" s="18">
        <v>88.2</v>
      </c>
      <c r="ER28" s="18">
        <v>93.3</v>
      </c>
      <c r="ES28" s="18">
        <v>93.6</v>
      </c>
      <c r="ET28" s="18">
        <v>96.7</v>
      </c>
      <c r="EU28" s="18">
        <v>95.6</v>
      </c>
      <c r="EV28" s="18">
        <v>96.7</v>
      </c>
      <c r="EW28" s="18">
        <v>85.5</v>
      </c>
      <c r="EX28" s="18">
        <v>88.2</v>
      </c>
      <c r="EY28" s="18">
        <v>82.3</v>
      </c>
      <c r="EZ28" s="18">
        <v>75</v>
      </c>
      <c r="FA28" s="18">
        <v>74.900000000000006</v>
      </c>
      <c r="FB28" s="18">
        <v>75.599999999999994</v>
      </c>
      <c r="FC28" s="18">
        <v>95.3</v>
      </c>
      <c r="FD28" s="18">
        <v>98.4</v>
      </c>
      <c r="FE28" s="18">
        <v>98.4</v>
      </c>
      <c r="FF28" s="18">
        <v>99.5</v>
      </c>
      <c r="FG28" s="18">
        <v>99.3</v>
      </c>
      <c r="FH28" s="18">
        <v>98.7</v>
      </c>
      <c r="FI28" s="18">
        <v>102.5</v>
      </c>
      <c r="FJ28" s="18">
        <v>110.1</v>
      </c>
      <c r="FK28" s="18">
        <v>105.6</v>
      </c>
      <c r="FL28" s="18">
        <v>127.7</v>
      </c>
      <c r="FM28" s="18">
        <v>136.80000000000001</v>
      </c>
      <c r="FN28" s="18">
        <v>129.5</v>
      </c>
      <c r="FO28" s="18">
        <v>113.9</v>
      </c>
      <c r="GM28" s="13" t="s">
        <v>0</v>
      </c>
      <c r="GN28" s="13" t="s">
        <v>0</v>
      </c>
      <c r="GO28" s="13" t="s">
        <v>0</v>
      </c>
      <c r="GP28" s="13" t="s">
        <v>0</v>
      </c>
      <c r="GQ28" s="13" t="s">
        <v>0</v>
      </c>
      <c r="GR28" s="13" t="s">
        <v>0</v>
      </c>
      <c r="GS28" s="13" t="s">
        <v>0</v>
      </c>
      <c r="GT28" s="13" t="s">
        <v>0</v>
      </c>
      <c r="GU28" s="13" t="s">
        <v>0</v>
      </c>
      <c r="GV28" s="13" t="s">
        <v>0</v>
      </c>
      <c r="GW28" s="13" t="s">
        <v>0</v>
      </c>
      <c r="GX28" s="13" t="s">
        <v>0</v>
      </c>
      <c r="GY28" s="64" t="s">
        <v>285</v>
      </c>
      <c r="GZ28" s="64" t="s">
        <v>144</v>
      </c>
      <c r="HA28" s="64" t="s">
        <v>198</v>
      </c>
      <c r="HB28" s="64" t="s">
        <v>217</v>
      </c>
      <c r="HC28" s="64" t="s">
        <v>199</v>
      </c>
      <c r="HD28" s="64" t="s">
        <v>145</v>
      </c>
      <c r="HE28" s="64" t="s">
        <v>253</v>
      </c>
      <c r="HF28" s="64" t="s">
        <v>211</v>
      </c>
      <c r="HG28" s="64" t="s">
        <v>166</v>
      </c>
      <c r="HH28" s="64" t="s">
        <v>166</v>
      </c>
      <c r="HI28" s="64" t="s">
        <v>129</v>
      </c>
      <c r="HJ28" s="59">
        <v>95.3</v>
      </c>
      <c r="HK28" s="59">
        <v>104.3</v>
      </c>
    </row>
    <row r="29" spans="1:219" ht="16.8" thickTop="1" thickBot="1" x14ac:dyDescent="0.3">
      <c r="A29" s="81"/>
      <c r="B29" s="55" t="str">
        <f>IF('0'!A1=1,"Чернівецька","Chernivtsi")</f>
        <v>Чернівецька</v>
      </c>
      <c r="C29" s="8" t="s">
        <v>0</v>
      </c>
      <c r="D29" s="8" t="s">
        <v>0</v>
      </c>
      <c r="E29" s="8" t="s">
        <v>0</v>
      </c>
      <c r="F29" s="8" t="s">
        <v>0</v>
      </c>
      <c r="G29" s="8" t="s">
        <v>0</v>
      </c>
      <c r="H29" s="8" t="s">
        <v>0</v>
      </c>
      <c r="I29" s="8" t="s">
        <v>0</v>
      </c>
      <c r="J29" s="8" t="s">
        <v>0</v>
      </c>
      <c r="K29" s="8" t="s">
        <v>0</v>
      </c>
      <c r="L29" s="8" t="s">
        <v>0</v>
      </c>
      <c r="M29" s="8" t="s">
        <v>0</v>
      </c>
      <c r="N29" s="8" t="s">
        <v>0</v>
      </c>
      <c r="O29" s="8" t="s">
        <v>0</v>
      </c>
      <c r="P29" s="8" t="s">
        <v>0</v>
      </c>
      <c r="Q29" s="8" t="s">
        <v>0</v>
      </c>
      <c r="R29" s="8" t="s">
        <v>0</v>
      </c>
      <c r="S29" s="8" t="s">
        <v>0</v>
      </c>
      <c r="T29" s="8" t="s">
        <v>0</v>
      </c>
      <c r="U29" s="8" t="s">
        <v>0</v>
      </c>
      <c r="V29" s="8" t="s">
        <v>0</v>
      </c>
      <c r="W29" s="8" t="s">
        <v>0</v>
      </c>
      <c r="X29" s="8" t="s">
        <v>0</v>
      </c>
      <c r="Y29" s="8" t="s">
        <v>0</v>
      </c>
      <c r="Z29" s="8" t="s">
        <v>0</v>
      </c>
      <c r="AA29" s="8" t="s">
        <v>0</v>
      </c>
      <c r="AB29" s="8" t="s">
        <v>0</v>
      </c>
      <c r="AC29" s="8" t="s">
        <v>0</v>
      </c>
      <c r="AD29" s="8" t="s">
        <v>0</v>
      </c>
      <c r="AE29" s="8" t="s">
        <v>0</v>
      </c>
      <c r="AF29" s="8" t="s">
        <v>0</v>
      </c>
      <c r="AG29" s="8" t="s">
        <v>0</v>
      </c>
      <c r="AH29" s="8" t="s">
        <v>0</v>
      </c>
      <c r="AI29" s="8" t="s">
        <v>0</v>
      </c>
      <c r="AJ29" s="8" t="s">
        <v>0</v>
      </c>
      <c r="AK29" s="8" t="s">
        <v>0</v>
      </c>
      <c r="AL29" s="8" t="s">
        <v>0</v>
      </c>
      <c r="AM29" s="8" t="s">
        <v>0</v>
      </c>
      <c r="AN29" s="8" t="s">
        <v>0</v>
      </c>
      <c r="AO29" s="8" t="s">
        <v>0</v>
      </c>
      <c r="AP29" s="8" t="s">
        <v>0</v>
      </c>
      <c r="AQ29" s="8" t="s">
        <v>0</v>
      </c>
      <c r="AR29" s="8" t="s">
        <v>0</v>
      </c>
      <c r="AS29" s="8" t="s">
        <v>0</v>
      </c>
      <c r="AT29" s="8" t="s">
        <v>0</v>
      </c>
      <c r="AU29" s="8" t="s">
        <v>0</v>
      </c>
      <c r="AV29" s="8" t="s">
        <v>0</v>
      </c>
      <c r="AW29" s="8" t="s">
        <v>0</v>
      </c>
      <c r="AX29" s="8" t="s">
        <v>0</v>
      </c>
      <c r="AY29" s="8">
        <v>102.1</v>
      </c>
      <c r="AZ29" s="8">
        <v>102.6</v>
      </c>
      <c r="BA29" s="8">
        <v>100.7</v>
      </c>
      <c r="BB29" s="8">
        <v>100.3</v>
      </c>
      <c r="BC29" s="8">
        <v>101.2</v>
      </c>
      <c r="BD29" s="8">
        <v>101.5</v>
      </c>
      <c r="BE29" s="8">
        <v>107.6</v>
      </c>
      <c r="BF29" s="8">
        <v>105.1</v>
      </c>
      <c r="BG29" s="8">
        <v>101.7</v>
      </c>
      <c r="BH29" s="8">
        <v>101.5</v>
      </c>
      <c r="BI29" s="8">
        <v>101.4</v>
      </c>
      <c r="BJ29" s="8">
        <v>101</v>
      </c>
      <c r="BK29" s="8">
        <v>100</v>
      </c>
      <c r="BL29" s="8">
        <v>101.4</v>
      </c>
      <c r="BM29" s="8">
        <v>102.1</v>
      </c>
      <c r="BN29" s="8">
        <v>101.7</v>
      </c>
      <c r="BO29" s="8">
        <v>100.4</v>
      </c>
      <c r="BP29" s="8">
        <v>100.6</v>
      </c>
      <c r="BQ29" s="8">
        <v>101.1</v>
      </c>
      <c r="BR29" s="8">
        <v>101.2</v>
      </c>
      <c r="BS29" s="8">
        <v>103.8</v>
      </c>
      <c r="BT29" s="8">
        <v>102.8</v>
      </c>
      <c r="BU29" s="8">
        <v>103</v>
      </c>
      <c r="BV29" s="8">
        <v>103.5</v>
      </c>
      <c r="BW29" s="8">
        <v>100.1</v>
      </c>
      <c r="BX29" s="8">
        <v>97.4</v>
      </c>
      <c r="BY29" s="8">
        <v>97.2</v>
      </c>
      <c r="BZ29" s="8">
        <v>100</v>
      </c>
      <c r="CA29" s="8">
        <v>100.5</v>
      </c>
      <c r="CB29" s="8">
        <v>101</v>
      </c>
      <c r="CC29" s="8">
        <v>99</v>
      </c>
      <c r="CD29" s="8">
        <v>105.9</v>
      </c>
      <c r="CE29" s="8">
        <v>107.1</v>
      </c>
      <c r="CF29" s="8">
        <v>105.3</v>
      </c>
      <c r="CG29" s="8">
        <v>105.7</v>
      </c>
      <c r="CH29" s="8">
        <v>104.2</v>
      </c>
      <c r="CI29" s="8">
        <v>97.2</v>
      </c>
      <c r="CJ29" s="8">
        <v>98.4</v>
      </c>
      <c r="CK29" s="8">
        <v>99.2</v>
      </c>
      <c r="CL29" s="8">
        <v>97.1</v>
      </c>
      <c r="CM29" s="8">
        <v>96.5</v>
      </c>
      <c r="CN29" s="8">
        <v>96.6</v>
      </c>
      <c r="CO29" s="8">
        <v>102.5</v>
      </c>
      <c r="CP29" s="8">
        <v>96.6</v>
      </c>
      <c r="CQ29" s="8">
        <v>93.6</v>
      </c>
      <c r="CR29" s="8">
        <v>92.4</v>
      </c>
      <c r="CS29" s="8">
        <v>93</v>
      </c>
      <c r="CT29" s="8">
        <v>94.4</v>
      </c>
      <c r="CU29" s="8">
        <v>96.5</v>
      </c>
      <c r="CV29" s="8">
        <v>97.3</v>
      </c>
      <c r="CW29" s="18">
        <v>97.7</v>
      </c>
      <c r="CX29" s="8">
        <v>98.1</v>
      </c>
      <c r="CY29" s="18">
        <v>99.1</v>
      </c>
      <c r="CZ29" s="18">
        <v>100.4</v>
      </c>
      <c r="DA29" s="18">
        <v>99.3</v>
      </c>
      <c r="DB29" s="8">
        <v>100.1</v>
      </c>
      <c r="DC29" s="18">
        <v>101.3</v>
      </c>
      <c r="DD29" s="8">
        <v>101</v>
      </c>
      <c r="DE29" s="18">
        <v>101.6</v>
      </c>
      <c r="DF29" s="8">
        <v>100</v>
      </c>
      <c r="DG29" s="8">
        <v>94.3</v>
      </c>
      <c r="DH29" s="18">
        <v>94.2</v>
      </c>
      <c r="DI29" s="18">
        <v>95.2</v>
      </c>
      <c r="DJ29" s="8">
        <v>95.5</v>
      </c>
      <c r="DK29" s="18">
        <v>95.6</v>
      </c>
      <c r="DL29" s="59">
        <v>98</v>
      </c>
      <c r="DM29" s="58">
        <v>101.5</v>
      </c>
      <c r="DN29" s="8">
        <v>102.3</v>
      </c>
      <c r="DO29" s="58">
        <v>103.2</v>
      </c>
      <c r="DP29" s="58">
        <v>105.6</v>
      </c>
      <c r="DQ29" s="18">
        <v>105.4</v>
      </c>
      <c r="DR29" s="18">
        <v>105.1</v>
      </c>
      <c r="DS29" s="18">
        <v>99.4</v>
      </c>
      <c r="DT29" s="18">
        <v>99.8</v>
      </c>
      <c r="DU29" s="18">
        <v>98.8</v>
      </c>
      <c r="DV29" s="18">
        <v>99.1</v>
      </c>
      <c r="DW29" s="18">
        <v>100.2</v>
      </c>
      <c r="DX29" s="58">
        <v>101.5</v>
      </c>
      <c r="DY29" s="58">
        <v>97.6</v>
      </c>
      <c r="DZ29" s="18">
        <v>99.8</v>
      </c>
      <c r="EA29" s="18">
        <v>103.8</v>
      </c>
      <c r="EB29" s="18">
        <v>106.1</v>
      </c>
      <c r="EC29" s="18">
        <v>106.3</v>
      </c>
      <c r="ED29" s="18">
        <v>105.3</v>
      </c>
      <c r="EE29" s="18">
        <v>103.7</v>
      </c>
      <c r="EF29" s="18">
        <v>103.1</v>
      </c>
      <c r="EG29" s="18">
        <v>103.7</v>
      </c>
      <c r="EH29" s="18">
        <v>102.5</v>
      </c>
      <c r="EI29" s="18">
        <v>102</v>
      </c>
      <c r="EJ29" s="18">
        <v>100</v>
      </c>
      <c r="EK29" s="18">
        <v>104</v>
      </c>
      <c r="EL29" s="18">
        <v>100.2</v>
      </c>
      <c r="EM29" s="18">
        <v>97</v>
      </c>
      <c r="EN29" s="18">
        <v>97</v>
      </c>
      <c r="EO29" s="18">
        <v>99.2</v>
      </c>
      <c r="EP29" s="18">
        <v>98.1</v>
      </c>
      <c r="EQ29" s="18">
        <v>102.5</v>
      </c>
      <c r="ER29" s="18">
        <v>101.7</v>
      </c>
      <c r="ES29" s="18">
        <v>98.8</v>
      </c>
      <c r="ET29" s="18">
        <v>98.4</v>
      </c>
      <c r="EU29" s="18">
        <v>98.1</v>
      </c>
      <c r="EV29" s="18">
        <v>98.2</v>
      </c>
      <c r="EW29" s="18">
        <v>92.8</v>
      </c>
      <c r="EX29" s="18">
        <v>96.7</v>
      </c>
      <c r="EY29" s="18">
        <v>97.8</v>
      </c>
      <c r="EZ29" s="18">
        <v>98.3</v>
      </c>
      <c r="FA29" s="18">
        <v>99.2</v>
      </c>
      <c r="FB29" s="18">
        <v>100.6</v>
      </c>
      <c r="FC29" s="18">
        <v>86.3</v>
      </c>
      <c r="FD29" s="18">
        <v>85.9</v>
      </c>
      <c r="FE29" s="18">
        <v>87.5</v>
      </c>
      <c r="FF29" s="18">
        <v>89.2</v>
      </c>
      <c r="FG29" s="18">
        <v>90.4</v>
      </c>
      <c r="FH29" s="18">
        <v>91.8</v>
      </c>
      <c r="FI29" s="18">
        <v>94.5</v>
      </c>
      <c r="FJ29" s="18">
        <v>98.5</v>
      </c>
      <c r="FK29" s="18">
        <v>101.5</v>
      </c>
      <c r="FL29" s="18">
        <v>106.6</v>
      </c>
      <c r="FM29" s="18">
        <v>109.1</v>
      </c>
      <c r="FN29" s="18">
        <v>110</v>
      </c>
      <c r="FO29" s="18">
        <v>98.9</v>
      </c>
      <c r="GM29" s="13" t="s">
        <v>0</v>
      </c>
      <c r="GN29" s="13" t="s">
        <v>0</v>
      </c>
      <c r="GO29" s="13" t="s">
        <v>0</v>
      </c>
      <c r="GP29" s="13" t="s">
        <v>0</v>
      </c>
      <c r="GQ29" s="13" t="s">
        <v>0</v>
      </c>
      <c r="GR29" s="13" t="s">
        <v>0</v>
      </c>
      <c r="GS29" s="13" t="s">
        <v>0</v>
      </c>
      <c r="GT29" s="13" t="s">
        <v>0</v>
      </c>
      <c r="GU29" s="13" t="s">
        <v>0</v>
      </c>
      <c r="GV29" s="13" t="s">
        <v>0</v>
      </c>
      <c r="GW29" s="13" t="s">
        <v>0</v>
      </c>
      <c r="GX29" s="13" t="s">
        <v>0</v>
      </c>
      <c r="GY29" s="64" t="s">
        <v>169</v>
      </c>
      <c r="GZ29" s="64" t="s">
        <v>286</v>
      </c>
      <c r="HA29" s="64" t="s">
        <v>287</v>
      </c>
      <c r="HB29" s="64" t="s">
        <v>288</v>
      </c>
      <c r="HC29" s="64" t="s">
        <v>289</v>
      </c>
      <c r="HD29" s="64" t="s">
        <v>290</v>
      </c>
      <c r="HE29" s="64" t="s">
        <v>291</v>
      </c>
      <c r="HF29" s="64" t="s">
        <v>169</v>
      </c>
      <c r="HG29" s="64" t="s">
        <v>292</v>
      </c>
      <c r="HH29" s="64" t="s">
        <v>173</v>
      </c>
      <c r="HI29" s="64" t="s">
        <v>269</v>
      </c>
      <c r="HJ29" s="59">
        <v>97.3</v>
      </c>
      <c r="HK29" s="59">
        <v>82.9</v>
      </c>
    </row>
    <row r="30" spans="1:219" ht="16.8" thickTop="1" thickBot="1" x14ac:dyDescent="0.3">
      <c r="A30" s="81"/>
      <c r="B30" s="55" t="str">
        <f>IF('0'!A1=1,"Чернігівська","Chernihiv")</f>
        <v>Чернігівська</v>
      </c>
      <c r="C30" s="8" t="s">
        <v>0</v>
      </c>
      <c r="D30" s="8" t="s">
        <v>0</v>
      </c>
      <c r="E30" s="8" t="s">
        <v>0</v>
      </c>
      <c r="F30" s="8" t="s">
        <v>0</v>
      </c>
      <c r="G30" s="8" t="s">
        <v>0</v>
      </c>
      <c r="H30" s="8" t="s">
        <v>0</v>
      </c>
      <c r="I30" s="8" t="s">
        <v>0</v>
      </c>
      <c r="J30" s="8" t="s">
        <v>0</v>
      </c>
      <c r="K30" s="8" t="s">
        <v>0</v>
      </c>
      <c r="L30" s="8" t="s">
        <v>0</v>
      </c>
      <c r="M30" s="8" t="s">
        <v>0</v>
      </c>
      <c r="N30" s="8" t="s">
        <v>0</v>
      </c>
      <c r="O30" s="8" t="s">
        <v>0</v>
      </c>
      <c r="P30" s="8" t="s">
        <v>0</v>
      </c>
      <c r="Q30" s="8" t="s">
        <v>0</v>
      </c>
      <c r="R30" s="8" t="s">
        <v>0</v>
      </c>
      <c r="S30" s="8" t="s">
        <v>0</v>
      </c>
      <c r="T30" s="8" t="s">
        <v>0</v>
      </c>
      <c r="U30" s="8" t="s">
        <v>0</v>
      </c>
      <c r="V30" s="8" t="s">
        <v>0</v>
      </c>
      <c r="W30" s="8" t="s">
        <v>0</v>
      </c>
      <c r="X30" s="8" t="s">
        <v>0</v>
      </c>
      <c r="Y30" s="8" t="s">
        <v>0</v>
      </c>
      <c r="Z30" s="8" t="s">
        <v>0</v>
      </c>
      <c r="AA30" s="8" t="s">
        <v>0</v>
      </c>
      <c r="AB30" s="8" t="s">
        <v>0</v>
      </c>
      <c r="AC30" s="8" t="s">
        <v>0</v>
      </c>
      <c r="AD30" s="8" t="s">
        <v>0</v>
      </c>
      <c r="AE30" s="8" t="s">
        <v>0</v>
      </c>
      <c r="AF30" s="8" t="s">
        <v>0</v>
      </c>
      <c r="AG30" s="8" t="s">
        <v>0</v>
      </c>
      <c r="AH30" s="8" t="s">
        <v>0</v>
      </c>
      <c r="AI30" s="8" t="s">
        <v>0</v>
      </c>
      <c r="AJ30" s="8" t="s">
        <v>0</v>
      </c>
      <c r="AK30" s="8" t="s">
        <v>0</v>
      </c>
      <c r="AL30" s="8" t="s">
        <v>0</v>
      </c>
      <c r="AM30" s="8" t="s">
        <v>0</v>
      </c>
      <c r="AN30" s="8" t="s">
        <v>0</v>
      </c>
      <c r="AO30" s="8" t="s">
        <v>0</v>
      </c>
      <c r="AP30" s="8" t="s">
        <v>0</v>
      </c>
      <c r="AQ30" s="8" t="s">
        <v>0</v>
      </c>
      <c r="AR30" s="8" t="s">
        <v>0</v>
      </c>
      <c r="AS30" s="8" t="s">
        <v>0</v>
      </c>
      <c r="AT30" s="8" t="s">
        <v>0</v>
      </c>
      <c r="AU30" s="8" t="s">
        <v>0</v>
      </c>
      <c r="AV30" s="8" t="s">
        <v>0</v>
      </c>
      <c r="AW30" s="8" t="s">
        <v>0</v>
      </c>
      <c r="AX30" s="8" t="s">
        <v>0</v>
      </c>
      <c r="AY30" s="8">
        <v>100.6</v>
      </c>
      <c r="AZ30" s="8">
        <v>103.5</v>
      </c>
      <c r="BA30" s="8">
        <v>100.7</v>
      </c>
      <c r="BB30" s="8">
        <v>100.9</v>
      </c>
      <c r="BC30" s="8">
        <v>100</v>
      </c>
      <c r="BD30" s="8">
        <v>100.8</v>
      </c>
      <c r="BE30" s="8">
        <v>113.2</v>
      </c>
      <c r="BF30" s="8">
        <v>101.8</v>
      </c>
      <c r="BG30" s="8">
        <v>102.4</v>
      </c>
      <c r="BH30" s="8">
        <v>104.8</v>
      </c>
      <c r="BI30" s="8">
        <v>104.5</v>
      </c>
      <c r="BJ30" s="8">
        <v>108.2</v>
      </c>
      <c r="BK30" s="8">
        <v>104.8</v>
      </c>
      <c r="BL30" s="8">
        <v>102.7</v>
      </c>
      <c r="BM30" s="8">
        <v>101.6</v>
      </c>
      <c r="BN30" s="8">
        <v>102.5</v>
      </c>
      <c r="BO30" s="8">
        <v>101.9</v>
      </c>
      <c r="BP30" s="8">
        <v>102.5</v>
      </c>
      <c r="BQ30" s="8">
        <v>100.9</v>
      </c>
      <c r="BR30" s="8">
        <v>100.3</v>
      </c>
      <c r="BS30" s="8">
        <v>100</v>
      </c>
      <c r="BT30" s="8">
        <v>103.4</v>
      </c>
      <c r="BU30" s="8">
        <v>103.3</v>
      </c>
      <c r="BV30" s="8">
        <v>102.8</v>
      </c>
      <c r="BW30" s="8">
        <v>105.5</v>
      </c>
      <c r="BX30" s="8">
        <v>104</v>
      </c>
      <c r="BY30" s="8">
        <v>100.6</v>
      </c>
      <c r="BZ30" s="8">
        <v>101.1</v>
      </c>
      <c r="CA30" s="8">
        <v>100.5</v>
      </c>
      <c r="CB30" s="8">
        <v>97.3</v>
      </c>
      <c r="CC30" s="8">
        <v>101.9</v>
      </c>
      <c r="CD30" s="8">
        <v>106.1</v>
      </c>
      <c r="CE30" s="8">
        <v>112.7</v>
      </c>
      <c r="CF30" s="8">
        <v>112.8</v>
      </c>
      <c r="CG30" s="8">
        <v>112.5</v>
      </c>
      <c r="CH30" s="8">
        <v>107.5</v>
      </c>
      <c r="CI30" s="8">
        <v>97</v>
      </c>
      <c r="CJ30" s="8">
        <v>96.4</v>
      </c>
      <c r="CK30" s="8">
        <v>95.1</v>
      </c>
      <c r="CL30" s="8">
        <v>94.3</v>
      </c>
      <c r="CM30" s="8">
        <v>94</v>
      </c>
      <c r="CN30" s="8">
        <v>93.3</v>
      </c>
      <c r="CO30" s="8">
        <v>81.3</v>
      </c>
      <c r="CP30" s="8">
        <v>91</v>
      </c>
      <c r="CQ30" s="8">
        <v>90.9</v>
      </c>
      <c r="CR30" s="8">
        <v>95.1</v>
      </c>
      <c r="CS30" s="8">
        <v>95.1</v>
      </c>
      <c r="CT30" s="8">
        <v>98</v>
      </c>
      <c r="CU30" s="8">
        <v>96</v>
      </c>
      <c r="CV30" s="8">
        <v>98.2</v>
      </c>
      <c r="CW30" s="18">
        <v>100</v>
      </c>
      <c r="CX30" s="8">
        <v>100.8</v>
      </c>
      <c r="CY30" s="18">
        <v>100.9</v>
      </c>
      <c r="CZ30" s="18">
        <v>101.3</v>
      </c>
      <c r="DA30" s="18">
        <v>107.1</v>
      </c>
      <c r="DB30" s="8">
        <v>101.5</v>
      </c>
      <c r="DC30" s="18">
        <v>97.8</v>
      </c>
      <c r="DD30" s="8">
        <v>97.7</v>
      </c>
      <c r="DE30" s="18">
        <v>97.7</v>
      </c>
      <c r="DF30" s="8">
        <v>104.5</v>
      </c>
      <c r="DG30" s="8">
        <v>101</v>
      </c>
      <c r="DH30" s="18">
        <v>99.1</v>
      </c>
      <c r="DI30" s="18">
        <v>98.9</v>
      </c>
      <c r="DJ30" s="8">
        <v>97.9</v>
      </c>
      <c r="DK30" s="18">
        <v>97.5</v>
      </c>
      <c r="DL30" s="59">
        <v>97.5</v>
      </c>
      <c r="DM30" s="58">
        <v>97.4</v>
      </c>
      <c r="DN30" s="8">
        <v>103.4</v>
      </c>
      <c r="DO30" s="58">
        <v>105.2</v>
      </c>
      <c r="DP30" s="58">
        <v>104</v>
      </c>
      <c r="DQ30" s="18">
        <v>103.9</v>
      </c>
      <c r="DR30" s="18">
        <v>104.7</v>
      </c>
      <c r="DS30" s="18">
        <v>99.4</v>
      </c>
      <c r="DT30" s="18">
        <v>99.5</v>
      </c>
      <c r="DU30" s="18">
        <v>99.1</v>
      </c>
      <c r="DV30" s="18">
        <v>99.1</v>
      </c>
      <c r="DW30" s="18">
        <v>99.2</v>
      </c>
      <c r="DX30" s="58">
        <v>98.2</v>
      </c>
      <c r="DY30" s="58">
        <v>94.4</v>
      </c>
      <c r="DZ30" s="18">
        <v>94.5</v>
      </c>
      <c r="EA30" s="18">
        <v>108.3</v>
      </c>
      <c r="EB30" s="18">
        <v>118.4</v>
      </c>
      <c r="EC30" s="18">
        <v>118</v>
      </c>
      <c r="ED30" s="18">
        <v>111.1</v>
      </c>
      <c r="EE30" s="18">
        <v>100.9</v>
      </c>
      <c r="EF30" s="18">
        <v>101.8</v>
      </c>
      <c r="EG30" s="18">
        <v>100.4</v>
      </c>
      <c r="EH30" s="18">
        <v>100.3</v>
      </c>
      <c r="EI30" s="18">
        <v>100</v>
      </c>
      <c r="EJ30" s="18">
        <v>99.7</v>
      </c>
      <c r="EK30" s="18">
        <v>125.9</v>
      </c>
      <c r="EL30" s="18">
        <v>96.5</v>
      </c>
      <c r="EM30" s="18">
        <v>99.5</v>
      </c>
      <c r="EN30" s="18">
        <v>102.1</v>
      </c>
      <c r="EO30" s="18">
        <v>102</v>
      </c>
      <c r="EP30" s="18">
        <v>97.5</v>
      </c>
      <c r="EQ30" s="18">
        <v>100.9</v>
      </c>
      <c r="ER30" s="18">
        <v>99.2</v>
      </c>
      <c r="ES30" s="18">
        <v>98.8</v>
      </c>
      <c r="ET30" s="18">
        <v>96.3</v>
      </c>
      <c r="EU30" s="18"/>
      <c r="EV30" s="8">
        <v>92.3</v>
      </c>
      <c r="EW30" s="8">
        <v>87.1</v>
      </c>
      <c r="EX30" s="8">
        <v>96.6</v>
      </c>
      <c r="EY30" s="8">
        <v>85</v>
      </c>
      <c r="EZ30" s="8">
        <v>91.2</v>
      </c>
      <c r="FA30" s="8">
        <v>97.6</v>
      </c>
      <c r="FB30" s="8">
        <v>104.7</v>
      </c>
      <c r="FC30" s="8">
        <v>94.7</v>
      </c>
      <c r="FD30" s="8">
        <v>94.4</v>
      </c>
      <c r="FE30" s="8">
        <v>94.5</v>
      </c>
      <c r="FF30" s="8">
        <v>94.5</v>
      </c>
      <c r="FG30" s="8">
        <v>94.7</v>
      </c>
      <c r="FH30" s="8">
        <v>95.5</v>
      </c>
      <c r="FI30" s="8">
        <v>98.3</v>
      </c>
      <c r="FJ30" s="8">
        <v>102.2</v>
      </c>
      <c r="FK30" s="8">
        <v>86.5</v>
      </c>
      <c r="FL30" s="8">
        <v>99.9</v>
      </c>
      <c r="FM30" s="8">
        <v>106.6</v>
      </c>
      <c r="FN30" s="8">
        <v>102.4</v>
      </c>
      <c r="FO30" s="8">
        <v>105.5</v>
      </c>
      <c r="GM30" s="13" t="s">
        <v>0</v>
      </c>
      <c r="GN30" s="13" t="s">
        <v>0</v>
      </c>
      <c r="GO30" s="13" t="s">
        <v>0</v>
      </c>
      <c r="GP30" s="13" t="s">
        <v>0</v>
      </c>
      <c r="GQ30" s="13" t="s">
        <v>0</v>
      </c>
      <c r="GR30" s="13" t="s">
        <v>0</v>
      </c>
      <c r="GS30" s="13" t="s">
        <v>0</v>
      </c>
      <c r="GT30" s="13" t="s">
        <v>0</v>
      </c>
      <c r="GU30" s="13" t="s">
        <v>0</v>
      </c>
      <c r="GV30" s="13" t="s">
        <v>0</v>
      </c>
      <c r="GW30" s="13" t="s">
        <v>0</v>
      </c>
      <c r="GX30" s="13" t="s">
        <v>0</v>
      </c>
      <c r="GY30" s="64" t="s">
        <v>259</v>
      </c>
      <c r="GZ30" s="64" t="s">
        <v>127</v>
      </c>
      <c r="HA30" s="64" t="s">
        <v>293</v>
      </c>
      <c r="HB30" s="64" t="s">
        <v>269</v>
      </c>
      <c r="HC30" s="64" t="s">
        <v>294</v>
      </c>
      <c r="HD30" s="64">
        <v>94</v>
      </c>
      <c r="HE30" s="64">
        <v>69</v>
      </c>
      <c r="HF30" s="64" t="s">
        <v>207</v>
      </c>
      <c r="HG30" s="64" t="s">
        <v>295</v>
      </c>
      <c r="HH30" s="64" t="s">
        <v>296</v>
      </c>
      <c r="HI30" s="64" t="s">
        <v>297</v>
      </c>
      <c r="HJ30" s="59">
        <v>104.1</v>
      </c>
      <c r="HK30" s="59">
        <v>98.4</v>
      </c>
    </row>
    <row r="31" spans="1:219" ht="16.8" thickTop="1" thickBot="1" x14ac:dyDescent="0.3">
      <c r="A31" s="81"/>
      <c r="B31" s="55" t="str">
        <f>IF('0'!A1=1,"м. Київ","Kyiv city")</f>
        <v>м. Київ</v>
      </c>
      <c r="C31" s="8" t="s">
        <v>0</v>
      </c>
      <c r="D31" s="8" t="s">
        <v>0</v>
      </c>
      <c r="E31" s="8" t="s">
        <v>0</v>
      </c>
      <c r="F31" s="8" t="s">
        <v>0</v>
      </c>
      <c r="G31" s="8" t="s">
        <v>0</v>
      </c>
      <c r="H31" s="8" t="s">
        <v>0</v>
      </c>
      <c r="I31" s="8" t="s">
        <v>0</v>
      </c>
      <c r="J31" s="8" t="s">
        <v>0</v>
      </c>
      <c r="K31" s="8" t="s">
        <v>0</v>
      </c>
      <c r="L31" s="8" t="s">
        <v>0</v>
      </c>
      <c r="M31" s="8" t="s">
        <v>0</v>
      </c>
      <c r="N31" s="8" t="s">
        <v>0</v>
      </c>
      <c r="O31" s="8" t="s">
        <v>0</v>
      </c>
      <c r="P31" s="8" t="s">
        <v>0</v>
      </c>
      <c r="Q31" s="8" t="s">
        <v>0</v>
      </c>
      <c r="R31" s="8" t="s">
        <v>0</v>
      </c>
      <c r="S31" s="8" t="s">
        <v>0</v>
      </c>
      <c r="T31" s="8" t="s">
        <v>0</v>
      </c>
      <c r="U31" s="8" t="s">
        <v>0</v>
      </c>
      <c r="V31" s="8" t="s">
        <v>0</v>
      </c>
      <c r="W31" s="8" t="s">
        <v>0</v>
      </c>
      <c r="X31" s="8" t="s">
        <v>0</v>
      </c>
      <c r="Y31" s="8" t="s">
        <v>0</v>
      </c>
      <c r="Z31" s="8" t="s">
        <v>0</v>
      </c>
      <c r="AA31" s="8" t="s">
        <v>0</v>
      </c>
      <c r="AB31" s="8" t="s">
        <v>0</v>
      </c>
      <c r="AC31" s="8" t="s">
        <v>0</v>
      </c>
      <c r="AD31" s="8" t="s">
        <v>0</v>
      </c>
      <c r="AE31" s="8" t="s">
        <v>0</v>
      </c>
      <c r="AF31" s="8" t="s">
        <v>0</v>
      </c>
      <c r="AG31" s="8" t="s">
        <v>0</v>
      </c>
      <c r="AH31" s="8" t="s">
        <v>0</v>
      </c>
      <c r="AI31" s="8" t="s">
        <v>0</v>
      </c>
      <c r="AJ31" s="8" t="s">
        <v>0</v>
      </c>
      <c r="AK31" s="8" t="s">
        <v>0</v>
      </c>
      <c r="AL31" s="8" t="s">
        <v>0</v>
      </c>
      <c r="AM31" s="8" t="s">
        <v>0</v>
      </c>
      <c r="AN31" s="8" t="s">
        <v>0</v>
      </c>
      <c r="AO31" s="8" t="s">
        <v>0</v>
      </c>
      <c r="AP31" s="8" t="s">
        <v>0</v>
      </c>
      <c r="AQ31" s="8" t="s">
        <v>0</v>
      </c>
      <c r="AR31" s="8" t="s">
        <v>0</v>
      </c>
      <c r="AS31" s="8" t="s">
        <v>0</v>
      </c>
      <c r="AT31" s="8" t="s">
        <v>0</v>
      </c>
      <c r="AU31" s="8" t="s">
        <v>0</v>
      </c>
      <c r="AV31" s="8" t="s">
        <v>0</v>
      </c>
      <c r="AW31" s="8" t="s">
        <v>0</v>
      </c>
      <c r="AX31" s="8" t="s">
        <v>0</v>
      </c>
      <c r="AY31" s="8" t="s">
        <v>0</v>
      </c>
      <c r="AZ31" s="8" t="s">
        <v>0</v>
      </c>
      <c r="BA31" s="8" t="s">
        <v>0</v>
      </c>
      <c r="BB31" s="8" t="s">
        <v>0</v>
      </c>
      <c r="BC31" s="8" t="s">
        <v>0</v>
      </c>
      <c r="BD31" s="8" t="s">
        <v>0</v>
      </c>
      <c r="BE31" s="8" t="s">
        <v>0</v>
      </c>
      <c r="BF31" s="8" t="s">
        <v>0</v>
      </c>
      <c r="BG31" s="8" t="s">
        <v>0</v>
      </c>
      <c r="BH31" s="8" t="s">
        <v>0</v>
      </c>
      <c r="BI31" s="8" t="s">
        <v>0</v>
      </c>
      <c r="BJ31" s="8" t="s">
        <v>0</v>
      </c>
      <c r="BK31" s="8" t="s">
        <v>0</v>
      </c>
      <c r="BL31" s="8" t="s">
        <v>0</v>
      </c>
      <c r="BM31" s="8" t="s">
        <v>0</v>
      </c>
      <c r="BN31" s="8" t="s">
        <v>0</v>
      </c>
      <c r="BO31" s="8" t="s">
        <v>0</v>
      </c>
      <c r="BP31" s="8" t="s">
        <v>0</v>
      </c>
      <c r="BQ31" s="8" t="s">
        <v>0</v>
      </c>
      <c r="BR31" s="8" t="s">
        <v>0</v>
      </c>
      <c r="BS31" s="8" t="s">
        <v>0</v>
      </c>
      <c r="BT31" s="8" t="s">
        <v>0</v>
      </c>
      <c r="BU31" s="8" t="s">
        <v>0</v>
      </c>
      <c r="BV31" s="8">
        <v>104.9</v>
      </c>
      <c r="BW31" s="8" t="s">
        <v>0</v>
      </c>
      <c r="BX31" s="8" t="s">
        <v>0</v>
      </c>
      <c r="BY31" s="8" t="s">
        <v>0</v>
      </c>
      <c r="BZ31" s="8" t="s">
        <v>0</v>
      </c>
      <c r="CA31" s="8" t="s">
        <v>0</v>
      </c>
      <c r="CB31" s="8" t="s">
        <v>0</v>
      </c>
      <c r="CC31" s="8" t="s">
        <v>0</v>
      </c>
      <c r="CD31" s="8" t="s">
        <v>0</v>
      </c>
      <c r="CE31" s="8" t="s">
        <v>0</v>
      </c>
      <c r="CF31" s="8" t="s">
        <v>0</v>
      </c>
      <c r="CG31" s="8" t="s">
        <v>0</v>
      </c>
      <c r="CH31" s="8" t="s">
        <v>0</v>
      </c>
      <c r="CI31" s="8" t="s">
        <v>0</v>
      </c>
      <c r="CJ31" s="8" t="s">
        <v>0</v>
      </c>
      <c r="CK31" s="8" t="s">
        <v>0</v>
      </c>
      <c r="CL31" s="8" t="s">
        <v>0</v>
      </c>
      <c r="CM31" s="8" t="s">
        <v>0</v>
      </c>
      <c r="CN31" s="8" t="s">
        <v>0</v>
      </c>
      <c r="CO31" s="8" t="s">
        <v>0</v>
      </c>
      <c r="CP31" s="8" t="s">
        <v>0</v>
      </c>
      <c r="CQ31" s="8" t="s">
        <v>0</v>
      </c>
      <c r="CR31" s="8" t="s">
        <v>0</v>
      </c>
      <c r="CS31" s="8" t="s">
        <v>0</v>
      </c>
      <c r="CT31" s="8" t="s">
        <v>0</v>
      </c>
      <c r="CU31" s="8" t="s">
        <v>0</v>
      </c>
      <c r="CV31" s="8" t="s">
        <v>0</v>
      </c>
      <c r="CW31" s="8" t="s">
        <v>0</v>
      </c>
      <c r="CX31" s="8" t="s">
        <v>0</v>
      </c>
      <c r="CY31" s="8" t="s">
        <v>0</v>
      </c>
      <c r="CZ31" s="8" t="s">
        <v>0</v>
      </c>
      <c r="DA31" s="8" t="s">
        <v>0</v>
      </c>
      <c r="DB31" s="8" t="s">
        <v>0</v>
      </c>
      <c r="DC31" s="8" t="s">
        <v>0</v>
      </c>
      <c r="DD31" s="8" t="s">
        <v>0</v>
      </c>
      <c r="DE31" s="8" t="s">
        <v>0</v>
      </c>
      <c r="DF31" s="8" t="s">
        <v>0</v>
      </c>
      <c r="DG31" s="8" t="s">
        <v>0</v>
      </c>
      <c r="DH31" s="8" t="s">
        <v>0</v>
      </c>
      <c r="DI31" s="8" t="s">
        <v>0</v>
      </c>
      <c r="DJ31" s="8" t="s">
        <v>0</v>
      </c>
      <c r="DK31" s="8" t="s">
        <v>0</v>
      </c>
      <c r="DL31" s="8" t="s">
        <v>0</v>
      </c>
      <c r="DM31" s="8" t="s">
        <v>0</v>
      </c>
      <c r="DN31" s="8" t="s">
        <v>0</v>
      </c>
      <c r="DO31" s="8" t="s">
        <v>0</v>
      </c>
      <c r="DP31" s="8" t="s">
        <v>0</v>
      </c>
      <c r="DQ31" s="8" t="s">
        <v>0</v>
      </c>
      <c r="DR31" s="8" t="s">
        <v>0</v>
      </c>
      <c r="DS31" s="8" t="s">
        <v>0</v>
      </c>
      <c r="DT31" s="8" t="s">
        <v>0</v>
      </c>
      <c r="DU31" s="8" t="s">
        <v>0</v>
      </c>
      <c r="DV31" s="8" t="s">
        <v>0</v>
      </c>
      <c r="DW31" s="8" t="s">
        <v>0</v>
      </c>
      <c r="DX31" s="8" t="s">
        <v>0</v>
      </c>
      <c r="DY31" s="8" t="s">
        <v>0</v>
      </c>
      <c r="DZ31" s="8" t="s">
        <v>0</v>
      </c>
      <c r="EA31" s="8" t="s">
        <v>0</v>
      </c>
      <c r="EB31" s="8" t="s">
        <v>0</v>
      </c>
      <c r="EC31" s="8" t="s">
        <v>0</v>
      </c>
      <c r="ED31" s="8" t="s">
        <v>0</v>
      </c>
      <c r="EE31" s="8" t="s">
        <v>0</v>
      </c>
      <c r="EF31" s="8" t="s">
        <v>0</v>
      </c>
      <c r="EG31" s="8" t="s">
        <v>0</v>
      </c>
      <c r="EH31" s="8" t="s">
        <v>0</v>
      </c>
      <c r="EI31" s="8" t="s">
        <v>0</v>
      </c>
      <c r="EJ31" s="8" t="s">
        <v>0</v>
      </c>
      <c r="EK31" s="8" t="s">
        <v>0</v>
      </c>
      <c r="EL31" s="8" t="s">
        <v>0</v>
      </c>
      <c r="EM31" s="8" t="s">
        <v>0</v>
      </c>
      <c r="EN31" s="8" t="s">
        <v>0</v>
      </c>
      <c r="EO31" s="8" t="s">
        <v>0</v>
      </c>
      <c r="EP31" s="8" t="s">
        <v>0</v>
      </c>
      <c r="EQ31" s="8" t="s">
        <v>0</v>
      </c>
      <c r="ER31" s="8" t="s">
        <v>0</v>
      </c>
      <c r="ES31" s="8" t="s">
        <v>0</v>
      </c>
      <c r="ET31" s="8" t="s">
        <v>0</v>
      </c>
      <c r="EU31" s="8" t="s">
        <v>0</v>
      </c>
      <c r="EV31" s="8" t="s">
        <v>0</v>
      </c>
      <c r="EW31" s="8" t="s">
        <v>0</v>
      </c>
      <c r="EX31" s="8" t="s">
        <v>0</v>
      </c>
      <c r="EY31" s="8" t="s">
        <v>0</v>
      </c>
      <c r="EZ31" s="8" t="s">
        <v>0</v>
      </c>
      <c r="FA31" s="8" t="s">
        <v>0</v>
      </c>
      <c r="FB31" s="8" t="s">
        <v>0</v>
      </c>
      <c r="FC31" s="8" t="s">
        <v>0</v>
      </c>
      <c r="FD31" s="8" t="s">
        <v>0</v>
      </c>
      <c r="FE31" s="8" t="s">
        <v>0</v>
      </c>
      <c r="FF31" s="8" t="s">
        <v>0</v>
      </c>
      <c r="FG31" s="8" t="s">
        <v>0</v>
      </c>
      <c r="FH31" s="8" t="s">
        <v>0</v>
      </c>
      <c r="FI31" s="8" t="s">
        <v>0</v>
      </c>
      <c r="FJ31" s="8" t="s">
        <v>0</v>
      </c>
      <c r="FK31" s="8" t="s">
        <v>0</v>
      </c>
      <c r="FL31" s="8" t="s">
        <v>0</v>
      </c>
      <c r="FM31" s="8" t="s">
        <v>0</v>
      </c>
      <c r="FN31" s="8" t="s">
        <v>0</v>
      </c>
      <c r="FO31" s="8" t="s">
        <v>0</v>
      </c>
      <c r="GM31" s="13" t="s">
        <v>0</v>
      </c>
      <c r="GN31" s="13" t="s">
        <v>0</v>
      </c>
      <c r="GO31" s="13" t="s">
        <v>0</v>
      </c>
      <c r="GP31" s="13" t="s">
        <v>0</v>
      </c>
      <c r="GQ31" s="13" t="s">
        <v>0</v>
      </c>
      <c r="GR31" s="13" t="s">
        <v>0</v>
      </c>
      <c r="GS31" s="13" t="s">
        <v>0</v>
      </c>
      <c r="GT31" s="13" t="s">
        <v>0</v>
      </c>
      <c r="GU31" s="13" t="s">
        <v>0</v>
      </c>
      <c r="GV31" s="13" t="s">
        <v>0</v>
      </c>
      <c r="GW31" s="13" t="s">
        <v>0</v>
      </c>
      <c r="GX31" s="13" t="s">
        <v>0</v>
      </c>
      <c r="GY31" s="13" t="s">
        <v>0</v>
      </c>
      <c r="GZ31" s="13" t="s">
        <v>0</v>
      </c>
      <c r="HA31" s="13" t="s">
        <v>0</v>
      </c>
      <c r="HB31" s="13" t="s">
        <v>0</v>
      </c>
      <c r="HC31" s="13" t="s">
        <v>0</v>
      </c>
      <c r="HD31" s="13" t="s">
        <v>0</v>
      </c>
      <c r="HE31" s="13" t="s">
        <v>0</v>
      </c>
      <c r="HF31" s="13" t="s">
        <v>0</v>
      </c>
      <c r="HG31" s="13" t="s">
        <v>0</v>
      </c>
      <c r="HH31" s="13" t="s">
        <v>0</v>
      </c>
      <c r="HI31" s="13" t="s">
        <v>0</v>
      </c>
      <c r="HJ31" s="13" t="s">
        <v>0</v>
      </c>
      <c r="HK31" s="13" t="s">
        <v>0</v>
      </c>
    </row>
    <row r="32" spans="1:219" ht="16.8" thickTop="1" thickBot="1" x14ac:dyDescent="0.3">
      <c r="A32" s="82"/>
      <c r="B32" s="56" t="str">
        <f>IF('0'!A1=1,"м. Севастополь","Sevastopol city")</f>
        <v>м. Севастополь</v>
      </c>
      <c r="C32" s="14" t="s">
        <v>0</v>
      </c>
      <c r="D32" s="14" t="s">
        <v>0</v>
      </c>
      <c r="E32" s="14" t="s">
        <v>0</v>
      </c>
      <c r="F32" s="14" t="s">
        <v>0</v>
      </c>
      <c r="G32" s="14" t="s">
        <v>0</v>
      </c>
      <c r="H32" s="14" t="s">
        <v>0</v>
      </c>
      <c r="I32" s="14" t="s">
        <v>0</v>
      </c>
      <c r="J32" s="14" t="s">
        <v>0</v>
      </c>
      <c r="K32" s="14" t="s">
        <v>0</v>
      </c>
      <c r="L32" s="14" t="s">
        <v>0</v>
      </c>
      <c r="M32" s="14" t="s">
        <v>0</v>
      </c>
      <c r="N32" s="14" t="s">
        <v>0</v>
      </c>
      <c r="O32" s="14" t="s">
        <v>0</v>
      </c>
      <c r="P32" s="14" t="s">
        <v>0</v>
      </c>
      <c r="Q32" s="14" t="s">
        <v>0</v>
      </c>
      <c r="R32" s="14" t="s">
        <v>0</v>
      </c>
      <c r="S32" s="14" t="s">
        <v>0</v>
      </c>
      <c r="T32" s="14" t="s">
        <v>0</v>
      </c>
      <c r="U32" s="14" t="s">
        <v>0</v>
      </c>
      <c r="V32" s="14" t="s">
        <v>0</v>
      </c>
      <c r="W32" s="14" t="s">
        <v>0</v>
      </c>
      <c r="X32" s="14" t="s">
        <v>0</v>
      </c>
      <c r="Y32" s="14" t="s">
        <v>0</v>
      </c>
      <c r="Z32" s="14" t="s">
        <v>0</v>
      </c>
      <c r="AA32" s="14" t="s">
        <v>0</v>
      </c>
      <c r="AB32" s="14" t="s">
        <v>0</v>
      </c>
      <c r="AC32" s="14" t="s">
        <v>0</v>
      </c>
      <c r="AD32" s="14" t="s">
        <v>0</v>
      </c>
      <c r="AE32" s="14" t="s">
        <v>0</v>
      </c>
      <c r="AF32" s="14" t="s">
        <v>0</v>
      </c>
      <c r="AG32" s="14" t="s">
        <v>0</v>
      </c>
      <c r="AH32" s="14" t="s">
        <v>0</v>
      </c>
      <c r="AI32" s="14" t="s">
        <v>0</v>
      </c>
      <c r="AJ32" s="14" t="s">
        <v>0</v>
      </c>
      <c r="AK32" s="14" t="s">
        <v>0</v>
      </c>
      <c r="AL32" s="14" t="s">
        <v>0</v>
      </c>
      <c r="AM32" s="14" t="s">
        <v>0</v>
      </c>
      <c r="AN32" s="14" t="s">
        <v>0</v>
      </c>
      <c r="AO32" s="14" t="s">
        <v>0</v>
      </c>
      <c r="AP32" s="14" t="s">
        <v>0</v>
      </c>
      <c r="AQ32" s="14" t="s">
        <v>0</v>
      </c>
      <c r="AR32" s="14" t="s">
        <v>0</v>
      </c>
      <c r="AS32" s="14" t="s">
        <v>0</v>
      </c>
      <c r="AT32" s="14" t="s">
        <v>0</v>
      </c>
      <c r="AU32" s="14" t="s">
        <v>0</v>
      </c>
      <c r="AV32" s="14" t="s">
        <v>0</v>
      </c>
      <c r="AW32" s="14" t="s">
        <v>0</v>
      </c>
      <c r="AX32" s="14" t="s">
        <v>0</v>
      </c>
      <c r="AY32" s="14" t="s">
        <v>0</v>
      </c>
      <c r="AZ32" s="14" t="s">
        <v>0</v>
      </c>
      <c r="BA32" s="14" t="s">
        <v>0</v>
      </c>
      <c r="BB32" s="14" t="s">
        <v>0</v>
      </c>
      <c r="BC32" s="14" t="s">
        <v>0</v>
      </c>
      <c r="BD32" s="14" t="s">
        <v>0</v>
      </c>
      <c r="BE32" s="14" t="s">
        <v>0</v>
      </c>
      <c r="BF32" s="14" t="s">
        <v>0</v>
      </c>
      <c r="BG32" s="14" t="s">
        <v>0</v>
      </c>
      <c r="BH32" s="14" t="s">
        <v>0</v>
      </c>
      <c r="BI32" s="14" t="s">
        <v>0</v>
      </c>
      <c r="BJ32" s="14" t="s">
        <v>0</v>
      </c>
      <c r="BK32" s="14" t="s">
        <v>0</v>
      </c>
      <c r="BL32" s="14" t="s">
        <v>0</v>
      </c>
      <c r="BM32" s="14" t="s">
        <v>0</v>
      </c>
      <c r="BN32" s="14" t="s">
        <v>0</v>
      </c>
      <c r="BO32" s="14" t="s">
        <v>0</v>
      </c>
      <c r="BP32" s="14" t="s">
        <v>0</v>
      </c>
      <c r="BQ32" s="14" t="s">
        <v>0</v>
      </c>
      <c r="BR32" s="14" t="s">
        <v>0</v>
      </c>
      <c r="BS32" s="14" t="s">
        <v>0</v>
      </c>
      <c r="BT32" s="14" t="s">
        <v>0</v>
      </c>
      <c r="BU32" s="14" t="s">
        <v>0</v>
      </c>
      <c r="BV32" s="14" t="s">
        <v>0</v>
      </c>
      <c r="BW32" s="14" t="s">
        <v>0</v>
      </c>
      <c r="BX32" s="14" t="s">
        <v>0</v>
      </c>
      <c r="BY32" s="14" t="s">
        <v>0</v>
      </c>
      <c r="BZ32" s="14" t="s">
        <v>0</v>
      </c>
      <c r="CA32" s="14" t="s">
        <v>0</v>
      </c>
      <c r="CB32" s="14" t="s">
        <v>0</v>
      </c>
      <c r="CC32" s="14" t="s">
        <v>0</v>
      </c>
      <c r="CD32" s="14" t="s">
        <v>0</v>
      </c>
      <c r="CE32" s="14" t="s">
        <v>0</v>
      </c>
      <c r="CF32" s="14" t="s">
        <v>0</v>
      </c>
      <c r="CG32" s="14" t="s">
        <v>0</v>
      </c>
      <c r="CH32" s="14" t="s">
        <v>0</v>
      </c>
      <c r="CI32" s="14" t="s">
        <v>0</v>
      </c>
      <c r="CJ32" s="14" t="s">
        <v>0</v>
      </c>
      <c r="CK32" s="14" t="s">
        <v>0</v>
      </c>
      <c r="CL32" s="14" t="s">
        <v>0</v>
      </c>
      <c r="CM32" s="14" t="s">
        <v>0</v>
      </c>
      <c r="CN32" s="14" t="s">
        <v>0</v>
      </c>
      <c r="CO32" s="14" t="s">
        <v>0</v>
      </c>
      <c r="CP32" s="14" t="s">
        <v>0</v>
      </c>
      <c r="CQ32" s="14" t="s">
        <v>0</v>
      </c>
      <c r="CR32" s="14" t="s">
        <v>0</v>
      </c>
      <c r="CS32" s="14" t="s">
        <v>0</v>
      </c>
      <c r="CT32" s="14" t="s">
        <v>0</v>
      </c>
      <c r="CU32" s="14" t="s">
        <v>0</v>
      </c>
      <c r="CV32" s="14" t="s">
        <v>0</v>
      </c>
      <c r="CW32" s="14" t="s">
        <v>0</v>
      </c>
      <c r="CX32" s="14" t="s">
        <v>0</v>
      </c>
      <c r="CY32" s="14" t="s">
        <v>0</v>
      </c>
      <c r="CZ32" s="14" t="s">
        <v>0</v>
      </c>
      <c r="DA32" s="14" t="s">
        <v>0</v>
      </c>
      <c r="DB32" s="14" t="s">
        <v>0</v>
      </c>
      <c r="DC32" s="14" t="s">
        <v>0</v>
      </c>
      <c r="DD32" s="14" t="s">
        <v>0</v>
      </c>
      <c r="DE32" s="14" t="s">
        <v>0</v>
      </c>
      <c r="DF32" s="14" t="s">
        <v>0</v>
      </c>
      <c r="DG32" s="14" t="s">
        <v>0</v>
      </c>
      <c r="DH32" s="14" t="s">
        <v>0</v>
      </c>
      <c r="DI32" s="14" t="s">
        <v>0</v>
      </c>
      <c r="DJ32" s="14" t="s">
        <v>0</v>
      </c>
      <c r="DK32" s="14" t="s">
        <v>0</v>
      </c>
      <c r="DL32" s="14" t="s">
        <v>0</v>
      </c>
      <c r="DM32" s="14" t="s">
        <v>0</v>
      </c>
      <c r="DN32" s="14" t="s">
        <v>0</v>
      </c>
      <c r="DO32" s="14" t="s">
        <v>0</v>
      </c>
      <c r="DP32" s="14" t="s">
        <v>0</v>
      </c>
      <c r="DQ32" s="14" t="s">
        <v>0</v>
      </c>
      <c r="DR32" s="14" t="s">
        <v>0</v>
      </c>
      <c r="DS32" s="14" t="s">
        <v>0</v>
      </c>
      <c r="DT32" s="14" t="s">
        <v>0</v>
      </c>
      <c r="DU32" s="14" t="s">
        <v>0</v>
      </c>
      <c r="DV32" s="14" t="s">
        <v>0</v>
      </c>
      <c r="DW32" s="14" t="s">
        <v>0</v>
      </c>
      <c r="DX32" s="14" t="s">
        <v>0</v>
      </c>
      <c r="DY32" s="14" t="s">
        <v>0</v>
      </c>
      <c r="DZ32" s="14" t="s">
        <v>0</v>
      </c>
      <c r="EA32" s="14" t="s">
        <v>0</v>
      </c>
      <c r="EB32" s="14" t="s">
        <v>0</v>
      </c>
      <c r="EC32" s="14" t="s">
        <v>0</v>
      </c>
      <c r="ED32" s="14" t="s">
        <v>0</v>
      </c>
      <c r="EE32" s="14" t="s">
        <v>0</v>
      </c>
      <c r="EF32" s="14" t="s">
        <v>0</v>
      </c>
      <c r="EG32" s="14" t="s">
        <v>0</v>
      </c>
      <c r="EH32" s="14" t="s">
        <v>0</v>
      </c>
      <c r="EI32" s="14" t="s">
        <v>0</v>
      </c>
      <c r="EJ32" s="14" t="s">
        <v>0</v>
      </c>
      <c r="EK32" s="14" t="s">
        <v>0</v>
      </c>
      <c r="EL32" s="14" t="s">
        <v>0</v>
      </c>
      <c r="EM32" s="14" t="s">
        <v>0</v>
      </c>
      <c r="EN32" s="14" t="s">
        <v>0</v>
      </c>
      <c r="EO32" s="14" t="s">
        <v>0</v>
      </c>
      <c r="EP32" s="14" t="s">
        <v>0</v>
      </c>
      <c r="EQ32" s="14" t="s">
        <v>0</v>
      </c>
      <c r="ER32" s="14" t="s">
        <v>0</v>
      </c>
      <c r="ES32" s="14" t="s">
        <v>0</v>
      </c>
      <c r="ET32" s="14" t="s">
        <v>0</v>
      </c>
      <c r="EU32" s="14" t="s">
        <v>0</v>
      </c>
      <c r="EV32" s="14" t="s">
        <v>0</v>
      </c>
      <c r="EW32" s="14" t="s">
        <v>0</v>
      </c>
      <c r="EX32" s="14" t="s">
        <v>0</v>
      </c>
      <c r="EY32" s="14" t="s">
        <v>0</v>
      </c>
      <c r="EZ32" s="14" t="s">
        <v>0</v>
      </c>
      <c r="FA32" s="14" t="s">
        <v>0</v>
      </c>
      <c r="FB32" s="14" t="s">
        <v>0</v>
      </c>
      <c r="FC32" s="14" t="s">
        <v>0</v>
      </c>
      <c r="FD32" s="14" t="s">
        <v>0</v>
      </c>
      <c r="FE32" s="14" t="s">
        <v>0</v>
      </c>
      <c r="FF32" s="14" t="s">
        <v>0</v>
      </c>
      <c r="FG32" s="14" t="s">
        <v>0</v>
      </c>
      <c r="FH32" s="14" t="s">
        <v>0</v>
      </c>
      <c r="FI32" s="14" t="s">
        <v>0</v>
      </c>
      <c r="FJ32" s="14" t="s">
        <v>0</v>
      </c>
      <c r="FK32" s="14" t="s">
        <v>0</v>
      </c>
      <c r="FL32" s="14" t="s">
        <v>0</v>
      </c>
      <c r="FM32" s="14" t="s">
        <v>0</v>
      </c>
      <c r="FN32" s="14" t="s">
        <v>0</v>
      </c>
      <c r="FO32" s="14" t="s">
        <v>0</v>
      </c>
      <c r="GM32" s="14" t="s">
        <v>0</v>
      </c>
      <c r="GN32" s="14" t="s">
        <v>0</v>
      </c>
      <c r="GO32" s="14" t="s">
        <v>0</v>
      </c>
      <c r="GP32" s="14" t="s">
        <v>0</v>
      </c>
      <c r="GQ32" s="14" t="s">
        <v>0</v>
      </c>
      <c r="GR32" s="14" t="s">
        <v>0</v>
      </c>
      <c r="GS32" s="14" t="s">
        <v>0</v>
      </c>
      <c r="GT32" s="14" t="s">
        <v>0</v>
      </c>
      <c r="GU32" s="14" t="s">
        <v>0</v>
      </c>
      <c r="GV32" s="14" t="s">
        <v>0</v>
      </c>
      <c r="GW32" s="14" t="s">
        <v>0</v>
      </c>
      <c r="GX32" s="14" t="s">
        <v>0</v>
      </c>
      <c r="GY32" s="14" t="s">
        <v>0</v>
      </c>
      <c r="GZ32" s="14" t="s">
        <v>0</v>
      </c>
      <c r="HA32" s="14" t="s">
        <v>0</v>
      </c>
      <c r="HB32" s="14" t="s">
        <v>0</v>
      </c>
      <c r="HC32" s="14" t="s">
        <v>0</v>
      </c>
      <c r="HD32" s="14" t="s">
        <v>0</v>
      </c>
      <c r="HE32" s="14" t="s">
        <v>0</v>
      </c>
      <c r="HF32" s="14" t="s">
        <v>0</v>
      </c>
      <c r="HG32" s="14" t="s">
        <v>0</v>
      </c>
      <c r="HH32" s="14" t="s">
        <v>0</v>
      </c>
      <c r="HI32" s="14" t="s">
        <v>0</v>
      </c>
      <c r="HJ32" s="14" t="s">
        <v>0</v>
      </c>
      <c r="HK32" s="14" t="s">
        <v>0</v>
      </c>
    </row>
    <row r="33" spans="1:155" ht="14.4" thickTop="1" x14ac:dyDescent="0.25">
      <c r="A33" s="21"/>
      <c r="B33" s="21"/>
      <c r="EX33" s="62"/>
      <c r="EY33" s="62"/>
    </row>
    <row r="34" spans="1:155" ht="66" x14ac:dyDescent="0.25">
      <c r="A34" s="21"/>
      <c r="B34" s="63" t="str">
        <f>IF('0'!A1=1,"* З січня 2014 дані наведено без урахування тимчасово окупованої території Автономної Республіки Крим і м.Севастополя; з січня-лютого 2015 також без частини зони проведення антитерористичної операції. ","* By January 2014 - excluding the temporarily occupied territories of the Autonomous Republic of Crimea, the city of Sevastopol; by January 2015 - excluding part of the anti-terrorist operation zone.")</f>
        <v xml:space="preserve">* З січня 2014 дані наведено без урахування тимчасово окупованої території Автономної Республіки Крим і м.Севастополя; з січня-лютого 2015 також без частини зони проведення антитерористичної операції. </v>
      </c>
      <c r="EX34" s="62"/>
      <c r="EY34" s="62"/>
    </row>
    <row r="35" spans="1:155" x14ac:dyDescent="0.25">
      <c r="A35" s="21"/>
      <c r="B35" s="22"/>
      <c r="EX35" s="62"/>
      <c r="EY35" s="62"/>
    </row>
    <row r="36" spans="1:155" x14ac:dyDescent="0.25">
      <c r="A36" s="21"/>
      <c r="B36" s="22"/>
    </row>
    <row r="69" spans="2:2" x14ac:dyDescent="0.25">
      <c r="B69" s="3"/>
    </row>
    <row r="70" spans="2:2" x14ac:dyDescent="0.25">
      <c r="B70" s="3"/>
    </row>
  </sheetData>
  <sheetProtection algorithmName="SHA-512" hashValue="KyoHcLcL+8hX3+zrtduej6coY9zE90OpmoneUAYsYaYvbwm0URT5ep7CUPwPRb8Tna/Zm9MeOeZuF8/2+R8FGA==" saltValue="F9Xc7dl81YRup/LTj73vsw==" spinCount="100000" sheet="1" objects="1" scenarios="1"/>
  <mergeCells count="4">
    <mergeCell ref="A4:B4"/>
    <mergeCell ref="A5:B5"/>
    <mergeCell ref="A6:A32"/>
    <mergeCell ref="A2:B3"/>
  </mergeCells>
  <hyperlinks>
    <hyperlink ref="A1" location="'0'!A1" display="'0'!A1"/>
  </hyperlinks>
  <pageMargins left="0.7" right="0.7" top="0.75" bottom="0.75" header="0.3" footer="0.3"/>
  <pageSetup paperSize="9" orientation="portrait" horizontalDpi="4294967294" r:id="rId1"/>
  <ignoredErrors>
    <ignoredError sqref="C1:CT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3</vt:i4>
      </vt:variant>
    </vt:vector>
  </HeadingPairs>
  <TitlesOfParts>
    <vt:vector size="3" baseType="lpstr">
      <vt:lpstr>0</vt:lpstr>
      <vt:lpstr>1</vt:lpstr>
      <vt:lpstr>2</vt:lpstr>
    </vt:vector>
  </TitlesOfParts>
  <Company>National Bank of Ukraine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Баранов</dc:creator>
  <cp:lastModifiedBy>Кучман Наталія Михайлівна</cp:lastModifiedBy>
  <cp:lastPrinted>2019-09-18T11:31:19Z</cp:lastPrinted>
  <dcterms:created xsi:type="dcterms:W3CDTF">2015-10-07T08:23:11Z</dcterms:created>
  <dcterms:modified xsi:type="dcterms:W3CDTF">2026-02-20T12:54:47Z</dcterms:modified>
</cp:coreProperties>
</file>