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 tabRatio="693"/>
  </bookViews>
  <sheets>
    <sheet name="0" sheetId="54" r:id="rId1"/>
    <sheet name="1" sheetId="83" r:id="rId2"/>
    <sheet name="2" sheetId="87" r:id="rId3"/>
  </sheets>
  <calcPr calcId="162913"/>
</workbook>
</file>

<file path=xl/calcChain.xml><?xml version="1.0" encoding="utf-8"?>
<calcChain xmlns="http://schemas.openxmlformats.org/spreadsheetml/2006/main">
  <c r="A4" i="87" l="1"/>
  <c r="A3" i="87"/>
  <c r="J15" i="54"/>
  <c r="J11" i="54"/>
  <c r="A3" i="83" l="1"/>
  <c r="E10" i="54" l="1"/>
  <c r="J14" i="54" l="1"/>
  <c r="J10" i="54"/>
  <c r="A1" i="83" l="1"/>
  <c r="A6" i="83" l="1"/>
  <c r="J21" i="54" l="1"/>
  <c r="A7" i="87" l="1"/>
  <c r="A5" i="83"/>
  <c r="J23" i="54"/>
  <c r="J22" i="54"/>
  <c r="E19" i="54"/>
  <c r="J20" i="54"/>
  <c r="B5" i="54"/>
  <c r="G21" i="54" l="1"/>
  <c r="G14" i="54"/>
  <c r="G10" i="54"/>
  <c r="A1" i="87" l="1"/>
  <c r="B3" i="87" l="1"/>
  <c r="B4" i="87"/>
  <c r="B3" i="83"/>
</calcChain>
</file>

<file path=xl/sharedStrings.xml><?xml version="1.0" encoding="utf-8"?>
<sst xmlns="http://schemas.openxmlformats.org/spreadsheetml/2006/main" count="316" uniqueCount="100">
  <si>
    <t>УКР</t>
  </si>
  <si>
    <t>ENG</t>
  </si>
  <si>
    <t>  120,0</t>
  </si>
  <si>
    <t>01.2010</t>
  </si>
  <si>
    <t>02.2010</t>
  </si>
  <si>
    <t>03.2010</t>
  </si>
  <si>
    <t>04.2010</t>
  </si>
  <si>
    <t>05.2010</t>
  </si>
  <si>
    <t>06.2010</t>
  </si>
  <si>
    <t>07.2010</t>
  </si>
  <si>
    <t>08.2010</t>
  </si>
  <si>
    <t>09.2010</t>
  </si>
  <si>
    <t>10.2010</t>
  </si>
  <si>
    <t>11.2010</t>
  </si>
  <si>
    <t>12.2010</t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</si>
  <si>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</si>
  <si>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</si>
  <si>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</si>
  <si>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</si>
  <si>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</si>
  <si>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</si>
  <si>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</si>
  <si>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</si>
  <si>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</si>
  <si>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</si>
  <si>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</si>
  <si>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</si>
  <si>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</si>
  <si>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</si>
  <si>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</si>
  <si>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</si>
  <si>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</si>
  <si>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</si>
  <si>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</si>
  <si>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</si>
  <si>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</si>
  <si>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</si>
  <si>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</si>
  <si>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</si>
  <si>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</si>
  <si>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</si>
  <si>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</si>
  <si>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</si>
  <si>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</si>
  <si>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</si>
  <si>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</si>
  <si>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</si>
  <si>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</si>
  <si>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</si>
  <si>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</si>
  <si>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</si>
  <si>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</si>
  <si>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</si>
  <si>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</si>
  <si>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</si>
  <si>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</si>
  <si>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</si>
  <si>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</si>
  <si>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</si>
  <si>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</si>
  <si>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</si>
  <si>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</si>
  <si>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12.2014</t>
  </si>
  <si>
    <t>01.2015</t>
  </si>
  <si>
    <t>02.2015</t>
  </si>
  <si>
    <t>03.2015</t>
  </si>
  <si>
    <t>04.2015</t>
  </si>
  <si>
    <t>05.2015</t>
  </si>
  <si>
    <t>06.2015</t>
  </si>
  <si>
    <t>07.2015</t>
  </si>
  <si>
    <t>08.2015</t>
  </si>
  <si>
    <t>09.2015</t>
  </si>
  <si>
    <t>10.2015</t>
  </si>
  <si>
    <t>11.2015</t>
  </si>
  <si>
    <t>12.2015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</si>
  <si>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</si>
  <si>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</si>
  <si>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</si>
  <si>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</si>
  <si>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</si>
  <si>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</si>
  <si>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</si>
  <si>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</si>
  <si>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</si>
  <si>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</si>
  <si>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</si>
  <si>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</si>
  <si>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</si>
  <si>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</si>
  <si>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</si>
  <si>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</si>
  <si>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</si>
  <si>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</si>
  <si>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</si>
  <si>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</si>
  <si>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</si>
  <si>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</si>
  <si>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01.2018</t>
  </si>
  <si>
    <t>02.2018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</si>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</sst>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4">
    <numFmt numFmtId="164" formatCode="#,##0&quot;р.&quot;;[Red]\-#,##0&quot;р.&quot;"/>
    <numFmt numFmtId="165" formatCode="#,##0.00&quot;р.&quot;;\-#,##0.00&quot;р.&quot;"/>
    <numFmt numFmtId="166" formatCode="_-* #,##0_р_._-;\-* #,##0_р_._-;_-* &quot;-&quot;_р_._-;_-@_-"/>
    <numFmt numFmtId="167" formatCode="_-* #,##0.00_р_._-;\-* #,##0.00_р_._-;_-* &quot;-&quot;??_р_._-;_-@_-"/>
    <numFmt numFmtId="168" formatCode="_-* #,##0.00_₴_-;\-* #,##0.00_₴_-;_-* &quot;-&quot;??_₴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#,##0.0_ ;[Red]\-#,##0.0\ "/>
    <numFmt numFmtId="205" formatCode="#,##0;[Red]\(#,##0\)"/>
    <numFmt numFmtId="206" formatCode="_-[$€-2]* #,##0.00_-;\-[$€-2]* #,##0.00_-;_-[$€-2]* &quot;-&quot;??_-"/>
    <numFmt numFmtId="207" formatCode="#,#00"/>
    <numFmt numFmtId="208" formatCode="###\ ##0.000"/>
    <numFmt numFmtId="209" formatCode="#,"/>
    <numFmt numFmtId="210" formatCode="0_)"/>
    <numFmt numFmtId="211" formatCode="&quot;Cr$&quot;#,##0_);[Red]\(&quot;Cr$&quot;#,##0\)"/>
    <numFmt numFmtId="212" formatCode="&quot;Cr$&quot;#,##0.00_);[Red]\(&quot;Cr$&quot;#,##0.00\)"/>
    <numFmt numFmtId="213" formatCode="\$#,"/>
    <numFmt numFmtId="214" formatCode="&quot;$&quot;#,#00"/>
    <numFmt numFmtId="215" formatCode="&quot;$&quot;#,"/>
    <numFmt numFmtId="216" formatCode="[$-418]d\-mmm\-yy;@"/>
    <numFmt numFmtId="217" formatCode="%#,#00"/>
    <numFmt numFmtId="218" formatCode="#.##000"/>
    <numFmt numFmtId="219" formatCode="dd\-mmm\-yy_)"/>
    <numFmt numFmtId="220" formatCode="#.##0,"/>
    <numFmt numFmtId="221" formatCode="#,##0.000000"/>
    <numFmt numFmtId="222" formatCode="General\ \ \ \ \ \ "/>
    <numFmt numFmtId="223" formatCode="0.0\ \ \ \ \ \ \ \ "/>
    <numFmt numFmtId="224" formatCode="mmmm\ yyyy"/>
    <numFmt numFmtId="225" formatCode="[$-409]d\-mmm\-yy;@"/>
    <numFmt numFmtId="226" formatCode="0.0;\(0.0\);\ ;\-"/>
    <numFmt numFmtId="227" formatCode="mm/yyyy"/>
  </numFmts>
  <fonts count="202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theme="0"/>
      <name val="Arial Cyr"/>
      <charset val="204"/>
    </font>
    <font>
      <u/>
      <sz val="12"/>
      <color theme="10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Arial Cyr"/>
      <charset val="204"/>
    </font>
    <font>
      <sz val="10"/>
      <color theme="0"/>
      <name val="Times New Roman"/>
      <family val="1"/>
      <charset val="204"/>
    </font>
    <font>
      <b/>
      <sz val="14"/>
      <color rgb="FF000000"/>
      <name val="Verdana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Verdana"/>
      <family val="2"/>
      <charset val="204"/>
    </font>
    <font>
      <sz val="9"/>
      <color indexed="8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 style="thick">
        <color rgb="FF005B2B"/>
      </top>
      <bottom/>
      <diagonal/>
    </border>
  </borders>
  <cellStyleXfs count="1823">
    <xf numFmtId="0" fontId="0" fillId="0" borderId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49" fontId="23" fillId="0" borderId="0">
      <alignment horizontal="centerContinuous" vertical="top" wrapText="1"/>
    </xf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0" fontId="31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3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31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31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31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31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181" fontId="50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31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31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1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31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31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31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183" fontId="49" fillId="0" borderId="0" applyFont="0" applyFill="0" applyBorder="0" applyAlignment="0" applyProtection="0"/>
    <xf numFmtId="0" fontId="32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32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32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32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32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32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32" fillId="6" borderId="0" applyNumberFormat="0" applyBorder="0" applyAlignment="0" applyProtection="0"/>
    <xf numFmtId="0" fontId="32" fillId="18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4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32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32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32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32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32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2" fillId="0" borderId="1">
      <protection hidden="1"/>
    </xf>
    <xf numFmtId="0" fontId="53" fillId="22" borderId="1" applyNumberFormat="0" applyFont="0" applyBorder="0" applyAlignment="0" applyProtection="0">
      <protection hidden="1"/>
    </xf>
    <xf numFmtId="0" fontId="54" fillId="0" borderId="1">
      <protection hidden="1"/>
    </xf>
    <xf numFmtId="0" fontId="43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5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7" fillId="0" borderId="3" applyNumberFormat="0" applyFont="0" applyFill="0" applyAlignment="0" applyProtection="0"/>
    <xf numFmtId="0" fontId="40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1" fontId="59" fillId="24" borderId="5">
      <alignment horizontal="right" vertical="center"/>
    </xf>
    <xf numFmtId="0" fontId="60" fillId="24" borderId="5">
      <alignment horizontal="right" vertical="center"/>
    </xf>
    <xf numFmtId="0" fontId="50" fillId="24" borderId="6"/>
    <xf numFmtId="0" fontId="59" fillId="25" borderId="5">
      <alignment horizontal="center" vertical="center"/>
    </xf>
    <xf numFmtId="1" fontId="59" fillId="24" borderId="5">
      <alignment horizontal="right" vertical="center"/>
    </xf>
    <xf numFmtId="0" fontId="50" fillId="24" borderId="0"/>
    <xf numFmtId="0" fontId="50" fillId="24" borderId="0"/>
    <xf numFmtId="0" fontId="61" fillId="24" borderId="5">
      <alignment horizontal="left" vertical="center"/>
    </xf>
    <xf numFmtId="0" fontId="61" fillId="24" borderId="7">
      <alignment vertical="center"/>
    </xf>
    <xf numFmtId="0" fontId="62" fillId="24" borderId="8">
      <alignment vertical="center"/>
    </xf>
    <xf numFmtId="0" fontId="61" fillId="24" borderId="5"/>
    <xf numFmtId="0" fontId="60" fillId="24" borderId="5">
      <alignment horizontal="right" vertical="center"/>
    </xf>
    <xf numFmtId="0" fontId="63" fillId="26" borderId="5">
      <alignment horizontal="left" vertical="center"/>
    </xf>
    <xf numFmtId="0" fontId="63" fillId="26" borderId="5">
      <alignment horizontal="left" vertical="center"/>
    </xf>
    <xf numFmtId="0" fontId="11" fillId="24" borderId="5">
      <alignment horizontal="left" vertical="center"/>
    </xf>
    <xf numFmtId="0" fontId="64" fillId="24" borderId="6"/>
    <xf numFmtId="0" fontId="59" fillId="25" borderId="5">
      <alignment horizontal="left" vertical="center"/>
    </xf>
    <xf numFmtId="184" fontId="65" fillId="0" borderId="0"/>
    <xf numFmtId="184" fontId="65" fillId="0" borderId="0"/>
    <xf numFmtId="184" fontId="65" fillId="0" borderId="0"/>
    <xf numFmtId="184" fontId="65" fillId="0" borderId="0"/>
    <xf numFmtId="184" fontId="65" fillId="0" borderId="0"/>
    <xf numFmtId="184" fontId="65" fillId="0" borderId="0"/>
    <xf numFmtId="184" fontId="65" fillId="0" borderId="0"/>
    <xf numFmtId="184" fontId="65" fillId="0" borderId="0"/>
    <xf numFmtId="38" fontId="5" fillId="0" borderId="0" applyFont="0" applyFill="0" applyBorder="0" applyAlignment="0" applyProtection="0"/>
    <xf numFmtId="185" fontId="66" fillId="0" borderId="0" applyFont="0" applyFill="0" applyBorder="0" applyAlignment="0" applyProtection="0"/>
    <xf numFmtId="169" fontId="11" fillId="0" borderId="0" applyFont="0" applyFill="0" applyBorder="0" applyAlignment="0" applyProtection="0"/>
    <xf numFmtId="203" fontId="1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7" fontId="66" fillId="0" borderId="0" applyFont="0" applyFill="0" applyBorder="0" applyAlignment="0" applyProtection="0"/>
    <xf numFmtId="178" fontId="67" fillId="0" borderId="0">
      <alignment horizontal="right" vertical="top"/>
    </xf>
    <xf numFmtId="3" fontId="68" fillId="0" borderId="0" applyFont="0" applyFill="0" applyBorder="0" applyAlignment="0" applyProtection="0"/>
    <xf numFmtId="0" fontId="69" fillId="0" borderId="0"/>
    <xf numFmtId="3" fontId="50" fillId="0" borderId="0" applyFill="0" applyBorder="0" applyAlignment="0" applyProtection="0"/>
    <xf numFmtId="0" fontId="70" fillId="0" borderId="0"/>
    <xf numFmtId="0" fontId="70" fillId="0" borderId="0"/>
    <xf numFmtId="172" fontId="5" fillId="0" borderId="0" applyFont="0" applyFill="0" applyBorder="0" applyAlignment="0" applyProtection="0"/>
    <xf numFmtId="186" fontId="68" fillId="0" borderId="0" applyFont="0" applyFill="0" applyBorder="0" applyAlignment="0" applyProtection="0"/>
    <xf numFmtId="175" fontId="6" fillId="0" borderId="0">
      <protection locked="0"/>
    </xf>
    <xf numFmtId="0" fontId="57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5" fillId="0" borderId="0">
      <protection locked="0"/>
    </xf>
    <xf numFmtId="0" fontId="74" fillId="0" borderId="0">
      <protection locked="0"/>
    </xf>
    <xf numFmtId="0" fontId="76" fillId="0" borderId="0"/>
    <xf numFmtId="0" fontId="74" fillId="0" borderId="0">
      <protection locked="0"/>
    </xf>
    <xf numFmtId="0" fontId="77" fillId="0" borderId="0"/>
    <xf numFmtId="0" fontId="74" fillId="0" borderId="0">
      <protection locked="0"/>
    </xf>
    <xf numFmtId="0" fontId="77" fillId="0" borderId="0"/>
    <xf numFmtId="0" fontId="75" fillId="0" borderId="0">
      <protection locked="0"/>
    </xf>
    <xf numFmtId="0" fontId="77" fillId="0" borderId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175" fontId="6" fillId="0" borderId="0">
      <protection locked="0"/>
    </xf>
    <xf numFmtId="0" fontId="77" fillId="0" borderId="0"/>
    <xf numFmtId="0" fontId="78" fillId="0" borderId="0"/>
    <xf numFmtId="0" fontId="77" fillId="0" borderId="0"/>
    <xf numFmtId="0" fontId="69" fillId="0" borderId="0"/>
    <xf numFmtId="0" fontId="47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38" fontId="80" fillId="25" borderId="0" applyNumberFormat="0" applyBorder="0" applyAlignment="0" applyProtection="0"/>
    <xf numFmtId="0" fontId="36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37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38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190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33" fillId="7" borderId="2" applyNumberFormat="0" applyAlignment="0" applyProtection="0"/>
    <xf numFmtId="10" fontId="80" fillId="24" borderId="5" applyNumberFormat="0" applyBorder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88" fillId="0" borderId="0"/>
    <xf numFmtId="0" fontId="77" fillId="0" borderId="12"/>
    <xf numFmtId="0" fontId="45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90" fillId="0" borderId="1">
      <alignment horizontal="left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192" fontId="57" fillId="0" borderId="0" applyFont="0" applyFill="0" applyBorder="0" applyAlignment="0" applyProtection="0"/>
    <xf numFmtId="185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93" fontId="57" fillId="0" borderId="0" applyFont="0" applyFill="0" applyBorder="0" applyAlignment="0" applyProtection="0"/>
    <xf numFmtId="194" fontId="66" fillId="0" borderId="0" applyFont="0" applyFill="0" applyBorder="0" applyAlignment="0" applyProtection="0"/>
    <xf numFmtId="195" fontId="66" fillId="0" borderId="0" applyFont="0" applyFill="0" applyBorder="0" applyAlignment="0" applyProtection="0"/>
    <xf numFmtId="0" fontId="92" fillId="0" borderId="0"/>
    <xf numFmtId="0" fontId="42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4" fillId="0" borderId="0"/>
    <xf numFmtId="0" fontId="19" fillId="0" borderId="0"/>
    <xf numFmtId="0" fontId="1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50" fillId="0" borderId="0"/>
    <xf numFmtId="0" fontId="49" fillId="0" borderId="0"/>
    <xf numFmtId="0" fontId="1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196" fontId="66" fillId="0" borderId="0" applyFill="0" applyBorder="0" applyAlignment="0" applyProtection="0">
      <alignment horizontal="right"/>
    </xf>
    <xf numFmtId="0" fontId="73" fillId="0" borderId="0"/>
    <xf numFmtId="177" fontId="19" fillId="0" borderId="0"/>
    <xf numFmtId="0" fontId="95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28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96" fillId="0" borderId="0"/>
    <xf numFmtId="173" fontId="9" fillId="0" borderId="0" applyFont="0" applyFill="0" applyBorder="0" applyAlignment="0" applyProtection="0"/>
    <xf numFmtId="0" fontId="34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197" fontId="73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69" fillId="0" borderId="0"/>
    <xf numFmtId="10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99" fontId="50" fillId="0" borderId="0" applyFont="0" applyFill="0" applyBorder="0" applyAlignment="0" applyProtection="0"/>
    <xf numFmtId="200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" fontId="57" fillId="0" borderId="0" applyFont="0" applyFill="0" applyBorder="0" applyAlignment="0" applyProtection="0"/>
    <xf numFmtId="202" fontId="66" fillId="0" borderId="0" applyFill="0" applyBorder="0" applyAlignment="0">
      <alignment horizontal="centerContinuous"/>
    </xf>
    <xf numFmtId="0" fontId="49" fillId="0" borderId="0"/>
    <xf numFmtId="0" fontId="98" fillId="0" borderId="1" applyNumberFormat="0" applyFill="0" applyBorder="0" applyAlignment="0" applyProtection="0">
      <protection hidden="1"/>
    </xf>
    <xf numFmtId="171" fontId="99" fillId="0" borderId="0"/>
    <xf numFmtId="0" fontId="100" fillId="0" borderId="0"/>
    <xf numFmtId="0" fontId="50" fillId="0" borderId="0" applyNumberFormat="0"/>
    <xf numFmtId="0" fontId="4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22" borderId="1"/>
    <xf numFmtId="175" fontId="6" fillId="0" borderId="16">
      <protection locked="0"/>
    </xf>
    <xf numFmtId="0" fontId="102" fillId="0" borderId="17" applyNumberFormat="0" applyFill="0" applyAlignment="0" applyProtection="0"/>
    <xf numFmtId="0" fontId="74" fillId="0" borderId="16">
      <protection locked="0"/>
    </xf>
    <xf numFmtId="0" fontId="92" fillId="0" borderId="0"/>
    <xf numFmtId="0" fontId="4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1" fontId="106" fillId="0" borderId="0">
      <alignment horizontal="right"/>
    </xf>
    <xf numFmtId="0" fontId="32" fillId="27" borderId="0" applyNumberFormat="0" applyBorder="0" applyAlignment="0" applyProtection="0"/>
    <xf numFmtId="0" fontId="32" fillId="18" borderId="0" applyNumberFormat="0" applyBorder="0" applyAlignment="0" applyProtection="0"/>
    <xf numFmtId="0" fontId="32" fillId="12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8" borderId="0" applyNumberFormat="0" applyBorder="0" applyAlignment="0" applyProtection="0"/>
    <xf numFmtId="0" fontId="33" fillId="7" borderId="2" applyNumberFormat="0" applyAlignment="0" applyProtection="0"/>
    <xf numFmtId="0" fontId="33" fillId="13" borderId="2" applyNumberFormat="0" applyAlignment="0" applyProtection="0"/>
    <xf numFmtId="0" fontId="34" fillId="29" borderId="15" applyNumberFormat="0" applyAlignment="0" applyProtection="0"/>
    <xf numFmtId="0" fontId="112" fillId="29" borderId="2" applyNumberFormat="0" applyAlignment="0" applyProtection="0"/>
    <xf numFmtId="0" fontId="107" fillId="0" borderId="0" applyProtection="0"/>
    <xf numFmtId="176" fontId="25" fillId="0" borderId="0" applyFont="0" applyFill="0" applyBorder="0" applyAlignment="0" applyProtection="0"/>
    <xf numFmtId="0" fontId="47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13" fillId="0" borderId="19" applyNumberFormat="0" applyFill="0" applyAlignment="0" applyProtection="0"/>
    <xf numFmtId="0" fontId="114" fillId="0" borderId="20" applyNumberFormat="0" applyFill="0" applyAlignment="0" applyProtection="0"/>
    <xf numFmtId="0" fontId="115" fillId="0" borderId="21" applyNumberFormat="0" applyFill="0" applyAlignment="0" applyProtection="0"/>
    <xf numFmtId="0" fontId="115" fillId="0" borderId="0" applyNumberFormat="0" applyFill="0" applyBorder="0" applyAlignment="0" applyProtection="0"/>
    <xf numFmtId="0" fontId="108" fillId="0" borderId="0" applyProtection="0"/>
    <xf numFmtId="0" fontId="109" fillId="0" borderId="0" applyProtection="0"/>
    <xf numFmtId="0" fontId="24" fillId="0" borderId="0">
      <alignment wrapText="1"/>
    </xf>
    <xf numFmtId="0" fontId="45" fillId="0" borderId="13" applyNumberFormat="0" applyFill="0" applyAlignment="0" applyProtection="0"/>
    <xf numFmtId="0" fontId="39" fillId="0" borderId="22" applyNumberFormat="0" applyFill="0" applyAlignment="0" applyProtection="0"/>
    <xf numFmtId="0" fontId="107" fillId="0" borderId="16" applyProtection="0"/>
    <xf numFmtId="0" fontId="40" fillId="23" borderId="4" applyNumberFormat="0" applyAlignment="0" applyProtection="0"/>
    <xf numFmtId="0" fontId="40" fillId="23" borderId="4" applyNumberFormat="0" applyAlignment="0" applyProtection="0"/>
    <xf numFmtId="0" fontId="41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13" borderId="0" applyNumberFormat="0" applyBorder="0" applyAlignment="0" applyProtection="0"/>
    <xf numFmtId="0" fontId="35" fillId="22" borderId="2" applyNumberForma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7" fillId="0" borderId="0"/>
    <xf numFmtId="0" fontId="31" fillId="0" borderId="0"/>
    <xf numFmtId="0" fontId="24" fillId="0" borderId="0"/>
    <xf numFmtId="0" fontId="3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8" fillId="0" borderId="0"/>
    <xf numFmtId="0" fontId="17" fillId="0" borderId="0"/>
    <xf numFmtId="0" fontId="24" fillId="0" borderId="0"/>
    <xf numFmtId="0" fontId="11" fillId="0" borderId="0"/>
    <xf numFmtId="0" fontId="11" fillId="0" borderId="0"/>
    <xf numFmtId="0" fontId="31" fillId="0" borderId="0"/>
    <xf numFmtId="0" fontId="48" fillId="0" borderId="0"/>
    <xf numFmtId="0" fontId="48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1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11" fillId="0" borderId="0"/>
    <xf numFmtId="0" fontId="39" fillId="0" borderId="17" applyNumberFormat="0" applyFill="0" applyAlignment="0" applyProtection="0"/>
    <xf numFmtId="0" fontId="43" fillId="5" borderId="0" applyNumberFormat="0" applyBorder="0" applyAlignment="0" applyProtection="0"/>
    <xf numFmtId="0" fontId="43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11" fillId="10" borderId="14" applyNumberFormat="0" applyFont="0" applyAlignment="0" applyProtection="0"/>
    <xf numFmtId="0" fontId="31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22" borderId="15" applyNumberFormat="0" applyAlignment="0" applyProtection="0"/>
    <xf numFmtId="0" fontId="46" fillId="0" borderId="23" applyNumberFormat="0" applyFill="0" applyAlignment="0" applyProtection="0"/>
    <xf numFmtId="0" fontId="42" fillId="13" borderId="0" applyNumberFormat="0" applyBorder="0" applyAlignment="0" applyProtection="0"/>
    <xf numFmtId="0" fontId="29" fillId="0" borderId="0"/>
    <xf numFmtId="0" fontId="107" fillId="0" borderId="0"/>
    <xf numFmtId="0" fontId="4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2" fontId="107" fillId="0" borderId="0" applyProtection="0"/>
    <xf numFmtId="170" fontId="31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47" fillId="6" borderId="0" applyNumberFormat="0" applyBorder="0" applyAlignment="0" applyProtection="0"/>
    <xf numFmtId="49" fontId="23" fillId="0" borderId="5">
      <alignment horizontal="center" vertical="center" wrapText="1"/>
    </xf>
    <xf numFmtId="167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181" fontId="49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49" fillId="0" borderId="0" applyFont="0" applyFill="0" applyBorder="0" applyAlignment="0" applyProtection="0"/>
    <xf numFmtId="182" fontId="66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2" fontId="74" fillId="0" borderId="0">
      <protection locked="0"/>
    </xf>
    <xf numFmtId="2" fontId="75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6" fillId="22" borderId="2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205" fontId="50" fillId="0" borderId="0"/>
    <xf numFmtId="0" fontId="120" fillId="24" borderId="5">
      <alignment horizontal="right" vertical="center"/>
    </xf>
    <xf numFmtId="0" fontId="60" fillId="24" borderId="5">
      <alignment horizontal="right" vertical="center"/>
    </xf>
    <xf numFmtId="0" fontId="50" fillId="24" borderId="6"/>
    <xf numFmtId="0" fontId="59" fillId="32" borderId="5">
      <alignment horizontal="center" vertical="center"/>
    </xf>
    <xf numFmtId="0" fontId="120" fillId="24" borderId="5">
      <alignment horizontal="right" vertical="center"/>
    </xf>
    <xf numFmtId="0" fontId="61" fillId="24" borderId="5">
      <alignment horizontal="left" vertical="center"/>
    </xf>
    <xf numFmtId="0" fontId="61" fillId="24" borderId="7">
      <alignment vertical="center"/>
    </xf>
    <xf numFmtId="0" fontId="62" fillId="24" borderId="8">
      <alignment vertical="center"/>
    </xf>
    <xf numFmtId="0" fontId="61" fillId="24" borderId="5"/>
    <xf numFmtId="0" fontId="60" fillId="24" borderId="5">
      <alignment horizontal="right" vertical="center"/>
    </xf>
    <xf numFmtId="0" fontId="63" fillId="26" borderId="5">
      <alignment horizontal="left" vertical="center"/>
    </xf>
    <xf numFmtId="0" fontId="63" fillId="26" borderId="5">
      <alignment horizontal="left" vertical="center"/>
    </xf>
    <xf numFmtId="0" fontId="121" fillId="24" borderId="5">
      <alignment horizontal="left" vertical="center"/>
    </xf>
    <xf numFmtId="0" fontId="64" fillId="24" borderId="6"/>
    <xf numFmtId="0" fontId="59" fillId="25" borderId="5">
      <alignment horizontal="left" vertical="center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49" fontId="122" fillId="0" borderId="5">
      <alignment horizontal="center" vertical="center"/>
      <protection locked="0"/>
    </xf>
    <xf numFmtId="17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193" fontId="50" fillId="0" borderId="0" applyFont="0" applyFill="0" applyBorder="0" applyAlignment="0" applyProtection="0"/>
    <xf numFmtId="2" fontId="74" fillId="0" borderId="0">
      <protection locked="0"/>
    </xf>
    <xf numFmtId="0" fontId="50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71" fontId="123" fillId="0" borderId="0"/>
    <xf numFmtId="206" fontId="50" fillId="0" borderId="0" applyFont="0" applyFill="0" applyBorder="0" applyAlignment="0" applyProtection="0"/>
    <xf numFmtId="177" fontId="7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76" fillId="0" borderId="0"/>
    <xf numFmtId="174" fontId="50" fillId="0" borderId="0" applyFont="0" applyFill="0" applyBorder="0" applyAlignment="0" applyProtection="0"/>
    <xf numFmtId="0" fontId="77" fillId="0" borderId="0"/>
    <xf numFmtId="174" fontId="50" fillId="0" borderId="0" applyFont="0" applyFill="0" applyBorder="0" applyAlignment="0" applyProtection="0"/>
    <xf numFmtId="0" fontId="77" fillId="0" borderId="0"/>
    <xf numFmtId="174" fontId="50" fillId="0" borderId="0" applyFont="0" applyFill="0" applyBorder="0" applyAlignment="0" applyProtection="0"/>
    <xf numFmtId="0" fontId="77" fillId="0" borderId="0"/>
    <xf numFmtId="174" fontId="50" fillId="0" borderId="0" applyFont="0" applyFill="0" applyBorder="0" applyAlignment="0" applyProtection="0"/>
    <xf numFmtId="0" fontId="73" fillId="0" borderId="0"/>
    <xf numFmtId="0" fontId="74" fillId="0" borderId="0">
      <protection locked="0"/>
    </xf>
    <xf numFmtId="207" fontId="74" fillId="0" borderId="0">
      <protection locked="0"/>
    </xf>
    <xf numFmtId="2" fontId="50" fillId="0" borderId="0" applyFont="0" applyFill="0" applyBorder="0" applyAlignment="0" applyProtection="0"/>
    <xf numFmtId="0" fontId="77" fillId="0" borderId="0"/>
    <xf numFmtId="0" fontId="78" fillId="0" borderId="0"/>
    <xf numFmtId="0" fontId="77" fillId="0" borderId="0"/>
    <xf numFmtId="207" fontId="74" fillId="0" borderId="0">
      <protection locked="0"/>
    </xf>
    <xf numFmtId="208" fontId="124" fillId="0" borderId="0" applyAlignment="0">
      <alignment wrapText="1"/>
    </xf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2" fillId="0" borderId="10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11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209" fontId="125" fillId="0" borderId="0">
      <protection locked="0"/>
    </xf>
    <xf numFmtId="209" fontId="125" fillId="0" borderId="0"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174" fontId="49" fillId="0" borderId="0" applyFont="0" applyFill="0" applyBorder="0" applyAlignment="0" applyProtection="0"/>
    <xf numFmtId="174" fontId="66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66" fillId="0" borderId="0" applyFont="0" applyFill="0" applyBorder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87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0" fillId="0" borderId="0"/>
    <xf numFmtId="0" fontId="77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32" fillId="24" borderId="26">
      <alignment horizontal="left" vertical="center"/>
      <protection locked="0"/>
    </xf>
    <xf numFmtId="49" fontId="132" fillId="24" borderId="26">
      <alignment horizontal="left" vertical="center"/>
    </xf>
    <xf numFmtId="4" fontId="132" fillId="24" borderId="26">
      <alignment horizontal="right" vertical="center"/>
      <protection locked="0"/>
    </xf>
    <xf numFmtId="4" fontId="132" fillId="24" borderId="26">
      <alignment horizontal="right" vertical="center"/>
    </xf>
    <xf numFmtId="4" fontId="133" fillId="24" borderId="26">
      <alignment horizontal="right" vertical="center"/>
      <protection locked="0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9" fontId="135" fillId="24" borderId="5">
      <alignment horizontal="left" vertical="center"/>
      <protection locked="0"/>
    </xf>
    <xf numFmtId="49" fontId="135" fillId="24" borderId="5">
      <alignment horizontal="left" vertical="center"/>
    </xf>
    <xf numFmtId="4" fontId="134" fillId="24" borderId="5">
      <alignment horizontal="right" vertical="center"/>
      <protection locked="0"/>
    </xf>
    <xf numFmtId="4" fontId="134" fillId="24" borderId="5">
      <alignment horizontal="right" vertical="center"/>
    </xf>
    <xf numFmtId="4" fontId="136" fillId="24" borderId="5">
      <alignment horizontal="right" vertical="center"/>
      <protection locked="0"/>
    </xf>
    <xf numFmtId="49" fontId="122" fillId="24" borderId="5">
      <alignment horizontal="left" vertical="center"/>
      <protection locked="0"/>
    </xf>
    <xf numFmtId="49" fontId="122" fillId="24" borderId="5">
      <alignment horizontal="left" vertical="center"/>
      <protection locked="0"/>
    </xf>
    <xf numFmtId="49" fontId="122" fillId="24" borderId="5">
      <alignment horizontal="left" vertical="center"/>
    </xf>
    <xf numFmtId="49" fontId="122" fillId="24" borderId="5">
      <alignment horizontal="left" vertical="center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" fontId="122" fillId="24" borderId="5">
      <alignment horizontal="right" vertical="center"/>
      <protection locked="0"/>
    </xf>
    <xf numFmtId="4" fontId="122" fillId="24" borderId="5">
      <alignment horizontal="right" vertical="center"/>
      <protection locked="0"/>
    </xf>
    <xf numFmtId="4" fontId="122" fillId="24" borderId="5">
      <alignment horizontal="right" vertical="center"/>
    </xf>
    <xf numFmtId="4" fontId="122" fillId="24" borderId="5">
      <alignment horizontal="right" vertical="center"/>
    </xf>
    <xf numFmtId="4" fontId="133" fillId="24" borderId="5">
      <alignment horizontal="right" vertical="center"/>
      <protection locked="0"/>
    </xf>
    <xf numFmtId="49" fontId="137" fillId="24" borderId="5">
      <alignment horizontal="left" vertical="center"/>
      <protection locked="0"/>
    </xf>
    <xf numFmtId="49" fontId="137" fillId="24" borderId="5">
      <alignment horizontal="left" vertical="center"/>
    </xf>
    <xf numFmtId="49" fontId="138" fillId="24" borderId="5">
      <alignment horizontal="left" vertical="center"/>
      <protection locked="0"/>
    </xf>
    <xf numFmtId="49" fontId="138" fillId="24" borderId="5">
      <alignment horizontal="left" vertical="center"/>
    </xf>
    <xf numFmtId="4" fontId="137" fillId="24" borderId="5">
      <alignment horizontal="right" vertical="center"/>
      <protection locked="0"/>
    </xf>
    <xf numFmtId="4" fontId="137" fillId="24" borderId="5">
      <alignment horizontal="right" vertical="center"/>
    </xf>
    <xf numFmtId="4" fontId="139" fillId="24" borderId="5">
      <alignment horizontal="right" vertical="center"/>
      <protection locked="0"/>
    </xf>
    <xf numFmtId="49" fontId="140" fillId="0" borderId="5">
      <alignment horizontal="left" vertical="center"/>
      <protection locked="0"/>
    </xf>
    <xf numFmtId="49" fontId="140" fillId="0" borderId="5">
      <alignment horizontal="left" vertical="center"/>
    </xf>
    <xf numFmtId="49" fontId="141" fillId="0" borderId="5">
      <alignment horizontal="left" vertical="center"/>
      <protection locked="0"/>
    </xf>
    <xf numFmtId="49" fontId="141" fillId="0" borderId="5">
      <alignment horizontal="left" vertical="center"/>
    </xf>
    <xf numFmtId="4" fontId="140" fillId="0" borderId="5">
      <alignment horizontal="right" vertical="center"/>
      <protection locked="0"/>
    </xf>
    <xf numFmtId="4" fontId="140" fillId="0" borderId="5">
      <alignment horizontal="right" vertical="center"/>
    </xf>
    <xf numFmtId="4" fontId="141" fillId="0" borderId="5">
      <alignment horizontal="right" vertical="center"/>
      <protection locked="0"/>
    </xf>
    <xf numFmtId="49" fontId="142" fillId="0" borderId="5">
      <alignment horizontal="left" vertical="center"/>
      <protection locked="0"/>
    </xf>
    <xf numFmtId="49" fontId="142" fillId="0" borderId="5">
      <alignment horizontal="left" vertical="center"/>
    </xf>
    <xf numFmtId="49" fontId="143" fillId="0" borderId="5">
      <alignment horizontal="left" vertical="center"/>
      <protection locked="0"/>
    </xf>
    <xf numFmtId="49" fontId="143" fillId="0" borderId="5">
      <alignment horizontal="left" vertical="center"/>
    </xf>
    <xf numFmtId="4" fontId="142" fillId="0" borderId="5">
      <alignment horizontal="right" vertical="center"/>
      <protection locked="0"/>
    </xf>
    <xf numFmtId="4" fontId="142" fillId="0" borderId="5">
      <alignment horizontal="right" vertical="center"/>
    </xf>
    <xf numFmtId="49" fontId="140" fillId="0" borderId="5">
      <alignment horizontal="left" vertical="center"/>
      <protection locked="0"/>
    </xf>
    <xf numFmtId="49" fontId="141" fillId="0" borderId="5">
      <alignment horizontal="left" vertical="center"/>
      <protection locked="0"/>
    </xf>
    <xf numFmtId="4" fontId="140" fillId="0" borderId="5">
      <alignment horizontal="right" vertical="center"/>
      <protection locked="0"/>
    </xf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0" fontId="89" fillId="0" borderId="13" applyNumberFormat="0" applyFill="0" applyAlignment="0" applyProtection="0"/>
    <xf numFmtId="1" fontId="66" fillId="0" borderId="0" applyNumberFormat="0" applyAlignment="0">
      <alignment horizontal="center"/>
    </xf>
    <xf numFmtId="210" fontId="144" fillId="0" borderId="0" applyNumberFormat="0">
      <alignment horizontal="centerContinuous"/>
    </xf>
    <xf numFmtId="185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211" fontId="73" fillId="0" borderId="0" applyFont="0" applyFill="0" applyBorder="0" applyAlignment="0" applyProtection="0"/>
    <xf numFmtId="212" fontId="73" fillId="0" borderId="0" applyFont="0" applyFill="0" applyBorder="0" applyAlignment="0" applyProtection="0"/>
    <xf numFmtId="213" fontId="74" fillId="0" borderId="0">
      <protection locked="0"/>
    </xf>
    <xf numFmtId="194" fontId="66" fillId="0" borderId="0" applyFont="0" applyFill="0" applyBorder="0" applyAlignment="0" applyProtection="0"/>
    <xf numFmtId="195" fontId="66" fillId="0" borderId="0" applyFont="0" applyFill="0" applyBorder="0" applyAlignment="0" applyProtection="0"/>
    <xf numFmtId="214" fontId="74" fillId="0" borderId="0">
      <protection locked="0"/>
    </xf>
    <xf numFmtId="215" fontId="74" fillId="0" borderId="0">
      <protection locked="0"/>
    </xf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93" fillId="13" borderId="0" applyNumberFormat="0" applyBorder="0" applyAlignment="0" applyProtection="0"/>
    <xf numFmtId="0" fontId="145" fillId="0" borderId="0"/>
    <xf numFmtId="0" fontId="19" fillId="0" borderId="0"/>
    <xf numFmtId="0" fontId="146" fillId="0" borderId="0"/>
    <xf numFmtId="0" fontId="19" fillId="0" borderId="0"/>
    <xf numFmtId="0" fontId="78" fillId="0" borderId="0"/>
    <xf numFmtId="0" fontId="78" fillId="0" borderId="0"/>
    <xf numFmtId="0" fontId="28" fillId="0" borderId="0"/>
    <xf numFmtId="0" fontId="28" fillId="0" borderId="0"/>
    <xf numFmtId="0" fontId="66" fillId="0" borderId="0"/>
    <xf numFmtId="0" fontId="106" fillId="0" borderId="0"/>
    <xf numFmtId="0" fontId="50" fillId="0" borderId="0"/>
    <xf numFmtId="0" fontId="28" fillId="0" borderId="0"/>
    <xf numFmtId="0" fontId="3" fillId="0" borderId="0"/>
    <xf numFmtId="0" fontId="66" fillId="0" borderId="0"/>
    <xf numFmtId="0" fontId="66" fillId="0" borderId="0"/>
    <xf numFmtId="0" fontId="50" fillId="0" borderId="0"/>
    <xf numFmtId="0" fontId="14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 applyBorder="0"/>
    <xf numFmtId="0" fontId="50" fillId="0" borderId="0"/>
    <xf numFmtId="0" fontId="50" fillId="0" borderId="0"/>
    <xf numFmtId="0" fontId="66" fillId="0" borderId="0"/>
    <xf numFmtId="0" fontId="66" fillId="0" borderId="0"/>
    <xf numFmtId="0" fontId="11" fillId="0" borderId="0"/>
    <xf numFmtId="0" fontId="66" fillId="0" borderId="0"/>
    <xf numFmtId="0" fontId="148" fillId="0" borderId="0"/>
    <xf numFmtId="0" fontId="50" fillId="0" borderId="0"/>
    <xf numFmtId="0" fontId="66" fillId="0" borderId="0" applyBorder="0"/>
    <xf numFmtId="0" fontId="11" fillId="0" borderId="0"/>
    <xf numFmtId="0" fontId="28" fillId="0" borderId="0"/>
    <xf numFmtId="0" fontId="28" fillId="0" borderId="0"/>
    <xf numFmtId="216" fontId="149" fillId="0" borderId="0"/>
    <xf numFmtId="0" fontId="66" fillId="0" borderId="0"/>
    <xf numFmtId="0" fontId="31" fillId="0" borderId="0"/>
    <xf numFmtId="0" fontId="150" fillId="0" borderId="0"/>
    <xf numFmtId="0" fontId="150" fillId="0" borderId="0"/>
    <xf numFmtId="0" fontId="150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18" fillId="32" borderId="5">
      <alignment horizontal="right" vertical="center"/>
      <protection locked="0"/>
    </xf>
    <xf numFmtId="4" fontId="118" fillId="30" borderId="5">
      <alignment horizontal="right" vertical="center"/>
      <protection locked="0"/>
    </xf>
    <xf numFmtId="4" fontId="118" fillId="25" borderId="5">
      <alignment horizontal="right" vertical="center"/>
      <protection locked="0"/>
    </xf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0" fontId="97" fillId="22" borderId="15" applyNumberFormat="0" applyAlignment="0" applyProtection="0"/>
    <xf numFmtId="9" fontId="6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199" fontId="66" fillId="0" borderId="0" applyFont="0" applyFill="0" applyBorder="0" applyAlignment="0" applyProtection="0"/>
    <xf numFmtId="217" fontId="74" fillId="0" borderId="0">
      <protection locked="0"/>
    </xf>
    <xf numFmtId="218" fontId="74" fillId="0" borderId="0">
      <protection locked="0"/>
    </xf>
    <xf numFmtId="219" fontId="50" fillId="0" borderId="0" applyFont="0" applyFill="0" applyBorder="0" applyAlignment="0" applyProtection="0"/>
    <xf numFmtId="217" fontId="74" fillId="0" borderId="0">
      <protection locked="0"/>
    </xf>
    <xf numFmtId="202" fontId="66" fillId="0" borderId="0" applyFill="0" applyBorder="0" applyAlignment="0">
      <alignment horizontal="centerContinuous"/>
    </xf>
    <xf numFmtId="218" fontId="74" fillId="0" borderId="0">
      <protection locked="0"/>
    </xf>
    <xf numFmtId="220" fontId="74" fillId="0" borderId="0">
      <protection locked="0"/>
    </xf>
    <xf numFmtId="49" fontId="122" fillId="0" borderId="5">
      <alignment horizontal="left" vertical="center" wrapText="1"/>
      <protection locked="0"/>
    </xf>
    <xf numFmtId="49" fontId="122" fillId="0" borderId="5">
      <alignment horizontal="left" vertical="center" wrapText="1"/>
      <protection locked="0"/>
    </xf>
    <xf numFmtId="4" fontId="151" fillId="33" borderId="27" applyNumberFormat="0" applyProtection="0">
      <alignment vertical="center"/>
    </xf>
    <xf numFmtId="4" fontId="152" fillId="33" borderId="27" applyNumberFormat="0" applyProtection="0">
      <alignment vertical="center"/>
    </xf>
    <xf numFmtId="4" fontId="153" fillId="0" borderId="0" applyNumberFormat="0" applyProtection="0">
      <alignment horizontal="left" vertical="center" indent="1"/>
    </xf>
    <xf numFmtId="4" fontId="154" fillId="34" borderId="27" applyNumberFormat="0" applyProtection="0">
      <alignment horizontal="left" vertical="center" indent="1"/>
    </xf>
    <xf numFmtId="4" fontId="155" fillId="35" borderId="27" applyNumberFormat="0" applyProtection="0">
      <alignment vertical="center"/>
    </xf>
    <xf numFmtId="4" fontId="156" fillId="32" borderId="27" applyNumberFormat="0" applyProtection="0">
      <alignment vertical="center"/>
    </xf>
    <xf numFmtId="4" fontId="155" fillId="36" borderId="27" applyNumberFormat="0" applyProtection="0">
      <alignment vertical="center"/>
    </xf>
    <xf numFmtId="4" fontId="157" fillId="35" borderId="27" applyNumberFormat="0" applyProtection="0">
      <alignment vertical="center"/>
    </xf>
    <xf numFmtId="4" fontId="158" fillId="37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4" borderId="27" applyNumberFormat="0" applyProtection="0">
      <alignment horizontal="left" vertical="center" indent="1"/>
    </xf>
    <xf numFmtId="4" fontId="160" fillId="31" borderId="27" applyNumberFormat="0" applyProtection="0">
      <alignment vertical="center"/>
    </xf>
    <xf numFmtId="4" fontId="161" fillId="24" borderId="27" applyNumberFormat="0" applyProtection="0">
      <alignment horizontal="left" vertical="center" indent="1"/>
    </xf>
    <xf numFmtId="4" fontId="162" fillId="30" borderId="27" applyNumberFormat="0" applyProtection="0">
      <alignment horizontal="left" vertical="center" indent="1"/>
    </xf>
    <xf numFmtId="4" fontId="163" fillId="34" borderId="27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8" fillId="30" borderId="27" applyNumberFormat="0" applyProtection="0">
      <alignment horizontal="left" vertical="center" indent="1"/>
    </xf>
    <xf numFmtId="4" fontId="166" fillId="24" borderId="27" applyNumberFormat="0" applyProtection="0">
      <alignment vertical="center"/>
    </xf>
    <xf numFmtId="4" fontId="167" fillId="24" borderId="27" applyNumberFormat="0" applyProtection="0">
      <alignment vertical="center"/>
    </xf>
    <xf numFmtId="4" fontId="80" fillId="0" borderId="0" applyNumberFormat="0" applyProtection="0">
      <alignment horizontal="left" vertical="center" indent="1"/>
    </xf>
    <xf numFmtId="4" fontId="168" fillId="24" borderId="27" applyNumberFormat="0" applyProtection="0">
      <alignment vertical="center"/>
    </xf>
    <xf numFmtId="4" fontId="169" fillId="24" borderId="27" applyNumberFormat="0" applyProtection="0">
      <alignment vertical="center"/>
    </xf>
    <xf numFmtId="4" fontId="158" fillId="38" borderId="27" applyNumberFormat="0" applyProtection="0">
      <alignment horizontal="left" vertical="center" indent="1"/>
    </xf>
    <xf numFmtId="4" fontId="170" fillId="31" borderId="27" applyNumberFormat="0" applyProtection="0">
      <alignment horizontal="left" indent="1"/>
    </xf>
    <xf numFmtId="4" fontId="171" fillId="24" borderId="27" applyNumberFormat="0" applyProtection="0">
      <alignment vertical="center"/>
    </xf>
    <xf numFmtId="38" fontId="73" fillId="0" borderId="24"/>
    <xf numFmtId="221" fontId="50" fillId="0" borderId="0">
      <protection locked="0"/>
    </xf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172" fillId="0" borderId="0" applyNumberFormat="0" applyFill="0" applyBorder="0" applyAlignment="0" applyProtection="0"/>
    <xf numFmtId="0" fontId="50" fillId="0" borderId="0" applyNumberFormat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2" fontId="125" fillId="0" borderId="0">
      <protection locked="0"/>
    </xf>
    <xf numFmtId="2" fontId="125" fillId="0" borderId="0">
      <protection locked="0"/>
    </xf>
    <xf numFmtId="218" fontId="74" fillId="0" borderId="0">
      <protection locked="0"/>
    </xf>
    <xf numFmtId="220" fontId="74" fillId="0" borderId="0">
      <protection locked="0"/>
    </xf>
    <xf numFmtId="0" fontId="73" fillId="0" borderId="0"/>
    <xf numFmtId="4" fontId="50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73" fillId="0" borderId="0" applyNumberFormat="0" applyFont="0" applyFill="0" applyBorder="0" applyAlignment="0" applyProtection="0">
      <alignment vertical="top"/>
    </xf>
    <xf numFmtId="0" fontId="174" fillId="0" borderId="0" applyNumberFormat="0" applyFont="0" applyFill="0" applyBorder="0" applyAlignment="0" applyProtection="0">
      <alignment vertical="top"/>
    </xf>
    <xf numFmtId="0" fontId="174" fillId="0" borderId="0" applyNumberFormat="0" applyFont="0" applyFill="0" applyBorder="0" applyAlignment="0" applyProtection="0">
      <alignment vertical="top"/>
    </xf>
    <xf numFmtId="0" fontId="173" fillId="0" borderId="0" applyNumberFormat="0" applyFont="0" applyFill="0" applyBorder="0" applyAlignment="0" applyProtection="0"/>
    <xf numFmtId="0" fontId="173" fillId="0" borderId="0" applyNumberFormat="0" applyFont="0" applyFill="0" applyBorder="0" applyAlignment="0" applyProtection="0">
      <alignment horizontal="left" vertical="top"/>
    </xf>
    <xf numFmtId="0" fontId="173" fillId="0" borderId="0" applyNumberFormat="0" applyFont="0" applyFill="0" applyBorder="0" applyAlignment="0" applyProtection="0">
      <alignment horizontal="left" vertical="top"/>
    </xf>
    <xf numFmtId="0" fontId="173" fillId="0" borderId="0" applyNumberFormat="0" applyFont="0" applyFill="0" applyBorder="0" applyAlignment="0" applyProtection="0">
      <alignment horizontal="left" vertical="top"/>
    </xf>
    <xf numFmtId="0" fontId="66" fillId="0" borderId="0"/>
    <xf numFmtId="0" fontId="175" fillId="0" borderId="0">
      <alignment horizontal="left" wrapText="1"/>
    </xf>
    <xf numFmtId="0" fontId="176" fillId="0" borderId="18" applyNumberFormat="0" applyFont="0" applyFill="0" applyBorder="0" applyAlignment="0" applyProtection="0">
      <alignment horizontal="center" wrapText="1"/>
    </xf>
    <xf numFmtId="222" fontId="49" fillId="0" borderId="0" applyNumberFormat="0" applyFont="0" applyFill="0" applyBorder="0" applyAlignment="0" applyProtection="0">
      <alignment horizontal="right"/>
    </xf>
    <xf numFmtId="0" fontId="176" fillId="0" borderId="0" applyNumberFormat="0" applyFont="0" applyFill="0" applyBorder="0" applyAlignment="0" applyProtection="0">
      <alignment horizontal="left" indent="1"/>
    </xf>
    <xf numFmtId="223" fontId="176" fillId="0" borderId="0" applyNumberFormat="0" applyFont="0" applyFill="0" applyBorder="0" applyAlignment="0" applyProtection="0"/>
    <xf numFmtId="0" fontId="66" fillId="0" borderId="18" applyNumberFormat="0" applyFont="0" applyFill="0" applyAlignment="0" applyProtection="0">
      <alignment horizontal="center"/>
    </xf>
    <xf numFmtId="0" fontId="66" fillId="0" borderId="0" applyNumberFormat="0" applyFont="0" applyFill="0" applyBorder="0" applyAlignment="0" applyProtection="0">
      <alignment horizontal="left" wrapText="1" indent="1"/>
    </xf>
    <xf numFmtId="0" fontId="176" fillId="0" borderId="0" applyNumberFormat="0" applyFont="0" applyFill="0" applyBorder="0" applyAlignment="0" applyProtection="0">
      <alignment horizontal="left" indent="1"/>
    </xf>
    <xf numFmtId="0" fontId="66" fillId="0" borderId="0" applyNumberFormat="0" applyFont="0" applyFill="0" applyBorder="0" applyAlignment="0" applyProtection="0">
      <alignment horizontal="left" wrapText="1" indent="2"/>
    </xf>
    <xf numFmtId="224" fontId="66" fillId="0" borderId="0">
      <alignment horizontal="right"/>
    </xf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8" borderId="0" applyNumberFormat="0" applyBorder="0" applyAlignment="0" applyProtection="0"/>
    <xf numFmtId="0" fontId="33" fillId="7" borderId="2" applyNumberFormat="0" applyAlignment="0" applyProtection="0"/>
    <xf numFmtId="0" fontId="33" fillId="7" borderId="2" applyNumberFormat="0" applyAlignment="0" applyProtection="0"/>
    <xf numFmtId="216" fontId="33" fillId="7" borderId="2" applyNumberFormat="0" applyAlignment="0" applyProtection="0"/>
    <xf numFmtId="0" fontId="34" fillId="22" borderId="15" applyNumberFormat="0" applyAlignment="0" applyProtection="0"/>
    <xf numFmtId="0" fontId="34" fillId="22" borderId="15" applyNumberFormat="0" applyAlignment="0" applyProtection="0"/>
    <xf numFmtId="0" fontId="35" fillId="22" borderId="2" applyNumberFormat="0" applyAlignment="0" applyProtection="0"/>
    <xf numFmtId="0" fontId="35" fillId="22" borderId="2" applyNumberFormat="0" applyAlignment="0" applyProtection="0"/>
    <xf numFmtId="0" fontId="107" fillId="0" borderId="0" applyProtection="0"/>
    <xf numFmtId="195" fontId="24" fillId="0" borderId="0" applyFont="0" applyFill="0" applyBorder="0" applyAlignment="0" applyProtection="0"/>
    <xf numFmtId="0" fontId="47" fillId="4" borderId="0" applyNumberFormat="0" applyBorder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8" fillId="0" borderId="0" applyProtection="0"/>
    <xf numFmtId="0" fontId="109" fillId="0" borderId="0" applyProtection="0"/>
    <xf numFmtId="0" fontId="45" fillId="0" borderId="13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107" fillId="0" borderId="16" applyProtection="0"/>
    <xf numFmtId="0" fontId="40" fillId="23" borderId="4" applyNumberFormat="0" applyAlignment="0" applyProtection="0"/>
    <xf numFmtId="0" fontId="40" fillId="23" borderId="4" applyNumberFormat="0" applyAlignment="0" applyProtection="0"/>
    <xf numFmtId="0" fontId="40" fillId="23" borderId="4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35" fillId="22" borderId="2" applyNumberForma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11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8" fillId="0" borderId="0"/>
    <xf numFmtId="0" fontId="24" fillId="0" borderId="0"/>
    <xf numFmtId="0" fontId="48" fillId="0" borderId="0"/>
    <xf numFmtId="0" fontId="48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6" fontId="148" fillId="0" borderId="0"/>
    <xf numFmtId="216" fontId="148" fillId="0" borderId="0"/>
    <xf numFmtId="216" fontId="148" fillId="0" borderId="0"/>
    <xf numFmtId="0" fontId="1" fillId="0" borderId="0"/>
    <xf numFmtId="0" fontId="1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1" fillId="0" borderId="0"/>
    <xf numFmtId="0" fontId="24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1" fillId="0" borderId="0"/>
    <xf numFmtId="0" fontId="24" fillId="0" borderId="0"/>
    <xf numFmtId="0" fontId="39" fillId="0" borderId="17" applyNumberFormat="0" applyFill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22" borderId="15" applyNumberFormat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2" fillId="1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07" fillId="0" borderId="0"/>
    <xf numFmtId="0" fontId="4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5" fontId="177" fillId="0" borderId="0" applyFont="0" applyFill="0" applyBorder="0" applyAlignment="0" applyProtection="0"/>
    <xf numFmtId="173" fontId="177" fillId="0" borderId="0" applyFont="0" applyFill="0" applyBorder="0" applyAlignment="0" applyProtection="0"/>
    <xf numFmtId="225" fontId="12" fillId="0" borderId="0" applyNumberFormat="0" applyFill="0" applyBorder="0" applyAlignment="0" applyProtection="0"/>
    <xf numFmtId="225" fontId="12" fillId="0" borderId="0" applyNumberForma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6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20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226" fontId="178" fillId="24" borderId="25" applyFill="0" applyBorder="0">
      <alignment horizontal="center" vertical="center" wrapText="1"/>
      <protection locked="0"/>
    </xf>
    <xf numFmtId="208" fontId="179" fillId="0" borderId="0">
      <alignment wrapText="1"/>
    </xf>
    <xf numFmtId="208" fontId="124" fillId="0" borderId="0">
      <alignment wrapText="1"/>
    </xf>
    <xf numFmtId="0" fontId="180" fillId="0" borderId="0" applyNumberFormat="0" applyFill="0" applyBorder="0" applyAlignment="0" applyProtection="0"/>
    <xf numFmtId="0" fontId="199" fillId="0" borderId="0"/>
    <xf numFmtId="0" fontId="11" fillId="0" borderId="0"/>
    <xf numFmtId="0" fontId="201" fillId="0" borderId="0"/>
  </cellStyleXfs>
  <cellXfs count="95">
    <xf numFmtId="0" fontId="0" fillId="0" borderId="0" xfId="0"/>
    <xf numFmtId="0" fontId="11" fillId="0" borderId="0" xfId="787"/>
    <xf numFmtId="0" fontId="11" fillId="0" borderId="0" xfId="787" applyFont="1"/>
    <xf numFmtId="0" fontId="27" fillId="0" borderId="0" xfId="787" applyFont="1"/>
    <xf numFmtId="0" fontId="11" fillId="0" borderId="0" xfId="787" applyFill="1" applyBorder="1"/>
    <xf numFmtId="0" fontId="11" fillId="0" borderId="0" xfId="787" applyFont="1" applyAlignment="1">
      <alignment horizontal="center"/>
    </xf>
    <xf numFmtId="0" fontId="20" fillId="0" borderId="0" xfId="787" applyFont="1" applyFill="1" applyBorder="1" applyAlignment="1">
      <alignment horizontal="center"/>
    </xf>
    <xf numFmtId="177" fontId="26" fillId="0" borderId="0" xfId="607" applyNumberFormat="1" applyFont="1" applyFill="1" applyBorder="1" applyAlignment="1" applyProtection="1">
      <alignment horizontal="left"/>
    </xf>
    <xf numFmtId="177" fontId="14" fillId="0" borderId="0" xfId="607" applyNumberFormat="1" applyFont="1" applyFill="1" applyBorder="1" applyAlignment="1" applyProtection="1">
      <alignment horizontal="left" indent="1"/>
    </xf>
    <xf numFmtId="177" fontId="26" fillId="0" borderId="0" xfId="607" applyNumberFormat="1" applyFont="1" applyFill="1" applyBorder="1" applyAlignment="1" applyProtection="1">
      <alignment horizontal="left" indent="1"/>
    </xf>
    <xf numFmtId="171" fontId="15" fillId="0" borderId="0" xfId="0" applyNumberFormat="1" applyFont="1" applyFill="1" applyBorder="1" applyAlignment="1"/>
    <xf numFmtId="171" fontId="15" fillId="0" borderId="0" xfId="0" applyNumberFormat="1" applyFont="1" applyFill="1" applyBorder="1" applyAlignment="1">
      <alignment horizontal="right"/>
    </xf>
    <xf numFmtId="171" fontId="21" fillId="0" borderId="0" xfId="0" applyNumberFormat="1" applyFont="1" applyFill="1" applyBorder="1" applyAlignment="1"/>
    <xf numFmtId="171" fontId="119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788" applyFont="1" applyFill="1" applyBorder="1" applyAlignment="1">
      <alignment horizontal="center"/>
    </xf>
    <xf numFmtId="0" fontId="14" fillId="0" borderId="0" xfId="787" applyFont="1" applyFill="1" applyBorder="1"/>
    <xf numFmtId="0" fontId="22" fillId="0" borderId="0" xfId="787" applyFont="1" applyFill="1" applyBorder="1"/>
    <xf numFmtId="0" fontId="183" fillId="0" borderId="0" xfId="1819" applyFont="1" applyBorder="1" applyAlignment="1">
      <alignment vertical="center"/>
    </xf>
    <xf numFmtId="0" fontId="183" fillId="0" borderId="0" xfId="1819" applyFont="1" applyBorder="1" applyAlignment="1"/>
    <xf numFmtId="0" fontId="184" fillId="0" borderId="0" xfId="1819" applyFont="1" applyBorder="1" applyAlignment="1"/>
    <xf numFmtId="0" fontId="182" fillId="0" borderId="0" xfId="0" applyFont="1" applyBorder="1"/>
    <xf numFmtId="0" fontId="182" fillId="0" borderId="18" xfId="0" applyFont="1" applyBorder="1" applyAlignment="1"/>
    <xf numFmtId="0" fontId="0" fillId="0" borderId="0" xfId="0" applyFill="1" applyBorder="1"/>
    <xf numFmtId="0" fontId="181" fillId="0" borderId="0" xfId="1819" applyFont="1" applyFill="1" applyBorder="1" applyAlignment="1">
      <alignment horizontal="left" vertical="center"/>
    </xf>
    <xf numFmtId="0" fontId="0" fillId="0" borderId="0" xfId="0" applyFill="1"/>
    <xf numFmtId="0" fontId="181" fillId="0" borderId="36" xfId="1819" applyFont="1" applyFill="1" applyBorder="1" applyAlignment="1">
      <alignment horizontal="left" vertical="center"/>
    </xf>
    <xf numFmtId="0" fontId="188" fillId="0" borderId="0" xfId="0" applyFont="1" applyFill="1" applyBorder="1" applyAlignment="1">
      <alignment vertical="center" wrapText="1"/>
    </xf>
    <xf numFmtId="0" fontId="191" fillId="0" borderId="0" xfId="787" applyFont="1"/>
    <xf numFmtId="0" fontId="11" fillId="0" borderId="0" xfId="787" applyAlignment="1">
      <alignment vertical="center"/>
    </xf>
    <xf numFmtId="0" fontId="110" fillId="0" borderId="0" xfId="787" applyFont="1" applyFill="1" applyBorder="1" applyAlignment="1">
      <alignment vertical="center"/>
    </xf>
    <xf numFmtId="0" fontId="15" fillId="0" borderId="0" xfId="787" applyFont="1" applyFill="1" applyBorder="1" applyAlignment="1">
      <alignment vertical="center"/>
    </xf>
    <xf numFmtId="0" fontId="30" fillId="0" borderId="0" xfId="787" applyFont="1" applyFill="1" applyBorder="1" applyAlignment="1">
      <alignment vertical="center"/>
    </xf>
    <xf numFmtId="0" fontId="3" fillId="0" borderId="0" xfId="787" applyFont="1" applyFill="1" applyBorder="1" applyAlignment="1">
      <alignment vertical="center"/>
    </xf>
    <xf numFmtId="0" fontId="187" fillId="0" borderId="0" xfId="0" applyFont="1" applyFill="1" applyBorder="1" applyAlignment="1">
      <alignment vertical="center" wrapText="1"/>
    </xf>
    <xf numFmtId="0" fontId="181" fillId="40" borderId="36" xfId="1819" applyFont="1" applyFill="1" applyBorder="1" applyAlignment="1">
      <alignment horizontal="left" vertical="center"/>
    </xf>
    <xf numFmtId="0" fontId="15" fillId="40" borderId="34" xfId="1819" applyFont="1" applyFill="1" applyBorder="1" applyAlignment="1">
      <alignment horizontal="left" vertical="center"/>
    </xf>
    <xf numFmtId="0" fontId="192" fillId="40" borderId="28" xfId="1819" applyFont="1" applyFill="1" applyBorder="1" applyAlignment="1">
      <alignment horizontal="center" vertical="center" wrapText="1"/>
    </xf>
    <xf numFmtId="0" fontId="192" fillId="40" borderId="30" xfId="1819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4" xfId="1819" applyFont="1" applyFill="1" applyBorder="1" applyAlignment="1">
      <alignment horizontal="left" vertical="center"/>
    </xf>
    <xf numFmtId="174" fontId="186" fillId="39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19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40" borderId="32" xfId="1819" applyFont="1" applyFill="1" applyBorder="1" applyAlignment="1">
      <alignment vertical="center"/>
    </xf>
    <xf numFmtId="0" fontId="186" fillId="40" borderId="35" xfId="1819" applyFont="1" applyFill="1" applyBorder="1" applyAlignment="1">
      <alignment vertical="center"/>
    </xf>
    <xf numFmtId="0" fontId="27" fillId="0" borderId="0" xfId="787" applyFont="1" applyBorder="1"/>
    <xf numFmtId="0" fontId="192" fillId="0" borderId="0" xfId="1819" applyFont="1" applyFill="1" applyBorder="1" applyAlignment="1">
      <alignment horizontal="center" vertical="center" wrapText="1"/>
    </xf>
    <xf numFmtId="0" fontId="15" fillId="0" borderId="0" xfId="1819" applyFont="1" applyFill="1" applyBorder="1" applyAlignment="1">
      <alignment horizontal="left" vertical="center"/>
    </xf>
    <xf numFmtId="0" fontId="193" fillId="0" borderId="0" xfId="0" applyFont="1" applyFill="1" applyBorder="1" applyAlignment="1">
      <alignment vertical="center" wrapText="1"/>
    </xf>
    <xf numFmtId="0" fontId="15" fillId="0" borderId="32" xfId="1819" applyFont="1" applyFill="1" applyBorder="1" applyAlignment="1">
      <alignment vertical="center"/>
    </xf>
    <xf numFmtId="0" fontId="186" fillId="0" borderId="35" xfId="1819" applyFont="1" applyFill="1" applyBorder="1" applyAlignment="1">
      <alignment vertical="center"/>
    </xf>
    <xf numFmtId="0" fontId="15" fillId="0" borderId="33" xfId="1819" applyFont="1" applyFill="1" applyBorder="1" applyAlignment="1">
      <alignment horizontal="left" vertical="center"/>
    </xf>
    <xf numFmtId="0" fontId="181" fillId="0" borderId="37" xfId="1819" applyFont="1" applyFill="1" applyBorder="1" applyAlignment="1">
      <alignment horizontal="left" vertical="center"/>
    </xf>
    <xf numFmtId="0" fontId="15" fillId="0" borderId="34" xfId="1819" applyFont="1" applyFill="1" applyBorder="1" applyAlignment="1">
      <alignment vertical="center"/>
    </xf>
    <xf numFmtId="0" fontId="16" fillId="0" borderId="0" xfId="788" applyFont="1" applyFill="1" applyBorder="1" applyAlignment="1">
      <alignment horizontal="center" vertical="center"/>
    </xf>
    <xf numFmtId="0" fontId="194" fillId="0" borderId="0" xfId="787" applyFont="1" applyFill="1" applyBorder="1" applyAlignment="1">
      <alignment horizontal="center"/>
    </xf>
    <xf numFmtId="0" fontId="194" fillId="0" borderId="0" xfId="787" applyFont="1" applyAlignment="1">
      <alignment horizontal="center"/>
    </xf>
    <xf numFmtId="0" fontId="15" fillId="0" borderId="29" xfId="0" applyFont="1" applyBorder="1" applyAlignment="1">
      <alignment horizontal="center"/>
    </xf>
    <xf numFmtId="0" fontId="195" fillId="0" borderId="0" xfId="787" applyFont="1"/>
    <xf numFmtId="227" fontId="182" fillId="0" borderId="5" xfId="0" applyNumberFormat="1" applyFont="1" applyBorder="1" applyAlignment="1">
      <alignment horizontal="center" vertical="center"/>
    </xf>
    <xf numFmtId="174" fontId="186" fillId="0" borderId="0" xfId="0" applyNumberFormat="1" applyFont="1" applyFill="1" applyBorder="1" applyAlignment="1">
      <alignment horizontal="right" vertical="center" wrapText="1"/>
    </xf>
    <xf numFmtId="0" fontId="196" fillId="0" borderId="0" xfId="0" applyFont="1"/>
    <xf numFmtId="174" fontId="182" fillId="0" borderId="0" xfId="0" applyNumberFormat="1" applyFont="1" applyFill="1" applyBorder="1"/>
    <xf numFmtId="174" fontId="197" fillId="0" borderId="0" xfId="0" applyNumberFormat="1" applyFont="1" applyFill="1" applyBorder="1" applyAlignment="1">
      <alignment horizontal="right" vertical="center" wrapText="1"/>
    </xf>
    <xf numFmtId="174" fontId="182" fillId="0" borderId="0" xfId="0" applyNumberFormat="1" applyFont="1" applyBorder="1"/>
    <xf numFmtId="171" fontId="14" fillId="0" borderId="0" xfId="0" applyNumberFormat="1" applyFont="1" applyFill="1" applyBorder="1" applyAlignment="1">
      <alignment horizontal="center" vertical="center" wrapText="1"/>
    </xf>
    <xf numFmtId="171" fontId="198" fillId="0" borderId="0" xfId="0" applyNumberFormat="1" applyFont="1" applyBorder="1" applyAlignment="1">
      <alignment horizontal="right" vertical="top" wrapText="1"/>
    </xf>
    <xf numFmtId="171" fontId="198" fillId="0" borderId="0" xfId="0" applyNumberFormat="1" applyFont="1" applyBorder="1" applyAlignment="1">
      <alignment horizontal="right" wrapText="1"/>
    </xf>
    <xf numFmtId="0" fontId="0" fillId="0" borderId="0" xfId="0" applyBorder="1"/>
    <xf numFmtId="171" fontId="200" fillId="0" borderId="0" xfId="1820" applyNumberFormat="1" applyFont="1" applyAlignment="1">
      <alignment horizontal="right" vertical="center" wrapText="1"/>
    </xf>
    <xf numFmtId="171" fontId="200" fillId="0" borderId="0" xfId="1820" applyNumberFormat="1" applyFont="1" applyAlignment="1">
      <alignment horizontal="right" vertical="center"/>
    </xf>
    <xf numFmtId="0" fontId="189" fillId="0" borderId="0" xfId="1819" applyFont="1" applyFill="1" applyBorder="1" applyAlignment="1">
      <alignment horizontal="center" vertical="center"/>
    </xf>
    <xf numFmtId="0" fontId="187" fillId="40" borderId="28" xfId="0" applyFont="1" applyFill="1" applyBorder="1" applyAlignment="1">
      <alignment horizontal="center" vertical="center" wrapText="1"/>
    </xf>
    <xf numFmtId="0" fontId="187" fillId="40" borderId="29" xfId="0" applyFont="1" applyFill="1" applyBorder="1" applyAlignment="1">
      <alignment horizontal="center" vertical="center" wrapText="1"/>
    </xf>
    <xf numFmtId="0" fontId="187" fillId="40" borderId="30" xfId="0" applyFont="1" applyFill="1" applyBorder="1" applyAlignment="1">
      <alignment horizontal="center" vertical="center" wrapText="1"/>
    </xf>
    <xf numFmtId="0" fontId="193" fillId="40" borderId="32" xfId="0" applyFont="1" applyFill="1" applyBorder="1" applyAlignment="1">
      <alignment horizontal="center" vertical="center" wrapText="1"/>
    </xf>
    <xf numFmtId="0" fontId="193" fillId="40" borderId="38" xfId="0" applyFont="1" applyFill="1" applyBorder="1" applyAlignment="1">
      <alignment horizontal="center" vertical="center" wrapText="1"/>
    </xf>
    <xf numFmtId="0" fontId="193" fillId="40" borderId="35" xfId="0" applyFont="1" applyFill="1" applyBorder="1" applyAlignment="1">
      <alignment horizontal="center" vertical="center" wrapText="1"/>
    </xf>
    <xf numFmtId="0" fontId="193" fillId="40" borderId="33" xfId="0" applyFont="1" applyFill="1" applyBorder="1" applyAlignment="1">
      <alignment horizontal="center" vertical="center" wrapText="1"/>
    </xf>
    <xf numFmtId="0" fontId="193" fillId="40" borderId="0" xfId="0" applyFont="1" applyFill="1" applyBorder="1" applyAlignment="1">
      <alignment horizontal="center" vertical="center" wrapText="1"/>
    </xf>
    <xf numFmtId="0" fontId="193" fillId="40" borderId="37" xfId="0" applyFont="1" applyFill="1" applyBorder="1" applyAlignment="1">
      <alignment horizontal="center" vertical="center" wrapText="1"/>
    </xf>
    <xf numFmtId="0" fontId="193" fillId="40" borderId="34" xfId="0" applyFont="1" applyFill="1" applyBorder="1" applyAlignment="1">
      <alignment horizontal="center" vertical="center" wrapText="1"/>
    </xf>
    <xf numFmtId="0" fontId="193" fillId="40" borderId="31" xfId="0" applyFont="1" applyFill="1" applyBorder="1" applyAlignment="1">
      <alignment horizontal="center" vertical="center" wrapText="1"/>
    </xf>
    <xf numFmtId="0" fontId="193" fillId="40" borderId="36" xfId="0" applyFont="1" applyFill="1" applyBorder="1" applyAlignment="1">
      <alignment horizontal="center" vertical="center" wrapText="1"/>
    </xf>
    <xf numFmtId="0" fontId="187" fillId="0" borderId="28" xfId="0" applyFont="1" applyFill="1" applyBorder="1" applyAlignment="1">
      <alignment horizontal="center" vertical="center" wrapText="1"/>
    </xf>
    <xf numFmtId="0" fontId="187" fillId="0" borderId="30" xfId="0" applyFont="1" applyFill="1" applyBorder="1" applyAlignment="1">
      <alignment horizontal="center" vertical="center" wrapText="1"/>
    </xf>
    <xf numFmtId="0" fontId="190" fillId="0" borderId="0" xfId="0" applyFont="1" applyFill="1" applyBorder="1" applyAlignment="1">
      <alignment horizontal="center" vertical="center" wrapText="1"/>
    </xf>
    <xf numFmtId="0" fontId="185" fillId="0" borderId="0" xfId="1819" applyFont="1" applyBorder="1" applyAlignment="1">
      <alignment horizontal="center"/>
    </xf>
    <xf numFmtId="171" fontId="14" fillId="39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1" fontId="14" fillId="0" borderId="0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Fill="1" applyBorder="1" applyAlignment="1">
      <alignment horizontal="left" vertical="center" wrapText="1"/>
    </xf>
  </cellXfs>
  <cellStyles count="1823">
    <cellStyle name="_Fakt_2" xfId="823"/>
    <cellStyle name="_rozhufrovka 2009" xfId="824"/>
    <cellStyle name="_АТиСТ 5а МТР липень 2008" xfId="825"/>
    <cellStyle name="_ПРГК сводний_" xfId="826"/>
    <cellStyle name="_УТГ" xfId="827"/>
    <cellStyle name="_Феодосия 5а МТР липень 2008" xfId="828"/>
    <cellStyle name="_ХТГ довідка." xfId="829"/>
    <cellStyle name="_Шебелинка 5а МТР липень 2008" xfId="830"/>
    <cellStyle name="=C:\WINNT35\SYSTEM32\COMMAND.COM" xfId="831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2"/>
    <cellStyle name="20% - Accent1 2" xfId="24"/>
    <cellStyle name="20% - Accent1 2 2" xfId="833"/>
    <cellStyle name="20% - Accent1 3" xfId="25"/>
    <cellStyle name="20% - Accent1 3 2" xfId="834"/>
    <cellStyle name="20% - Accent1 4" xfId="26"/>
    <cellStyle name="20% - Accent1 4 2" xfId="835"/>
    <cellStyle name="20% - Accent1 5" xfId="27"/>
    <cellStyle name="20% - Accent1 5 2" xfId="836"/>
    <cellStyle name="20% - Accent1 6" xfId="28"/>
    <cellStyle name="20% - Accent1 6 2" xfId="837"/>
    <cellStyle name="20% - Accent1 7" xfId="29"/>
    <cellStyle name="20% - Accent1 7 2" xfId="838"/>
    <cellStyle name="20% - Accent1 8" xfId="30"/>
    <cellStyle name="20% - Accent1 8 2" xfId="839"/>
    <cellStyle name="20% - Accent1 9" xfId="31"/>
    <cellStyle name="20% - Accent1 9 2" xfId="840"/>
    <cellStyle name="20% - Accent2" xfId="32"/>
    <cellStyle name="20% - Accent2 10" xfId="33"/>
    <cellStyle name="20% - Accent2 10 2" xfId="841"/>
    <cellStyle name="20% - Accent2 2" xfId="34"/>
    <cellStyle name="20% - Accent2 2 2" xfId="842"/>
    <cellStyle name="20% - Accent2 3" xfId="35"/>
    <cellStyle name="20% - Accent2 3 2" xfId="843"/>
    <cellStyle name="20% - Accent2 4" xfId="36"/>
    <cellStyle name="20% - Accent2 4 2" xfId="844"/>
    <cellStyle name="20% - Accent2 5" xfId="37"/>
    <cellStyle name="20% - Accent2 5 2" xfId="845"/>
    <cellStyle name="20% - Accent2 6" xfId="38"/>
    <cellStyle name="20% - Accent2 6 2" xfId="846"/>
    <cellStyle name="20% - Accent2 7" xfId="39"/>
    <cellStyle name="20% - Accent2 7 2" xfId="847"/>
    <cellStyle name="20% - Accent2 8" xfId="40"/>
    <cellStyle name="20% - Accent2 8 2" xfId="848"/>
    <cellStyle name="20% - Accent2 9" xfId="41"/>
    <cellStyle name="20% - Accent2 9 2" xfId="849"/>
    <cellStyle name="20% - Accent3" xfId="42"/>
    <cellStyle name="20% - Accent3 10" xfId="43"/>
    <cellStyle name="20% - Accent3 10 2" xfId="850"/>
    <cellStyle name="20% - Accent3 2" xfId="44"/>
    <cellStyle name="20% - Accent3 2 2" xfId="851"/>
    <cellStyle name="20% - Accent3 3" xfId="45"/>
    <cellStyle name="20% - Accent3 3 2" xfId="852"/>
    <cellStyle name="20% - Accent3 4" xfId="46"/>
    <cellStyle name="20% - Accent3 4 2" xfId="853"/>
    <cellStyle name="20% - Accent3 5" xfId="47"/>
    <cellStyle name="20% - Accent3 5 2" xfId="854"/>
    <cellStyle name="20% - Accent3 6" xfId="48"/>
    <cellStyle name="20% - Accent3 6 2" xfId="855"/>
    <cellStyle name="20% - Accent3 7" xfId="49"/>
    <cellStyle name="20% - Accent3 7 2" xfId="856"/>
    <cellStyle name="20% - Accent3 8" xfId="50"/>
    <cellStyle name="20% - Accent3 8 2" xfId="857"/>
    <cellStyle name="20% - Accent3 9" xfId="51"/>
    <cellStyle name="20% - Accent3 9 2" xfId="858"/>
    <cellStyle name="20% - Accent4" xfId="52"/>
    <cellStyle name="20% - Accent4 10" xfId="53"/>
    <cellStyle name="20% - Accent4 10 2" xfId="859"/>
    <cellStyle name="20% - Accent4 2" xfId="54"/>
    <cellStyle name="20% - Accent4 2 2" xfId="860"/>
    <cellStyle name="20% - Accent4 3" xfId="55"/>
    <cellStyle name="20% - Accent4 3 2" xfId="861"/>
    <cellStyle name="20% - Accent4 4" xfId="56"/>
    <cellStyle name="20% - Accent4 4 2" xfId="862"/>
    <cellStyle name="20% - Accent4 5" xfId="57"/>
    <cellStyle name="20% - Accent4 5 2" xfId="863"/>
    <cellStyle name="20% - Accent4 6" xfId="58"/>
    <cellStyle name="20% - Accent4 6 2" xfId="864"/>
    <cellStyle name="20% - Accent4 7" xfId="59"/>
    <cellStyle name="20% - Accent4 7 2" xfId="865"/>
    <cellStyle name="20% - Accent4 8" xfId="60"/>
    <cellStyle name="20% - Accent4 8 2" xfId="866"/>
    <cellStyle name="20% - Accent4 9" xfId="61"/>
    <cellStyle name="20% - Accent4 9 2" xfId="867"/>
    <cellStyle name="20% - Accent5" xfId="62"/>
    <cellStyle name="20% - Accent5 10" xfId="63"/>
    <cellStyle name="20% - Accent5 10 2" xfId="868"/>
    <cellStyle name="20% - Accent5 2" xfId="64"/>
    <cellStyle name="20% - Accent5 2 2" xfId="869"/>
    <cellStyle name="20% - Accent5 3" xfId="65"/>
    <cellStyle name="20% - Accent5 3 2" xfId="870"/>
    <cellStyle name="20% - Accent5 4" xfId="66"/>
    <cellStyle name="20% - Accent5 4 2" xfId="871"/>
    <cellStyle name="20% - Accent5 5" xfId="67"/>
    <cellStyle name="20% - Accent5 5 2" xfId="872"/>
    <cellStyle name="20% - Accent5 6" xfId="68"/>
    <cellStyle name="20% - Accent5 6 2" xfId="873"/>
    <cellStyle name="20% - Accent5 7" xfId="69"/>
    <cellStyle name="20% - Accent5 7 2" xfId="874"/>
    <cellStyle name="20% - Accent5 8" xfId="70"/>
    <cellStyle name="20% - Accent5 8 2" xfId="875"/>
    <cellStyle name="20% - Accent5 9" xfId="71"/>
    <cellStyle name="20% - Accent5 9 2" xfId="876"/>
    <cellStyle name="20% - Accent6" xfId="72"/>
    <cellStyle name="20% - Accent6 10" xfId="73"/>
    <cellStyle name="20% - Accent6 10 2" xfId="877"/>
    <cellStyle name="20% - Accent6 2" xfId="74"/>
    <cellStyle name="20% - Accent6 2 2" xfId="878"/>
    <cellStyle name="20% - Accent6 3" xfId="75"/>
    <cellStyle name="20% - Accent6 3 2" xfId="879"/>
    <cellStyle name="20% - Accent6 4" xfId="76"/>
    <cellStyle name="20% - Accent6 4 2" xfId="880"/>
    <cellStyle name="20% - Accent6 5" xfId="77"/>
    <cellStyle name="20% - Accent6 5 2" xfId="881"/>
    <cellStyle name="20% - Accent6 6" xfId="78"/>
    <cellStyle name="20% - Accent6 6 2" xfId="882"/>
    <cellStyle name="20% - Accent6 7" xfId="79"/>
    <cellStyle name="20% - Accent6 7 2" xfId="883"/>
    <cellStyle name="20% - Accent6 8" xfId="80"/>
    <cellStyle name="20% - Accent6 8 2" xfId="884"/>
    <cellStyle name="20% - Accent6 9" xfId="81"/>
    <cellStyle name="20% - Accent6 9 2" xfId="885"/>
    <cellStyle name="20% - Акцент1 2" xfId="82"/>
    <cellStyle name="20% - Акцент1 3" xfId="83"/>
    <cellStyle name="20% - Акцент1 4" xfId="886"/>
    <cellStyle name="20% - Акцент2 2" xfId="84"/>
    <cellStyle name="20% - Акцент2 3" xfId="85"/>
    <cellStyle name="20% - Акцент2 4" xfId="887"/>
    <cellStyle name="20% - Акцент3 2" xfId="86"/>
    <cellStyle name="20% - Акцент3 3" xfId="87"/>
    <cellStyle name="20% - Акцент3 4" xfId="888"/>
    <cellStyle name="20% - Акцент4 2" xfId="88"/>
    <cellStyle name="20% - Акцент4 3" xfId="89"/>
    <cellStyle name="20% - Акцент4 4" xfId="889"/>
    <cellStyle name="20% - Акцент5 2" xfId="90"/>
    <cellStyle name="20% - Акцент5 3" xfId="890"/>
    <cellStyle name="20% - Акцент5 4" xfId="891"/>
    <cellStyle name="20% - Акцент6 2" xfId="91"/>
    <cellStyle name="20% - Акцент6 3" xfId="892"/>
    <cellStyle name="20% - Акцент6 4" xfId="893"/>
    <cellStyle name="20% – Акцентування1" xfId="92"/>
    <cellStyle name="20% – Акцентування1 2" xfId="894"/>
    <cellStyle name="20% – Акцентування2" xfId="93"/>
    <cellStyle name="20% – Акцентування2 2" xfId="895"/>
    <cellStyle name="20% – Акцентування3" xfId="94"/>
    <cellStyle name="20% – Акцентування3 2" xfId="896"/>
    <cellStyle name="20% – Акцентування4" xfId="95"/>
    <cellStyle name="20% – Акцентування4 2" xfId="897"/>
    <cellStyle name="20% – Акцентування5" xfId="96"/>
    <cellStyle name="20% – Акцентування5 2" xfId="898"/>
    <cellStyle name="20% – Акцентування6" xfId="97"/>
    <cellStyle name="20% – Акцентування6 2" xfId="899"/>
    <cellStyle name="3 indents" xfId="98"/>
    <cellStyle name="3 indents 2" xfId="900"/>
    <cellStyle name="3 indents 3" xfId="901"/>
    <cellStyle name="4 indents" xfId="99"/>
    <cellStyle name="4 indents 2" xfId="902"/>
    <cellStyle name="4 indents 3" xfId="903"/>
    <cellStyle name="40% - Accent1" xfId="100"/>
    <cellStyle name="40% - Accent1 10" xfId="101"/>
    <cellStyle name="40% - Accent1 10 2" xfId="904"/>
    <cellStyle name="40% - Accent1 2" xfId="102"/>
    <cellStyle name="40% - Accent1 2 2" xfId="905"/>
    <cellStyle name="40% - Accent1 3" xfId="103"/>
    <cellStyle name="40% - Accent1 3 2" xfId="906"/>
    <cellStyle name="40% - Accent1 4" xfId="104"/>
    <cellStyle name="40% - Accent1 4 2" xfId="907"/>
    <cellStyle name="40% - Accent1 5" xfId="105"/>
    <cellStyle name="40% - Accent1 5 2" xfId="908"/>
    <cellStyle name="40% - Accent1 6" xfId="106"/>
    <cellStyle name="40% - Accent1 6 2" xfId="909"/>
    <cellStyle name="40% - Accent1 7" xfId="107"/>
    <cellStyle name="40% - Accent1 7 2" xfId="910"/>
    <cellStyle name="40% - Accent1 8" xfId="108"/>
    <cellStyle name="40% - Accent1 8 2" xfId="911"/>
    <cellStyle name="40% - Accent1 9" xfId="109"/>
    <cellStyle name="40% - Accent1 9 2" xfId="912"/>
    <cellStyle name="40% - Accent2" xfId="110"/>
    <cellStyle name="40% - Accent2 10" xfId="111"/>
    <cellStyle name="40% - Accent2 10 2" xfId="913"/>
    <cellStyle name="40% - Accent2 2" xfId="112"/>
    <cellStyle name="40% - Accent2 2 2" xfId="914"/>
    <cellStyle name="40% - Accent2 3" xfId="113"/>
    <cellStyle name="40% - Accent2 3 2" xfId="915"/>
    <cellStyle name="40% - Accent2 4" xfId="114"/>
    <cellStyle name="40% - Accent2 4 2" xfId="916"/>
    <cellStyle name="40% - Accent2 5" xfId="115"/>
    <cellStyle name="40% - Accent2 5 2" xfId="917"/>
    <cellStyle name="40% - Accent2 6" xfId="116"/>
    <cellStyle name="40% - Accent2 6 2" xfId="918"/>
    <cellStyle name="40% - Accent2 7" xfId="117"/>
    <cellStyle name="40% - Accent2 7 2" xfId="919"/>
    <cellStyle name="40% - Accent2 8" xfId="118"/>
    <cellStyle name="40% - Accent2 8 2" xfId="920"/>
    <cellStyle name="40% - Accent2 9" xfId="119"/>
    <cellStyle name="40% - Accent2 9 2" xfId="921"/>
    <cellStyle name="40% - Accent3" xfId="120"/>
    <cellStyle name="40% - Accent3 10" xfId="121"/>
    <cellStyle name="40% - Accent3 10 2" xfId="922"/>
    <cellStyle name="40% - Accent3 2" xfId="122"/>
    <cellStyle name="40% - Accent3 2 2" xfId="923"/>
    <cellStyle name="40% - Accent3 3" xfId="123"/>
    <cellStyle name="40% - Accent3 3 2" xfId="924"/>
    <cellStyle name="40% - Accent3 4" xfId="124"/>
    <cellStyle name="40% - Accent3 4 2" xfId="925"/>
    <cellStyle name="40% - Accent3 5" xfId="125"/>
    <cellStyle name="40% - Accent3 5 2" xfId="926"/>
    <cellStyle name="40% - Accent3 6" xfId="126"/>
    <cellStyle name="40% - Accent3 6 2" xfId="927"/>
    <cellStyle name="40% - Accent3 7" xfId="127"/>
    <cellStyle name="40% - Accent3 7 2" xfId="928"/>
    <cellStyle name="40% - Accent3 8" xfId="128"/>
    <cellStyle name="40% - Accent3 8 2" xfId="929"/>
    <cellStyle name="40% - Accent3 9" xfId="129"/>
    <cellStyle name="40% - Accent3 9 2" xfId="930"/>
    <cellStyle name="40% - Accent4" xfId="130"/>
    <cellStyle name="40% - Accent4 10" xfId="131"/>
    <cellStyle name="40% - Accent4 10 2" xfId="931"/>
    <cellStyle name="40% - Accent4 2" xfId="132"/>
    <cellStyle name="40% - Accent4 2 2" xfId="932"/>
    <cellStyle name="40% - Accent4 3" xfId="133"/>
    <cellStyle name="40% - Accent4 3 2" xfId="933"/>
    <cellStyle name="40% - Accent4 4" xfId="134"/>
    <cellStyle name="40% - Accent4 4 2" xfId="934"/>
    <cellStyle name="40% - Accent4 5" xfId="135"/>
    <cellStyle name="40% - Accent4 5 2" xfId="935"/>
    <cellStyle name="40% - Accent4 6" xfId="136"/>
    <cellStyle name="40% - Accent4 6 2" xfId="936"/>
    <cellStyle name="40% - Accent4 7" xfId="137"/>
    <cellStyle name="40% - Accent4 7 2" xfId="937"/>
    <cellStyle name="40% - Accent4 8" xfId="138"/>
    <cellStyle name="40% - Accent4 8 2" xfId="938"/>
    <cellStyle name="40% - Accent4 9" xfId="139"/>
    <cellStyle name="40% - Accent4 9 2" xfId="939"/>
    <cellStyle name="40% - Accent5" xfId="140"/>
    <cellStyle name="40% - Accent5 10" xfId="141"/>
    <cellStyle name="40% - Accent5 10 2" xfId="940"/>
    <cellStyle name="40% - Accent5 2" xfId="142"/>
    <cellStyle name="40% - Accent5 2 2" xfId="941"/>
    <cellStyle name="40% - Accent5 3" xfId="143"/>
    <cellStyle name="40% - Accent5 3 2" xfId="942"/>
    <cellStyle name="40% - Accent5 4" xfId="144"/>
    <cellStyle name="40% - Accent5 4 2" xfId="943"/>
    <cellStyle name="40% - Accent5 5" xfId="145"/>
    <cellStyle name="40% - Accent5 5 2" xfId="944"/>
    <cellStyle name="40% - Accent5 6" xfId="146"/>
    <cellStyle name="40% - Accent5 6 2" xfId="945"/>
    <cellStyle name="40% - Accent5 7" xfId="147"/>
    <cellStyle name="40% - Accent5 7 2" xfId="946"/>
    <cellStyle name="40% - Accent5 8" xfId="148"/>
    <cellStyle name="40% - Accent5 8 2" xfId="947"/>
    <cellStyle name="40% - Accent5 9" xfId="149"/>
    <cellStyle name="40% - Accent5 9 2" xfId="948"/>
    <cellStyle name="40% - Accent6" xfId="150"/>
    <cellStyle name="40% - Accent6 10" xfId="151"/>
    <cellStyle name="40% - Accent6 10 2" xfId="949"/>
    <cellStyle name="40% - Accent6 2" xfId="152"/>
    <cellStyle name="40% - Accent6 2 2" xfId="950"/>
    <cellStyle name="40% - Accent6 3" xfId="153"/>
    <cellStyle name="40% - Accent6 3 2" xfId="951"/>
    <cellStyle name="40% - Accent6 4" xfId="154"/>
    <cellStyle name="40% - Accent6 4 2" xfId="952"/>
    <cellStyle name="40% - Accent6 5" xfId="155"/>
    <cellStyle name="40% - Accent6 5 2" xfId="953"/>
    <cellStyle name="40% - Accent6 6" xfId="156"/>
    <cellStyle name="40% - Accent6 6 2" xfId="954"/>
    <cellStyle name="40% - Accent6 7" xfId="157"/>
    <cellStyle name="40% - Accent6 7 2" xfId="955"/>
    <cellStyle name="40% - Accent6 8" xfId="158"/>
    <cellStyle name="40% - Accent6 8 2" xfId="956"/>
    <cellStyle name="40% - Accent6 9" xfId="159"/>
    <cellStyle name="40% - Accent6 9 2" xfId="957"/>
    <cellStyle name="40% - Акцент1 2" xfId="160"/>
    <cellStyle name="40% - Акцент1 3" xfId="958"/>
    <cellStyle name="40% - Акцент1 4" xfId="959"/>
    <cellStyle name="40% - Акцент2 2" xfId="161"/>
    <cellStyle name="40% - Акцент2 3" xfId="960"/>
    <cellStyle name="40% - Акцент2 4" xfId="961"/>
    <cellStyle name="40% - Акцент3 2" xfId="162"/>
    <cellStyle name="40% - Акцент3 3" xfId="163"/>
    <cellStyle name="40% - Акцент3 4" xfId="962"/>
    <cellStyle name="40% - Акцент4 2" xfId="164"/>
    <cellStyle name="40% - Акцент4 3" xfId="963"/>
    <cellStyle name="40% - Акцент4 4" xfId="964"/>
    <cellStyle name="40% - Акцент5 2" xfId="165"/>
    <cellStyle name="40% - Акцент5 3" xfId="965"/>
    <cellStyle name="40% - Акцент5 4" xfId="966"/>
    <cellStyle name="40% - Акцент6 2" xfId="166"/>
    <cellStyle name="40% - Акцент6 3" xfId="967"/>
    <cellStyle name="40% - Акцент6 4" xfId="968"/>
    <cellStyle name="40% – Акцентування1" xfId="167"/>
    <cellStyle name="40% – Акцентування1 2" xfId="969"/>
    <cellStyle name="40% – Акцентування2" xfId="168"/>
    <cellStyle name="40% – Акцентування2 2" xfId="970"/>
    <cellStyle name="40% – Акцентування3" xfId="169"/>
    <cellStyle name="40% – Акцентування3 2" xfId="971"/>
    <cellStyle name="40% – Акцентування4" xfId="170"/>
    <cellStyle name="40% – Акцентування4 2" xfId="972"/>
    <cellStyle name="40% – Акцентування5" xfId="171"/>
    <cellStyle name="40% – Акцентування5 2" xfId="973"/>
    <cellStyle name="40% – Акцентування6" xfId="172"/>
    <cellStyle name="40% – Акцентування6 2" xfId="974"/>
    <cellStyle name="5 indents" xfId="173"/>
    <cellStyle name="60% - Accent1" xfId="174"/>
    <cellStyle name="60% - Accent1 10" xfId="175"/>
    <cellStyle name="60% - Accent1 10 2" xfId="975"/>
    <cellStyle name="60% - Accent1 2" xfId="176"/>
    <cellStyle name="60% - Accent1 2 2" xfId="976"/>
    <cellStyle name="60% - Accent1 3" xfId="177"/>
    <cellStyle name="60% - Accent1 3 2" xfId="977"/>
    <cellStyle name="60% - Accent1 4" xfId="178"/>
    <cellStyle name="60% - Accent1 4 2" xfId="978"/>
    <cellStyle name="60% - Accent1 5" xfId="179"/>
    <cellStyle name="60% - Accent1 5 2" xfId="979"/>
    <cellStyle name="60% - Accent1 6" xfId="180"/>
    <cellStyle name="60% - Accent1 6 2" xfId="980"/>
    <cellStyle name="60% - Accent1 7" xfId="181"/>
    <cellStyle name="60% - Accent1 7 2" xfId="981"/>
    <cellStyle name="60% - Accent1 8" xfId="182"/>
    <cellStyle name="60% - Accent1 8 2" xfId="982"/>
    <cellStyle name="60% - Accent1 9" xfId="183"/>
    <cellStyle name="60% - Accent1 9 2" xfId="983"/>
    <cellStyle name="60% - Accent2" xfId="184"/>
    <cellStyle name="60% - Accent2 10" xfId="185"/>
    <cellStyle name="60% - Accent2 10 2" xfId="984"/>
    <cellStyle name="60% - Accent2 2" xfId="186"/>
    <cellStyle name="60% - Accent2 2 2" xfId="985"/>
    <cellStyle name="60% - Accent2 3" xfId="187"/>
    <cellStyle name="60% - Accent2 3 2" xfId="986"/>
    <cellStyle name="60% - Accent2 4" xfId="188"/>
    <cellStyle name="60% - Accent2 4 2" xfId="987"/>
    <cellStyle name="60% - Accent2 5" xfId="189"/>
    <cellStyle name="60% - Accent2 5 2" xfId="988"/>
    <cellStyle name="60% - Accent2 6" xfId="190"/>
    <cellStyle name="60% - Accent2 6 2" xfId="989"/>
    <cellStyle name="60% - Accent2 7" xfId="191"/>
    <cellStyle name="60% - Accent2 7 2" xfId="990"/>
    <cellStyle name="60% - Accent2 8" xfId="192"/>
    <cellStyle name="60% - Accent2 8 2" xfId="991"/>
    <cellStyle name="60% - Accent2 9" xfId="193"/>
    <cellStyle name="60% - Accent2 9 2" xfId="992"/>
    <cellStyle name="60% - Accent3" xfId="194"/>
    <cellStyle name="60% - Accent3 10" xfId="195"/>
    <cellStyle name="60% - Accent3 10 2" xfId="993"/>
    <cellStyle name="60% - Accent3 2" xfId="196"/>
    <cellStyle name="60% - Accent3 2 2" xfId="994"/>
    <cellStyle name="60% - Accent3 3" xfId="197"/>
    <cellStyle name="60% - Accent3 3 2" xfId="995"/>
    <cellStyle name="60% - Accent3 4" xfId="198"/>
    <cellStyle name="60% - Accent3 4 2" xfId="996"/>
    <cellStyle name="60% - Accent3 5" xfId="199"/>
    <cellStyle name="60% - Accent3 5 2" xfId="997"/>
    <cellStyle name="60% - Accent3 6" xfId="200"/>
    <cellStyle name="60% - Accent3 6 2" xfId="998"/>
    <cellStyle name="60% - Accent3 7" xfId="201"/>
    <cellStyle name="60% - Accent3 7 2" xfId="999"/>
    <cellStyle name="60% - Accent3 8" xfId="202"/>
    <cellStyle name="60% - Accent3 8 2" xfId="1000"/>
    <cellStyle name="60% - Accent3 9" xfId="203"/>
    <cellStyle name="60% - Accent3 9 2" xfId="1001"/>
    <cellStyle name="60% - Accent4" xfId="204"/>
    <cellStyle name="60% - Accent4 10" xfId="205"/>
    <cellStyle name="60% - Accent4 10 2" xfId="1002"/>
    <cellStyle name="60% - Accent4 2" xfId="206"/>
    <cellStyle name="60% - Accent4 2 2" xfId="1003"/>
    <cellStyle name="60% - Accent4 3" xfId="207"/>
    <cellStyle name="60% - Accent4 3 2" xfId="1004"/>
    <cellStyle name="60% - Accent4 4" xfId="208"/>
    <cellStyle name="60% - Accent4 4 2" xfId="1005"/>
    <cellStyle name="60% - Accent4 5" xfId="209"/>
    <cellStyle name="60% - Accent4 5 2" xfId="1006"/>
    <cellStyle name="60% - Accent4 6" xfId="210"/>
    <cellStyle name="60% - Accent4 6 2" xfId="1007"/>
    <cellStyle name="60% - Accent4 7" xfId="211"/>
    <cellStyle name="60% - Accent4 7 2" xfId="1008"/>
    <cellStyle name="60% - Accent4 8" xfId="212"/>
    <cellStyle name="60% - Accent4 8 2" xfId="1009"/>
    <cellStyle name="60% - Accent4 9" xfId="213"/>
    <cellStyle name="60% - Accent4 9 2" xfId="1010"/>
    <cellStyle name="60% - Accent5" xfId="214"/>
    <cellStyle name="60% - Accent5 10" xfId="215"/>
    <cellStyle name="60% - Accent5 10 2" xfId="1011"/>
    <cellStyle name="60% - Accent5 2" xfId="216"/>
    <cellStyle name="60% - Accent5 2 2" xfId="1012"/>
    <cellStyle name="60% - Accent5 3" xfId="217"/>
    <cellStyle name="60% - Accent5 3 2" xfId="1013"/>
    <cellStyle name="60% - Accent5 4" xfId="218"/>
    <cellStyle name="60% - Accent5 4 2" xfId="1014"/>
    <cellStyle name="60% - Accent5 5" xfId="219"/>
    <cellStyle name="60% - Accent5 5 2" xfId="1015"/>
    <cellStyle name="60% - Accent5 6" xfId="220"/>
    <cellStyle name="60% - Accent5 6 2" xfId="1016"/>
    <cellStyle name="60% - Accent5 7" xfId="221"/>
    <cellStyle name="60% - Accent5 7 2" xfId="1017"/>
    <cellStyle name="60% - Accent5 8" xfId="222"/>
    <cellStyle name="60% - Accent5 8 2" xfId="1018"/>
    <cellStyle name="60% - Accent5 9" xfId="223"/>
    <cellStyle name="60% - Accent5 9 2" xfId="1019"/>
    <cellStyle name="60% - Accent6" xfId="224"/>
    <cellStyle name="60% - Accent6 10" xfId="225"/>
    <cellStyle name="60% - Accent6 10 2" xfId="1020"/>
    <cellStyle name="60% - Accent6 2" xfId="226"/>
    <cellStyle name="60% - Accent6 2 2" xfId="1021"/>
    <cellStyle name="60% - Accent6 3" xfId="227"/>
    <cellStyle name="60% - Accent6 3 2" xfId="1022"/>
    <cellStyle name="60% - Accent6 4" xfId="228"/>
    <cellStyle name="60% - Accent6 4 2" xfId="1023"/>
    <cellStyle name="60% - Accent6 5" xfId="229"/>
    <cellStyle name="60% - Accent6 5 2" xfId="1024"/>
    <cellStyle name="60% - Accent6 6" xfId="230"/>
    <cellStyle name="60% - Accent6 6 2" xfId="1025"/>
    <cellStyle name="60% - Accent6 7" xfId="231"/>
    <cellStyle name="60% - Accent6 7 2" xfId="1026"/>
    <cellStyle name="60% - Accent6 8" xfId="232"/>
    <cellStyle name="60% - Accent6 8 2" xfId="1027"/>
    <cellStyle name="60% - Accent6 9" xfId="233"/>
    <cellStyle name="60% - Accent6 9 2" xfId="1028"/>
    <cellStyle name="60% - Акцент1 2" xfId="234"/>
    <cellStyle name="60% - Акцент1 3" xfId="1029"/>
    <cellStyle name="60% - Акцент1 4" xfId="1030"/>
    <cellStyle name="60% - Акцент2 2" xfId="235"/>
    <cellStyle name="60% - Акцент2 3" xfId="1031"/>
    <cellStyle name="60% - Акцент2 4" xfId="1032"/>
    <cellStyle name="60% - Акцент3 2" xfId="236"/>
    <cellStyle name="60% - Акцент3 3" xfId="237"/>
    <cellStyle name="60% - Акцент3 4" xfId="1033"/>
    <cellStyle name="60% - Акцент4 2" xfId="238"/>
    <cellStyle name="60% - Акцент4 3" xfId="239"/>
    <cellStyle name="60% - Акцент4 4" xfId="1034"/>
    <cellStyle name="60% - Акцент5 2" xfId="240"/>
    <cellStyle name="60% - Акцент5 3" xfId="1035"/>
    <cellStyle name="60% - Акцент5 4" xfId="1036"/>
    <cellStyle name="60% - Акцент6 2" xfId="241"/>
    <cellStyle name="60% - Акцент6 3" xfId="242"/>
    <cellStyle name="60% - Акцент6 4" xfId="1037"/>
    <cellStyle name="60% – Акцентування1" xfId="243"/>
    <cellStyle name="60% – Акцентування1 2" xfId="1038"/>
    <cellStyle name="60% – Акцентування2" xfId="244"/>
    <cellStyle name="60% – Акцентування2 2" xfId="1039"/>
    <cellStyle name="60% – Акцентування3" xfId="245"/>
    <cellStyle name="60% – Акцентування3 2" xfId="1040"/>
    <cellStyle name="60% – Акцентування4" xfId="246"/>
    <cellStyle name="60% – Акцентування4 2" xfId="1041"/>
    <cellStyle name="60% – Акцентування5" xfId="247"/>
    <cellStyle name="60% – Акцентування5 2" xfId="1042"/>
    <cellStyle name="60% – Акцентування6" xfId="248"/>
    <cellStyle name="60% – Акцентування6 2" xfId="1043"/>
    <cellStyle name="Accent1" xfId="249"/>
    <cellStyle name="Accent1 10" xfId="250"/>
    <cellStyle name="Accent1 10 2" xfId="1044"/>
    <cellStyle name="Accent1 2" xfId="251"/>
    <cellStyle name="Accent1 2 2" xfId="1045"/>
    <cellStyle name="Accent1 3" xfId="252"/>
    <cellStyle name="Accent1 3 2" xfId="1046"/>
    <cellStyle name="Accent1 4" xfId="253"/>
    <cellStyle name="Accent1 4 2" xfId="1047"/>
    <cellStyle name="Accent1 5" xfId="254"/>
    <cellStyle name="Accent1 5 2" xfId="1048"/>
    <cellStyle name="Accent1 6" xfId="255"/>
    <cellStyle name="Accent1 6 2" xfId="1049"/>
    <cellStyle name="Accent1 7" xfId="256"/>
    <cellStyle name="Accent1 7 2" xfId="1050"/>
    <cellStyle name="Accent1 8" xfId="257"/>
    <cellStyle name="Accent1 8 2" xfId="1051"/>
    <cellStyle name="Accent1 9" xfId="258"/>
    <cellStyle name="Accent1 9 2" xfId="1052"/>
    <cellStyle name="Accent2" xfId="259"/>
    <cellStyle name="Accent2 10" xfId="260"/>
    <cellStyle name="Accent2 10 2" xfId="1053"/>
    <cellStyle name="Accent2 2" xfId="261"/>
    <cellStyle name="Accent2 2 2" xfId="1054"/>
    <cellStyle name="Accent2 3" xfId="262"/>
    <cellStyle name="Accent2 3 2" xfId="1055"/>
    <cellStyle name="Accent2 4" xfId="263"/>
    <cellStyle name="Accent2 4 2" xfId="1056"/>
    <cellStyle name="Accent2 5" xfId="264"/>
    <cellStyle name="Accent2 5 2" xfId="1057"/>
    <cellStyle name="Accent2 6" xfId="265"/>
    <cellStyle name="Accent2 6 2" xfId="1058"/>
    <cellStyle name="Accent2 7" xfId="266"/>
    <cellStyle name="Accent2 7 2" xfId="1059"/>
    <cellStyle name="Accent2 8" xfId="267"/>
    <cellStyle name="Accent2 8 2" xfId="1060"/>
    <cellStyle name="Accent2 9" xfId="268"/>
    <cellStyle name="Accent2 9 2" xfId="1061"/>
    <cellStyle name="Accent3" xfId="269"/>
    <cellStyle name="Accent3 10" xfId="270"/>
    <cellStyle name="Accent3 10 2" xfId="1062"/>
    <cellStyle name="Accent3 2" xfId="271"/>
    <cellStyle name="Accent3 2 2" xfId="1063"/>
    <cellStyle name="Accent3 3" xfId="272"/>
    <cellStyle name="Accent3 3 2" xfId="1064"/>
    <cellStyle name="Accent3 4" xfId="273"/>
    <cellStyle name="Accent3 4 2" xfId="1065"/>
    <cellStyle name="Accent3 5" xfId="274"/>
    <cellStyle name="Accent3 5 2" xfId="1066"/>
    <cellStyle name="Accent3 6" xfId="275"/>
    <cellStyle name="Accent3 6 2" xfId="1067"/>
    <cellStyle name="Accent3 7" xfId="276"/>
    <cellStyle name="Accent3 7 2" xfId="1068"/>
    <cellStyle name="Accent3 8" xfId="277"/>
    <cellStyle name="Accent3 8 2" xfId="1069"/>
    <cellStyle name="Accent3 9" xfId="278"/>
    <cellStyle name="Accent3 9 2" xfId="1070"/>
    <cellStyle name="Accent4" xfId="279"/>
    <cellStyle name="Accent4 10" xfId="280"/>
    <cellStyle name="Accent4 10 2" xfId="1071"/>
    <cellStyle name="Accent4 2" xfId="281"/>
    <cellStyle name="Accent4 2 2" xfId="1072"/>
    <cellStyle name="Accent4 3" xfId="282"/>
    <cellStyle name="Accent4 3 2" xfId="1073"/>
    <cellStyle name="Accent4 4" xfId="283"/>
    <cellStyle name="Accent4 4 2" xfId="1074"/>
    <cellStyle name="Accent4 5" xfId="284"/>
    <cellStyle name="Accent4 5 2" xfId="1075"/>
    <cellStyle name="Accent4 6" xfId="285"/>
    <cellStyle name="Accent4 6 2" xfId="1076"/>
    <cellStyle name="Accent4 7" xfId="286"/>
    <cellStyle name="Accent4 7 2" xfId="1077"/>
    <cellStyle name="Accent4 8" xfId="287"/>
    <cellStyle name="Accent4 8 2" xfId="1078"/>
    <cellStyle name="Accent4 9" xfId="288"/>
    <cellStyle name="Accent4 9 2" xfId="1079"/>
    <cellStyle name="Accent5" xfId="289"/>
    <cellStyle name="Accent5 10" xfId="290"/>
    <cellStyle name="Accent5 10 2" xfId="1080"/>
    <cellStyle name="Accent5 2" xfId="291"/>
    <cellStyle name="Accent5 2 2" xfId="1081"/>
    <cellStyle name="Accent5 3" xfId="292"/>
    <cellStyle name="Accent5 3 2" xfId="1082"/>
    <cellStyle name="Accent5 4" xfId="293"/>
    <cellStyle name="Accent5 4 2" xfId="1083"/>
    <cellStyle name="Accent5 5" xfId="294"/>
    <cellStyle name="Accent5 5 2" xfId="1084"/>
    <cellStyle name="Accent5 6" xfId="295"/>
    <cellStyle name="Accent5 6 2" xfId="1085"/>
    <cellStyle name="Accent5 7" xfId="296"/>
    <cellStyle name="Accent5 7 2" xfId="1086"/>
    <cellStyle name="Accent5 8" xfId="297"/>
    <cellStyle name="Accent5 8 2" xfId="1087"/>
    <cellStyle name="Accent5 9" xfId="298"/>
    <cellStyle name="Accent5 9 2" xfId="1088"/>
    <cellStyle name="Accent6" xfId="299"/>
    <cellStyle name="Accent6 10" xfId="300"/>
    <cellStyle name="Accent6 10 2" xfId="1089"/>
    <cellStyle name="Accent6 2" xfId="301"/>
    <cellStyle name="Accent6 2 2" xfId="1090"/>
    <cellStyle name="Accent6 3" xfId="302"/>
    <cellStyle name="Accent6 3 2" xfId="1091"/>
    <cellStyle name="Accent6 4" xfId="303"/>
    <cellStyle name="Accent6 4 2" xfId="1092"/>
    <cellStyle name="Accent6 5" xfId="304"/>
    <cellStyle name="Accent6 5 2" xfId="1093"/>
    <cellStyle name="Accent6 6" xfId="305"/>
    <cellStyle name="Accent6 6 2" xfId="1094"/>
    <cellStyle name="Accent6 7" xfId="306"/>
    <cellStyle name="Accent6 7 2" xfId="1095"/>
    <cellStyle name="Accent6 8" xfId="307"/>
    <cellStyle name="Accent6 8 2" xfId="1096"/>
    <cellStyle name="Accent6 9" xfId="308"/>
    <cellStyle name="Accent6 9 2" xfId="1097"/>
    <cellStyle name="Aeia?nnueea" xfId="309"/>
    <cellStyle name="Aeia?nnueea 2" xfId="1098"/>
    <cellStyle name="Ãèïåðññûëêà" xfId="310"/>
    <cellStyle name="Ãèïåðññûëêà 2" xfId="1099"/>
    <cellStyle name="Array" xfId="311"/>
    <cellStyle name="Array Enter" xfId="312"/>
    <cellStyle name="Array_Book2" xfId="313"/>
    <cellStyle name="Bad" xfId="314"/>
    <cellStyle name="Bad 10" xfId="315"/>
    <cellStyle name="Bad 10 2" xfId="1100"/>
    <cellStyle name="Bad 2" xfId="316"/>
    <cellStyle name="Bad 2 2" xfId="1101"/>
    <cellStyle name="Bad 3" xfId="317"/>
    <cellStyle name="Bad 3 2" xfId="1102"/>
    <cellStyle name="Bad 4" xfId="318"/>
    <cellStyle name="Bad 4 2" xfId="1103"/>
    <cellStyle name="Bad 5" xfId="319"/>
    <cellStyle name="Bad 5 2" xfId="1104"/>
    <cellStyle name="Bad 6" xfId="320"/>
    <cellStyle name="Bad 6 2" xfId="1105"/>
    <cellStyle name="Bad 7" xfId="321"/>
    <cellStyle name="Bad 7 2" xfId="1106"/>
    <cellStyle name="Bad 8" xfId="322"/>
    <cellStyle name="Bad 8 2" xfId="1107"/>
    <cellStyle name="Bad 9" xfId="323"/>
    <cellStyle name="Bad 9 2" xfId="1108"/>
    <cellStyle name="Cabe‡alho 1" xfId="1109"/>
    <cellStyle name="Cabe‡alho 2" xfId="1110"/>
    <cellStyle name="Cabecera 1" xfId="1111"/>
    <cellStyle name="Cabecera 2" xfId="1112"/>
    <cellStyle name="Calculation" xfId="324"/>
    <cellStyle name="Calculation 10" xfId="325"/>
    <cellStyle name="Calculation 10 2" xfId="1113"/>
    <cellStyle name="Calculation 2" xfId="326"/>
    <cellStyle name="Calculation 2 2" xfId="1114"/>
    <cellStyle name="Calculation 3" xfId="327"/>
    <cellStyle name="Calculation 3 2" xfId="1115"/>
    <cellStyle name="Calculation 4" xfId="328"/>
    <cellStyle name="Calculation 4 2" xfId="1116"/>
    <cellStyle name="Calculation 5" xfId="329"/>
    <cellStyle name="Calculation 5 2" xfId="1117"/>
    <cellStyle name="Calculation 6" xfId="330"/>
    <cellStyle name="Calculation 6 2" xfId="1118"/>
    <cellStyle name="Calculation 7" xfId="331"/>
    <cellStyle name="Calculation 7 2" xfId="1119"/>
    <cellStyle name="Calculation 8" xfId="332"/>
    <cellStyle name="Calculation 8 2" xfId="1120"/>
    <cellStyle name="Calculation 9" xfId="333"/>
    <cellStyle name="Calculation 9 2" xfId="1121"/>
    <cellStyle name="Celkem" xfId="334"/>
    <cellStyle name="Check Cell" xfId="335"/>
    <cellStyle name="Check Cell 10" xfId="336"/>
    <cellStyle name="Check Cell 10 2" xfId="1122"/>
    <cellStyle name="Check Cell 2" xfId="337"/>
    <cellStyle name="Check Cell 2 2" xfId="1123"/>
    <cellStyle name="Check Cell 3" xfId="338"/>
    <cellStyle name="Check Cell 3 2" xfId="1124"/>
    <cellStyle name="Check Cell 4" xfId="339"/>
    <cellStyle name="Check Cell 4 2" xfId="1125"/>
    <cellStyle name="Check Cell 5" xfId="340"/>
    <cellStyle name="Check Cell 5 2" xfId="1126"/>
    <cellStyle name="Check Cell 6" xfId="341"/>
    <cellStyle name="Check Cell 6 2" xfId="1127"/>
    <cellStyle name="Check Cell 7" xfId="342"/>
    <cellStyle name="Check Cell 7 2" xfId="1128"/>
    <cellStyle name="Check Cell 8" xfId="343"/>
    <cellStyle name="Check Cell 8 2" xfId="1129"/>
    <cellStyle name="Check Cell 9" xfId="344"/>
    <cellStyle name="Check Cell 9 2" xfId="1130"/>
    <cellStyle name="Clive" xfId="1131"/>
    <cellStyle name="clsAltData" xfId="345"/>
    <cellStyle name="clsAltData 2" xfId="1132"/>
    <cellStyle name="clsAltMRVData" xfId="346"/>
    <cellStyle name="clsAltMRVData 2" xfId="1133"/>
    <cellStyle name="clsBlank" xfId="347"/>
    <cellStyle name="clsBlank 2" xfId="1134"/>
    <cellStyle name="clsColumnHeader" xfId="348"/>
    <cellStyle name="clsColumnHeader 2" xfId="1135"/>
    <cellStyle name="clsData" xfId="349"/>
    <cellStyle name="clsData 2" xfId="1136"/>
    <cellStyle name="clsDefault" xfId="350"/>
    <cellStyle name="clsDefault 2" xfId="351"/>
    <cellStyle name="clsFooter" xfId="352"/>
    <cellStyle name="clsFooter 2" xfId="1137"/>
    <cellStyle name="clsIndexTableData" xfId="353"/>
    <cellStyle name="clsIndexTableData 2" xfId="1138"/>
    <cellStyle name="clsIndexTableHdr" xfId="354"/>
    <cellStyle name="clsIndexTableHdr 2" xfId="1139"/>
    <cellStyle name="clsIndexTableTitle" xfId="355"/>
    <cellStyle name="clsIndexTableTitle 2" xfId="1140"/>
    <cellStyle name="clsMRVData" xfId="356"/>
    <cellStyle name="clsMRVData 2" xfId="1141"/>
    <cellStyle name="clsReportFooter" xfId="357"/>
    <cellStyle name="clsReportFooter 2" xfId="1142"/>
    <cellStyle name="clsReportHeader" xfId="358"/>
    <cellStyle name="clsReportHeader 2" xfId="1143"/>
    <cellStyle name="clsRowHeader" xfId="359"/>
    <cellStyle name="clsRowHeader 2" xfId="1144"/>
    <cellStyle name="clsScale" xfId="360"/>
    <cellStyle name="clsScale 2" xfId="1145"/>
    <cellStyle name="clsSection" xfId="361"/>
    <cellStyle name="clsSection 2" xfId="1146"/>
    <cellStyle name="Column-Header" xfId="1147"/>
    <cellStyle name="Column-Header 2" xfId="1148"/>
    <cellStyle name="Column-Header 3" xfId="1149"/>
    <cellStyle name="Column-Header 4" xfId="1150"/>
    <cellStyle name="Column-Header 5" xfId="1151"/>
    <cellStyle name="Column-Header 6" xfId="1152"/>
    <cellStyle name="Column-Header 7" xfId="1153"/>
    <cellStyle name="Column-Header 7 2" xfId="1154"/>
    <cellStyle name="Column-Header 8" xfId="1155"/>
    <cellStyle name="Column-Header 8 2" xfId="1156"/>
    <cellStyle name="Column-Header 9" xfId="1157"/>
    <cellStyle name="Column-Header 9 2" xfId="1158"/>
    <cellStyle name="Column-Header_Zvit rux-koshtiv 2010 Департамент " xfId="1159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0"/>
    <cellStyle name="Comma 11" xfId="1161"/>
    <cellStyle name="Comma 12" xfId="1162"/>
    <cellStyle name="Comma 2" xfId="375"/>
    <cellStyle name="Comma 2 2" xfId="1163"/>
    <cellStyle name="Comma 2 3" xfId="1164"/>
    <cellStyle name="Comma 3" xfId="376"/>
    <cellStyle name="Comma 3 2" xfId="377"/>
    <cellStyle name="Comma 3 3" xfId="378"/>
    <cellStyle name="Comma 4" xfId="379"/>
    <cellStyle name="Comma 5" xfId="1165"/>
    <cellStyle name="Comma 6" xfId="1166"/>
    <cellStyle name="Comma 7" xfId="1167"/>
    <cellStyle name="Comma 8" xfId="1168"/>
    <cellStyle name="Comma 9" xfId="1169"/>
    <cellStyle name="Comma(3)" xfId="380"/>
    <cellStyle name="Comma0" xfId="381"/>
    <cellStyle name="Comma0 - Style3" xfId="382"/>
    <cellStyle name="Comma0 2" xfId="1170"/>
    <cellStyle name="Comma0 3" xfId="1171"/>
    <cellStyle name="Comma0 4" xfId="1172"/>
    <cellStyle name="Comma0 5" xfId="1173"/>
    <cellStyle name="Comma0 6" xfId="1174"/>
    <cellStyle name="Comma0 7" xfId="1175"/>
    <cellStyle name="Comma0 8" xfId="1176"/>
    <cellStyle name="Comma0_BG Money (current)" xfId="383"/>
    <cellStyle name="Curren - Style3" xfId="384"/>
    <cellStyle name="Curren - Style4" xfId="385"/>
    <cellStyle name="Currency [0]" xfId="386"/>
    <cellStyle name="Currency0" xfId="387"/>
    <cellStyle name="Currency0 2" xfId="1177"/>
    <cellStyle name="Data" xfId="1178"/>
    <cellStyle name="Date" xfId="388"/>
    <cellStyle name="Date 2" xfId="1179"/>
    <cellStyle name="Datum" xfId="389"/>
    <cellStyle name="Define-Column" xfId="1180"/>
    <cellStyle name="Define-Column 10" xfId="1181"/>
    <cellStyle name="Define-Column 2" xfId="1182"/>
    <cellStyle name="Define-Column 3" xfId="1183"/>
    <cellStyle name="Define-Column 4" xfId="1184"/>
    <cellStyle name="Define-Column 5" xfId="1185"/>
    <cellStyle name="Define-Column 6" xfId="1186"/>
    <cellStyle name="Define-Column 7" xfId="1187"/>
    <cellStyle name="Define-Column 7 2" xfId="1188"/>
    <cellStyle name="Define-Column 7 3" xfId="1189"/>
    <cellStyle name="Define-Column 8" xfId="1190"/>
    <cellStyle name="Define-Column 8 2" xfId="1191"/>
    <cellStyle name="Define-Column 8 3" xfId="1192"/>
    <cellStyle name="Define-Column 9" xfId="1193"/>
    <cellStyle name="Define-Column 9 2" xfId="1194"/>
    <cellStyle name="Define-Column 9 3" xfId="1195"/>
    <cellStyle name="Define-Column_Zvit rux-koshtiv 2010 Департамент " xfId="1196"/>
    <cellStyle name="diskette" xfId="1197"/>
    <cellStyle name="Euro" xfId="390"/>
    <cellStyle name="Euro 2" xfId="1198"/>
    <cellStyle name="Excel.Chart" xfId="1199"/>
    <cellStyle name="Explanatory Text" xfId="391"/>
    <cellStyle name="Explanatory Text 10" xfId="392"/>
    <cellStyle name="Explanatory Text 10 2" xfId="1200"/>
    <cellStyle name="Explanatory Text 2" xfId="393"/>
    <cellStyle name="Explanatory Text 2 2" xfId="1201"/>
    <cellStyle name="Explanatory Text 3" xfId="394"/>
    <cellStyle name="Explanatory Text 3 2" xfId="1202"/>
    <cellStyle name="Explanatory Text 4" xfId="395"/>
    <cellStyle name="Explanatory Text 4 2" xfId="1203"/>
    <cellStyle name="Explanatory Text 5" xfId="396"/>
    <cellStyle name="Explanatory Text 5 2" xfId="1204"/>
    <cellStyle name="Explanatory Text 6" xfId="397"/>
    <cellStyle name="Explanatory Text 6 2" xfId="1205"/>
    <cellStyle name="Explanatory Text 7" xfId="398"/>
    <cellStyle name="Explanatory Text 7 2" xfId="1206"/>
    <cellStyle name="Explanatory Text 8" xfId="399"/>
    <cellStyle name="Explanatory Text 8 2" xfId="1207"/>
    <cellStyle name="Explanatory Text 9" xfId="400"/>
    <cellStyle name="Explanatory Text 9 2" xfId="1208"/>
    <cellStyle name="Ezres [0]_10mell99" xfId="401"/>
    <cellStyle name="Ezres_10mell99" xfId="402"/>
    <cellStyle name="F2" xfId="403"/>
    <cellStyle name="F2 2" xfId="1209"/>
    <cellStyle name="F3" xfId="404"/>
    <cellStyle name="F3 2" xfId="1210"/>
    <cellStyle name="F4" xfId="405"/>
    <cellStyle name="F4 2" xfId="1211"/>
    <cellStyle name="F5" xfId="406"/>
    <cellStyle name="F5 - Style8" xfId="407"/>
    <cellStyle name="F5 - Style8 2" xfId="1212"/>
    <cellStyle name="F5 2" xfId="1213"/>
    <cellStyle name="F6" xfId="408"/>
    <cellStyle name="F6 - Style5" xfId="409"/>
    <cellStyle name="F6 - Style5 2" xfId="1214"/>
    <cellStyle name="F6 2" xfId="1215"/>
    <cellStyle name="F7" xfId="410"/>
    <cellStyle name="F7 - Style7" xfId="411"/>
    <cellStyle name="F7 - Style7 2" xfId="1216"/>
    <cellStyle name="F7 2" xfId="1217"/>
    <cellStyle name="F8" xfId="412"/>
    <cellStyle name="F8 - Style6" xfId="413"/>
    <cellStyle name="F8 - Style6 2" xfId="1218"/>
    <cellStyle name="F8 2" xfId="1219"/>
    <cellStyle name="facha" xfId="1220"/>
    <cellStyle name="Fecha" xfId="1221"/>
    <cellStyle name="Fijo" xfId="1222"/>
    <cellStyle name="Finanční0" xfId="414"/>
    <cellStyle name="Finanèní0" xfId="415"/>
    <cellStyle name="Fixed" xfId="416"/>
    <cellStyle name="Fixed 2" xfId="1223"/>
    <cellStyle name="fixed0 - Style4" xfId="417"/>
    <cellStyle name="fixed0 - Style4 2" xfId="1224"/>
    <cellStyle name="Fixed1 - Style1" xfId="418"/>
    <cellStyle name="Fixed1 - Style1 2" xfId="1225"/>
    <cellStyle name="Fixed1 - Style2" xfId="419"/>
    <cellStyle name="Fixed1 - Style2 2" xfId="1226"/>
    <cellStyle name="Fixed2 - Style2" xfId="420"/>
    <cellStyle name="Fixo" xfId="1227"/>
    <cellStyle name="FS10" xfId="1228"/>
    <cellStyle name="Good" xfId="421"/>
    <cellStyle name="Good 10" xfId="422"/>
    <cellStyle name="Good 10 2" xfId="1229"/>
    <cellStyle name="Good 2" xfId="423"/>
    <cellStyle name="Good 2 2" xfId="1230"/>
    <cellStyle name="Good 3" xfId="424"/>
    <cellStyle name="Good 3 2" xfId="1231"/>
    <cellStyle name="Good 4" xfId="425"/>
    <cellStyle name="Good 4 2" xfId="1232"/>
    <cellStyle name="Good 5" xfId="426"/>
    <cellStyle name="Good 5 2" xfId="1233"/>
    <cellStyle name="Good 6" xfId="427"/>
    <cellStyle name="Good 6 2" xfId="1234"/>
    <cellStyle name="Good 7" xfId="428"/>
    <cellStyle name="Good 7 2" xfId="1235"/>
    <cellStyle name="Good 8" xfId="429"/>
    <cellStyle name="Good 8 2" xfId="1236"/>
    <cellStyle name="Good 9" xfId="430"/>
    <cellStyle name="Good 9 2" xfId="1237"/>
    <cellStyle name="Grey" xfId="431"/>
    <cellStyle name="Heading 1" xfId="432"/>
    <cellStyle name="Heading 1 10" xfId="433"/>
    <cellStyle name="Heading 1 10 2" xfId="1238"/>
    <cellStyle name="Heading 1 2" xfId="434"/>
    <cellStyle name="Heading 1 2 2" xfId="1239"/>
    <cellStyle name="Heading 1 3" xfId="435"/>
    <cellStyle name="Heading 1 3 2" xfId="1240"/>
    <cellStyle name="Heading 1 4" xfId="436"/>
    <cellStyle name="Heading 1 4 2" xfId="1241"/>
    <cellStyle name="Heading 1 5" xfId="437"/>
    <cellStyle name="Heading 1 5 2" xfId="1242"/>
    <cellStyle name="Heading 1 6" xfId="438"/>
    <cellStyle name="Heading 1 6 2" xfId="1243"/>
    <cellStyle name="Heading 1 7" xfId="439"/>
    <cellStyle name="Heading 1 7 2" xfId="1244"/>
    <cellStyle name="Heading 1 8" xfId="440"/>
    <cellStyle name="Heading 1 8 2" xfId="1245"/>
    <cellStyle name="Heading 1 9" xfId="441"/>
    <cellStyle name="Heading 1 9 2" xfId="1246"/>
    <cellStyle name="Heading 2" xfId="442"/>
    <cellStyle name="Heading 2 10" xfId="443"/>
    <cellStyle name="Heading 2 10 2" xfId="1247"/>
    <cellStyle name="Heading 2 2" xfId="444"/>
    <cellStyle name="Heading 2 2 2" xfId="1248"/>
    <cellStyle name="Heading 2 3" xfId="445"/>
    <cellStyle name="Heading 2 3 2" xfId="1249"/>
    <cellStyle name="Heading 2 4" xfId="446"/>
    <cellStyle name="Heading 2 4 2" xfId="1250"/>
    <cellStyle name="Heading 2 5" xfId="447"/>
    <cellStyle name="Heading 2 5 2" xfId="1251"/>
    <cellStyle name="Heading 2 6" xfId="448"/>
    <cellStyle name="Heading 2 6 2" xfId="1252"/>
    <cellStyle name="Heading 2 7" xfId="449"/>
    <cellStyle name="Heading 2 7 2" xfId="1253"/>
    <cellStyle name="Heading 2 8" xfId="450"/>
    <cellStyle name="Heading 2 8 2" xfId="1254"/>
    <cellStyle name="Heading 2 9" xfId="451"/>
    <cellStyle name="Heading 2 9 2" xfId="1255"/>
    <cellStyle name="Heading 3" xfId="452"/>
    <cellStyle name="Heading 3 10" xfId="453"/>
    <cellStyle name="Heading 3 10 2" xfId="1256"/>
    <cellStyle name="Heading 3 2" xfId="454"/>
    <cellStyle name="Heading 3 2 2" xfId="1257"/>
    <cellStyle name="Heading 3 3" xfId="455"/>
    <cellStyle name="Heading 3 3 2" xfId="1258"/>
    <cellStyle name="Heading 3 4" xfId="456"/>
    <cellStyle name="Heading 3 4 2" xfId="1259"/>
    <cellStyle name="Heading 3 5" xfId="457"/>
    <cellStyle name="Heading 3 5 2" xfId="1260"/>
    <cellStyle name="Heading 3 6" xfId="458"/>
    <cellStyle name="Heading 3 6 2" xfId="1261"/>
    <cellStyle name="Heading 3 7" xfId="459"/>
    <cellStyle name="Heading 3 7 2" xfId="1262"/>
    <cellStyle name="Heading 3 8" xfId="460"/>
    <cellStyle name="Heading 3 8 2" xfId="1263"/>
    <cellStyle name="Heading 3 9" xfId="461"/>
    <cellStyle name="Heading 3 9 2" xfId="1264"/>
    <cellStyle name="Heading 4" xfId="462"/>
    <cellStyle name="Heading 4 10" xfId="463"/>
    <cellStyle name="Heading 4 10 2" xfId="1265"/>
    <cellStyle name="Heading 4 2" xfId="464"/>
    <cellStyle name="Heading 4 2 2" xfId="1266"/>
    <cellStyle name="Heading 4 3" xfId="465"/>
    <cellStyle name="Heading 4 3 2" xfId="1267"/>
    <cellStyle name="Heading 4 4" xfId="466"/>
    <cellStyle name="Heading 4 4 2" xfId="1268"/>
    <cellStyle name="Heading 4 5" xfId="467"/>
    <cellStyle name="Heading 4 5 2" xfId="1269"/>
    <cellStyle name="Heading 4 6" xfId="468"/>
    <cellStyle name="Heading 4 6 2" xfId="1270"/>
    <cellStyle name="Heading 4 7" xfId="469"/>
    <cellStyle name="Heading 4 7 2" xfId="1271"/>
    <cellStyle name="Heading 4 8" xfId="470"/>
    <cellStyle name="Heading 4 8 2" xfId="1272"/>
    <cellStyle name="Heading 4 9" xfId="471"/>
    <cellStyle name="Heading 4 9 2" xfId="1273"/>
    <cellStyle name="Heading1" xfId="472"/>
    <cellStyle name="Heading1 2" xfId="1274"/>
    <cellStyle name="Heading2" xfId="473"/>
    <cellStyle name="Heading2 2" xfId="1275"/>
    <cellStyle name="Hiperhivatkozás" xfId="474"/>
    <cellStyle name="Hipervínculo" xfId="1276"/>
    <cellStyle name="Hipervínculo visitado" xfId="1277"/>
    <cellStyle name="Hipervínculo_10-01-03 2003 2003 NUEVOS RON -NUEVOS INTERESES" xfId="1278"/>
    <cellStyle name="Hyperlink 2" xfId="475"/>
    <cellStyle name="Hyperlink 2 2" xfId="1279"/>
    <cellStyle name="Hyperlink 2 3" xfId="1280"/>
    <cellStyle name="Hyperlink 2 4" xfId="1281"/>
    <cellStyle name="Hyperlink 3" xfId="1282"/>
    <cellStyle name="Hyperlink 4" xfId="1283"/>
    <cellStyle name="Hyperlink seguido_NFGC_SPE_1995_2003" xfId="1284"/>
    <cellStyle name="Iau?iue_Eeno1" xfId="476"/>
    <cellStyle name="Îáû÷íûé_Table16" xfId="477"/>
    <cellStyle name="imf-one decimal" xfId="478"/>
    <cellStyle name="imf-one decimal 2" xfId="1285"/>
    <cellStyle name="imf-one decimal 3" xfId="1286"/>
    <cellStyle name="imf-zero decimal" xfId="479"/>
    <cellStyle name="imf-zero decimal 2" xfId="1287"/>
    <cellStyle name="imf-zero decimal 3" xfId="1288"/>
    <cellStyle name="Input" xfId="480"/>
    <cellStyle name="Input [yellow]" xfId="481"/>
    <cellStyle name="Input 10" xfId="482"/>
    <cellStyle name="Input 10 2" xfId="1289"/>
    <cellStyle name="Input 2" xfId="483"/>
    <cellStyle name="Input 2 2" xfId="1290"/>
    <cellStyle name="Input 3" xfId="484"/>
    <cellStyle name="Input 3 2" xfId="1291"/>
    <cellStyle name="Input 4" xfId="485"/>
    <cellStyle name="Input 4 2" xfId="1292"/>
    <cellStyle name="Input 5" xfId="486"/>
    <cellStyle name="Input 5 2" xfId="1293"/>
    <cellStyle name="Input 6" xfId="487"/>
    <cellStyle name="Input 6 2" xfId="1294"/>
    <cellStyle name="Input 7" xfId="488"/>
    <cellStyle name="Input 7 2" xfId="1295"/>
    <cellStyle name="Input 8" xfId="489"/>
    <cellStyle name="Input 8 2" xfId="1296"/>
    <cellStyle name="Input 9" xfId="490"/>
    <cellStyle name="Input 9 2" xfId="1297"/>
    <cellStyle name="Ioe?uaaaoayny aeia?nnueea" xfId="491"/>
    <cellStyle name="Ioe?uaaaoayny aeia?nnueea 2" xfId="1298"/>
    <cellStyle name="Îòêðûâàâøàÿñÿ ãèïåðññûëêà" xfId="492"/>
    <cellStyle name="Îòêðûâàâøàÿñÿ ãèïåðññûëêà 2" xfId="1299"/>
    <cellStyle name="jo[" xfId="1300"/>
    <cellStyle name="Label" xfId="493"/>
    <cellStyle name="leftli - Style3" xfId="494"/>
    <cellStyle name="leftli - Style3 2" xfId="1301"/>
    <cellStyle name="Level0" xfId="1302"/>
    <cellStyle name="Level0 10" xfId="1303"/>
    <cellStyle name="Level0 2" xfId="1304"/>
    <cellStyle name="Level0 2 2" xfId="1305"/>
    <cellStyle name="Level0 3" xfId="1306"/>
    <cellStyle name="Level0 3 2" xfId="1307"/>
    <cellStyle name="Level0 4" xfId="1308"/>
    <cellStyle name="Level0 4 2" xfId="1309"/>
    <cellStyle name="Level0 5" xfId="1310"/>
    <cellStyle name="Level0 6" xfId="1311"/>
    <cellStyle name="Level0 7" xfId="1312"/>
    <cellStyle name="Level0 7 2" xfId="1313"/>
    <cellStyle name="Level0 7 3" xfId="1314"/>
    <cellStyle name="Level0 8" xfId="1315"/>
    <cellStyle name="Level0 8 2" xfId="1316"/>
    <cellStyle name="Level0 8 3" xfId="1317"/>
    <cellStyle name="Level0 9" xfId="1318"/>
    <cellStyle name="Level0 9 2" xfId="1319"/>
    <cellStyle name="Level0 9 3" xfId="1320"/>
    <cellStyle name="Level0_Zvit rux-koshtiv 2010 Департамент " xfId="1321"/>
    <cellStyle name="Level1" xfId="1322"/>
    <cellStyle name="Level1 2" xfId="1323"/>
    <cellStyle name="Level1-Numbers" xfId="1324"/>
    <cellStyle name="Level1-Numbers 2" xfId="1325"/>
    <cellStyle name="Level1-Numbers-Hide" xfId="1326"/>
    <cellStyle name="Level2" xfId="1327"/>
    <cellStyle name="Level2 2" xfId="1328"/>
    <cellStyle name="Level2-Hide" xfId="1329"/>
    <cellStyle name="Level2-Hide 2" xfId="1330"/>
    <cellStyle name="Level2-Numbers" xfId="1331"/>
    <cellStyle name="Level2-Numbers 2" xfId="1332"/>
    <cellStyle name="Level2-Numbers-Hide" xfId="1333"/>
    <cellStyle name="Level3" xfId="1334"/>
    <cellStyle name="Level3 2" xfId="1335"/>
    <cellStyle name="Level3 3" xfId="1336"/>
    <cellStyle name="Level3_План департамент_2010_1207" xfId="1337"/>
    <cellStyle name="Level3-Hide" xfId="1338"/>
    <cellStyle name="Level3-Hide 2" xfId="1339"/>
    <cellStyle name="Level3-Numbers" xfId="1340"/>
    <cellStyle name="Level3-Numbers 2" xfId="1341"/>
    <cellStyle name="Level3-Numbers 3" xfId="1342"/>
    <cellStyle name="Level3-Numbers_План департамент_2010_1207" xfId="1343"/>
    <cellStyle name="Level3-Numbers-Hide" xfId="1344"/>
    <cellStyle name="Level4" xfId="1345"/>
    <cellStyle name="Level4 2" xfId="1346"/>
    <cellStyle name="Level4-Hide" xfId="1347"/>
    <cellStyle name="Level4-Hide 2" xfId="1348"/>
    <cellStyle name="Level4-Numbers" xfId="1349"/>
    <cellStyle name="Level4-Numbers 2" xfId="1350"/>
    <cellStyle name="Level4-Numbers-Hide" xfId="1351"/>
    <cellStyle name="Level5" xfId="1352"/>
    <cellStyle name="Level5 2" xfId="1353"/>
    <cellStyle name="Level5-Hide" xfId="1354"/>
    <cellStyle name="Level5-Hide 2" xfId="1355"/>
    <cellStyle name="Level5-Numbers" xfId="1356"/>
    <cellStyle name="Level5-Numbers 2" xfId="1357"/>
    <cellStyle name="Level5-Numbers-Hide" xfId="1358"/>
    <cellStyle name="Level6" xfId="1359"/>
    <cellStyle name="Level6 2" xfId="1360"/>
    <cellStyle name="Level6-Hide" xfId="1361"/>
    <cellStyle name="Level6-Hide 2" xfId="1362"/>
    <cellStyle name="Level6-Numbers" xfId="1363"/>
    <cellStyle name="Level6-Numbers 2" xfId="1364"/>
    <cellStyle name="Level7" xfId="1365"/>
    <cellStyle name="Level7-Hide" xfId="1366"/>
    <cellStyle name="Level7-Numbers" xfId="1367"/>
    <cellStyle name="Linked Cell" xfId="495"/>
    <cellStyle name="Linked Cell 10" xfId="496"/>
    <cellStyle name="Linked Cell 10 2" xfId="1368"/>
    <cellStyle name="Linked Cell 2" xfId="497"/>
    <cellStyle name="Linked Cell 2 2" xfId="1369"/>
    <cellStyle name="Linked Cell 3" xfId="498"/>
    <cellStyle name="Linked Cell 3 2" xfId="1370"/>
    <cellStyle name="Linked Cell 4" xfId="499"/>
    <cellStyle name="Linked Cell 4 2" xfId="1371"/>
    <cellStyle name="Linked Cell 5" xfId="500"/>
    <cellStyle name="Linked Cell 5 2" xfId="1372"/>
    <cellStyle name="Linked Cell 6" xfId="501"/>
    <cellStyle name="Linked Cell 6 2" xfId="1373"/>
    <cellStyle name="Linked Cell 7" xfId="502"/>
    <cellStyle name="Linked Cell 7 2" xfId="1374"/>
    <cellStyle name="Linked Cell 8" xfId="503"/>
    <cellStyle name="Linked Cell 8 2" xfId="1375"/>
    <cellStyle name="Linked Cell 9" xfId="504"/>
    <cellStyle name="Linked Cell 9 2" xfId="1376"/>
    <cellStyle name="MacroCode" xfId="505"/>
    <cellStyle name="Már látott hiperhivatkozás" xfId="506"/>
    <cellStyle name="Měna0" xfId="507"/>
    <cellStyle name="Mheading1" xfId="1377"/>
    <cellStyle name="Mheading2" xfId="1378"/>
    <cellStyle name="Millares [0]_11.1.3. bis" xfId="1379"/>
    <cellStyle name="Millares_11.1.3. bis" xfId="1380"/>
    <cellStyle name="Milliers [0]_Encours - Apr rééch" xfId="508"/>
    <cellStyle name="Milliers_Encours - Apr rééch" xfId="509"/>
    <cellStyle name="Mìna0" xfId="510"/>
    <cellStyle name="Moeda [0]_A" xfId="1381"/>
    <cellStyle name="Moeda_A" xfId="1382"/>
    <cellStyle name="Moeda0" xfId="1383"/>
    <cellStyle name="Moneda [0]_11.1.3. bis" xfId="1384"/>
    <cellStyle name="Moneda_11.1.3. bis" xfId="1385"/>
    <cellStyle name="Monétaire [0]_Encours - Apr rééch" xfId="511"/>
    <cellStyle name="Monétaire_Encours - Apr rééch" xfId="512"/>
    <cellStyle name="Monetario" xfId="1386"/>
    <cellStyle name="Monetario0" xfId="1387"/>
    <cellStyle name="Nedefinován" xfId="513"/>
    <cellStyle name="Neutral" xfId="514"/>
    <cellStyle name="Neutral 10" xfId="515"/>
    <cellStyle name="Neutral 10 2" xfId="1388"/>
    <cellStyle name="Neutral 2" xfId="516"/>
    <cellStyle name="Neutral 2 2" xfId="1389"/>
    <cellStyle name="Neutral 3" xfId="517"/>
    <cellStyle name="Neutral 3 2" xfId="1390"/>
    <cellStyle name="Neutral 4" xfId="518"/>
    <cellStyle name="Neutral 4 2" xfId="1391"/>
    <cellStyle name="Neutral 5" xfId="519"/>
    <cellStyle name="Neutral 5 2" xfId="1392"/>
    <cellStyle name="Neutral 6" xfId="520"/>
    <cellStyle name="Neutral 6 2" xfId="1393"/>
    <cellStyle name="Neutral 7" xfId="521"/>
    <cellStyle name="Neutral 7 2" xfId="1394"/>
    <cellStyle name="Neutral 8" xfId="522"/>
    <cellStyle name="Neutral 8 2" xfId="1395"/>
    <cellStyle name="Neutral 9" xfId="523"/>
    <cellStyle name="Neutral 9 2" xfId="1396"/>
    <cellStyle name="Non défini" xfId="1397"/>
    <cellStyle name="Normal - Style1" xfId="524"/>
    <cellStyle name="Normal - Style1 2" xfId="1398"/>
    <cellStyle name="Normal - Style2" xfId="525"/>
    <cellStyle name="Normal - Style2 2" xfId="1399"/>
    <cellStyle name="Normal - Style2_IM" xfId="1400"/>
    <cellStyle name="Normal - Style3" xfId="526"/>
    <cellStyle name="Normal - Style3 2" xfId="1401"/>
    <cellStyle name="Normal - Style4" xfId="1402"/>
    <cellStyle name="Normal - Style5" xfId="527"/>
    <cellStyle name="Normal - Style6" xfId="528"/>
    <cellStyle name="Normal - Style7" xfId="529"/>
    <cellStyle name="Normal - Style8" xfId="530"/>
    <cellStyle name="Normal 10" xfId="531"/>
    <cellStyle name="Normal 10 2" xfId="532"/>
    <cellStyle name="Normal 10 3" xfId="1403"/>
    <cellStyle name="Normal 10 3 2" xfId="1404"/>
    <cellStyle name="Normal 10_IM" xfId="1405"/>
    <cellStyle name="Normal 11" xfId="533"/>
    <cellStyle name="Normal 11 2" xfId="534"/>
    <cellStyle name="Normal 12" xfId="535"/>
    <cellStyle name="Normal 12 2" xfId="536"/>
    <cellStyle name="Normal 13" xfId="537"/>
    <cellStyle name="Normal 13 2" xfId="538"/>
    <cellStyle name="Normal 14" xfId="539"/>
    <cellStyle name="Normal 15" xfId="540"/>
    <cellStyle name="Normal 16" xfId="541"/>
    <cellStyle name="Normal 17" xfId="542"/>
    <cellStyle name="Normal 18" xfId="543"/>
    <cellStyle name="Normal 19" xfId="544"/>
    <cellStyle name="Normal 2" xfId="545"/>
    <cellStyle name="Normal 2 10" xfId="1406"/>
    <cellStyle name="Normal 2 11" xfId="1407"/>
    <cellStyle name="Normal 2 12" xfId="1408"/>
    <cellStyle name="Normal 2 2" xfId="546"/>
    <cellStyle name="Normal 2 2 2" xfId="547"/>
    <cellStyle name="Normal 2 2 2 2" xfId="548"/>
    <cellStyle name="Normal 2 2 2 2 2" xfId="1409"/>
    <cellStyle name="Normal 2 2 2 3" xfId="1410"/>
    <cellStyle name="Normal 2 2 3" xfId="1411"/>
    <cellStyle name="Normal 2 3" xfId="1412"/>
    <cellStyle name="Normal 2 4" xfId="1413"/>
    <cellStyle name="Normal 2 5" xfId="1414"/>
    <cellStyle name="Normal 2 5 2" xfId="1415"/>
    <cellStyle name="Normal 2 6" xfId="1416"/>
    <cellStyle name="Normal 2 6 2" xfId="1417"/>
    <cellStyle name="Normal 2 7" xfId="1418"/>
    <cellStyle name="Normal 2 7 2" xfId="1419"/>
    <cellStyle name="Normal 2 8" xfId="1420"/>
    <cellStyle name="Normal 2 8 2" xfId="1421"/>
    <cellStyle name="Normal 2 9" xfId="1422"/>
    <cellStyle name="Normal 2_IM" xfId="1423"/>
    <cellStyle name="Normal 20" xfId="549"/>
    <cellStyle name="Normal 21" xfId="550"/>
    <cellStyle name="Normal 22" xfId="551"/>
    <cellStyle name="Normal 23" xfId="552"/>
    <cellStyle name="Normal 24" xfId="553"/>
    <cellStyle name="Normal 25" xfId="554"/>
    <cellStyle name="Normal 26" xfId="555"/>
    <cellStyle name="Normal 27" xfId="556"/>
    <cellStyle name="Normal 28" xfId="557"/>
    <cellStyle name="Normal 29" xfId="558"/>
    <cellStyle name="Normal 3" xfId="559"/>
    <cellStyle name="Normal 3 2" xfId="1424"/>
    <cellStyle name="Normal 3 2 2" xfId="1425"/>
    <cellStyle name="Normal 3 3" xfId="1426"/>
    <cellStyle name="Normal 3_IM" xfId="1427"/>
    <cellStyle name="Normal 30" xfId="560"/>
    <cellStyle name="Normal 31" xfId="561"/>
    <cellStyle name="Normal 32" xfId="562"/>
    <cellStyle name="Normal 33" xfId="563"/>
    <cellStyle name="Normal 34" xfId="564"/>
    <cellStyle name="Normal 35" xfId="565"/>
    <cellStyle name="Normal 36" xfId="566"/>
    <cellStyle name="Normal 37" xfId="567"/>
    <cellStyle name="Normal 38" xfId="568"/>
    <cellStyle name="Normal 39" xfId="569"/>
    <cellStyle name="Normal 4" xfId="570"/>
    <cellStyle name="Normal 4 2" xfId="571"/>
    <cellStyle name="Normal 4 2 2" xfId="1428"/>
    <cellStyle name="Normal 4 3" xfId="572"/>
    <cellStyle name="Normal 40" xfId="573"/>
    <cellStyle name="Normal 41" xfId="574"/>
    <cellStyle name="Normal 42" xfId="575"/>
    <cellStyle name="Normal 43" xfId="576"/>
    <cellStyle name="Normal 44" xfId="577"/>
    <cellStyle name="Normal 45" xfId="578"/>
    <cellStyle name="Normal 46" xfId="579"/>
    <cellStyle name="Normal 47" xfId="580"/>
    <cellStyle name="Normal 48" xfId="581"/>
    <cellStyle name="Normal 49" xfId="582"/>
    <cellStyle name="Normal 5" xfId="583"/>
    <cellStyle name="Normal 5 2" xfId="584"/>
    <cellStyle name="Normal 5 3" xfId="1429"/>
    <cellStyle name="Normal 5_IM" xfId="1430"/>
    <cellStyle name="Normal 50" xfId="585"/>
    <cellStyle name="Normal 51" xfId="586"/>
    <cellStyle name="Normal 52" xfId="587"/>
    <cellStyle name="Normal 53" xfId="588"/>
    <cellStyle name="Normal 54" xfId="589"/>
    <cellStyle name="Normal 55" xfId="590"/>
    <cellStyle name="Normal 56" xfId="591"/>
    <cellStyle name="Normal 57" xfId="592"/>
    <cellStyle name="Normal 58" xfId="593"/>
    <cellStyle name="Normal 59" xfId="594"/>
    <cellStyle name="Normal 6" xfId="595"/>
    <cellStyle name="Normal 6 2" xfId="596"/>
    <cellStyle name="Normal 6 3" xfId="1431"/>
    <cellStyle name="Normal 6_IM" xfId="1432"/>
    <cellStyle name="Normal 60" xfId="597"/>
    <cellStyle name="Normal 61" xfId="598"/>
    <cellStyle name="Normal 62" xfId="599"/>
    <cellStyle name="Normal 63" xfId="1433"/>
    <cellStyle name="Normal 64" xfId="1434"/>
    <cellStyle name="Normal 65" xfId="1435"/>
    <cellStyle name="Normal 66" xfId="1436"/>
    <cellStyle name="Normal 67" xfId="1437"/>
    <cellStyle name="Normal 68" xfId="1438"/>
    <cellStyle name="Normal 69" xfId="1439"/>
    <cellStyle name="Normal 69 2" xfId="1440"/>
    <cellStyle name="Normal 7" xfId="600"/>
    <cellStyle name="Normal 7 2" xfId="601"/>
    <cellStyle name="Normal 8" xfId="602"/>
    <cellStyle name="Normal 8 2" xfId="603"/>
    <cellStyle name="Normal 9" xfId="604"/>
    <cellStyle name="Normal Table" xfId="605"/>
    <cellStyle name="Normál_10mell99" xfId="606"/>
    <cellStyle name="Normal_SEI(feb17)" xfId="607"/>
    <cellStyle name="normální_FR NPCH-zari01" xfId="608"/>
    <cellStyle name="Note" xfId="609"/>
    <cellStyle name="Note 10" xfId="610"/>
    <cellStyle name="Note 10 2" xfId="1441"/>
    <cellStyle name="Note 11" xfId="611"/>
    <cellStyle name="Note 2" xfId="612"/>
    <cellStyle name="Note 2 2" xfId="1442"/>
    <cellStyle name="Note 3" xfId="613"/>
    <cellStyle name="Note 3 2" xfId="1443"/>
    <cellStyle name="Note 4" xfId="614"/>
    <cellStyle name="Note 4 2" xfId="1444"/>
    <cellStyle name="Note 5" xfId="615"/>
    <cellStyle name="Note 5 2" xfId="1445"/>
    <cellStyle name="Note 6" xfId="616"/>
    <cellStyle name="Note 6 2" xfId="1446"/>
    <cellStyle name="Note 7" xfId="617"/>
    <cellStyle name="Note 7 2" xfId="1447"/>
    <cellStyle name="Note 8" xfId="618"/>
    <cellStyle name="Note 8 2" xfId="1448"/>
    <cellStyle name="Note 9" xfId="619"/>
    <cellStyle name="Note 9 2" xfId="1449"/>
    <cellStyle name="Number-Cells" xfId="1450"/>
    <cellStyle name="Number-Cells-Column2" xfId="1451"/>
    <cellStyle name="Number-Cells-Column5" xfId="1452"/>
    <cellStyle name="Obično_ENG.30.04.2004" xfId="620"/>
    <cellStyle name="Ôèíàíñîâûé_Tranche" xfId="621"/>
    <cellStyle name="Output" xfId="622"/>
    <cellStyle name="Output 10" xfId="623"/>
    <cellStyle name="Output 10 2" xfId="1453"/>
    <cellStyle name="Output 2" xfId="624"/>
    <cellStyle name="Output 2 2" xfId="1454"/>
    <cellStyle name="Output 3" xfId="625"/>
    <cellStyle name="Output 3 2" xfId="1455"/>
    <cellStyle name="Output 4" xfId="626"/>
    <cellStyle name="Output 4 2" xfId="1456"/>
    <cellStyle name="Output 5" xfId="627"/>
    <cellStyle name="Output 5 2" xfId="1457"/>
    <cellStyle name="Output 6" xfId="628"/>
    <cellStyle name="Output 6 2" xfId="1458"/>
    <cellStyle name="Output 7" xfId="629"/>
    <cellStyle name="Output 7 2" xfId="1459"/>
    <cellStyle name="Output 8" xfId="630"/>
    <cellStyle name="Output 8 2" xfId="1460"/>
    <cellStyle name="Output 9" xfId="631"/>
    <cellStyle name="Output 9 2" xfId="1461"/>
    <cellStyle name="Pénznem [0]_10mell99" xfId="632"/>
    <cellStyle name="Pénznem_10mell99" xfId="633"/>
    <cellStyle name="Percen - Style1" xfId="634"/>
    <cellStyle name="Percent [2]" xfId="635"/>
    <cellStyle name="Percent 2" xfId="636"/>
    <cellStyle name="Percent 2 2" xfId="1462"/>
    <cellStyle name="Percent 2 3" xfId="1463"/>
    <cellStyle name="Percent 3" xfId="637"/>
    <cellStyle name="Percent 3 2" xfId="638"/>
    <cellStyle name="Percent 3 3" xfId="639"/>
    <cellStyle name="Percent 4" xfId="1464"/>
    <cellStyle name="Percent 5" xfId="1465"/>
    <cellStyle name="percentage difference" xfId="640"/>
    <cellStyle name="percentage difference 2" xfId="1466"/>
    <cellStyle name="percentage difference one decimal" xfId="641"/>
    <cellStyle name="percentage difference zero decimal" xfId="642"/>
    <cellStyle name="Percentual" xfId="1467"/>
    <cellStyle name="Pevný" xfId="643"/>
    <cellStyle name="Ponto" xfId="1468"/>
    <cellStyle name="Porcentagem_SEP1196" xfId="1469"/>
    <cellStyle name="Porcentaje" xfId="1470"/>
    <cellStyle name="Presentation" xfId="644"/>
    <cellStyle name="Presentation 2" xfId="1471"/>
    <cellStyle name="Publication" xfId="645"/>
    <cellStyle name="Punto" xfId="1472"/>
    <cellStyle name="Punto0" xfId="1473"/>
    <cellStyle name="Red Text" xfId="646"/>
    <cellStyle name="reduced" xfId="647"/>
    <cellStyle name="Row-Header" xfId="1474"/>
    <cellStyle name="Row-Header 2" xfId="1475"/>
    <cellStyle name="SAPBEXaggData" xfId="1476"/>
    <cellStyle name="SAPBEXaggDataEmph" xfId="1477"/>
    <cellStyle name="SAPBEXaggItem" xfId="1478"/>
    <cellStyle name="SAPBEXchaText" xfId="1479"/>
    <cellStyle name="SAPBEXexcBad" xfId="1480"/>
    <cellStyle name="SAPBEXexcCritical" xfId="1481"/>
    <cellStyle name="SAPBEXexcGood" xfId="1482"/>
    <cellStyle name="SAPBEXexcVeryBad" xfId="1483"/>
    <cellStyle name="SAPBEXfilterDrill" xfId="1484"/>
    <cellStyle name="SAPBEXfilterItem" xfId="1485"/>
    <cellStyle name="SAPBEXfilterText" xfId="1486"/>
    <cellStyle name="SAPBEXformats" xfId="1487"/>
    <cellStyle name="SAPBEXheaderData" xfId="1488"/>
    <cellStyle name="SAPBEXheaderItem" xfId="1489"/>
    <cellStyle name="SAPBEXheaderText" xfId="1490"/>
    <cellStyle name="SAPBEXresData" xfId="1491"/>
    <cellStyle name="SAPBEXresDataEmph" xfId="1492"/>
    <cellStyle name="SAPBEXresItem" xfId="1493"/>
    <cellStyle name="SAPBEXstdData" xfId="1494"/>
    <cellStyle name="SAPBEXstdDataEmph" xfId="1495"/>
    <cellStyle name="SAPBEXstdItem" xfId="1496"/>
    <cellStyle name="SAPBEXsubData" xfId="1497"/>
    <cellStyle name="SAPBEXsubDataEmph" xfId="1498"/>
    <cellStyle name="SAPBEXsubItem" xfId="1499"/>
    <cellStyle name="SAPBEXtitle" xfId="1500"/>
    <cellStyle name="SAPBEXundefined" xfId="1501"/>
    <cellStyle name="Sep. milhar [2]" xfId="1502"/>
    <cellStyle name="Separador de m" xfId="1503"/>
    <cellStyle name="Separador de milhares [0]_A" xfId="1504"/>
    <cellStyle name="Separador de milhares_A" xfId="1505"/>
    <cellStyle name="Sheet Title" xfId="1506"/>
    <cellStyle name="STYL1 - Style1" xfId="648"/>
    <cellStyle name="Text" xfId="649"/>
    <cellStyle name="Text 2" xfId="1507"/>
    <cellStyle name="Title" xfId="650"/>
    <cellStyle name="Title 10" xfId="651"/>
    <cellStyle name="Title 10 2" xfId="1508"/>
    <cellStyle name="Title 2" xfId="652"/>
    <cellStyle name="Title 2 2" xfId="1509"/>
    <cellStyle name="Title 3" xfId="653"/>
    <cellStyle name="Title 3 2" xfId="1510"/>
    <cellStyle name="Title 4" xfId="654"/>
    <cellStyle name="Title 4 2" xfId="1511"/>
    <cellStyle name="Title 5" xfId="655"/>
    <cellStyle name="Title 5 2" xfId="1512"/>
    <cellStyle name="Title 6" xfId="656"/>
    <cellStyle name="Title 6 2" xfId="1513"/>
    <cellStyle name="Title 7" xfId="657"/>
    <cellStyle name="Title 7 2" xfId="1514"/>
    <cellStyle name="Title 8" xfId="658"/>
    <cellStyle name="Title 8 2" xfId="1515"/>
    <cellStyle name="Title 9" xfId="659"/>
    <cellStyle name="Title 9 2" xfId="1516"/>
    <cellStyle name="Titulo1" xfId="1517"/>
    <cellStyle name="Titulo2" xfId="1518"/>
    <cellStyle name="TopGrey" xfId="660"/>
    <cellStyle name="Total" xfId="661"/>
    <cellStyle name="Total 2" xfId="662"/>
    <cellStyle name="Total_01 BoP forecast comparative scenario-4" xfId="663"/>
    <cellStyle name="Undefiniert" xfId="664"/>
    <cellStyle name="V¡rgula" xfId="1519"/>
    <cellStyle name="V¡rgula0" xfId="1520"/>
    <cellStyle name="vaca" xfId="1521"/>
    <cellStyle name="Vírgula" xfId="1522"/>
    <cellStyle name="Warning Text" xfId="665"/>
    <cellStyle name="Warning Text 10" xfId="666"/>
    <cellStyle name="Warning Text 10 2" xfId="1523"/>
    <cellStyle name="Warning Text 2" xfId="667"/>
    <cellStyle name="Warning Text 2 2" xfId="1524"/>
    <cellStyle name="Warning Text 3" xfId="668"/>
    <cellStyle name="Warning Text 3 2" xfId="1525"/>
    <cellStyle name="Warning Text 4" xfId="669"/>
    <cellStyle name="Warning Text 4 2" xfId="1526"/>
    <cellStyle name="Warning Text 5" xfId="670"/>
    <cellStyle name="Warning Text 5 2" xfId="1527"/>
    <cellStyle name="Warning Text 6" xfId="671"/>
    <cellStyle name="Warning Text 6 2" xfId="1528"/>
    <cellStyle name="Warning Text 7" xfId="672"/>
    <cellStyle name="Warning Text 7 2" xfId="1529"/>
    <cellStyle name="Warning Text 8" xfId="673"/>
    <cellStyle name="Warning Text 8 2" xfId="1530"/>
    <cellStyle name="Warning Text 9" xfId="674"/>
    <cellStyle name="Warning Text 9 2" xfId="1531"/>
    <cellStyle name="WebAnchor1" xfId="1532"/>
    <cellStyle name="WebAnchor2" xfId="1533"/>
    <cellStyle name="WebAnchor3" xfId="1534"/>
    <cellStyle name="WebAnchor4" xfId="1535"/>
    <cellStyle name="WebAnchor5" xfId="1536"/>
    <cellStyle name="WebAnchor6" xfId="1537"/>
    <cellStyle name="WebAnchor7" xfId="1538"/>
    <cellStyle name="Webexclude" xfId="1539"/>
    <cellStyle name="WebFN" xfId="1540"/>
    <cellStyle name="WebFN1" xfId="1541"/>
    <cellStyle name="WebFN2" xfId="1542"/>
    <cellStyle name="WebFN3" xfId="1543"/>
    <cellStyle name="WebFN4" xfId="1544"/>
    <cellStyle name="WebHR" xfId="1545"/>
    <cellStyle name="WebIndent1" xfId="1546"/>
    <cellStyle name="WebIndent1wFN3" xfId="1547"/>
    <cellStyle name="WebIndent2" xfId="1548"/>
    <cellStyle name="WebNoBR" xfId="1549"/>
    <cellStyle name="Záhlaví 1" xfId="675"/>
    <cellStyle name="Záhlaví 2" xfId="676"/>
    <cellStyle name="zero" xfId="677"/>
    <cellStyle name="Акцент1 2" xfId="678"/>
    <cellStyle name="Акцент1 3" xfId="1550"/>
    <cellStyle name="Акцент1 4" xfId="1551"/>
    <cellStyle name="Акцент2 2" xfId="679"/>
    <cellStyle name="Акцент2 3" xfId="1552"/>
    <cellStyle name="Акцент2 4" xfId="1553"/>
    <cellStyle name="Акцент3 2" xfId="680"/>
    <cellStyle name="Акцент3 3" xfId="1554"/>
    <cellStyle name="Акцент3 4" xfId="1555"/>
    <cellStyle name="Акцент4 2" xfId="681"/>
    <cellStyle name="Акцент4 3" xfId="1556"/>
    <cellStyle name="Акцент4 4" xfId="1557"/>
    <cellStyle name="Акцент5 2" xfId="682"/>
    <cellStyle name="Акцент5 3" xfId="1558"/>
    <cellStyle name="Акцент5 4" xfId="1559"/>
    <cellStyle name="Акцент6 2" xfId="683"/>
    <cellStyle name="Акцент6 3" xfId="1560"/>
    <cellStyle name="Акцент6 4" xfId="1561"/>
    <cellStyle name="Акцентування1" xfId="684"/>
    <cellStyle name="Акцентування1 2" xfId="1562"/>
    <cellStyle name="Акцентування2" xfId="685"/>
    <cellStyle name="Акцентування2 2" xfId="1563"/>
    <cellStyle name="Акцентування3" xfId="686"/>
    <cellStyle name="Акцентування3 2" xfId="1564"/>
    <cellStyle name="Акцентування4" xfId="687"/>
    <cellStyle name="Акцентування4 2" xfId="1565"/>
    <cellStyle name="Акцентування5" xfId="688"/>
    <cellStyle name="Акцентування5 2" xfId="1566"/>
    <cellStyle name="Акцентування6" xfId="689"/>
    <cellStyle name="Акцентування6 2" xfId="1567"/>
    <cellStyle name="Ввід" xfId="690"/>
    <cellStyle name="Ввід 2" xfId="1568"/>
    <cellStyle name="Ввод  2" xfId="691"/>
    <cellStyle name="Ввод  3" xfId="1569"/>
    <cellStyle name="Ввод  4" xfId="1570"/>
    <cellStyle name="Вывод 2" xfId="692"/>
    <cellStyle name="Вывод 3" xfId="1571"/>
    <cellStyle name="Вывод 4" xfId="1572"/>
    <cellStyle name="Вычисление 2" xfId="693"/>
    <cellStyle name="Вычисление 3" xfId="1573"/>
    <cellStyle name="Вычисление 4" xfId="1574"/>
    <cellStyle name="Гіперпосилання" xfId="1819" builtinId="8"/>
    <cellStyle name="ДАТА" xfId="694"/>
    <cellStyle name="ДАТА 2" xfId="1575"/>
    <cellStyle name="Денджный_CPI (2)" xfId="695"/>
    <cellStyle name="Денежный 2" xfId="1576"/>
    <cellStyle name="Добре" xfId="696"/>
    <cellStyle name="Добре 2" xfId="1577"/>
    <cellStyle name="Заголовки до таблиць в бюлетень" xfId="697"/>
    <cellStyle name="Заголовок 1 2" xfId="698"/>
    <cellStyle name="Заголовок 1 3" xfId="1578"/>
    <cellStyle name="Заголовок 1 4" xfId="1579"/>
    <cellStyle name="Заголовок 2 2" xfId="699"/>
    <cellStyle name="Заголовок 2 3" xfId="1580"/>
    <cellStyle name="Заголовок 2 4" xfId="1581"/>
    <cellStyle name="Заголовок 3 2" xfId="700"/>
    <cellStyle name="Заголовок 3 3" xfId="1582"/>
    <cellStyle name="Заголовок 3 4" xfId="1583"/>
    <cellStyle name="Заголовок 4 2" xfId="701"/>
    <cellStyle name="Заголовок 4 3" xfId="1584"/>
    <cellStyle name="Заголовок 4 4" xfId="1585"/>
    <cellStyle name="ЗАГОЛОВОК1" xfId="702"/>
    <cellStyle name="ЗАГОЛОВОК1 2" xfId="1586"/>
    <cellStyle name="ЗАГОЛОВОК2" xfId="703"/>
    <cellStyle name="ЗАГОЛОВОК2 2" xfId="1587"/>
    <cellStyle name="Звичайний" xfId="0" builtinId="0"/>
    <cellStyle name="Звичайний 2" xfId="704"/>
    <cellStyle name="Звичайний 3" xfId="1820"/>
    <cellStyle name="Звичайний 4" xfId="1821"/>
    <cellStyle name="Звичайний 5" xfId="1822"/>
    <cellStyle name="Зв'язана клітинка" xfId="705"/>
    <cellStyle name="Зв'язана клітинка 2" xfId="1588"/>
    <cellStyle name="Итог 2" xfId="706"/>
    <cellStyle name="Итог 3" xfId="1589"/>
    <cellStyle name="Итог 4" xfId="1590"/>
    <cellStyle name="ИТОГОВЫЙ" xfId="707"/>
    <cellStyle name="ИТОГОВЫЙ 2" xfId="1591"/>
    <cellStyle name="Контрольна клітинка" xfId="708"/>
    <cellStyle name="Контрольна клітинка 2" xfId="1592"/>
    <cellStyle name="Контрольная ячейка 2" xfId="709"/>
    <cellStyle name="Контрольная ячейка 3" xfId="1593"/>
    <cellStyle name="Контрольная ячейка 4" xfId="1594"/>
    <cellStyle name="Назва" xfId="710"/>
    <cellStyle name="Назва 2" xfId="1595"/>
    <cellStyle name="Название 2" xfId="711"/>
    <cellStyle name="Название 3" xfId="1596"/>
    <cellStyle name="Название 4" xfId="1597"/>
    <cellStyle name="Нейтральный 2" xfId="712"/>
    <cellStyle name="Нейтральный 3" xfId="1598"/>
    <cellStyle name="Нейтральный 4" xfId="1599"/>
    <cellStyle name="Обчислення" xfId="713"/>
    <cellStyle name="Обчислення 2" xfId="1600"/>
    <cellStyle name="Обычный 10" xfId="714"/>
    <cellStyle name="Обычный 10 2" xfId="1601"/>
    <cellStyle name="Обычный 11" xfId="715"/>
    <cellStyle name="Обычный 11 2" xfId="1602"/>
    <cellStyle name="Обычный 12" xfId="716"/>
    <cellStyle name="Обычный 12 2" xfId="1603"/>
    <cellStyle name="Обычный 13" xfId="717"/>
    <cellStyle name="Обычный 13 2" xfId="1604"/>
    <cellStyle name="Обычный 14" xfId="718"/>
    <cellStyle name="Обычный 14 2" xfId="1605"/>
    <cellStyle name="Обычный 15" xfId="719"/>
    <cellStyle name="Обычный 15 2" xfId="1606"/>
    <cellStyle name="Обычный 16" xfId="720"/>
    <cellStyle name="Обычный 16 2" xfId="1607"/>
    <cellStyle name="Обычный 17" xfId="721"/>
    <cellStyle name="Обычный 17 2" xfId="1608"/>
    <cellStyle name="Обычный 18" xfId="722"/>
    <cellStyle name="Обычный 18 2" xfId="1609"/>
    <cellStyle name="Обычный 19" xfId="723"/>
    <cellStyle name="Обычный 19 2" xfId="1610"/>
    <cellStyle name="Обычный 2" xfId="724"/>
    <cellStyle name="Обычный 2 10" xfId="1611"/>
    <cellStyle name="Обычный 2 11" xfId="1612"/>
    <cellStyle name="Обычный 2 12" xfId="1613"/>
    <cellStyle name="Обычный 2 13" xfId="1614"/>
    <cellStyle name="Обычный 2 14" xfId="1615"/>
    <cellStyle name="Обычный 2 15" xfId="1616"/>
    <cellStyle name="Обычный 2 16" xfId="1617"/>
    <cellStyle name="Обычный 2 17" xfId="1618"/>
    <cellStyle name="Обычный 2 2" xfId="725"/>
    <cellStyle name="Обычный 2 2 2" xfId="726"/>
    <cellStyle name="Обычный 2 2 2 2" xfId="1619"/>
    <cellStyle name="Обычный 2 2 2 3" xfId="1620"/>
    <cellStyle name="Обычный 2 2 3" xfId="727"/>
    <cellStyle name="Обычный 2 2 3 2" xfId="1621"/>
    <cellStyle name="Обычный 2 2 4" xfId="728"/>
    <cellStyle name="Обычный 2 2 4 2" xfId="1622"/>
    <cellStyle name="Обычный 2 2 5" xfId="729"/>
    <cellStyle name="Обычный 2 2 5 2" xfId="1623"/>
    <cellStyle name="Обычный 2 2 6" xfId="730"/>
    <cellStyle name="Обычный 2 2 6 2" xfId="1624"/>
    <cellStyle name="Обычный 2 2 7" xfId="731"/>
    <cellStyle name="Обычный 2 2 7 2" xfId="1625"/>
    <cellStyle name="Обычный 2 2 8" xfId="1626"/>
    <cellStyle name="Обычный 2 2_004 витрати на закупівлю імпортованого газу" xfId="1627"/>
    <cellStyle name="Обычный 2 3" xfId="732"/>
    <cellStyle name="Обычный 2 3 2" xfId="1628"/>
    <cellStyle name="Обычный 2 4" xfId="733"/>
    <cellStyle name="Обычный 2 4 2" xfId="1629"/>
    <cellStyle name="Обычный 2 5" xfId="734"/>
    <cellStyle name="Обычный 2 5 2" xfId="1630"/>
    <cellStyle name="Обычный 2 6" xfId="735"/>
    <cellStyle name="Обычный 2 6 2" xfId="1631"/>
    <cellStyle name="Обычный 2 7" xfId="736"/>
    <cellStyle name="Обычный 2 7 2" xfId="1632"/>
    <cellStyle name="Обычный 2 8" xfId="1633"/>
    <cellStyle name="Обычный 2 9" xfId="1634"/>
    <cellStyle name="Обычный 2_2604-2010" xfId="1635"/>
    <cellStyle name="Обычный 20" xfId="737"/>
    <cellStyle name="Обычный 20 2" xfId="1636"/>
    <cellStyle name="Обычный 21" xfId="738"/>
    <cellStyle name="Обычный 21 2" xfId="1637"/>
    <cellStyle name="Обычный 22" xfId="739"/>
    <cellStyle name="Обычный 22 2" xfId="1638"/>
    <cellStyle name="Обычный 23" xfId="740"/>
    <cellStyle name="Обычный 23 2" xfId="1639"/>
    <cellStyle name="Обычный 24" xfId="741"/>
    <cellStyle name="Обычный 24 2" xfId="1640"/>
    <cellStyle name="Обычный 25" xfId="742"/>
    <cellStyle name="Обычный 25 2" xfId="1641"/>
    <cellStyle name="Обычный 26" xfId="743"/>
    <cellStyle name="Обычный 26 2" xfId="1642"/>
    <cellStyle name="Обычный 27" xfId="744"/>
    <cellStyle name="Обычный 27 2" xfId="1643"/>
    <cellStyle name="Обычный 28" xfId="745"/>
    <cellStyle name="Обычный 28 2" xfId="1644"/>
    <cellStyle name="Обычный 29" xfId="746"/>
    <cellStyle name="Обычный 29 2" xfId="1645"/>
    <cellStyle name="Обычный 3" xfId="747"/>
    <cellStyle name="Обычный 3 10" xfId="1646"/>
    <cellStyle name="Обычный 3 11" xfId="1647"/>
    <cellStyle name="Обычный 3 12" xfId="1648"/>
    <cellStyle name="Обычный 3 13" xfId="1649"/>
    <cellStyle name="Обычный 3 14" xfId="1650"/>
    <cellStyle name="Обычный 3 14 2" xfId="1651"/>
    <cellStyle name="Обычный 3 14 3" xfId="1652"/>
    <cellStyle name="Обычный 3 14_004 витрати на закупівлю імпортованого газу" xfId="1653"/>
    <cellStyle name="Обычный 3 15" xfId="1654"/>
    <cellStyle name="Обычный 3 2" xfId="748"/>
    <cellStyle name="Обычный 3 2 2" xfId="749"/>
    <cellStyle name="Обычный 3 2 2 2" xfId="1655"/>
    <cellStyle name="Обычный 3 2 3" xfId="1656"/>
    <cellStyle name="Обычный 3 2_borg_010609_rab22" xfId="750"/>
    <cellStyle name="Обычный 3 3" xfId="1657"/>
    <cellStyle name="Обычный 3 4" xfId="1658"/>
    <cellStyle name="Обычный 3 5" xfId="1659"/>
    <cellStyle name="Обычный 3 6" xfId="1660"/>
    <cellStyle name="Обычный 3 7" xfId="1661"/>
    <cellStyle name="Обычный 3 8" xfId="1662"/>
    <cellStyle name="Обычный 3 9" xfId="1663"/>
    <cellStyle name="Обычный 3_% Золотые ворота" xfId="1664"/>
    <cellStyle name="Обычный 30" xfId="751"/>
    <cellStyle name="Обычный 30 2" xfId="1665"/>
    <cellStyle name="Обычный 31" xfId="752"/>
    <cellStyle name="Обычный 31 2" xfId="1666"/>
    <cellStyle name="Обычный 32" xfId="753"/>
    <cellStyle name="Обычный 32 2" xfId="1667"/>
    <cellStyle name="Обычный 33" xfId="754"/>
    <cellStyle name="Обычный 33 2" xfId="1668"/>
    <cellStyle name="Обычный 34" xfId="755"/>
    <cellStyle name="Обычный 34 2" xfId="1669"/>
    <cellStyle name="Обычный 35" xfId="756"/>
    <cellStyle name="Обычный 35 2" xfId="1670"/>
    <cellStyle name="Обычный 36" xfId="757"/>
    <cellStyle name="Обычный 36 2" xfId="1671"/>
    <cellStyle name="Обычный 37" xfId="758"/>
    <cellStyle name="Обычный 37 2" xfId="1672"/>
    <cellStyle name="Обычный 38" xfId="759"/>
    <cellStyle name="Обычный 38 2" xfId="1673"/>
    <cellStyle name="Обычный 39" xfId="760"/>
    <cellStyle name="Обычный 39 2" xfId="1674"/>
    <cellStyle name="Обычный 4" xfId="761"/>
    <cellStyle name="Обычный 4 2" xfId="762"/>
    <cellStyle name="Обычный 4 2 2" xfId="1675"/>
    <cellStyle name="Обычный 4 3" xfId="763"/>
    <cellStyle name="Обычный 4 4" xfId="764"/>
    <cellStyle name="Обычный 4_BOP Tables for NBU_103011" xfId="765"/>
    <cellStyle name="Обычный 40" xfId="766"/>
    <cellStyle name="Обычный 40 2" xfId="1676"/>
    <cellStyle name="Обычный 41" xfId="767"/>
    <cellStyle name="Обычный 41 2" xfId="1677"/>
    <cellStyle name="Обычный 42" xfId="768"/>
    <cellStyle name="Обычный 42 2" xfId="1678"/>
    <cellStyle name="Обычный 43" xfId="818"/>
    <cellStyle name="Обычный 44" xfId="819"/>
    <cellStyle name="Обычный 45" xfId="769"/>
    <cellStyle name="Обычный 45 2" xfId="1679"/>
    <cellStyle name="Обычный 46" xfId="770"/>
    <cellStyle name="Обычный 46 2" xfId="1680"/>
    <cellStyle name="Обычный 47" xfId="771"/>
    <cellStyle name="Обычный 47 2" xfId="1681"/>
    <cellStyle name="Обычный 48" xfId="772"/>
    <cellStyle name="Обычный 48 2" xfId="1682"/>
    <cellStyle name="Обычный 49" xfId="773"/>
    <cellStyle name="Обычный 49 2" xfId="1683"/>
    <cellStyle name="Обычный 5" xfId="774"/>
    <cellStyle name="Обычный 5 2" xfId="775"/>
    <cellStyle name="Обычный 5 2 2" xfId="1684"/>
    <cellStyle name="Обычный 5 3" xfId="776"/>
    <cellStyle name="Обычный 50" xfId="777"/>
    <cellStyle name="Обычный 50 2" xfId="1685"/>
    <cellStyle name="Обычный 51" xfId="778"/>
    <cellStyle name="Обычный 51 2" xfId="1686"/>
    <cellStyle name="Обычный 52" xfId="779"/>
    <cellStyle name="Обычный 52 2" xfId="1687"/>
    <cellStyle name="Обычный 53" xfId="780"/>
    <cellStyle name="Обычный 53 2" xfId="1688"/>
    <cellStyle name="Обычный 54" xfId="781"/>
    <cellStyle name="Обычный 54 2" xfId="1689"/>
    <cellStyle name="Обычный 55" xfId="1690"/>
    <cellStyle name="Обычный 56" xfId="1691"/>
    <cellStyle name="Обычный 57" xfId="1692"/>
    <cellStyle name="Обычный 58" xfId="1693"/>
    <cellStyle name="Обычный 59" xfId="1694"/>
    <cellStyle name="Обычный 6" xfId="782"/>
    <cellStyle name="Обычный 6 2" xfId="783"/>
    <cellStyle name="Обычный 6 2 2" xfId="1695"/>
    <cellStyle name="Обычный 6 3" xfId="1696"/>
    <cellStyle name="Обычный 6 4" xfId="1697"/>
    <cellStyle name="Обычный 6_Баланс_газа_апарат_2011_2101" xfId="1698"/>
    <cellStyle name="Обычный 60" xfId="1699"/>
    <cellStyle name="Обычный 7" xfId="784"/>
    <cellStyle name="Обычный 7 2" xfId="1700"/>
    <cellStyle name="Обычный 8" xfId="785"/>
    <cellStyle name="Обычный 8 2" xfId="1701"/>
    <cellStyle name="Обычный 9" xfId="786"/>
    <cellStyle name="Обычный 9 2" xfId="1702"/>
    <cellStyle name="Обычный_Forec table IMF style 39" xfId="787"/>
    <cellStyle name="Обычный_OverAll Table 3" xfId="788"/>
    <cellStyle name="Підсумок" xfId="789"/>
    <cellStyle name="Підсумок 2" xfId="1703"/>
    <cellStyle name="Плохой 2" xfId="790"/>
    <cellStyle name="Плохой 3" xfId="1704"/>
    <cellStyle name="Плохой 4" xfId="1705"/>
    <cellStyle name="Поганий" xfId="791"/>
    <cellStyle name="Поганий 2" xfId="1706"/>
    <cellStyle name="Пояснение 2" xfId="792"/>
    <cellStyle name="Пояснение 3" xfId="1707"/>
    <cellStyle name="Пояснение 4" xfId="1708"/>
    <cellStyle name="Примечание 2" xfId="793"/>
    <cellStyle name="Примечание 3" xfId="1709"/>
    <cellStyle name="Примечание 4" xfId="794"/>
    <cellStyle name="Примітка" xfId="795"/>
    <cellStyle name="Примітка 2" xfId="1710"/>
    <cellStyle name="Процентный 2" xfId="796"/>
    <cellStyle name="Процентный 2 10" xfId="1711"/>
    <cellStyle name="Процентный 2 11" xfId="1712"/>
    <cellStyle name="Процентный 2 12" xfId="1713"/>
    <cellStyle name="Процентный 2 13" xfId="1714"/>
    <cellStyle name="Процентный 2 14" xfId="1715"/>
    <cellStyle name="Процентный 2 15" xfId="1716"/>
    <cellStyle name="Процентный 2 16" xfId="1717"/>
    <cellStyle name="Процентный 2 2" xfId="797"/>
    <cellStyle name="Процентный 2 3" xfId="798"/>
    <cellStyle name="Процентный 2 4" xfId="799"/>
    <cellStyle name="Процентный 2 5" xfId="800"/>
    <cellStyle name="Процентный 2 6" xfId="801"/>
    <cellStyle name="Процентный 2 7" xfId="802"/>
    <cellStyle name="Процентный 2 8" xfId="1718"/>
    <cellStyle name="Процентный 2 9" xfId="1719"/>
    <cellStyle name="Процентный 3" xfId="803"/>
    <cellStyle name="Процентный 4" xfId="820"/>
    <cellStyle name="Процентный 4 2" xfId="1720"/>
    <cellStyle name="Процентный 4 2 2" xfId="1721"/>
    <cellStyle name="Процентный 4 2 3" xfId="1722"/>
    <cellStyle name="Процентный 4 3" xfId="1723"/>
    <cellStyle name="Процентный 4 4" xfId="1724"/>
    <cellStyle name="Процентный 4 5" xfId="1725"/>
    <cellStyle name="Процентный 5" xfId="1726"/>
    <cellStyle name="Процентный 6" xfId="1727"/>
    <cellStyle name="Результат" xfId="804"/>
    <cellStyle name="Результат 2" xfId="1728"/>
    <cellStyle name="РівеньРядків_2 3" xfId="821"/>
    <cellStyle name="РівеньСтовпців_1 2" xfId="822"/>
    <cellStyle name="Связанная ячейка 2" xfId="805"/>
    <cellStyle name="Связанная ячейка 3" xfId="1729"/>
    <cellStyle name="Связанная ячейка 4" xfId="1730"/>
    <cellStyle name="Середній" xfId="806"/>
    <cellStyle name="Середній 2" xfId="1731"/>
    <cellStyle name="Стиль 1" xfId="807"/>
    <cellStyle name="Стиль 1 2" xfId="1732"/>
    <cellStyle name="Стиль 1 3" xfId="1733"/>
    <cellStyle name="Стиль 1 4" xfId="1734"/>
    <cellStyle name="Стиль 1 5" xfId="1735"/>
    <cellStyle name="Стиль 1 6" xfId="1736"/>
    <cellStyle name="Стиль 1 7" xfId="1737"/>
    <cellStyle name="ТЕКСТ" xfId="808"/>
    <cellStyle name="ТЕКСТ 2" xfId="1738"/>
    <cellStyle name="Текст попередження" xfId="809"/>
    <cellStyle name="Текст попередження 2" xfId="1739"/>
    <cellStyle name="Текст пояснення" xfId="810"/>
    <cellStyle name="Текст пояснення 2" xfId="1740"/>
    <cellStyle name="Текст предупреждения 2" xfId="811"/>
    <cellStyle name="Текст предупреждения 3" xfId="1741"/>
    <cellStyle name="Текст предупреждения 4" xfId="1742"/>
    <cellStyle name="Тысячи [0]_1.62" xfId="1743"/>
    <cellStyle name="Тысячи_1.62" xfId="1744"/>
    <cellStyle name="УровеньСтолб_1_Структура державного боргу" xfId="1745"/>
    <cellStyle name="УровеньСтрок_1_Структура державного боргу" xfId="1746"/>
    <cellStyle name="ФИКСИРОВАННЫЙ" xfId="812"/>
    <cellStyle name="Финансовый 2" xfId="813"/>
    <cellStyle name="Финансовый 2 10" xfId="1747"/>
    <cellStyle name="Финансовый 2 10 2" xfId="1748"/>
    <cellStyle name="Финансовый 2 10 3" xfId="1749"/>
    <cellStyle name="Финансовый 2 11" xfId="1750"/>
    <cellStyle name="Финансовый 2 11 2" xfId="1751"/>
    <cellStyle name="Финансовый 2 11 3" xfId="1752"/>
    <cellStyle name="Финансовый 2 12" xfId="1753"/>
    <cellStyle name="Финансовый 2 12 2" xfId="1754"/>
    <cellStyle name="Финансовый 2 12 3" xfId="1755"/>
    <cellStyle name="Финансовый 2 13" xfId="1756"/>
    <cellStyle name="Финансовый 2 13 2" xfId="1757"/>
    <cellStyle name="Финансовый 2 13 3" xfId="1758"/>
    <cellStyle name="Финансовый 2 14" xfId="1759"/>
    <cellStyle name="Финансовый 2 14 2" xfId="1760"/>
    <cellStyle name="Финансовый 2 14 3" xfId="1761"/>
    <cellStyle name="Финансовый 2 15" xfId="1762"/>
    <cellStyle name="Финансовый 2 15 2" xfId="1763"/>
    <cellStyle name="Финансовый 2 15 3" xfId="1764"/>
    <cellStyle name="Финансовый 2 16" xfId="1765"/>
    <cellStyle name="Финансовый 2 16 2" xfId="1766"/>
    <cellStyle name="Финансовый 2 16 3" xfId="1767"/>
    <cellStyle name="Финансовый 2 17" xfId="1768"/>
    <cellStyle name="Финансовый 2 17 2" xfId="1769"/>
    <cellStyle name="Финансовый 2 17 3" xfId="1770"/>
    <cellStyle name="Финансовый 2 18" xfId="1771"/>
    <cellStyle name="Финансовый 2 19" xfId="1772"/>
    <cellStyle name="Финансовый 2 2" xfId="1773"/>
    <cellStyle name="Финансовый 2 2 2" xfId="1774"/>
    <cellStyle name="Финансовый 2 2 3" xfId="1775"/>
    <cellStyle name="Финансовый 2 20" xfId="1776"/>
    <cellStyle name="Финансовый 2 3" xfId="1777"/>
    <cellStyle name="Финансовый 2 3 2" xfId="1778"/>
    <cellStyle name="Финансовый 2 3 3" xfId="1779"/>
    <cellStyle name="Финансовый 2 4" xfId="1780"/>
    <cellStyle name="Финансовый 2 4 2" xfId="1781"/>
    <cellStyle name="Финансовый 2 4 3" xfId="1782"/>
    <cellStyle name="Финансовый 2 5" xfId="1783"/>
    <cellStyle name="Финансовый 2 5 2" xfId="1784"/>
    <cellStyle name="Финансовый 2 5 3" xfId="1785"/>
    <cellStyle name="Финансовый 2 6" xfId="1786"/>
    <cellStyle name="Финансовый 2 6 2" xfId="1787"/>
    <cellStyle name="Финансовый 2 6 3" xfId="1788"/>
    <cellStyle name="Финансовый 2 7" xfId="1789"/>
    <cellStyle name="Финансовый 2 7 2" xfId="1790"/>
    <cellStyle name="Финансовый 2 7 3" xfId="1791"/>
    <cellStyle name="Финансовый 2 8" xfId="1792"/>
    <cellStyle name="Финансовый 2 8 2" xfId="1793"/>
    <cellStyle name="Финансовый 2 8 3" xfId="1794"/>
    <cellStyle name="Финансовый 2 9" xfId="1795"/>
    <cellStyle name="Финансовый 2 9 2" xfId="1796"/>
    <cellStyle name="Финансовый 2 9 3" xfId="1797"/>
    <cellStyle name="Финансовый 3" xfId="817"/>
    <cellStyle name="Финансовый 3 2" xfId="1798"/>
    <cellStyle name="Финансовый 4" xfId="1799"/>
    <cellStyle name="Финансовый 4 2" xfId="1800"/>
    <cellStyle name="Финансовый 4 2 2" xfId="1801"/>
    <cellStyle name="Финансовый 4 2 3" xfId="1802"/>
    <cellStyle name="Финансовый 4 2 4" xfId="1803"/>
    <cellStyle name="Финансовый 4 3" xfId="1804"/>
    <cellStyle name="Финансовый 4 3 2" xfId="1805"/>
    <cellStyle name="Финансовый 4 3 3" xfId="1806"/>
    <cellStyle name="Финансовый 5" xfId="1807"/>
    <cellStyle name="Финансовый 5 2" xfId="1808"/>
    <cellStyle name="Финансовый 5 3" xfId="1809"/>
    <cellStyle name="Финансовый 6" xfId="1810"/>
    <cellStyle name="Финансовый 7" xfId="1811"/>
    <cellStyle name="Финансовый 8" xfId="1812"/>
    <cellStyle name="Финансовый 9" xfId="1813"/>
    <cellStyle name="Фᦸнансовый" xfId="814"/>
    <cellStyle name="Хороший 2" xfId="815"/>
    <cellStyle name="Хороший 3" xfId="1814"/>
    <cellStyle name="Хороший 4" xfId="1815"/>
    <cellStyle name="числовой" xfId="1816"/>
    <cellStyle name="Шапка" xfId="816"/>
    <cellStyle name="Ю" xfId="1817"/>
    <cellStyle name="Ю-FreeSet_10" xfId="1818"/>
  </cellStyles>
  <dxfs count="0"/>
  <tableStyles count="0" defaultTableStyle="TableStyleMedium2" defaultPivotStyle="PivotStyleLight16"/>
  <colors>
    <mruColors>
      <color rgb="FFC4D79B"/>
      <color rgb="FFD8E4BC"/>
      <color rgb="FF005B2B"/>
      <color rgb="FF008236"/>
      <color rgb="FF008278"/>
      <color rgb="FFF0FEE6"/>
      <color rgb="FF009B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9525</xdr:colOff>
      <xdr:row>10</xdr:row>
      <xdr:rowOff>28575</xdr:rowOff>
    </xdr:from>
    <xdr:to>
      <xdr:col>8</xdr:col>
      <xdr:colOff>0</xdr:colOff>
      <xdr:row>10</xdr:row>
      <xdr:rowOff>28575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5629275" y="1057275"/>
          <a:ext cx="32385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14</xdr:row>
      <xdr:rowOff>0</xdr:rowOff>
    </xdr:from>
    <xdr:to>
      <xdr:col>8</xdr:col>
      <xdr:colOff>0</xdr:colOff>
      <xdr:row>14</xdr:row>
      <xdr:rowOff>0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5629275" y="1962150"/>
          <a:ext cx="32385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10</xdr:row>
      <xdr:rowOff>9525</xdr:rowOff>
    </xdr:from>
    <xdr:to>
      <xdr:col>5</xdr:col>
      <xdr:colOff>323850</xdr:colOff>
      <xdr:row>12</xdr:row>
      <xdr:rowOff>0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4562475" y="1038225"/>
          <a:ext cx="314325" cy="4667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323850</xdr:colOff>
      <xdr:row>14</xdr:row>
      <xdr:rowOff>0</xdr:rowOff>
    </xdr:to>
    <xdr:cxnSp macro="">
      <xdr:nvCxnSpPr>
        <xdr:cNvPr id="25" name="Прямая со стрелко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562475" y="1514475"/>
          <a:ext cx="314325" cy="44767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9525</xdr:rowOff>
    </xdr:from>
    <xdr:to>
      <xdr:col>6</xdr:col>
      <xdr:colOff>9525</xdr:colOff>
      <xdr:row>21</xdr:row>
      <xdr:rowOff>9525</xdr:rowOff>
    </xdr:to>
    <xdr:cxnSp macro="">
      <xdr:nvCxnSpPr>
        <xdr:cNvPr id="26" name="Прямая со стрелко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552950" y="3590925"/>
          <a:ext cx="34290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</xdr:colOff>
      <xdr:row>7</xdr:row>
      <xdr:rowOff>19050</xdr:rowOff>
    </xdr:from>
    <xdr:to>
      <xdr:col>3</xdr:col>
      <xdr:colOff>781050</xdr:colOff>
      <xdr:row>12</xdr:row>
      <xdr:rowOff>57150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657350" y="1504950"/>
          <a:ext cx="1276350" cy="14097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6</xdr:row>
      <xdr:rowOff>219075</xdr:rowOff>
    </xdr:from>
    <xdr:to>
      <xdr:col>3</xdr:col>
      <xdr:colOff>714375</xdr:colOff>
      <xdr:row>21</xdr:row>
      <xdr:rowOff>28575</xdr:rowOff>
    </xdr:to>
    <xdr:cxnSp macro="">
      <xdr:nvCxnSpPr>
        <xdr:cNvPr id="29" name="Прямая со стрелко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638300" y="1476375"/>
          <a:ext cx="1228725" cy="34671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21</xdr:row>
      <xdr:rowOff>19050</xdr:rowOff>
    </xdr:from>
    <xdr:to>
      <xdr:col>8</xdr:col>
      <xdr:colOff>0</xdr:colOff>
      <xdr:row>21</xdr:row>
      <xdr:rowOff>19050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629275" y="3600450"/>
          <a:ext cx="32385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</sheetPr>
  <dimension ref="A1:L29"/>
  <sheetViews>
    <sheetView showGridLines="0" tabSelected="1" showOutlineSymbols="0" zoomScaleNormal="100" zoomScaleSheetLayoutView="130" workbookViewId="0"/>
  </sheetViews>
  <sheetFormatPr defaultColWidth="9.33203125" defaultRowHeight="13.2"/>
  <cols>
    <col min="1" max="1" width="8.77734375" style="1" customWidth="1"/>
    <col min="2" max="3" width="13.77734375" style="4" customWidth="1"/>
    <col min="4" max="4" width="12.77734375" style="4" customWidth="1"/>
    <col min="5" max="5" width="20.77734375" style="4" customWidth="1"/>
    <col min="6" max="6" width="5.77734375" style="4" customWidth="1"/>
    <col min="7" max="7" width="11.77734375" style="4" customWidth="1"/>
    <col min="8" max="9" width="5.77734375" style="4" customWidth="1"/>
    <col min="10" max="10" width="35.77734375" style="4" customWidth="1"/>
    <col min="11" max="11" width="48.33203125" style="4" customWidth="1"/>
    <col min="12" max="16384" width="9.33203125" style="1"/>
  </cols>
  <sheetData>
    <row r="1" spans="1:12" ht="14.1" customHeight="1">
      <c r="A1" s="5">
        <v>1</v>
      </c>
    </row>
    <row r="2" spans="1:12" s="29" customFormat="1" ht="14.1" customHeight="1">
      <c r="B2" s="30"/>
      <c r="C2" s="30"/>
      <c r="D2" s="30"/>
      <c r="E2" s="30"/>
      <c r="F2" s="32"/>
      <c r="G2" s="34"/>
      <c r="H2" s="32"/>
      <c r="I2" s="32"/>
      <c r="J2" s="33"/>
      <c r="K2" s="31"/>
      <c r="L2" s="1"/>
    </row>
    <row r="3" spans="1:12" ht="18" customHeight="1">
      <c r="A3" s="61" t="s">
        <v>0</v>
      </c>
      <c r="B3" s="6"/>
      <c r="C3" s="6"/>
      <c r="D3" s="6"/>
      <c r="E3" s="6"/>
      <c r="F3" s="6"/>
      <c r="G3" s="34"/>
      <c r="H3" s="6"/>
    </row>
    <row r="4" spans="1:12" ht="18" customHeight="1" thickBot="1">
      <c r="A4" s="61" t="s">
        <v>1</v>
      </c>
      <c r="B4" s="6"/>
      <c r="C4" s="6"/>
      <c r="D4" s="6"/>
      <c r="E4" s="6"/>
      <c r="F4" s="6"/>
      <c r="G4" s="34"/>
      <c r="H4" s="6"/>
    </row>
    <row r="5" spans="1:12" ht="18" customHeight="1" thickTop="1">
      <c r="A5" s="28"/>
      <c r="B5" s="78" t="str">
        <f>IF($A$1=1,"БУДІВНИЦТВО","CONSTRUCTION")</f>
        <v>БУДІВНИЦТВО</v>
      </c>
      <c r="C5" s="79"/>
      <c r="D5" s="80"/>
      <c r="E5" s="51"/>
      <c r="F5" s="6"/>
      <c r="G5" s="34"/>
      <c r="H5" s="6"/>
      <c r="L5" s="2"/>
    </row>
    <row r="6" spans="1:12" ht="18" customHeight="1">
      <c r="A6" s="28"/>
      <c r="B6" s="81"/>
      <c r="C6" s="82"/>
      <c r="D6" s="83"/>
      <c r="E6" s="51"/>
      <c r="F6" s="6"/>
      <c r="G6" s="34"/>
      <c r="H6" s="6"/>
    </row>
    <row r="7" spans="1:12" ht="18" customHeight="1" thickBot="1">
      <c r="A7" s="28"/>
      <c r="B7" s="84"/>
      <c r="C7" s="85"/>
      <c r="D7" s="86"/>
      <c r="E7" s="51"/>
      <c r="F7" s="6"/>
      <c r="G7" s="34"/>
      <c r="H7" s="6"/>
    </row>
    <row r="8" spans="1:12" ht="18" customHeight="1" thickTop="1">
      <c r="A8" s="28"/>
      <c r="B8" s="6"/>
      <c r="C8" s="6"/>
      <c r="D8" s="6"/>
      <c r="E8" s="6"/>
      <c r="F8" s="6"/>
      <c r="G8" s="34"/>
      <c r="H8" s="6"/>
    </row>
    <row r="9" spans="1:12" ht="18" customHeight="1" thickBot="1">
      <c r="A9" s="28"/>
      <c r="B9" s="6"/>
      <c r="C9" s="6"/>
      <c r="D9" s="6"/>
      <c r="E9" s="6"/>
      <c r="F9" s="45"/>
      <c r="G9" s="34"/>
      <c r="H9" s="45"/>
      <c r="L9" s="2"/>
    </row>
    <row r="10" spans="1:12" ht="18" customHeight="1" thickTop="1">
      <c r="A10" s="28"/>
      <c r="B10" s="6"/>
      <c r="C10" s="6"/>
      <c r="D10" s="6"/>
      <c r="E10" s="75" t="str">
        <f>IF($A$1=1,"Обсяг та індекс виробленої будівельної продукції (ВБП)","Volume and index of construction production (CP)")</f>
        <v>Обсяг та індекс виробленої будівельної продукції (ВБП)</v>
      </c>
      <c r="F10" s="14"/>
      <c r="G10" s="75" t="str">
        <f>IF($A$1=1,"Місяць","Month")</f>
        <v>Місяць</v>
      </c>
      <c r="H10" s="14"/>
      <c r="I10" s="37">
        <v>1</v>
      </c>
      <c r="J10" s="46" t="str">
        <f>IF($A$1=1,"Обсяг ВБП (кумулятивно), млн. грн.","Volume of CP(cumulative), mln. UAH")</f>
        <v>Обсяг ВБП (кумулятивно), млн. грн.</v>
      </c>
      <c r="K10" s="47"/>
      <c r="L10" s="2"/>
    </row>
    <row r="11" spans="1:12" ht="18" customHeight="1" thickBot="1">
      <c r="A11" s="28"/>
      <c r="B11" s="6"/>
      <c r="C11" s="6"/>
      <c r="D11" s="6"/>
      <c r="E11" s="76"/>
      <c r="F11" s="15"/>
      <c r="G11" s="77"/>
      <c r="H11" s="15"/>
      <c r="I11" s="38">
        <v>2</v>
      </c>
      <c r="J11" s="36" t="str">
        <f>IF($A$1=1,"Індекс БП, до відповідного періоду попереднього року (кумулятивно), %","Index of CP, to соrresponding period of previous year (cumulative), %")</f>
        <v>Індекс БП, до відповідного періоду попереднього року (кумулятивно), %</v>
      </c>
      <c r="K11" s="35"/>
      <c r="L11" s="2"/>
    </row>
    <row r="12" spans="1:12" ht="18" customHeight="1" thickTop="1">
      <c r="A12" s="28"/>
      <c r="B12" s="6"/>
      <c r="C12" s="6"/>
      <c r="D12" s="6"/>
      <c r="E12" s="76"/>
      <c r="F12" s="16"/>
      <c r="G12" s="34"/>
      <c r="H12" s="16"/>
      <c r="L12" s="3"/>
    </row>
    <row r="13" spans="1:12" ht="18" customHeight="1" thickBot="1">
      <c r="A13" s="28"/>
      <c r="B13" s="6"/>
      <c r="C13" s="6"/>
      <c r="D13" s="6"/>
      <c r="E13" s="76"/>
      <c r="F13" s="10"/>
      <c r="G13" s="34"/>
      <c r="H13" s="10"/>
      <c r="I13" s="2"/>
      <c r="J13" s="2"/>
      <c r="K13" s="2"/>
      <c r="L13" s="3"/>
    </row>
    <row r="14" spans="1:12" ht="18" customHeight="1" thickTop="1">
      <c r="A14" s="28"/>
      <c r="B14" s="6"/>
      <c r="C14" s="6"/>
      <c r="D14" s="6"/>
      <c r="E14" s="76"/>
      <c r="F14" s="11"/>
      <c r="G14" s="87" t="str">
        <f>IF($A$1=1,"Рік","Year")</f>
        <v>Рік</v>
      </c>
      <c r="H14" s="11"/>
      <c r="I14" s="39">
        <v>1</v>
      </c>
      <c r="J14" s="52" t="str">
        <f>IF($A$1=1,"Обсяг ВБП, млн. грн.","Volume of CP, mln. UAH")</f>
        <v>Обсяг ВБП, млн. грн.</v>
      </c>
      <c r="K14" s="53"/>
      <c r="L14" s="3"/>
    </row>
    <row r="15" spans="1:12" ht="24.75" customHeight="1" thickBot="1">
      <c r="A15" s="28"/>
      <c r="B15" s="6"/>
      <c r="C15" s="6"/>
      <c r="D15" s="6"/>
      <c r="E15" s="77"/>
      <c r="F15" s="10"/>
      <c r="G15" s="88"/>
      <c r="H15" s="10"/>
      <c r="I15" s="40">
        <v>2</v>
      </c>
      <c r="J15" s="41" t="str">
        <f>IF($A$1=1,"Індекс БП, до попереднього року, %","Index of CP, to previous year, %")</f>
        <v>Індекс БП, до попереднього року, %</v>
      </c>
      <c r="K15" s="26"/>
      <c r="L15" s="3"/>
    </row>
    <row r="16" spans="1:12" ht="13.5" customHeight="1" thickTop="1">
      <c r="A16" s="28"/>
      <c r="B16" s="6"/>
      <c r="C16" s="6"/>
      <c r="D16" s="6"/>
      <c r="E16" s="6"/>
      <c r="F16" s="10"/>
      <c r="H16" s="10"/>
      <c r="I16" s="58"/>
    </row>
    <row r="17" spans="1:12" ht="18" customHeight="1">
      <c r="A17" s="28"/>
      <c r="B17" s="6"/>
      <c r="C17" s="6"/>
      <c r="D17" s="6"/>
      <c r="E17" s="6"/>
      <c r="F17" s="10"/>
      <c r="G17" s="15"/>
      <c r="H17" s="10"/>
      <c r="I17" s="58"/>
    </row>
    <row r="18" spans="1:12" ht="18" customHeight="1" thickBot="1">
      <c r="A18" s="28"/>
      <c r="B18" s="6"/>
      <c r="C18" s="6"/>
      <c r="D18" s="6"/>
      <c r="E18" s="6"/>
      <c r="F18" s="12"/>
      <c r="G18" s="12"/>
      <c r="H18" s="12"/>
      <c r="I18" s="59"/>
      <c r="J18" s="2"/>
      <c r="K18" s="2"/>
    </row>
    <row r="19" spans="1:12" ht="18" customHeight="1" thickTop="1" thickBot="1">
      <c r="A19" s="28"/>
      <c r="B19" s="6"/>
      <c r="C19" s="6"/>
      <c r="D19" s="6"/>
      <c r="E19" s="75" t="str">
        <f>IF($A$1=1,"Показники діяльності підприємств будівництва","Indicators of activity of construction enterprises")</f>
        <v>Показники діяльності підприємств будівництва</v>
      </c>
      <c r="F19" s="12"/>
      <c r="G19" s="12"/>
      <c r="H19" s="12"/>
      <c r="I19" s="57"/>
      <c r="J19" s="74"/>
      <c r="K19" s="74"/>
    </row>
    <row r="20" spans="1:12" ht="18" customHeight="1" thickTop="1" thickBot="1">
      <c r="A20" s="28" t="s">
        <v>1</v>
      </c>
      <c r="B20" s="89"/>
      <c r="C20" s="44"/>
      <c r="D20" s="44"/>
      <c r="E20" s="76"/>
      <c r="F20" s="12"/>
      <c r="G20" s="12"/>
      <c r="H20" s="12"/>
      <c r="I20" s="39">
        <v>3</v>
      </c>
      <c r="J20" s="52" t="str">
        <f>IF($A$1=1,"Обсяг реалізованої будівельної продукції, млн. грн.","Volume of construction products sold, mln. UAH")</f>
        <v>Обсяг реалізованої будівельної продукції, млн. грн.</v>
      </c>
      <c r="K20" s="53"/>
    </row>
    <row r="21" spans="1:12" ht="18" customHeight="1" thickTop="1">
      <c r="B21" s="89"/>
      <c r="C21" s="44"/>
      <c r="D21" s="44"/>
      <c r="E21" s="76"/>
      <c r="F21" s="13"/>
      <c r="G21" s="87" t="str">
        <f>IF($A$1=1,"Рік","Year")</f>
        <v>Рік</v>
      </c>
      <c r="H21" s="12"/>
      <c r="I21" s="60">
        <v>4</v>
      </c>
      <c r="J21" s="54" t="str">
        <f>IF($A$1=1,"Основні засоби будівництва (на кінець року), млн. грн.","Fixed assets of construction (at the end of the year), mln. UAH")</f>
        <v>Основні засоби будівництва (на кінець року), млн. грн.</v>
      </c>
      <c r="K21" s="55"/>
    </row>
    <row r="22" spans="1:12" ht="20.100000000000001" customHeight="1" thickBot="1">
      <c r="B22" s="89"/>
      <c r="C22" s="44"/>
      <c r="D22" s="44"/>
      <c r="E22" s="76"/>
      <c r="F22" s="13"/>
      <c r="G22" s="88"/>
      <c r="H22" s="12"/>
      <c r="I22" s="60">
        <v>5</v>
      </c>
      <c r="J22" s="54" t="str">
        <f>IF($A$1=1,"Кількість будівельних підприємств, одиниць","Number of construction enterprises, units")</f>
        <v>Кількість будівельних підприємств, одиниць</v>
      </c>
      <c r="K22" s="55"/>
    </row>
    <row r="23" spans="1:12" ht="18" customHeight="1" thickTop="1" thickBot="1">
      <c r="B23" s="7"/>
      <c r="C23" s="7"/>
      <c r="D23" s="7"/>
      <c r="E23" s="76"/>
      <c r="F23" s="13"/>
      <c r="G23" s="48"/>
      <c r="H23" s="12"/>
      <c r="I23" s="40">
        <v>6</v>
      </c>
      <c r="J23" s="56" t="str">
        <f>IF($A$1=1,"Частка збиткових будівельних підприємств, %","Share of loss-making enterprises, %")</f>
        <v>Частка збиткових будівельних підприємств, %</v>
      </c>
      <c r="K23" s="26"/>
    </row>
    <row r="24" spans="1:12" s="2" customFormat="1" ht="18" customHeight="1" thickTop="1" thickBot="1">
      <c r="B24" s="8"/>
      <c r="C24" s="8"/>
      <c r="D24" s="8"/>
      <c r="E24" s="77"/>
      <c r="F24" s="13"/>
      <c r="G24" s="48"/>
      <c r="H24" s="12"/>
      <c r="I24" s="49"/>
      <c r="J24" s="50"/>
      <c r="K24" s="24"/>
      <c r="L24" s="1"/>
    </row>
    <row r="25" spans="1:12" ht="18" customHeight="1" thickTop="1">
      <c r="B25" s="9"/>
      <c r="C25" s="9"/>
      <c r="D25" s="9"/>
      <c r="E25" s="9"/>
      <c r="F25" s="17"/>
      <c r="G25" s="34"/>
      <c r="H25" s="13"/>
    </row>
    <row r="29" spans="1:12" ht="17.399999999999999">
      <c r="F29" s="64"/>
    </row>
  </sheetData>
  <mergeCells count="8">
    <mergeCell ref="J19:K19"/>
    <mergeCell ref="E10:E15"/>
    <mergeCell ref="E19:E24"/>
    <mergeCell ref="B5:D7"/>
    <mergeCell ref="G10:G11"/>
    <mergeCell ref="G14:G15"/>
    <mergeCell ref="B20:B22"/>
    <mergeCell ref="G21:G22"/>
  </mergeCells>
  <phoneticPr fontId="18" type="noConversion"/>
  <hyperlinks>
    <hyperlink ref="I10" location="'1'!A1" display="1"/>
    <hyperlink ref="I11" location="'2'!A1" display="2"/>
  </hyperlinks>
  <printOptions horizontalCentered="1" verticalCentered="1"/>
  <pageMargins left="0.78740157480314965" right="0.39370078740157483" top="0.78740157480314965" bottom="0.78740157480314965" header="0.15748031496062992" footer="0.19685039370078741"/>
  <pageSetup paperSize="9" scale="80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L6"/>
  <sheetViews>
    <sheetView showGridLines="0" showRowColHeaders="0" workbookViewId="0">
      <pane xSplit="2" ySplit="3" topLeftCell="GB4" activePane="bottomRight" state="frozen"/>
      <selection activeCell="B30" sqref="B30"/>
      <selection pane="topRight" activeCell="B30" sqref="B30"/>
      <selection pane="bottomLeft" activeCell="B30" sqref="B30"/>
      <selection pane="bottomRight"/>
    </sheetView>
  </sheetViews>
  <sheetFormatPr defaultRowHeight="13.8"/>
  <cols>
    <col min="1" max="1" width="9" customWidth="1"/>
    <col min="2" max="2" width="45.77734375" customWidth="1"/>
    <col min="3" max="70" width="10.77734375" style="21" customWidth="1"/>
    <col min="71" max="75" width="10.77734375" style="23" customWidth="1"/>
    <col min="76" max="98" width="10.77734375" customWidth="1"/>
    <col min="99" max="119" width="11.109375" customWidth="1"/>
    <col min="120" max="120" width="10.77734375" customWidth="1"/>
    <col min="121" max="121" width="11.109375" customWidth="1"/>
    <col min="122" max="194" width="10.77734375" customWidth="1"/>
  </cols>
  <sheetData>
    <row r="1" spans="1:194" ht="14.25" customHeight="1">
      <c r="A1" s="63" t="str">
        <f>IF('0'!A1=1,"до змісту","to title")</f>
        <v>до змісту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</row>
    <row r="2" spans="1:194" ht="15.75" customHeight="1">
      <c r="A2" s="90"/>
      <c r="B2" s="90"/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  <c r="M2" s="62" t="s">
        <v>13</v>
      </c>
      <c r="N2" s="62" t="s">
        <v>14</v>
      </c>
      <c r="O2" s="62" t="s">
        <v>15</v>
      </c>
      <c r="P2" s="62" t="s">
        <v>16</v>
      </c>
      <c r="Q2" s="62" t="s">
        <v>17</v>
      </c>
      <c r="R2" s="62" t="s">
        <v>18</v>
      </c>
      <c r="S2" s="62" t="s">
        <v>19</v>
      </c>
      <c r="T2" s="62" t="s">
        <v>20</v>
      </c>
      <c r="U2" s="62" t="s">
        <v>21</v>
      </c>
      <c r="V2" s="62" t="s">
        <v>22</v>
      </c>
      <c r="W2" s="62" t="s">
        <v>23</v>
      </c>
      <c r="X2" s="62" t="s">
        <v>24</v>
      </c>
      <c r="Y2" s="62" t="s">
        <v>25</v>
      </c>
      <c r="Z2" s="62" t="s">
        <v>26</v>
      </c>
      <c r="AA2" s="62" t="s">
        <v>27</v>
      </c>
      <c r="AB2" s="62" t="s">
        <v>28</v>
      </c>
      <c r="AC2" s="62" t="s">
        <v>29</v>
      </c>
      <c r="AD2" s="62" t="s">
        <v>30</v>
      </c>
      <c r="AE2" s="62" t="s">
        <v>31</v>
      </c>
      <c r="AF2" s="62" t="s">
        <v>32</v>
      </c>
      <c r="AG2" s="62" t="s">
        <v>33</v>
      </c>
      <c r="AH2" s="62" t="s">
        <v>34</v>
      </c>
      <c r="AI2" s="62" t="s">
        <v>35</v>
      </c>
      <c r="AJ2" s="62" t="s">
        <v>36</v>
      </c>
      <c r="AK2" s="62" t="s">
        <v>37</v>
      </c>
      <c r="AL2" s="62" t="s">
        <v>38</v>
      </c>
      <c r="AM2" s="62" t="s">
        <v>39</v>
      </c>
      <c r="AN2" s="62" t="s">
        <v>40</v>
      </c>
      <c r="AO2" s="62" t="s">
        <v>41</v>
      </c>
      <c r="AP2" s="62" t="s">
        <v>42</v>
      </c>
      <c r="AQ2" s="62" t="s">
        <v>43</v>
      </c>
      <c r="AR2" s="62" t="s">
        <v>44</v>
      </c>
      <c r="AS2" s="62" t="s">
        <v>45</v>
      </c>
      <c r="AT2" s="62" t="s">
        <v>46</v>
      </c>
      <c r="AU2" s="62" t="s">
        <v>47</v>
      </c>
      <c r="AV2" s="62" t="s">
        <v>48</v>
      </c>
      <c r="AW2" s="62" t="s">
        <v>49</v>
      </c>
      <c r="AX2" s="62" t="s">
        <v>50</v>
      </c>
      <c r="AY2" s="62" t="s">
        <v>51</v>
      </c>
      <c r="AZ2" s="62" t="s">
        <v>52</v>
      </c>
      <c r="BA2" s="62" t="s">
        <v>53</v>
      </c>
      <c r="BB2" s="62" t="s">
        <v>54</v>
      </c>
      <c r="BC2" s="62" t="s">
        <v>55</v>
      </c>
      <c r="BD2" s="62" t="s">
        <v>56</v>
      </c>
      <c r="BE2" s="62" t="s">
        <v>57</v>
      </c>
      <c r="BF2" s="62" t="s">
        <v>58</v>
      </c>
      <c r="BG2" s="62" t="s">
        <v>59</v>
      </c>
      <c r="BH2" s="62" t="s">
        <v>60</v>
      </c>
      <c r="BI2" s="62" t="s">
        <v>61</v>
      </c>
      <c r="BJ2" s="62" t="s">
        <v>62</v>
      </c>
      <c r="BK2" s="62" t="s">
        <v>63</v>
      </c>
      <c r="BL2" s="62" t="s">
        <v>64</v>
      </c>
      <c r="BM2" s="62" t="s">
        <v>65</v>
      </c>
      <c r="BN2" s="62" t="s">
        <v>66</v>
      </c>
      <c r="BO2" s="62" t="s">
        <v>67</v>
      </c>
      <c r="BP2" s="62" t="s">
        <v>68</v>
      </c>
      <c r="BQ2" s="62" t="s">
        <v>69</v>
      </c>
      <c r="BR2" s="62" t="s">
        <v>70</v>
      </c>
      <c r="BS2" s="62" t="s">
        <v>71</v>
      </c>
      <c r="BT2" s="62" t="s">
        <v>72</v>
      </c>
      <c r="BU2" s="62" t="s">
        <v>73</v>
      </c>
      <c r="BV2" s="62" t="s">
        <v>74</v>
      </c>
      <c r="BW2" s="62" t="s">
        <v>75</v>
      </c>
      <c r="BX2" s="62" t="s">
        <v>76</v>
      </c>
      <c r="BY2" s="62" t="s">
        <v>77</v>
      </c>
      <c r="BZ2" s="62" t="s">
        <v>78</v>
      </c>
      <c r="CA2" s="62" t="s">
        <v>79</v>
      </c>
      <c r="CB2" s="62" t="s">
        <v>80</v>
      </c>
      <c r="CC2" s="62" t="s">
        <v>81</v>
      </c>
      <c r="CD2" s="62" t="s">
        <v>82</v>
      </c>
      <c r="CE2" s="62" t="s">
        <v>83</v>
      </c>
      <c r="CF2" s="62" t="s">
        <v>84</v>
      </c>
      <c r="CG2" s="62" t="s">
        <v>85</v>
      </c>
      <c r="CH2" s="62">
        <v>42705</v>
      </c>
      <c r="CI2" s="62" t="s">
        <v>86</v>
      </c>
      <c r="CJ2" s="62" t="s">
        <v>87</v>
      </c>
      <c r="CK2" s="62" t="s">
        <v>88</v>
      </c>
      <c r="CL2" s="62" t="s">
        <v>89</v>
      </c>
      <c r="CM2" s="62" t="s">
        <v>90</v>
      </c>
      <c r="CN2" s="62" t="s">
        <v>91</v>
      </c>
      <c r="CO2" s="62" t="s">
        <v>92</v>
      </c>
      <c r="CP2" s="62" t="s">
        <v>93</v>
      </c>
      <c r="CQ2" s="62" t="s">
        <v>94</v>
      </c>
      <c r="CR2" s="62" t="s">
        <v>95</v>
      </c>
      <c r="CS2" s="62" t="s">
        <v>96</v>
      </c>
      <c r="CT2" s="62">
        <v>43070</v>
      </c>
      <c r="CU2" s="62" t="s">
        <v>97</v>
      </c>
      <c r="CV2" s="62" t="s">
        <v>98</v>
      </c>
      <c r="CW2" s="62">
        <v>43160</v>
      </c>
      <c r="CX2" s="62">
        <v>43191</v>
      </c>
      <c r="CY2" s="62">
        <v>43221</v>
      </c>
      <c r="CZ2" s="62">
        <v>43252</v>
      </c>
      <c r="DA2" s="62">
        <v>43282</v>
      </c>
      <c r="DB2" s="62">
        <v>43313</v>
      </c>
      <c r="DC2" s="62">
        <v>43344</v>
      </c>
      <c r="DD2" s="62">
        <v>43374</v>
      </c>
      <c r="DE2" s="62">
        <v>43405</v>
      </c>
      <c r="DF2" s="62">
        <v>43435</v>
      </c>
      <c r="DG2" s="62">
        <v>43466</v>
      </c>
      <c r="DH2" s="62">
        <v>43497</v>
      </c>
      <c r="DI2" s="62">
        <v>43525</v>
      </c>
      <c r="DJ2" s="62">
        <v>43556</v>
      </c>
      <c r="DK2" s="62">
        <v>43586</v>
      </c>
      <c r="DL2" s="62">
        <v>43617</v>
      </c>
      <c r="DM2" s="62">
        <v>43647</v>
      </c>
      <c r="DN2" s="62">
        <v>43678</v>
      </c>
      <c r="DO2" s="62">
        <v>43709</v>
      </c>
      <c r="DP2" s="62">
        <v>43739</v>
      </c>
      <c r="DQ2" s="62">
        <v>43770</v>
      </c>
      <c r="DR2" s="62">
        <v>43800</v>
      </c>
      <c r="DS2" s="62">
        <v>43831</v>
      </c>
      <c r="DT2" s="62">
        <v>43862</v>
      </c>
      <c r="DU2" s="62">
        <v>43891</v>
      </c>
      <c r="DV2" s="62">
        <v>43922</v>
      </c>
      <c r="DW2" s="62">
        <v>43952</v>
      </c>
      <c r="DX2" s="62">
        <v>43983</v>
      </c>
      <c r="DY2" s="62">
        <v>44013</v>
      </c>
      <c r="DZ2" s="62">
        <v>44044</v>
      </c>
      <c r="EA2" s="62">
        <v>44075</v>
      </c>
      <c r="EB2" s="62">
        <v>44105</v>
      </c>
      <c r="EC2" s="62">
        <v>44136</v>
      </c>
      <c r="ED2" s="62">
        <v>44166</v>
      </c>
      <c r="EE2" s="62">
        <v>44197</v>
      </c>
      <c r="EF2" s="62">
        <v>44228</v>
      </c>
      <c r="EG2" s="62">
        <v>44256</v>
      </c>
      <c r="EH2" s="62">
        <v>44287</v>
      </c>
      <c r="EI2" s="62">
        <v>44317</v>
      </c>
      <c r="EJ2" s="62">
        <v>44348</v>
      </c>
      <c r="EK2" s="62">
        <v>44378</v>
      </c>
      <c r="EL2" s="62">
        <v>44409</v>
      </c>
      <c r="EM2" s="62">
        <v>44440</v>
      </c>
      <c r="EN2" s="62">
        <v>44470</v>
      </c>
      <c r="EO2" s="62">
        <v>44501</v>
      </c>
      <c r="EP2" s="62">
        <v>44531</v>
      </c>
      <c r="EQ2" s="62">
        <v>44562</v>
      </c>
      <c r="ER2" s="62">
        <v>44593</v>
      </c>
      <c r="ES2" s="62">
        <v>44621</v>
      </c>
      <c r="ET2" s="62">
        <v>44652</v>
      </c>
      <c r="EU2" s="62">
        <v>44682</v>
      </c>
      <c r="EV2" s="62">
        <v>44713</v>
      </c>
      <c r="EW2" s="62">
        <v>44743</v>
      </c>
      <c r="EX2" s="62">
        <v>44774</v>
      </c>
      <c r="EY2" s="62">
        <v>44805</v>
      </c>
      <c r="EZ2" s="62">
        <v>44835</v>
      </c>
      <c r="FA2" s="62">
        <v>44866</v>
      </c>
      <c r="FB2" s="62">
        <v>44896</v>
      </c>
      <c r="FC2" s="62">
        <v>44927</v>
      </c>
      <c r="FD2" s="62">
        <v>44958</v>
      </c>
      <c r="FE2" s="62">
        <v>44986</v>
      </c>
      <c r="FF2" s="62">
        <v>45017</v>
      </c>
      <c r="FG2" s="62">
        <v>45047</v>
      </c>
      <c r="FH2" s="62">
        <v>45078</v>
      </c>
      <c r="FI2" s="62">
        <v>45108</v>
      </c>
      <c r="FJ2" s="62">
        <v>45139</v>
      </c>
      <c r="FK2" s="62">
        <v>45170</v>
      </c>
      <c r="FL2" s="62">
        <v>45200</v>
      </c>
      <c r="FM2" s="62">
        <v>45231</v>
      </c>
      <c r="FN2" s="62">
        <v>45261</v>
      </c>
      <c r="FO2" s="62">
        <v>45292</v>
      </c>
      <c r="FP2" s="62">
        <v>45323</v>
      </c>
      <c r="FQ2" s="62">
        <v>45352</v>
      </c>
      <c r="FR2" s="62">
        <v>45383</v>
      </c>
      <c r="FS2" s="62">
        <v>45413</v>
      </c>
      <c r="FT2" s="62">
        <v>45444</v>
      </c>
      <c r="FU2" s="62">
        <v>45474</v>
      </c>
      <c r="FV2" s="62">
        <v>45505</v>
      </c>
      <c r="FW2" s="62">
        <v>45536</v>
      </c>
      <c r="FX2" s="62">
        <v>45566</v>
      </c>
      <c r="FY2" s="62">
        <v>45597</v>
      </c>
      <c r="FZ2" s="62">
        <v>45627</v>
      </c>
      <c r="GA2" s="62">
        <v>45658</v>
      </c>
      <c r="GB2" s="62">
        <v>45689</v>
      </c>
      <c r="GC2" s="62">
        <v>45717</v>
      </c>
      <c r="GD2" s="62">
        <v>45748</v>
      </c>
      <c r="GE2" s="62">
        <v>45778</v>
      </c>
      <c r="GF2" s="62">
        <v>45809</v>
      </c>
      <c r="GG2" s="62">
        <v>45839</v>
      </c>
      <c r="GH2" s="62">
        <v>45870</v>
      </c>
      <c r="GI2" s="62">
        <v>45901</v>
      </c>
      <c r="GJ2" s="62">
        <v>45931</v>
      </c>
      <c r="GK2" s="62">
        <v>45962</v>
      </c>
      <c r="GL2" s="62">
        <v>45992</v>
      </c>
    </row>
    <row r="3" spans="1:194" s="43" customFormat="1" ht="35.25" customHeight="1">
      <c r="A3" s="91" t="str">
        <f>IF('0'!$A$1=1,"Обсяг ВБП (кумулятивно), млн. грн.*","Volume of PCW (cumulative), mln. UAH*")</f>
        <v>Обсяг ВБП (кумулятивно), млн. грн.*</v>
      </c>
      <c r="B3" s="91" t="str">
        <f>IF($A$1=1,"Обсяг ВБР (кумулятивно), млн. грн.","Volume of PCW (cumulative), mln. UAH")</f>
        <v>Volume of PCW (cumulative), mln. UAH</v>
      </c>
      <c r="C3" s="42">
        <v>1495.1</v>
      </c>
      <c r="D3" s="42">
        <v>3266.1</v>
      </c>
      <c r="E3" s="42">
        <v>5741.3</v>
      </c>
      <c r="F3" s="42">
        <v>8064.4</v>
      </c>
      <c r="G3" s="42">
        <v>10760.4</v>
      </c>
      <c r="H3" s="42">
        <v>14015.6</v>
      </c>
      <c r="I3" s="42">
        <v>18019.900000000001</v>
      </c>
      <c r="J3" s="42">
        <v>22048.6</v>
      </c>
      <c r="K3" s="42">
        <v>26622.6</v>
      </c>
      <c r="L3" s="42">
        <v>31104.9</v>
      </c>
      <c r="M3" s="42">
        <v>35804.6</v>
      </c>
      <c r="N3" s="42">
        <v>42918.1</v>
      </c>
      <c r="O3" s="42">
        <v>2087.6999999999998</v>
      </c>
      <c r="P3" s="42">
        <v>4519.3999999999996</v>
      </c>
      <c r="Q3" s="42">
        <v>8048.8</v>
      </c>
      <c r="R3" s="42">
        <v>11632.1</v>
      </c>
      <c r="S3" s="42">
        <v>15708.5</v>
      </c>
      <c r="T3" s="42">
        <v>20798.2</v>
      </c>
      <c r="U3" s="42">
        <v>26288.400000000001</v>
      </c>
      <c r="V3" s="42">
        <v>32178.7</v>
      </c>
      <c r="W3" s="42">
        <v>38632</v>
      </c>
      <c r="X3" s="42">
        <v>45486.1</v>
      </c>
      <c r="Y3" s="42">
        <v>52520.800000000003</v>
      </c>
      <c r="Z3" s="42">
        <v>61671.7</v>
      </c>
      <c r="AA3" s="42">
        <v>2927.1</v>
      </c>
      <c r="AB3" s="42">
        <v>5950.9</v>
      </c>
      <c r="AC3" s="42">
        <v>10241.4</v>
      </c>
      <c r="AD3" s="42">
        <v>14806.6</v>
      </c>
      <c r="AE3" s="42">
        <v>20168.400000000001</v>
      </c>
      <c r="AF3" s="42">
        <v>25931.599999999999</v>
      </c>
      <c r="AG3" s="42">
        <v>31045.599999999999</v>
      </c>
      <c r="AH3" s="42">
        <v>36613.300000000003</v>
      </c>
      <c r="AI3" s="42">
        <v>43063.9</v>
      </c>
      <c r="AJ3" s="42">
        <v>49273.9</v>
      </c>
      <c r="AK3" s="42">
        <v>55029.9</v>
      </c>
      <c r="AL3" s="42">
        <v>62937.2</v>
      </c>
      <c r="AM3" s="42">
        <v>2563.1999999999998</v>
      </c>
      <c r="AN3" s="42">
        <v>5517.3</v>
      </c>
      <c r="AO3" s="42">
        <v>9163.1</v>
      </c>
      <c r="AP3" s="42">
        <v>13318</v>
      </c>
      <c r="AQ3" s="42">
        <v>17519</v>
      </c>
      <c r="AR3" s="42">
        <v>22482.7</v>
      </c>
      <c r="AS3" s="42">
        <v>27632.2</v>
      </c>
      <c r="AT3" s="42">
        <v>33122.800000000003</v>
      </c>
      <c r="AU3" s="42">
        <v>38878.1</v>
      </c>
      <c r="AV3" s="42">
        <v>44600.2</v>
      </c>
      <c r="AW3" s="42">
        <v>50486</v>
      </c>
      <c r="AX3" s="42">
        <v>58586.2</v>
      </c>
      <c r="AY3" s="42">
        <v>2781.9</v>
      </c>
      <c r="AZ3" s="42">
        <v>5830.5</v>
      </c>
      <c r="BA3" s="42">
        <v>9818.1</v>
      </c>
      <c r="BB3" s="42">
        <v>13734.7</v>
      </c>
      <c r="BC3" s="42">
        <v>17639.5</v>
      </c>
      <c r="BD3" s="42">
        <v>21768.2</v>
      </c>
      <c r="BE3" s="42">
        <v>26000.799999999999</v>
      </c>
      <c r="BF3" s="42">
        <v>30048.1</v>
      </c>
      <c r="BG3" s="42">
        <v>34763.4</v>
      </c>
      <c r="BH3" s="42">
        <v>39516.400000000001</v>
      </c>
      <c r="BI3" s="42">
        <v>44775.9</v>
      </c>
      <c r="BJ3" s="42">
        <v>51108.7</v>
      </c>
      <c r="BK3" s="42">
        <v>2253.1999999999998</v>
      </c>
      <c r="BL3" s="42">
        <v>5052.1000000000004</v>
      </c>
      <c r="BM3" s="42">
        <v>8736.5</v>
      </c>
      <c r="BN3" s="42">
        <v>12260.5</v>
      </c>
      <c r="BO3" s="42">
        <v>16281.6</v>
      </c>
      <c r="BP3" s="42">
        <v>20856.7</v>
      </c>
      <c r="BQ3" s="42">
        <v>25391.9</v>
      </c>
      <c r="BR3" s="42">
        <v>30162.2</v>
      </c>
      <c r="BS3" s="42">
        <v>35669.599999999999</v>
      </c>
      <c r="BT3" s="42">
        <v>41462</v>
      </c>
      <c r="BU3" s="42">
        <v>47760.4</v>
      </c>
      <c r="BV3" s="42">
        <v>57515</v>
      </c>
      <c r="BW3" s="42">
        <v>2574.6999999999998</v>
      </c>
      <c r="BX3" s="42">
        <v>6187.6</v>
      </c>
      <c r="BY3" s="42">
        <v>10570.8</v>
      </c>
      <c r="BZ3" s="42">
        <v>15305.2</v>
      </c>
      <c r="CA3" s="42">
        <v>20179.099999999999</v>
      </c>
      <c r="CB3" s="42">
        <v>25776.6</v>
      </c>
      <c r="CC3" s="42">
        <v>31718.2</v>
      </c>
      <c r="CD3" s="42">
        <v>37969.300000000003</v>
      </c>
      <c r="CE3" s="42">
        <v>45587.7</v>
      </c>
      <c r="CF3" s="42">
        <v>52831</v>
      </c>
      <c r="CG3" s="42">
        <v>60967.1</v>
      </c>
      <c r="CH3" s="42">
        <v>73726.899999999994</v>
      </c>
      <c r="CI3" s="42">
        <v>4192.8999999999996</v>
      </c>
      <c r="CJ3" s="42">
        <v>8848.5</v>
      </c>
      <c r="CK3" s="42">
        <v>14944.2</v>
      </c>
      <c r="CL3" s="42">
        <v>21193</v>
      </c>
      <c r="CM3" s="42">
        <v>28593.8</v>
      </c>
      <c r="CN3" s="42">
        <v>37372.699999999997</v>
      </c>
      <c r="CO3" s="42">
        <v>45942.8</v>
      </c>
      <c r="CP3" s="42">
        <v>55374.5</v>
      </c>
      <c r="CQ3" s="42">
        <v>65873.8</v>
      </c>
      <c r="CR3" s="42">
        <v>75979</v>
      </c>
      <c r="CS3" s="42">
        <v>87243.4</v>
      </c>
      <c r="CT3" s="42">
        <v>105682.8</v>
      </c>
      <c r="CU3" s="42">
        <v>5180.3999999999996</v>
      </c>
      <c r="CV3" s="42">
        <v>11138.4</v>
      </c>
      <c r="CW3" s="42">
        <v>19021</v>
      </c>
      <c r="CX3" s="42">
        <v>27076.6</v>
      </c>
      <c r="CY3" s="42">
        <v>37198.300000000003</v>
      </c>
      <c r="CZ3" s="42">
        <v>49878.3</v>
      </c>
      <c r="DA3" s="42">
        <v>62402.9</v>
      </c>
      <c r="DB3" s="42">
        <v>74765.2</v>
      </c>
      <c r="DC3" s="42">
        <v>88663.6</v>
      </c>
      <c r="DD3" s="42">
        <v>102620.5</v>
      </c>
      <c r="DE3" s="42">
        <v>117588.7</v>
      </c>
      <c r="DF3" s="42">
        <v>141213.1</v>
      </c>
      <c r="DG3" s="42">
        <v>7051.4</v>
      </c>
      <c r="DH3" s="42">
        <v>15549.3</v>
      </c>
      <c r="DI3" s="42">
        <v>27427.7</v>
      </c>
      <c r="DJ3" s="42">
        <v>39468</v>
      </c>
      <c r="DK3" s="42">
        <v>53008.6</v>
      </c>
      <c r="DL3" s="42">
        <v>67736.800000000003</v>
      </c>
      <c r="DM3" s="42">
        <v>83856.2</v>
      </c>
      <c r="DN3" s="42">
        <v>98960.4</v>
      </c>
      <c r="DO3" s="42">
        <v>116571.4</v>
      </c>
      <c r="DP3" s="42">
        <v>133878.20000000001</v>
      </c>
      <c r="DQ3" s="42">
        <v>153239.6</v>
      </c>
      <c r="DR3" s="42">
        <v>181697.9</v>
      </c>
      <c r="DS3" s="42">
        <v>7466.9</v>
      </c>
      <c r="DT3" s="42">
        <v>15767.8</v>
      </c>
      <c r="DU3" s="42">
        <v>26370.2</v>
      </c>
      <c r="DV3" s="42">
        <v>36686.5</v>
      </c>
      <c r="DW3" s="42">
        <v>50158.7</v>
      </c>
      <c r="DX3" s="42">
        <v>65390.8</v>
      </c>
      <c r="DY3" s="42">
        <v>82392.2</v>
      </c>
      <c r="DZ3" s="42">
        <v>100058.9</v>
      </c>
      <c r="EA3" s="42">
        <v>121468.9</v>
      </c>
      <c r="EB3" s="42">
        <v>142847.29999999999</v>
      </c>
      <c r="EC3" s="42">
        <v>166474.79999999999</v>
      </c>
      <c r="ED3" s="42">
        <v>202080.8</v>
      </c>
      <c r="EE3" s="42">
        <v>7288.4</v>
      </c>
      <c r="EF3" s="42">
        <v>15832.7</v>
      </c>
      <c r="EG3" s="42">
        <v>27088.799999999999</v>
      </c>
      <c r="EH3" s="42">
        <v>40958.9</v>
      </c>
      <c r="EI3" s="42">
        <v>55930.9</v>
      </c>
      <c r="EJ3" s="42">
        <v>78882.8</v>
      </c>
      <c r="EK3" s="42">
        <v>100217.3</v>
      </c>
      <c r="EL3" s="42">
        <v>124476.8</v>
      </c>
      <c r="EM3" s="42">
        <v>153285.1</v>
      </c>
      <c r="EN3" s="42">
        <v>176025.3</v>
      </c>
      <c r="EO3" s="42">
        <v>205057.9</v>
      </c>
      <c r="EP3" s="42">
        <v>258073.60000000001</v>
      </c>
      <c r="EQ3" s="42">
        <v>8962.6</v>
      </c>
      <c r="ER3" s="42">
        <v>17023.8</v>
      </c>
      <c r="ES3" s="42">
        <v>20397.3</v>
      </c>
      <c r="ET3" s="42">
        <v>24435.200000000001</v>
      </c>
      <c r="EU3" s="42">
        <v>29927.9</v>
      </c>
      <c r="EV3" s="42">
        <v>36975.699999999997</v>
      </c>
      <c r="EW3" s="42">
        <v>45826.7</v>
      </c>
      <c r="EX3" s="42">
        <v>56523.1</v>
      </c>
      <c r="EY3" s="42">
        <v>67203.5</v>
      </c>
      <c r="EZ3" s="42">
        <v>79372.5</v>
      </c>
      <c r="FA3" s="42">
        <v>92957</v>
      </c>
      <c r="FB3" s="42">
        <v>114943.8</v>
      </c>
      <c r="FC3" s="42">
        <v>6221.5</v>
      </c>
      <c r="FD3" s="42">
        <v>13132.7</v>
      </c>
      <c r="FE3" s="42">
        <v>22662.799999999999</v>
      </c>
      <c r="FF3" s="42">
        <v>32236.9</v>
      </c>
      <c r="FG3" s="42">
        <v>43100.1</v>
      </c>
      <c r="FH3" s="42">
        <v>54867.1</v>
      </c>
      <c r="FI3" s="42">
        <v>67069.100000000006</v>
      </c>
      <c r="FJ3" s="42">
        <v>82719</v>
      </c>
      <c r="FK3" s="42">
        <v>98446.7</v>
      </c>
      <c r="FL3" s="42">
        <v>114002.7</v>
      </c>
      <c r="FM3" s="42">
        <v>132052.4</v>
      </c>
      <c r="FN3" s="42">
        <v>165818.20000000001</v>
      </c>
      <c r="FO3" s="42">
        <v>8323.7999999999993</v>
      </c>
      <c r="FP3" s="42">
        <v>18135.7</v>
      </c>
      <c r="FQ3" s="42">
        <v>36925</v>
      </c>
      <c r="FR3" s="42">
        <v>53453.2</v>
      </c>
      <c r="FS3" s="42">
        <v>70626.899999999994</v>
      </c>
      <c r="FT3" s="42">
        <v>85986</v>
      </c>
      <c r="FU3" s="42">
        <v>101382.1</v>
      </c>
      <c r="FV3" s="42">
        <v>117316</v>
      </c>
      <c r="FW3" s="42">
        <v>134895.9</v>
      </c>
      <c r="FX3" s="42">
        <v>156966.70000000001</v>
      </c>
      <c r="FY3" s="42">
        <v>176692.5</v>
      </c>
      <c r="FZ3" s="42">
        <v>210197.4</v>
      </c>
      <c r="GA3" s="42">
        <v>9436.7999999999993</v>
      </c>
      <c r="GB3" s="42">
        <v>20640.599999999999</v>
      </c>
      <c r="GC3" s="42">
        <v>34787.9</v>
      </c>
      <c r="GD3" s="42">
        <v>49249.1</v>
      </c>
      <c r="GE3" s="42">
        <v>68997.100000000006</v>
      </c>
      <c r="GF3" s="42">
        <v>92997.6</v>
      </c>
      <c r="GG3" s="42">
        <v>117746.8</v>
      </c>
      <c r="GH3" s="42">
        <v>140233.70000000001</v>
      </c>
      <c r="GI3" s="42">
        <v>164552</v>
      </c>
      <c r="GJ3" s="42">
        <v>185990.2</v>
      </c>
      <c r="GK3" s="42">
        <v>208904.3</v>
      </c>
      <c r="GL3" s="42">
        <v>248134.9</v>
      </c>
    </row>
    <row r="4" spans="1:194" s="25" customFormat="1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</row>
    <row r="5" spans="1:194" ht="68.25" customHeight="1">
      <c r="A5" s="92" t="str">
        <f>IF('0'!A1=1,"*Без урахування тимчасово окупованої території Автономної Республіки Крим, м. Севастополя. Починаючи з січня 2015 року також без частини зони проведення антитерористичної операції.","* Data are presented excluding the temporarily occupied territories, the Autonomous Republic of Crimea and the city of Sevastopol. Since January 2015 data are presented also excluding part of the anti-terrorist operation zone.")</f>
        <v>*Без урахування тимчасово окупованої території Автономної Республіки Крим, м. Севастополя. Починаючи з січня 2015 року також без частини зони проведення антитерористичної операції.</v>
      </c>
      <c r="B5" s="92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V5" s="25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3"/>
    </row>
    <row r="6" spans="1:194" ht="15.75" customHeight="1">
      <c r="A6" s="92" t="str">
        <f>IF('0'!A1=1,"** За 2017 рік дані попередні","** During 2017 - preliminary data")</f>
        <v>** За 2017 рік дані попередні</v>
      </c>
      <c r="B6" s="92"/>
      <c r="BD6" s="27"/>
    </row>
  </sheetData>
  <sheetProtection algorithmName="SHA-512" hashValue="BZ6P1y/EloiA6mZDxY9bUfR8sa7LRToBtSnzwillKNx7ghfsF/SWwHJjtC53BPFCEv0mgCeCllZx3woas0VSLA==" saltValue="KGoNlaSP3x0oAZs3g0uBgA==" spinCount="100000" sheet="1" objects="1" scenarios="1"/>
  <mergeCells count="4">
    <mergeCell ref="A2:B2"/>
    <mergeCell ref="A3:B3"/>
    <mergeCell ref="A5:B5"/>
    <mergeCell ref="A6:B6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Z18"/>
  <sheetViews>
    <sheetView showGridLines="0" showRowColHeaders="0" workbookViewId="0">
      <pane xSplit="2" ySplit="3" topLeftCell="FJ4" activePane="bottomRight" state="frozen"/>
      <selection activeCell="BT3" sqref="BT3"/>
      <selection pane="topRight" activeCell="BT3" sqref="BT3"/>
      <selection pane="bottomLeft" activeCell="BT3" sqref="BT3"/>
      <selection pane="bottomRight"/>
    </sheetView>
  </sheetViews>
  <sheetFormatPr defaultRowHeight="13.8" outlineLevelCol="2"/>
  <cols>
    <col min="1" max="1" width="9" customWidth="1"/>
    <col min="2" max="2" width="45.77734375" customWidth="1"/>
    <col min="3" max="13" width="10.77734375" style="21" customWidth="1" outlineLevel="1"/>
    <col min="14" max="14" width="8.77734375" style="21" customWidth="1"/>
    <col min="15" max="25" width="8.77734375" style="21" customWidth="1" outlineLevel="1"/>
    <col min="26" max="26" width="8.77734375" style="21" customWidth="1"/>
    <col min="27" max="37" width="8.77734375" style="21" customWidth="1" outlineLevel="1"/>
    <col min="38" max="38" width="8.77734375" style="21" customWidth="1"/>
    <col min="39" max="49" width="8.77734375" style="21" customWidth="1" outlineLevel="1"/>
    <col min="50" max="50" width="8.77734375" style="21" customWidth="1"/>
    <col min="51" max="58" width="8.77734375" style="21" customWidth="1" outlineLevel="1"/>
    <col min="59" max="61" width="8.77734375" style="23" customWidth="1" outlineLevel="1"/>
    <col min="62" max="62" width="8.77734375" style="23" customWidth="1"/>
    <col min="63" max="63" width="8.77734375" style="23" customWidth="1" outlineLevel="1"/>
    <col min="64" max="73" width="8.77734375" customWidth="1" outlineLevel="1"/>
    <col min="74" max="74" width="8.77734375" customWidth="1"/>
    <col min="75" max="85" width="8.77734375" customWidth="1" outlineLevel="1"/>
    <col min="86" max="86" width="8.77734375" customWidth="1"/>
    <col min="87" max="97" width="8.77734375" customWidth="1" outlineLevel="1"/>
    <col min="98" max="98" width="8.77734375" customWidth="1"/>
    <col min="99" max="109" width="8.77734375" customWidth="1" outlineLevel="1"/>
    <col min="110" max="110" width="8.77734375" customWidth="1"/>
    <col min="111" max="121" width="8.77734375" customWidth="1" outlineLevel="1"/>
    <col min="122" max="122" width="8.77734375" customWidth="1"/>
    <col min="123" max="133" width="8.77734375" customWidth="1" outlineLevel="1"/>
    <col min="134" max="134" width="8.77734375" customWidth="1"/>
    <col min="135" max="145" width="8.77734375" customWidth="1" outlineLevel="1"/>
    <col min="146" max="146" width="8.77734375" customWidth="1"/>
    <col min="147" max="157" width="8.77734375" customWidth="1" outlineLevel="2"/>
    <col min="158" max="158" width="8.77734375" customWidth="1"/>
    <col min="159" max="169" width="8.77734375" customWidth="1" outlineLevel="1"/>
    <col min="170" max="182" width="8.77734375" customWidth="1"/>
  </cols>
  <sheetData>
    <row r="1" spans="1:182" ht="14.25" customHeight="1">
      <c r="A1" s="18" t="str">
        <f>IF('0'!A1=1,"до змісту","to title")</f>
        <v>до змісту</v>
      </c>
      <c r="B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182" ht="15.75" customHeight="1">
      <c r="A2" s="90"/>
      <c r="B2" s="90"/>
      <c r="C2" s="62" t="s">
        <v>15</v>
      </c>
      <c r="D2" s="62" t="s">
        <v>16</v>
      </c>
      <c r="E2" s="62" t="s">
        <v>17</v>
      </c>
      <c r="F2" s="62" t="s">
        <v>18</v>
      </c>
      <c r="G2" s="62" t="s">
        <v>19</v>
      </c>
      <c r="H2" s="62" t="s">
        <v>20</v>
      </c>
      <c r="I2" s="62" t="s">
        <v>21</v>
      </c>
      <c r="J2" s="62" t="s">
        <v>22</v>
      </c>
      <c r="K2" s="62" t="s">
        <v>23</v>
      </c>
      <c r="L2" s="62" t="s">
        <v>24</v>
      </c>
      <c r="M2" s="62" t="s">
        <v>25</v>
      </c>
      <c r="N2" s="62" t="s">
        <v>26</v>
      </c>
      <c r="O2" s="62" t="s">
        <v>27</v>
      </c>
      <c r="P2" s="62" t="s">
        <v>28</v>
      </c>
      <c r="Q2" s="62" t="s">
        <v>29</v>
      </c>
      <c r="R2" s="62" t="s">
        <v>30</v>
      </c>
      <c r="S2" s="62" t="s">
        <v>31</v>
      </c>
      <c r="T2" s="62" t="s">
        <v>32</v>
      </c>
      <c r="U2" s="62" t="s">
        <v>33</v>
      </c>
      <c r="V2" s="62" t="s">
        <v>34</v>
      </c>
      <c r="W2" s="62" t="s">
        <v>35</v>
      </c>
      <c r="X2" s="62" t="s">
        <v>36</v>
      </c>
      <c r="Y2" s="62" t="s">
        <v>37</v>
      </c>
      <c r="Z2" s="62" t="s">
        <v>38</v>
      </c>
      <c r="AA2" s="62" t="s">
        <v>39</v>
      </c>
      <c r="AB2" s="62" t="s">
        <v>40</v>
      </c>
      <c r="AC2" s="62" t="s">
        <v>41</v>
      </c>
      <c r="AD2" s="62" t="s">
        <v>42</v>
      </c>
      <c r="AE2" s="62" t="s">
        <v>43</v>
      </c>
      <c r="AF2" s="62" t="s">
        <v>44</v>
      </c>
      <c r="AG2" s="62" t="s">
        <v>45</v>
      </c>
      <c r="AH2" s="62" t="s">
        <v>46</v>
      </c>
      <c r="AI2" s="62" t="s">
        <v>47</v>
      </c>
      <c r="AJ2" s="62" t="s">
        <v>48</v>
      </c>
      <c r="AK2" s="62" t="s">
        <v>49</v>
      </c>
      <c r="AL2" s="62" t="s">
        <v>50</v>
      </c>
      <c r="AM2" s="62" t="s">
        <v>51</v>
      </c>
      <c r="AN2" s="62" t="s">
        <v>52</v>
      </c>
      <c r="AO2" s="62" t="s">
        <v>53</v>
      </c>
      <c r="AP2" s="62" t="s">
        <v>54</v>
      </c>
      <c r="AQ2" s="62" t="s">
        <v>55</v>
      </c>
      <c r="AR2" s="62" t="s">
        <v>56</v>
      </c>
      <c r="AS2" s="62" t="s">
        <v>57</v>
      </c>
      <c r="AT2" s="62" t="s">
        <v>58</v>
      </c>
      <c r="AU2" s="62" t="s">
        <v>59</v>
      </c>
      <c r="AV2" s="62" t="s">
        <v>60</v>
      </c>
      <c r="AW2" s="62" t="s">
        <v>61</v>
      </c>
      <c r="AX2" s="62" t="s">
        <v>62</v>
      </c>
      <c r="AY2" s="62" t="s">
        <v>63</v>
      </c>
      <c r="AZ2" s="62" t="s">
        <v>64</v>
      </c>
      <c r="BA2" s="62" t="s">
        <v>65</v>
      </c>
      <c r="BB2" s="62" t="s">
        <v>66</v>
      </c>
      <c r="BC2" s="62" t="s">
        <v>67</v>
      </c>
      <c r="BD2" s="62" t="s">
        <v>68</v>
      </c>
      <c r="BE2" s="62" t="s">
        <v>69</v>
      </c>
      <c r="BF2" s="62" t="s">
        <v>70</v>
      </c>
      <c r="BG2" s="62" t="s">
        <v>71</v>
      </c>
      <c r="BH2" s="62" t="s">
        <v>72</v>
      </c>
      <c r="BI2" s="62" t="s">
        <v>73</v>
      </c>
      <c r="BJ2" s="62" t="s">
        <v>74</v>
      </c>
      <c r="BK2" s="62" t="s">
        <v>75</v>
      </c>
      <c r="BL2" s="62" t="s">
        <v>76</v>
      </c>
      <c r="BM2" s="62" t="s">
        <v>77</v>
      </c>
      <c r="BN2" s="62" t="s">
        <v>78</v>
      </c>
      <c r="BO2" s="62" t="s">
        <v>79</v>
      </c>
      <c r="BP2" s="62" t="s">
        <v>80</v>
      </c>
      <c r="BQ2" s="62" t="s">
        <v>81</v>
      </c>
      <c r="BR2" s="62" t="s">
        <v>82</v>
      </c>
      <c r="BS2" s="62" t="s">
        <v>83</v>
      </c>
      <c r="BT2" s="62" t="s">
        <v>84</v>
      </c>
      <c r="BU2" s="62" t="s">
        <v>85</v>
      </c>
      <c r="BV2" s="62">
        <v>42705</v>
      </c>
      <c r="BW2" s="62" t="s">
        <v>86</v>
      </c>
      <c r="BX2" s="62" t="s">
        <v>87</v>
      </c>
      <c r="BY2" s="62" t="s">
        <v>88</v>
      </c>
      <c r="BZ2" s="62" t="s">
        <v>89</v>
      </c>
      <c r="CA2" s="62" t="s">
        <v>90</v>
      </c>
      <c r="CB2" s="62" t="s">
        <v>91</v>
      </c>
      <c r="CC2" s="62" t="s">
        <v>92</v>
      </c>
      <c r="CD2" s="62" t="s">
        <v>93</v>
      </c>
      <c r="CE2" s="62" t="s">
        <v>94</v>
      </c>
      <c r="CF2" s="62" t="s">
        <v>95</v>
      </c>
      <c r="CG2" s="62" t="s">
        <v>96</v>
      </c>
      <c r="CH2" s="62">
        <v>43070</v>
      </c>
      <c r="CI2" s="62" t="s">
        <v>97</v>
      </c>
      <c r="CJ2" s="62" t="s">
        <v>98</v>
      </c>
      <c r="CK2" s="62">
        <v>43160</v>
      </c>
      <c r="CL2" s="62">
        <v>43191</v>
      </c>
      <c r="CM2" s="62">
        <v>43221</v>
      </c>
      <c r="CN2" s="62">
        <v>43252</v>
      </c>
      <c r="CO2" s="62">
        <v>43282</v>
      </c>
      <c r="CP2" s="62">
        <v>43313</v>
      </c>
      <c r="CQ2" s="62">
        <v>43344</v>
      </c>
      <c r="CR2" s="62">
        <v>43374</v>
      </c>
      <c r="CS2" s="62">
        <v>43405</v>
      </c>
      <c r="CT2" s="62">
        <v>43435</v>
      </c>
      <c r="CU2" s="62">
        <v>43466</v>
      </c>
      <c r="CV2" s="62">
        <v>43497</v>
      </c>
      <c r="CW2" s="62">
        <v>43525</v>
      </c>
      <c r="CX2" s="62">
        <v>43556</v>
      </c>
      <c r="CY2" s="62">
        <v>43586</v>
      </c>
      <c r="CZ2" s="62">
        <v>43617</v>
      </c>
      <c r="DA2" s="62">
        <v>43647</v>
      </c>
      <c r="DB2" s="62">
        <v>43678</v>
      </c>
      <c r="DC2" s="62">
        <v>43709</v>
      </c>
      <c r="DD2" s="62">
        <v>43739</v>
      </c>
      <c r="DE2" s="62">
        <v>43770</v>
      </c>
      <c r="DF2" s="62">
        <v>43800</v>
      </c>
      <c r="DG2" s="62">
        <v>43831</v>
      </c>
      <c r="DH2" s="62">
        <v>43862</v>
      </c>
      <c r="DI2" s="62">
        <v>43891</v>
      </c>
      <c r="DJ2" s="62">
        <v>43922</v>
      </c>
      <c r="DK2" s="62">
        <v>43952</v>
      </c>
      <c r="DL2" s="62">
        <v>43983</v>
      </c>
      <c r="DM2" s="62">
        <v>44013</v>
      </c>
      <c r="DN2" s="62">
        <v>44044</v>
      </c>
      <c r="DO2" s="62">
        <v>44075</v>
      </c>
      <c r="DP2" s="62">
        <v>44105</v>
      </c>
      <c r="DQ2" s="62">
        <v>44136</v>
      </c>
      <c r="DR2" s="62">
        <v>44166</v>
      </c>
      <c r="DS2" s="62">
        <v>44197</v>
      </c>
      <c r="DT2" s="62">
        <v>44228</v>
      </c>
      <c r="DU2" s="62">
        <v>44256</v>
      </c>
      <c r="DV2" s="62">
        <v>44287</v>
      </c>
      <c r="DW2" s="62">
        <v>44317</v>
      </c>
      <c r="DX2" s="62">
        <v>44348</v>
      </c>
      <c r="DY2" s="62">
        <v>44378</v>
      </c>
      <c r="DZ2" s="62">
        <v>44409</v>
      </c>
      <c r="EA2" s="62">
        <v>44440</v>
      </c>
      <c r="EB2" s="62">
        <v>44470</v>
      </c>
      <c r="EC2" s="62">
        <v>44501</v>
      </c>
      <c r="ED2" s="62">
        <v>44531</v>
      </c>
      <c r="EE2" s="62">
        <v>44562</v>
      </c>
      <c r="EF2" s="62">
        <v>44593</v>
      </c>
      <c r="EG2" s="62">
        <v>44621</v>
      </c>
      <c r="EH2" s="62">
        <v>44652</v>
      </c>
      <c r="EI2" s="62">
        <v>44682</v>
      </c>
      <c r="EJ2" s="62">
        <v>44713</v>
      </c>
      <c r="EK2" s="62">
        <v>44743</v>
      </c>
      <c r="EL2" s="62">
        <v>44774</v>
      </c>
      <c r="EM2" s="62">
        <v>44805</v>
      </c>
      <c r="EN2" s="62">
        <v>44835</v>
      </c>
      <c r="EO2" s="62">
        <v>44866</v>
      </c>
      <c r="EP2" s="62">
        <v>44896</v>
      </c>
      <c r="EQ2" s="62">
        <v>44927</v>
      </c>
      <c r="ER2" s="62">
        <v>44958</v>
      </c>
      <c r="ES2" s="62">
        <v>44986</v>
      </c>
      <c r="ET2" s="62">
        <v>45017</v>
      </c>
      <c r="EU2" s="62">
        <v>45047</v>
      </c>
      <c r="EV2" s="62">
        <v>45078</v>
      </c>
      <c r="EW2" s="62">
        <v>45108</v>
      </c>
      <c r="EX2" s="62">
        <v>45139</v>
      </c>
      <c r="EY2" s="62">
        <v>45170</v>
      </c>
      <c r="EZ2" s="62">
        <v>45200</v>
      </c>
      <c r="FA2" s="62">
        <v>45231</v>
      </c>
      <c r="FB2" s="62">
        <v>45261</v>
      </c>
      <c r="FC2" s="62">
        <v>45292</v>
      </c>
      <c r="FD2" s="62">
        <v>45323</v>
      </c>
      <c r="FE2" s="62">
        <v>45352</v>
      </c>
      <c r="FF2" s="62">
        <v>45383</v>
      </c>
      <c r="FG2" s="62">
        <v>45413</v>
      </c>
      <c r="FH2" s="62">
        <v>45444</v>
      </c>
      <c r="FI2" s="62">
        <v>45474</v>
      </c>
      <c r="FJ2" s="62">
        <v>45505</v>
      </c>
      <c r="FK2" s="62">
        <v>45536</v>
      </c>
      <c r="FL2" s="62">
        <v>45566</v>
      </c>
      <c r="FM2" s="62">
        <v>45597</v>
      </c>
      <c r="FN2" s="62">
        <v>45627</v>
      </c>
      <c r="FO2" s="62">
        <v>45658</v>
      </c>
      <c r="FP2" s="62">
        <v>45689</v>
      </c>
      <c r="FQ2" s="62">
        <v>45717</v>
      </c>
      <c r="FR2" s="62">
        <v>45748</v>
      </c>
      <c r="FS2" s="62">
        <v>45778</v>
      </c>
      <c r="FT2" s="62">
        <v>45809</v>
      </c>
      <c r="FU2" s="62">
        <v>45839</v>
      </c>
      <c r="FV2" s="62">
        <v>45870</v>
      </c>
      <c r="FW2" s="62">
        <v>45901</v>
      </c>
      <c r="FX2" s="62">
        <v>45931</v>
      </c>
      <c r="FY2" s="62">
        <v>45962</v>
      </c>
      <c r="FZ2" s="62">
        <v>45992</v>
      </c>
    </row>
    <row r="3" spans="1:182" s="43" customFormat="1" ht="35.25" customHeight="1">
      <c r="A3" s="91" t="str">
        <f>IF('0'!$A$1=1,"Індекс БР, до відповідного періоду попереднього року, % (2010=100%)*","Index of PCW, to соrresponding period of previous year, % (2010=100%)*")</f>
        <v>Індекс БР, до відповідного періоду попереднього року, % (2010=100%)*</v>
      </c>
      <c r="B3" s="91" t="str">
        <f>IF($A$1=1,"Індекс ВБР, до відповідного періоду попереднього року (кумулятивно), %","Index of PCW, to соrresponding period of previous year (cumulative), %")</f>
        <v>Index of PCW, to соrresponding period of previous year (cumulative), %</v>
      </c>
      <c r="C3" s="42">
        <v>117.9</v>
      </c>
      <c r="D3" s="42">
        <v>117.5</v>
      </c>
      <c r="E3" s="42">
        <v>118.8</v>
      </c>
      <c r="F3" s="42">
        <v>121.4</v>
      </c>
      <c r="G3" s="42">
        <v>122.4</v>
      </c>
      <c r="H3" s="42">
        <v>124.3</v>
      </c>
      <c r="I3" s="42">
        <v>121.9</v>
      </c>
      <c r="J3" s="42">
        <v>121.5</v>
      </c>
      <c r="K3" s="42">
        <v>120.5</v>
      </c>
      <c r="L3" s="42">
        <v>121.5</v>
      </c>
      <c r="M3" s="42">
        <v>122.2</v>
      </c>
      <c r="N3" s="42" t="s">
        <v>2</v>
      </c>
      <c r="O3" s="42">
        <v>118.6</v>
      </c>
      <c r="P3" s="42">
        <v>111.5</v>
      </c>
      <c r="Q3" s="42">
        <v>108.5</v>
      </c>
      <c r="R3" s="42">
        <v>109.5</v>
      </c>
      <c r="S3" s="42">
        <v>111.2</v>
      </c>
      <c r="T3" s="42">
        <v>108.1</v>
      </c>
      <c r="U3" s="42">
        <v>103.6</v>
      </c>
      <c r="V3" s="42">
        <v>100.8</v>
      </c>
      <c r="W3" s="42">
        <v>99.3</v>
      </c>
      <c r="X3" s="42">
        <v>97.3</v>
      </c>
      <c r="Y3" s="42">
        <v>94.6</v>
      </c>
      <c r="Z3" s="42">
        <v>92.7</v>
      </c>
      <c r="AA3" s="42">
        <v>83.7</v>
      </c>
      <c r="AB3" s="42">
        <v>88.1</v>
      </c>
      <c r="AC3" s="42">
        <v>84.4</v>
      </c>
      <c r="AD3" s="42">
        <v>85.4</v>
      </c>
      <c r="AE3" s="42">
        <v>82.5</v>
      </c>
      <c r="AF3" s="42">
        <v>82.4</v>
      </c>
      <c r="AG3" s="42">
        <v>84.8</v>
      </c>
      <c r="AH3" s="42">
        <v>86.1</v>
      </c>
      <c r="AI3" s="42">
        <v>86.1</v>
      </c>
      <c r="AJ3" s="42">
        <v>86.4</v>
      </c>
      <c r="AK3" s="42">
        <v>87.6</v>
      </c>
      <c r="AL3" s="42">
        <v>89</v>
      </c>
      <c r="AM3" s="42">
        <v>103.4</v>
      </c>
      <c r="AN3" s="42">
        <v>101.4</v>
      </c>
      <c r="AO3" s="42">
        <v>103.2</v>
      </c>
      <c r="AP3" s="42">
        <v>98.4</v>
      </c>
      <c r="AQ3" s="42">
        <v>95.9</v>
      </c>
      <c r="AR3" s="42">
        <v>92.2</v>
      </c>
      <c r="AS3" s="42">
        <v>88.9</v>
      </c>
      <c r="AT3" s="42">
        <v>85.4</v>
      </c>
      <c r="AU3" s="42">
        <v>83.6</v>
      </c>
      <c r="AV3" s="42">
        <v>82.1</v>
      </c>
      <c r="AW3" s="42">
        <v>81.599999999999994</v>
      </c>
      <c r="AX3" s="42">
        <v>79.599999999999994</v>
      </c>
      <c r="AY3" s="42">
        <v>67.599999999999994</v>
      </c>
      <c r="AZ3" s="42">
        <v>70.900000000000006</v>
      </c>
      <c r="BA3" s="42">
        <v>70.3</v>
      </c>
      <c r="BB3" s="42">
        <v>69.7</v>
      </c>
      <c r="BC3" s="42">
        <v>71.5</v>
      </c>
      <c r="BD3" s="42">
        <v>73.8</v>
      </c>
      <c r="BE3" s="42">
        <v>75</v>
      </c>
      <c r="BF3" s="42">
        <v>77.2</v>
      </c>
      <c r="BG3" s="42">
        <v>79.099999999999994</v>
      </c>
      <c r="BH3" s="42">
        <v>81.099999999999994</v>
      </c>
      <c r="BI3" s="42">
        <v>82.7</v>
      </c>
      <c r="BJ3" s="42">
        <v>87.7</v>
      </c>
      <c r="BK3" s="42">
        <v>96.5</v>
      </c>
      <c r="BL3" s="42">
        <v>105.8</v>
      </c>
      <c r="BM3" s="42">
        <v>108.3</v>
      </c>
      <c r="BN3" s="42">
        <v>113</v>
      </c>
      <c r="BO3" s="42">
        <v>112.9</v>
      </c>
      <c r="BP3" s="42">
        <v>113</v>
      </c>
      <c r="BQ3" s="42">
        <v>114.4</v>
      </c>
      <c r="BR3" s="42">
        <v>115.4</v>
      </c>
      <c r="BS3" s="42">
        <v>117.3</v>
      </c>
      <c r="BT3" s="42">
        <v>117</v>
      </c>
      <c r="BU3" s="42">
        <v>117.2</v>
      </c>
      <c r="BV3" s="42">
        <v>117.4</v>
      </c>
      <c r="BW3" s="42">
        <v>146.5</v>
      </c>
      <c r="BX3" s="42">
        <v>127.6</v>
      </c>
      <c r="BY3" s="42">
        <v>125.4</v>
      </c>
      <c r="BZ3" s="42">
        <v>122.9</v>
      </c>
      <c r="CA3" s="42">
        <v>126</v>
      </c>
      <c r="CB3" s="42">
        <v>129.19999999999999</v>
      </c>
      <c r="CC3" s="42">
        <v>129.1</v>
      </c>
      <c r="CD3" s="42">
        <v>129.80000000000001</v>
      </c>
      <c r="CE3" s="42">
        <v>128.30000000000001</v>
      </c>
      <c r="CF3" s="42">
        <v>127.5</v>
      </c>
      <c r="CG3" s="42">
        <v>126.5</v>
      </c>
      <c r="CH3" s="42">
        <v>126.3</v>
      </c>
      <c r="CI3" s="42">
        <v>105</v>
      </c>
      <c r="CJ3" s="42">
        <v>103.6</v>
      </c>
      <c r="CK3" s="42">
        <v>103.3</v>
      </c>
      <c r="CL3" s="42">
        <v>103.1</v>
      </c>
      <c r="CM3" s="42">
        <v>104.6</v>
      </c>
      <c r="CN3" s="42">
        <v>107</v>
      </c>
      <c r="CO3" s="42">
        <v>108.8</v>
      </c>
      <c r="CP3" s="42">
        <v>108.3</v>
      </c>
      <c r="CQ3" s="42">
        <v>108.2</v>
      </c>
      <c r="CR3" s="42">
        <v>108.7</v>
      </c>
      <c r="CS3" s="42">
        <v>108.7</v>
      </c>
      <c r="CT3" s="42">
        <v>108.5</v>
      </c>
      <c r="CU3" s="42" t="s">
        <v>99</v>
      </c>
      <c r="CV3" s="42" t="s">
        <v>99</v>
      </c>
      <c r="CW3" s="42" t="s">
        <v>99</v>
      </c>
      <c r="CX3" s="42" t="s">
        <v>99</v>
      </c>
      <c r="CY3" s="42" t="s">
        <v>99</v>
      </c>
      <c r="CZ3" s="42" t="s">
        <v>99</v>
      </c>
      <c r="DA3" s="42" t="s">
        <v>99</v>
      </c>
      <c r="DB3" s="42" t="s">
        <v>99</v>
      </c>
      <c r="DC3" s="42" t="s">
        <v>99</v>
      </c>
      <c r="DD3" s="42" t="s">
        <v>99</v>
      </c>
      <c r="DE3" s="42" t="s">
        <v>99</v>
      </c>
      <c r="DF3" s="42" t="s">
        <v>99</v>
      </c>
      <c r="DG3" s="42" t="s">
        <v>99</v>
      </c>
      <c r="DH3" s="42" t="s">
        <v>99</v>
      </c>
      <c r="DI3" s="42" t="s">
        <v>99</v>
      </c>
      <c r="DJ3" s="42" t="s">
        <v>99</v>
      </c>
      <c r="DK3" s="42" t="s">
        <v>99</v>
      </c>
      <c r="DL3" s="42" t="s">
        <v>99</v>
      </c>
      <c r="DM3" s="42" t="s">
        <v>99</v>
      </c>
      <c r="DN3" s="42" t="s">
        <v>99</v>
      </c>
      <c r="DO3" s="42" t="s">
        <v>99</v>
      </c>
      <c r="DP3" s="42" t="s">
        <v>99</v>
      </c>
      <c r="DQ3" s="42" t="s">
        <v>99</v>
      </c>
      <c r="DR3" s="42" t="s">
        <v>99</v>
      </c>
      <c r="DS3" s="42" t="s">
        <v>99</v>
      </c>
      <c r="DT3" s="42" t="s">
        <v>99</v>
      </c>
      <c r="DU3" s="42" t="s">
        <v>99</v>
      </c>
      <c r="DV3" s="42" t="s">
        <v>99</v>
      </c>
      <c r="DW3" s="42" t="s">
        <v>99</v>
      </c>
      <c r="DX3" s="42" t="s">
        <v>99</v>
      </c>
      <c r="DY3" s="42" t="s">
        <v>99</v>
      </c>
      <c r="DZ3" s="42" t="s">
        <v>99</v>
      </c>
      <c r="EA3" s="42" t="s">
        <v>99</v>
      </c>
      <c r="EB3" s="42" t="s">
        <v>99</v>
      </c>
      <c r="EC3" s="42" t="s">
        <v>99</v>
      </c>
      <c r="ED3" s="42" t="s">
        <v>99</v>
      </c>
      <c r="EE3" s="42" t="s">
        <v>99</v>
      </c>
      <c r="EF3" s="42" t="s">
        <v>99</v>
      </c>
      <c r="EG3" s="42" t="s">
        <v>99</v>
      </c>
      <c r="EH3" s="42" t="s">
        <v>99</v>
      </c>
      <c r="EI3" s="42" t="s">
        <v>99</v>
      </c>
      <c r="EJ3" s="42" t="s">
        <v>99</v>
      </c>
      <c r="EK3" s="42" t="s">
        <v>99</v>
      </c>
      <c r="EL3" s="42" t="s">
        <v>99</v>
      </c>
      <c r="EM3" s="42" t="s">
        <v>99</v>
      </c>
      <c r="EN3" s="42" t="s">
        <v>99</v>
      </c>
      <c r="EO3" s="42" t="s">
        <v>99</v>
      </c>
      <c r="EP3" s="42" t="s">
        <v>99</v>
      </c>
      <c r="EQ3" s="42" t="s">
        <v>99</v>
      </c>
      <c r="ER3" s="42" t="s">
        <v>99</v>
      </c>
      <c r="ES3" s="42" t="s">
        <v>99</v>
      </c>
      <c r="ET3" s="42" t="s">
        <v>99</v>
      </c>
      <c r="EU3" s="42" t="s">
        <v>99</v>
      </c>
      <c r="EV3" s="42" t="s">
        <v>99</v>
      </c>
      <c r="EW3" s="42" t="s">
        <v>99</v>
      </c>
      <c r="EX3" s="42" t="s">
        <v>99</v>
      </c>
      <c r="EY3" s="42" t="s">
        <v>99</v>
      </c>
      <c r="EZ3" s="42" t="s">
        <v>99</v>
      </c>
      <c r="FA3" s="42" t="s">
        <v>99</v>
      </c>
      <c r="FB3" s="42" t="s">
        <v>99</v>
      </c>
      <c r="FC3" s="42" t="s">
        <v>99</v>
      </c>
      <c r="FD3" s="42" t="s">
        <v>99</v>
      </c>
      <c r="FE3" s="42" t="s">
        <v>99</v>
      </c>
      <c r="FF3" s="42" t="s">
        <v>99</v>
      </c>
      <c r="FG3" s="42" t="s">
        <v>99</v>
      </c>
      <c r="FH3" s="42" t="s">
        <v>99</v>
      </c>
      <c r="FI3" s="42" t="s">
        <v>99</v>
      </c>
      <c r="FJ3" s="42" t="s">
        <v>99</v>
      </c>
      <c r="FK3" s="42" t="s">
        <v>99</v>
      </c>
      <c r="FL3" s="42" t="s">
        <v>99</v>
      </c>
      <c r="FM3" s="42" t="s">
        <v>99</v>
      </c>
      <c r="FN3" s="42" t="s">
        <v>99</v>
      </c>
      <c r="FO3" s="42" t="s">
        <v>99</v>
      </c>
      <c r="FP3" s="42" t="s">
        <v>99</v>
      </c>
      <c r="FQ3" s="42" t="s">
        <v>99</v>
      </c>
      <c r="FR3" s="42" t="s">
        <v>99</v>
      </c>
      <c r="FS3" s="42" t="s">
        <v>99</v>
      </c>
      <c r="FT3" s="42" t="s">
        <v>99</v>
      </c>
      <c r="FU3" s="42" t="s">
        <v>99</v>
      </c>
      <c r="FV3" s="42" t="s">
        <v>99</v>
      </c>
      <c r="FW3" s="42" t="s">
        <v>99</v>
      </c>
      <c r="FX3" s="42" t="s">
        <v>99</v>
      </c>
      <c r="FY3" s="42" t="s">
        <v>99</v>
      </c>
      <c r="FZ3" s="42" t="s">
        <v>99</v>
      </c>
    </row>
    <row r="4" spans="1:182" s="25" customFormat="1" ht="41.25" customHeight="1">
      <c r="A4" s="93" t="str">
        <f>IF('0'!$A$1=1,"Індекс БР, до відповідного періоду попереднього року, % (2016=100%)*","Index of PCW, to соrresponding period of previous year, % (2016=100%)*")</f>
        <v>Індекс БР, до відповідного періоду попереднього року, % (2016=100%)*</v>
      </c>
      <c r="B4" s="93" t="str">
        <f>IF($A$1=1,"Індекс ВБР, до відповідного періоду попереднього року (кумулятивно), %","Index of PCW, to соrresponding period of previous year (cumulative), %")</f>
        <v>Index of PCW, to соrresponding period of previous year (cumulative), %</v>
      </c>
      <c r="C4" s="63" t="s">
        <v>99</v>
      </c>
      <c r="D4" s="63" t="s">
        <v>99</v>
      </c>
      <c r="E4" s="63" t="s">
        <v>99</v>
      </c>
      <c r="F4" s="63" t="s">
        <v>99</v>
      </c>
      <c r="G4" s="63" t="s">
        <v>99</v>
      </c>
      <c r="H4" s="63" t="s">
        <v>99</v>
      </c>
      <c r="I4" s="63" t="s">
        <v>99</v>
      </c>
      <c r="J4" s="63" t="s">
        <v>99</v>
      </c>
      <c r="K4" s="63" t="s">
        <v>99</v>
      </c>
      <c r="L4" s="63" t="s">
        <v>99</v>
      </c>
      <c r="M4" s="63" t="s">
        <v>99</v>
      </c>
      <c r="N4" s="63" t="s">
        <v>99</v>
      </c>
      <c r="O4" s="63" t="s">
        <v>99</v>
      </c>
      <c r="P4" s="63" t="s">
        <v>99</v>
      </c>
      <c r="Q4" s="63" t="s">
        <v>99</v>
      </c>
      <c r="R4" s="63" t="s">
        <v>99</v>
      </c>
      <c r="S4" s="63" t="s">
        <v>99</v>
      </c>
      <c r="T4" s="63" t="s">
        <v>99</v>
      </c>
      <c r="U4" s="63" t="s">
        <v>99</v>
      </c>
      <c r="V4" s="63" t="s">
        <v>99</v>
      </c>
      <c r="W4" s="63" t="s">
        <v>99</v>
      </c>
      <c r="X4" s="63" t="s">
        <v>99</v>
      </c>
      <c r="Y4" s="63" t="s">
        <v>99</v>
      </c>
      <c r="Z4" s="63" t="s">
        <v>99</v>
      </c>
      <c r="AA4" s="63" t="s">
        <v>99</v>
      </c>
      <c r="AB4" s="63" t="s">
        <v>99</v>
      </c>
      <c r="AC4" s="63" t="s">
        <v>99</v>
      </c>
      <c r="AD4" s="63" t="s">
        <v>99</v>
      </c>
      <c r="AE4" s="63" t="s">
        <v>99</v>
      </c>
      <c r="AF4" s="63" t="s">
        <v>99</v>
      </c>
      <c r="AG4" s="63" t="s">
        <v>99</v>
      </c>
      <c r="AH4" s="63" t="s">
        <v>99</v>
      </c>
      <c r="AI4" s="63" t="s">
        <v>99</v>
      </c>
      <c r="AJ4" s="63" t="s">
        <v>99</v>
      </c>
      <c r="AK4" s="63" t="s">
        <v>99</v>
      </c>
      <c r="AL4" s="63" t="s">
        <v>99</v>
      </c>
      <c r="AM4" s="63" t="s">
        <v>99</v>
      </c>
      <c r="AN4" s="63" t="s">
        <v>99</v>
      </c>
      <c r="AO4" s="63" t="s">
        <v>99</v>
      </c>
      <c r="AP4" s="63" t="s">
        <v>99</v>
      </c>
      <c r="AQ4" s="63" t="s">
        <v>99</v>
      </c>
      <c r="AR4" s="63" t="s">
        <v>99</v>
      </c>
      <c r="AS4" s="63" t="s">
        <v>99</v>
      </c>
      <c r="AT4" s="63" t="s">
        <v>99</v>
      </c>
      <c r="AU4" s="63" t="s">
        <v>99</v>
      </c>
      <c r="AV4" s="63" t="s">
        <v>99</v>
      </c>
      <c r="AW4" s="63" t="s">
        <v>99</v>
      </c>
      <c r="AX4" s="63" t="s">
        <v>99</v>
      </c>
      <c r="AY4" s="63">
        <v>67.3</v>
      </c>
      <c r="AZ4" s="63">
        <v>70.3</v>
      </c>
      <c r="BA4" s="63">
        <v>69.8</v>
      </c>
      <c r="BB4" s="63">
        <v>69.3</v>
      </c>
      <c r="BC4" s="63">
        <v>71.099999999999994</v>
      </c>
      <c r="BD4" s="63">
        <v>73.5</v>
      </c>
      <c r="BE4" s="63">
        <v>74.8</v>
      </c>
      <c r="BF4" s="63">
        <v>76.900000000000006</v>
      </c>
      <c r="BG4" s="63">
        <v>78.900000000000006</v>
      </c>
      <c r="BH4" s="63">
        <v>80.900000000000006</v>
      </c>
      <c r="BI4" s="63">
        <v>82.6</v>
      </c>
      <c r="BJ4" s="63">
        <v>87.5</v>
      </c>
      <c r="BK4" s="63">
        <v>96.3</v>
      </c>
      <c r="BL4" s="63">
        <v>105.8</v>
      </c>
      <c r="BM4" s="63">
        <v>108.3</v>
      </c>
      <c r="BN4" s="63">
        <v>113.1</v>
      </c>
      <c r="BO4" s="63">
        <v>113</v>
      </c>
      <c r="BP4" s="63">
        <v>113.1</v>
      </c>
      <c r="BQ4" s="63">
        <v>114.5</v>
      </c>
      <c r="BR4" s="63">
        <v>115.5</v>
      </c>
      <c r="BS4" s="63">
        <v>117.3</v>
      </c>
      <c r="BT4" s="63">
        <v>117.1</v>
      </c>
      <c r="BU4" s="63">
        <v>117.3</v>
      </c>
      <c r="BV4" s="63">
        <v>117.5</v>
      </c>
      <c r="BW4" s="63">
        <v>146.30000000000001</v>
      </c>
      <c r="BX4" s="63">
        <v>127.6</v>
      </c>
      <c r="BY4" s="63">
        <v>125.4</v>
      </c>
      <c r="BZ4" s="63">
        <v>123</v>
      </c>
      <c r="CA4" s="63">
        <v>126.1</v>
      </c>
      <c r="CB4" s="63">
        <v>129.30000000000001</v>
      </c>
      <c r="CC4" s="63">
        <v>129.30000000000001</v>
      </c>
      <c r="CD4" s="63">
        <v>129.9</v>
      </c>
      <c r="CE4" s="63">
        <v>128.5</v>
      </c>
      <c r="CF4" s="63">
        <v>127.6</v>
      </c>
      <c r="CG4" s="63">
        <v>126.6</v>
      </c>
      <c r="CH4" s="63">
        <v>126.4</v>
      </c>
      <c r="CI4" s="63">
        <v>105.1</v>
      </c>
      <c r="CJ4" s="63">
        <v>103.5</v>
      </c>
      <c r="CK4" s="63">
        <v>103.4</v>
      </c>
      <c r="CL4" s="63">
        <v>103.1</v>
      </c>
      <c r="CM4" s="63">
        <v>104.6</v>
      </c>
      <c r="CN4" s="63">
        <v>107</v>
      </c>
      <c r="CO4" s="63">
        <v>108.8</v>
      </c>
      <c r="CP4" s="63">
        <v>108.3</v>
      </c>
      <c r="CQ4" s="63">
        <v>108.2</v>
      </c>
      <c r="CR4" s="63">
        <v>108.7</v>
      </c>
      <c r="CS4" s="63">
        <v>108.8</v>
      </c>
      <c r="CT4" s="63">
        <v>108.6</v>
      </c>
      <c r="CU4" s="63">
        <v>115</v>
      </c>
      <c r="CV4" s="63">
        <v>122.6</v>
      </c>
      <c r="CW4" s="63">
        <v>129</v>
      </c>
      <c r="CX4" s="63">
        <v>131.80000000000001</v>
      </c>
      <c r="CY4" s="63">
        <v>130</v>
      </c>
      <c r="CZ4" s="63">
        <v>125.3</v>
      </c>
      <c r="DA4" s="63">
        <v>124.8</v>
      </c>
      <c r="DB4" s="63">
        <v>123.7</v>
      </c>
      <c r="DC4" s="63">
        <v>123.5</v>
      </c>
      <c r="DD4" s="63">
        <v>123.4</v>
      </c>
      <c r="DE4" s="63">
        <v>124.1</v>
      </c>
      <c r="DF4" s="63">
        <v>123.6</v>
      </c>
      <c r="DG4" s="63">
        <v>104.6</v>
      </c>
      <c r="DH4" s="63">
        <v>100</v>
      </c>
      <c r="DI4" s="63">
        <v>95.5</v>
      </c>
      <c r="DJ4" s="63">
        <v>92.4</v>
      </c>
      <c r="DK4" s="63">
        <v>94</v>
      </c>
      <c r="DL4" s="63">
        <v>95.7</v>
      </c>
      <c r="DM4" s="63">
        <v>97.2</v>
      </c>
      <c r="DN4" s="63">
        <v>99.4</v>
      </c>
      <c r="DO4" s="63">
        <v>101.7</v>
      </c>
      <c r="DP4" s="63">
        <v>103.3</v>
      </c>
      <c r="DQ4" s="63">
        <v>104.3</v>
      </c>
      <c r="DR4" s="63">
        <v>105.6</v>
      </c>
      <c r="DS4" s="63">
        <v>88.071337225106163</v>
      </c>
      <c r="DT4" s="63">
        <v>89.491787193756039</v>
      </c>
      <c r="DU4" s="63">
        <v>90.227154690284564</v>
      </c>
      <c r="DV4" s="63">
        <v>97.369102051369651</v>
      </c>
      <c r="DW4" s="63">
        <v>96.507086715873797</v>
      </c>
      <c r="DX4" s="63">
        <v>102.86619051063128</v>
      </c>
      <c r="DY4" s="63">
        <v>102.85555967897837</v>
      </c>
      <c r="DZ4" s="63">
        <v>104.62658537407022</v>
      </c>
      <c r="EA4" s="63">
        <v>106.04474512934591</v>
      </c>
      <c r="EB4" s="63">
        <v>103.55848716150489</v>
      </c>
      <c r="EC4" s="63">
        <v>103.37584161842004</v>
      </c>
      <c r="ED4" s="63">
        <v>106.80248199334051</v>
      </c>
      <c r="EE4" s="63">
        <v>103.8</v>
      </c>
      <c r="EF4" s="63">
        <v>89.5</v>
      </c>
      <c r="EG4" s="63">
        <v>62.9</v>
      </c>
      <c r="EH4" s="63">
        <v>49.8</v>
      </c>
      <c r="EI4" s="63">
        <v>44.3</v>
      </c>
      <c r="EJ4" s="63">
        <v>38.5</v>
      </c>
      <c r="EK4" s="63">
        <v>37.200000000000003</v>
      </c>
      <c r="EL4" s="63">
        <v>36.6</v>
      </c>
      <c r="EM4" s="63">
        <v>35.1</v>
      </c>
      <c r="EN4" s="63">
        <v>35.9</v>
      </c>
      <c r="EO4" s="63">
        <v>36</v>
      </c>
      <c r="EP4" s="63">
        <v>35.200000000000003</v>
      </c>
      <c r="EQ4" s="63">
        <v>54.4</v>
      </c>
      <c r="ER4" s="63">
        <v>62</v>
      </c>
      <c r="ES4" s="63">
        <v>89.8</v>
      </c>
      <c r="ET4" s="63">
        <v>106.3</v>
      </c>
      <c r="EU4" s="63">
        <v>116.8</v>
      </c>
      <c r="EV4" s="63">
        <v>122.2</v>
      </c>
      <c r="EW4" s="63">
        <v>122.1</v>
      </c>
      <c r="EX4" s="63">
        <v>123.2</v>
      </c>
      <c r="EY4" s="63">
        <v>124</v>
      </c>
      <c r="EZ4" s="63">
        <v>122.5</v>
      </c>
      <c r="FA4" s="63">
        <v>122</v>
      </c>
      <c r="FB4" s="63">
        <v>125</v>
      </c>
      <c r="FC4" s="63">
        <v>120.8</v>
      </c>
      <c r="FD4" s="63">
        <v>124.3</v>
      </c>
      <c r="FE4" s="63">
        <v>145.9</v>
      </c>
      <c r="FF4" s="63">
        <v>149.9</v>
      </c>
      <c r="FG4" s="63">
        <v>149</v>
      </c>
      <c r="FH4" s="63">
        <v>143.1</v>
      </c>
      <c r="FI4" s="63">
        <v>138.6</v>
      </c>
      <c r="FJ4" s="63">
        <v>131</v>
      </c>
      <c r="FK4" s="63">
        <v>127.1</v>
      </c>
      <c r="FL4" s="63">
        <v>128.19999999999999</v>
      </c>
      <c r="FM4" s="63">
        <v>124.9</v>
      </c>
      <c r="FN4" s="63">
        <v>118.6</v>
      </c>
      <c r="FO4" s="63">
        <v>106.1</v>
      </c>
      <c r="FP4" s="63">
        <v>106.9</v>
      </c>
      <c r="FQ4" s="63">
        <v>89</v>
      </c>
      <c r="FR4" s="63">
        <v>87</v>
      </c>
      <c r="FS4" s="63">
        <v>92.5</v>
      </c>
      <c r="FT4" s="63">
        <v>102.4</v>
      </c>
      <c r="FU4" s="63">
        <v>110</v>
      </c>
      <c r="FV4" s="63">
        <v>113.1</v>
      </c>
      <c r="FW4" s="63">
        <v>115.5</v>
      </c>
      <c r="FX4" s="63">
        <v>112.3</v>
      </c>
      <c r="FY4" s="63">
        <v>112.2</v>
      </c>
      <c r="FZ4" s="63">
        <v>112</v>
      </c>
    </row>
    <row r="5" spans="1:182" s="25" customFormat="1" ht="41.25" customHeight="1">
      <c r="A5" s="68"/>
      <c r="B5" s="68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9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9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</row>
    <row r="6" spans="1:182" s="25" customFormat="1" ht="33" customHeight="1">
      <c r="A6" s="94"/>
      <c r="B6" s="9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70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70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</row>
    <row r="7" spans="1:182" s="25" customFormat="1" ht="53.25" customHeight="1">
      <c r="A7" s="92" t="str">
        <f>IF('0'!A1=1,"*Без урахування тимчасово окупованої території Автономної Республіки Крим, м. Севастополя. Починаючи з січня 2015 року також без частини зони проведення антитерористичної операції.","* Data are presented excluding the temporarily occupied territories, the Autonomous Republic of Crimea and the city of Sevastopol. Since January 2015 data are presented also excluding part of the anti-terrorist operation zone.")</f>
        <v>*Без урахування тимчасово окупованої території Автономної Республіки Крим, м. Севастополя. Починаючи з січня 2015 року також без частини зони проведення антитерористичної операції.</v>
      </c>
      <c r="B7" s="9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9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70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70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</row>
    <row r="8" spans="1:182" ht="68.25" customHeight="1"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70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70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70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</row>
    <row r="9" spans="1:182" ht="15.6">
      <c r="A9" s="92"/>
      <c r="B9" s="92"/>
      <c r="AR9" s="27"/>
      <c r="AY9" s="70"/>
      <c r="BK9" s="70"/>
      <c r="BL9" s="71"/>
      <c r="CI9" s="70"/>
    </row>
    <row r="10" spans="1:182">
      <c r="AY10" s="70"/>
      <c r="BK10" s="70"/>
      <c r="BL10" s="71"/>
      <c r="CI10" s="70"/>
    </row>
    <row r="11" spans="1:182">
      <c r="AY11" s="70"/>
      <c r="BK11" s="70"/>
      <c r="BL11" s="71"/>
      <c r="CI11" s="70"/>
    </row>
    <row r="12" spans="1:182">
      <c r="AY12" s="70"/>
      <c r="BK12" s="70"/>
      <c r="BL12" s="71"/>
      <c r="CI12" s="70"/>
    </row>
    <row r="13" spans="1:182">
      <c r="AY13" s="70"/>
      <c r="BK13" s="70"/>
      <c r="BL13" s="71"/>
      <c r="CI13" s="70"/>
    </row>
    <row r="14" spans="1:182">
      <c r="AY14" s="70"/>
      <c r="BK14" s="70"/>
      <c r="BL14" s="71"/>
      <c r="CI14" s="70"/>
    </row>
    <row r="15" spans="1:182">
      <c r="AY15" s="70"/>
      <c r="BK15" s="70"/>
      <c r="BL15" s="71"/>
      <c r="CI15" s="70"/>
    </row>
    <row r="16" spans="1:182">
      <c r="AY16" s="70"/>
      <c r="BK16" s="70"/>
      <c r="BL16" s="71"/>
      <c r="CI16" s="70"/>
    </row>
    <row r="17" spans="51:87">
      <c r="AY17" s="70"/>
      <c r="BL17" s="71"/>
      <c r="CI17" s="71"/>
    </row>
    <row r="18" spans="51:87">
      <c r="AY18" s="70"/>
    </row>
  </sheetData>
  <sheetProtection algorithmName="SHA-512" hashValue="l5LbQWXUXhaw4QHQjzFH4D1bSMeUdl7qujZvokdfq+Ek7FJ8fpS7dvF8VbqFAFMm5saZ7ekx16+p4DOK3zf01w==" saltValue="izvIyxqf7/UPqPZJjosaWA==" spinCount="100000" sheet="1" objects="1" scenarios="1"/>
  <mergeCells count="6">
    <mergeCell ref="A2:B2"/>
    <mergeCell ref="A3:B3"/>
    <mergeCell ref="A7:B7"/>
    <mergeCell ref="A9:B9"/>
    <mergeCell ref="A4:B4"/>
    <mergeCell ref="A6:B6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2015-10-29T09:05:45Z</cp:lastPrinted>
  <dcterms:created xsi:type="dcterms:W3CDTF">2008-08-15T07:59:50Z</dcterms:created>
  <dcterms:modified xsi:type="dcterms:W3CDTF">2026-02-03T14:19:32Z</dcterms:modified>
</cp:coreProperties>
</file>