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UsersNBU\004112\Desktop\"/>
    </mc:Choice>
  </mc:AlternateContent>
  <bookViews>
    <workbookView xWindow="0" yWindow="0" windowWidth="20496" windowHeight="7656" tabRatio="693"/>
  </bookViews>
  <sheets>
    <sheet name="0" sheetId="54" r:id="rId1"/>
    <sheet name="ВБР_1991-2024" sheetId="97" r:id="rId2"/>
    <sheet name="1" sheetId="93" r:id="rId3"/>
    <sheet name="2" sheetId="94" r:id="rId4"/>
    <sheet name="3" sheetId="95" r:id="rId5"/>
    <sheet name="4" sheetId="96" r:id="rId6"/>
  </sheets>
  <calcPr calcId="162913" refMode="R1C1"/>
</workbook>
</file>

<file path=xl/calcChain.xml><?xml version="1.0" encoding="utf-8"?>
<calcChain xmlns="http://schemas.openxmlformats.org/spreadsheetml/2006/main">
  <c r="J14" i="54" l="1"/>
  <c r="J15" i="54" l="1"/>
  <c r="A16" i="97"/>
  <c r="A6" i="97"/>
  <c r="A5" i="97"/>
  <c r="J20" i="54" l="1"/>
  <c r="G14" i="54"/>
  <c r="A5" i="94"/>
  <c r="A5" i="95" s="1"/>
  <c r="A5" i="96" s="1"/>
  <c r="A3" i="94"/>
  <c r="A13" i="97" l="1"/>
  <c r="A15" i="97" l="1"/>
  <c r="A9" i="97" l="1"/>
  <c r="A4" i="97"/>
  <c r="A1" i="97"/>
  <c r="A3" i="93" l="1"/>
  <c r="A5" i="93" l="1"/>
  <c r="J21" i="54" l="1"/>
  <c r="A3" i="96" l="1"/>
  <c r="A3" i="95"/>
  <c r="A1" i="96" l="1"/>
  <c r="B3" i="96" s="1"/>
  <c r="A1" i="95"/>
  <c r="B3" i="95" s="1"/>
  <c r="A1" i="94" l="1"/>
  <c r="B3" i="94" s="1"/>
  <c r="A1" i="93"/>
  <c r="B3" i="93" s="1"/>
  <c r="J23" i="54" l="1"/>
  <c r="J22" i="54"/>
  <c r="E19" i="54"/>
  <c r="E10" i="54"/>
  <c r="B5" i="54"/>
  <c r="J11" i="54"/>
  <c r="J10" i="54"/>
  <c r="G21" i="54" l="1"/>
  <c r="G10" i="54"/>
</calcChain>
</file>

<file path=xl/sharedStrings.xml><?xml version="1.0" encoding="utf-8"?>
<sst xmlns="http://schemas.openxmlformats.org/spreadsheetml/2006/main" count="143" uniqueCount="23">
  <si>
    <t>…</t>
  </si>
  <si>
    <t>УКР</t>
  </si>
  <si>
    <t>ENG</t>
  </si>
  <si>
    <t>Source: http://www.ukrstat.gov.ua/druk/publicat/kat_u/2012/06_2012/zb_vp_1990_2010.zip; http://www.ukrstat.gov.ua/druk/publicat/Arhiv_u/07/Arch_vpsg_bl.htm.</t>
  </si>
  <si>
    <t xml:space="preserve">Джерело: </t>
  </si>
  <si>
    <t>http://www.ukrstat.gov.ua/operativ/operativ2007/ibd/iovr/ovr_u/ovr2007_u.htm</t>
  </si>
  <si>
    <t>http://www.ukrstat.gov.ua/operativ/operativ2016/bud/ibpvuk/ibpvuk_u/ibp_bp_vyd_u.htm</t>
  </si>
  <si>
    <t>http://www.ukrstat.gov.ua/operativ/operativ2014/bud/ovb/ovb_u/ovbp_vyd_u.htm</t>
  </si>
  <si>
    <t>http://www.ukrstat.gov.ua/operativ/operativ2011/ibd/vozed/vozed_u.htm</t>
  </si>
  <si>
    <t>Джерело:</t>
  </si>
  <si>
    <t>http://www.ukrstat.gov.ua/operativ/operativ2018/fin/pdp/pdp_u/kpkzn_ek_2010_2017_u.xlsx</t>
  </si>
  <si>
    <t>http://www.ukrstat.gov.ua/operativ/operativ2018/fin/pdp/pdp_u/orp_ek_2010_2017_u.xlsx</t>
  </si>
  <si>
    <t>http://www.ukrstat.gov.ua/druk/publicat/Arhiv_u/09/Arch_dsg_bl.htm</t>
  </si>
  <si>
    <t xml:space="preserve"> до відповідного місяця попереднього року </t>
  </si>
  <si>
    <t xml:space="preserve"> до відповідного періоду попереднього року </t>
  </si>
  <si>
    <t>2017</t>
  </si>
  <si>
    <t>2019</t>
  </si>
  <si>
    <t>2020</t>
  </si>
  <si>
    <t>2021</t>
  </si>
  <si>
    <t>2022</t>
  </si>
  <si>
    <t>2023</t>
  </si>
  <si>
    <t>ВБР_1991-2024</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</si>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</sst>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5">
    <numFmt numFmtId="164" formatCode="_-* #,##0.00_₴_-;\-* #,##0.00_₴_-;_-* &quot;-&quot;??_₴_-;_-@_-"/>
    <numFmt numFmtId="165" formatCode="#,##0&quot;р.&quot;;[Red]\-#,##0&quot;р.&quot;"/>
    <numFmt numFmtId="166" formatCode="#,##0.00&quot;р.&quot;;\-#,##0.00&quot;р.&quot;"/>
    <numFmt numFmtId="167" formatCode="_-* #,##0_р_._-;\-* #,##0_р_._-;_-* &quot;-&quot;_р_._-;_-@_-"/>
    <numFmt numFmtId="168" formatCode="_-* #,##0.00_р_._-;\-* #,##0.00_р_._-;_-* &quot;-&quot;??_р_._-;_-@_-"/>
    <numFmt numFmtId="169" formatCode="_-* #,##0\ _г_р_н_._-;\-* #,##0\ _г_р_н_._-;_-* &quot;-&quot;\ _г_р_н_._-;_-@_-"/>
    <numFmt numFmtId="170" formatCode="_-* #,##0.00\ _г_р_н_._-;\-* #,##0.00\ _г_р_н_._-;_-* &quot;-&quot;??\ _г_р_н_._-;_-@_-"/>
    <numFmt numFmtId="171" formatCode="0.0"/>
    <numFmt numFmtId="172" formatCode="&quot;$&quot;#,##0_);[Red]\(&quot;$&quot;#,##0\)"/>
    <numFmt numFmtId="173" formatCode="_(* #,##0.00_);_(* \(#,##0.00\);_(* &quot;-&quot;??_);_(@_)"/>
    <numFmt numFmtId="174" formatCode="#,##0.0"/>
    <numFmt numFmtId="175" formatCode="#."/>
    <numFmt numFmtId="176" formatCode="&quot;Ј&quot;#,##0.00;[Red]\-&quot;Ј&quot;#,##0.00"/>
    <numFmt numFmtId="177" formatCode="General_)"/>
    <numFmt numFmtId="178" formatCode="#,##0.000"/>
    <numFmt numFmtId="179" formatCode="&quot;   &quot;@"/>
    <numFmt numFmtId="180" formatCode="&quot;      &quot;@"/>
    <numFmt numFmtId="181" formatCode="&quot;         &quot;@"/>
    <numFmt numFmtId="182" formatCode="&quot;            &quot;@"/>
    <numFmt numFmtId="183" formatCode="&quot;               &quot;@"/>
    <numFmt numFmtId="184" formatCode="0.000_)"/>
    <numFmt numFmtId="185" formatCode="_(* #,##0_);_(* \(#,##0\);_(* &quot;-&quot;_);_(@_)"/>
    <numFmt numFmtId="186" formatCode="_-&quot;$&quot;* #,##0_-;\-&quot;$&quot;* #,##0_-;_-&quot;$&quot;* &quot;-&quot;_-;_-@_-"/>
    <numFmt numFmtId="187" formatCode="_([$€-2]* #,##0.00_);_([$€-2]* \(#,##0.00\);_([$€-2]* &quot;-&quot;??_)"/>
    <numFmt numFmtId="188" formatCode="_-* #,##0\ _F_t_-;\-* #,##0\ _F_t_-;_-* &quot;-&quot;\ _F_t_-;_-@_-"/>
    <numFmt numFmtId="189" formatCode="_-* #,##0.00\ _F_t_-;\-* #,##0.00\ _F_t_-;_-* &quot;-&quot;??\ _F_t_-;_-@_-"/>
    <numFmt numFmtId="190" formatCode="[&gt;0.05]#,##0.0;[&lt;-0.05]\-#,##0.0;\-\-&quot; &quot;;"/>
    <numFmt numFmtId="191" formatCode="[&gt;0.5]#,##0;[&lt;-0.5]\-#,##0;\-\-&quot; &quot;;"/>
    <numFmt numFmtId="192" formatCode="#,##0\ &quot;Kč&quot;;\-#,##0\ &quot;Kč&quot;"/>
    <numFmt numFmtId="193" formatCode="&quot;$&quot;#,##0_);\(&quot;$&quot;#,##0\)"/>
    <numFmt numFmtId="194" formatCode="_(&quot;$&quot;* #,##0_);_(&quot;$&quot;* \(#,##0\);_(&quot;$&quot;* &quot;-&quot;_);_(@_)"/>
    <numFmt numFmtId="195" formatCode="_(&quot;$&quot;* #,##0.00_);_(&quot;$&quot;* \(#,##0.00\);_(&quot;$&quot;* &quot;-&quot;??_);_(@_)"/>
    <numFmt numFmtId="196" formatCode="[&gt;=0.05]#,##0.0;[&lt;=-0.05]\-#,##0.0;?0.0"/>
    <numFmt numFmtId="197" formatCode="_-* #,##0\ &quot;Ft&quot;_-;\-* #,##0\ &quot;Ft&quot;_-;_-* &quot;-&quot;\ &quot;Ft&quot;_-;_-@_-"/>
    <numFmt numFmtId="198" formatCode="_-* #,##0.00\ &quot;Ft&quot;_-;\-* #,##0.00\ &quot;Ft&quot;_-;_-* &quot;-&quot;??\ &quot;Ft&quot;_-;_-@_-"/>
    <numFmt numFmtId="199" formatCode="[Black]#,##0.0;[Black]\-#,##0.0;;"/>
    <numFmt numFmtId="200" formatCode="[Black][&gt;0.05]#,##0.0;[Black][&lt;-0.05]\-#,##0.0;;"/>
    <numFmt numFmtId="201" formatCode="[Black][&gt;0.5]#,##0;[Black][&lt;-0.5]\-#,##0;;"/>
    <numFmt numFmtId="202" formatCode="#,##0.0____"/>
    <numFmt numFmtId="203" formatCode="_-* #,##0\ _р_._-;\-* #,##0\ _р_._-;_-* &quot;-&quot;\ _р_._-;_-@_-"/>
    <numFmt numFmtId="204" formatCode="_-* #,##0.00\ &quot;р.&quot;_-;\-* #,##0.00\ &quot;р.&quot;_-;_-* &quot;-&quot;??\ &quot;р.&quot;_-;_-@_-"/>
    <numFmt numFmtId="205" formatCode="_-* #,##0.00\ _р_._-;\-* #,##0.00\ _р_._-;_-* &quot;-&quot;??\ _р_._-;_-@_-"/>
    <numFmt numFmtId="206" formatCode="#,##0.0_ ;[Red]\-#,##0.0\ "/>
    <numFmt numFmtId="207" formatCode="#,##0;[Red]\(#,##0\)"/>
    <numFmt numFmtId="208" formatCode="_-[$€-2]* #,##0.00_-;\-[$€-2]* #,##0.00_-;_-[$€-2]* &quot;-&quot;??_-"/>
    <numFmt numFmtId="209" formatCode="#,#00"/>
    <numFmt numFmtId="210" formatCode="###\ ##0.000"/>
    <numFmt numFmtId="211" formatCode="#,"/>
    <numFmt numFmtId="212" formatCode="0_)"/>
    <numFmt numFmtId="213" formatCode="&quot;Cr$&quot;#,##0_);[Red]\(&quot;Cr$&quot;#,##0\)"/>
    <numFmt numFmtId="214" formatCode="&quot;Cr$&quot;#,##0.00_);[Red]\(&quot;Cr$&quot;#,##0.00\)"/>
    <numFmt numFmtId="215" formatCode="\$#,"/>
    <numFmt numFmtId="216" formatCode="&quot;$&quot;#,#00"/>
    <numFmt numFmtId="217" formatCode="&quot;$&quot;#,"/>
    <numFmt numFmtId="218" formatCode="[$-418]d\-mmm\-yy;@"/>
    <numFmt numFmtId="219" formatCode="%#,#00"/>
    <numFmt numFmtId="220" formatCode="#.##000"/>
    <numFmt numFmtId="221" formatCode="dd\-mmm\-yy_)"/>
    <numFmt numFmtId="222" formatCode="#.##0,"/>
    <numFmt numFmtId="223" formatCode="#,##0.000000"/>
    <numFmt numFmtId="224" formatCode="General\ \ \ \ \ \ "/>
    <numFmt numFmtId="225" formatCode="0.0\ \ \ \ \ \ \ \ "/>
    <numFmt numFmtId="226" formatCode="mmmm\ yyyy"/>
    <numFmt numFmtId="227" formatCode="[$-409]d\-mmm\-yy;@"/>
    <numFmt numFmtId="228" formatCode="0.0;\(0.0\);\ ;\-"/>
  </numFmts>
  <fonts count="202">
    <font>
      <sz val="10"/>
      <name val="Times New Roman"/>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u/>
      <sz val="11"/>
      <color indexed="12"/>
      <name val="Times New Roman Cyr"/>
      <charset val="204"/>
    </font>
    <font>
      <sz val="10"/>
      <name val="MS Sans Serif"/>
      <family val="2"/>
      <charset val="204"/>
    </font>
    <font>
      <sz val="1"/>
      <color indexed="16"/>
      <name val="Courier"/>
      <family val="1"/>
      <charset val="204"/>
    </font>
    <font>
      <b/>
      <sz val="1"/>
      <color indexed="16"/>
      <name val="Courier"/>
      <family val="1"/>
      <charset val="204"/>
    </font>
    <font>
      <sz val="10"/>
      <color indexed="8"/>
      <name val="Arial"/>
      <family val="2"/>
      <charset val="204"/>
    </font>
    <font>
      <sz val="10"/>
      <name val="TimesET"/>
    </font>
    <font>
      <u/>
      <sz val="11"/>
      <color indexed="36"/>
      <name val="Times New Roman Cyr"/>
      <charset val="204"/>
    </font>
    <font>
      <sz val="10"/>
      <name val="Arial Cyr"/>
      <charset val="204"/>
    </font>
    <font>
      <b/>
      <sz val="10"/>
      <name val="Arial Cyr"/>
      <charset val="204"/>
    </font>
    <font>
      <i/>
      <sz val="10"/>
      <name val="Arial Cyr"/>
      <charset val="204"/>
    </font>
    <font>
      <b/>
      <sz val="12"/>
      <name val="Times New Roman"/>
      <family val="1"/>
      <charset val="204"/>
    </font>
    <font>
      <sz val="12"/>
      <name val="Times New Roman"/>
      <family val="1"/>
      <charset val="204"/>
    </font>
    <font>
      <b/>
      <sz val="12"/>
      <color indexed="9"/>
      <name val="Times New Roman"/>
      <family val="1"/>
      <charset val="204"/>
    </font>
    <font>
      <sz val="10"/>
      <name val="Times New Roman"/>
      <family val="1"/>
      <charset val="204"/>
    </font>
    <font>
      <sz val="8"/>
      <name val="Arial Cyr"/>
      <charset val="204"/>
    </font>
    <font>
      <sz val="10"/>
      <name val="Tms Rmn"/>
    </font>
    <font>
      <sz val="16"/>
      <name val="Times New Roman"/>
      <family val="1"/>
      <charset val="204"/>
    </font>
    <font>
      <i/>
      <sz val="12"/>
      <name val="Times New Roman"/>
      <family val="1"/>
      <charset val="204"/>
    </font>
    <font>
      <b/>
      <sz val="10"/>
      <name val="UkrainianBaltica"/>
      <family val="1"/>
      <charset val="204"/>
    </font>
    <font>
      <sz val="10"/>
      <name val="Arial"/>
      <family val="2"/>
      <charset val="204"/>
    </font>
    <font>
      <sz val="10"/>
      <name val="Arial Cyr"/>
    </font>
    <font>
      <b/>
      <sz val="12"/>
      <color indexed="8"/>
      <name val="Times New Roman"/>
      <family val="1"/>
      <charset val="204"/>
    </font>
    <font>
      <sz val="10"/>
      <color indexed="10"/>
      <name val="Arial Cyr"/>
      <charset val="204"/>
    </font>
    <font>
      <sz val="11"/>
      <color indexed="8"/>
      <name val="Calibri"/>
      <family val="2"/>
    </font>
    <font>
      <sz val="10"/>
      <name val="Helv"/>
      <charset val="204"/>
    </font>
    <font>
      <sz val="2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family val="2"/>
      <charset val="204"/>
    </font>
    <font>
      <sz val="9"/>
      <name val="Times New Roman"/>
      <family val="1"/>
    </font>
    <font>
      <sz val="10"/>
      <name val="Arial"/>
      <family val="2"/>
    </font>
    <font>
      <sz val="11"/>
      <color indexed="9"/>
      <name val="Calibri"/>
      <family val="2"/>
    </font>
    <font>
      <sz val="8"/>
      <color indexed="12"/>
      <name val="Helv"/>
    </font>
    <font>
      <sz val="10"/>
      <name val="Geneva"/>
      <family val="2"/>
    </font>
    <font>
      <sz val="8"/>
      <color indexed="12"/>
      <name val="Helv"/>
      <family val="2"/>
    </font>
    <font>
      <sz val="11"/>
      <color indexed="20"/>
      <name val="Calibri"/>
      <family val="2"/>
    </font>
    <font>
      <b/>
      <sz val="11"/>
      <color indexed="52"/>
      <name val="Calibri"/>
      <family val="2"/>
    </font>
    <font>
      <sz val="10"/>
      <name val="Arial CE"/>
      <family val="2"/>
      <charset val="238"/>
    </font>
    <font>
      <b/>
      <sz val="11"/>
      <color indexed="9"/>
      <name val="Calibri"/>
      <family val="2"/>
    </font>
    <font>
      <b/>
      <sz val="10"/>
      <color indexed="8"/>
      <name val="Verdana"/>
      <family val="2"/>
    </font>
    <font>
      <i/>
      <sz val="10"/>
      <color indexed="8"/>
      <name val="Verdana"/>
      <family val="2"/>
    </font>
    <font>
      <sz val="11"/>
      <color indexed="8"/>
      <name val="Verdana"/>
      <family val="2"/>
    </font>
    <font>
      <b/>
      <sz val="11"/>
      <color indexed="8"/>
      <name val="Verdana"/>
      <family val="2"/>
    </font>
    <font>
      <b/>
      <sz val="13"/>
      <color indexed="9"/>
      <name val="Verdana"/>
      <family val="2"/>
    </font>
    <font>
      <sz val="11"/>
      <color indexed="8"/>
      <name val="Arial"/>
      <family val="2"/>
    </font>
    <font>
      <sz val="11"/>
      <name val="Tms Rmn"/>
      <family val="1"/>
    </font>
    <font>
      <sz val="10"/>
      <name val="Times New Roman"/>
      <family val="1"/>
    </font>
    <font>
      <sz val="9"/>
      <name val="Times"/>
      <family val="1"/>
    </font>
    <font>
      <sz val="8"/>
      <name val="Tahoma"/>
      <family val="2"/>
    </font>
    <font>
      <sz val="10"/>
      <name val="Helv"/>
    </font>
    <font>
      <sz val="12"/>
      <name val="TIMES"/>
      <family val="1"/>
    </font>
    <font>
      <sz val="8"/>
      <name val="Times New Roman"/>
      <family val="1"/>
    </font>
    <font>
      <i/>
      <sz val="11"/>
      <color indexed="23"/>
      <name val="Calibri"/>
      <family val="2"/>
    </font>
    <font>
      <sz val="10"/>
      <name val="MS Sans Serif"/>
      <family val="2"/>
    </font>
    <font>
      <sz val="1"/>
      <color indexed="8"/>
      <name val="Courier"/>
      <family val="3"/>
    </font>
    <font>
      <i/>
      <sz val="1"/>
      <color indexed="8"/>
      <name val="Courier"/>
      <family val="3"/>
    </font>
    <font>
      <b/>
      <sz val="12"/>
      <name val="Helv"/>
    </font>
    <font>
      <sz val="14"/>
      <name val="Helv"/>
    </font>
    <font>
      <sz val="12"/>
      <name val="Helv"/>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CE"/>
      <charset val="238"/>
    </font>
    <font>
      <u/>
      <sz val="11"/>
      <color indexed="12"/>
      <name val="Calibri"/>
      <family val="2"/>
    </font>
    <font>
      <u/>
      <sz val="10"/>
      <color indexed="12"/>
      <name val="Times New Roman"/>
      <family val="1"/>
    </font>
    <font>
      <sz val="11"/>
      <color indexed="62"/>
      <name val="Calibri"/>
      <family val="2"/>
    </font>
    <font>
      <sz val="10"/>
      <name val="CTimesRoman"/>
      <family val="2"/>
    </font>
    <font>
      <sz val="11"/>
      <color indexed="52"/>
      <name val="Calibri"/>
      <family val="2"/>
    </font>
    <font>
      <sz val="8"/>
      <color indexed="8"/>
      <name val="Helv"/>
    </font>
    <font>
      <u/>
      <sz val="10"/>
      <color indexed="36"/>
      <name val="Times New Roman CE"/>
      <charset val="238"/>
    </font>
    <font>
      <sz val="10"/>
      <name val="Courier"/>
      <family val="3"/>
    </font>
    <font>
      <sz val="11"/>
      <color indexed="60"/>
      <name val="Calibri"/>
      <family val="2"/>
    </font>
    <font>
      <sz val="11"/>
      <name val="Tms Rmn"/>
    </font>
    <font>
      <sz val="10"/>
      <name val="Times New Roman CE"/>
      <family val="1"/>
      <charset val="238"/>
    </font>
    <font>
      <sz val="14"/>
      <name val="Times New Roman CE"/>
      <charset val="238"/>
    </font>
    <font>
      <b/>
      <sz val="11"/>
      <color indexed="63"/>
      <name val="Calibri"/>
      <family val="2"/>
    </font>
    <font>
      <sz val="10"/>
      <color indexed="10"/>
      <name val="MS Sans Serif"/>
      <family val="2"/>
    </font>
    <font>
      <sz val="8"/>
      <name val="Helv"/>
    </font>
    <font>
      <b/>
      <sz val="10"/>
      <name val="Tms Rmn"/>
      <family val="1"/>
    </font>
    <font>
      <b/>
      <sz val="18"/>
      <color indexed="56"/>
      <name val="Cambria"/>
      <family val="2"/>
    </font>
    <font>
      <b/>
      <sz val="11"/>
      <color indexed="8"/>
      <name val="Calibri"/>
      <family val="2"/>
    </font>
    <font>
      <sz val="11"/>
      <color indexed="10"/>
      <name val="Calibri"/>
      <family val="2"/>
    </font>
    <font>
      <b/>
      <sz val="18"/>
      <name val="Arial CE"/>
      <family val="2"/>
      <charset val="238"/>
    </font>
    <font>
      <b/>
      <sz val="12"/>
      <name val="Arial CE"/>
      <family val="2"/>
      <charset val="238"/>
    </font>
    <font>
      <sz val="12"/>
      <name val="Times New Roman"/>
      <family val="1"/>
    </font>
    <font>
      <sz val="12"/>
      <color indexed="24"/>
      <name val="Modern"/>
      <family val="3"/>
      <charset val="255"/>
    </font>
    <font>
      <b/>
      <sz val="18"/>
      <color indexed="24"/>
      <name val="Modern"/>
      <family val="3"/>
      <charset val="255"/>
    </font>
    <font>
      <b/>
      <sz val="12"/>
      <color indexed="24"/>
      <name val="Modern"/>
      <family val="3"/>
      <charset val="255"/>
    </font>
    <font>
      <sz val="20"/>
      <name val="Times New Roman"/>
      <family val="1"/>
      <charset val="204"/>
    </font>
    <font>
      <sz val="10"/>
      <name val="UkrainianBaltica"/>
    </font>
    <font>
      <b/>
      <sz val="11"/>
      <color indexed="10"/>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19"/>
      <name val="Calibri"/>
      <family val="2"/>
      <charset val="204"/>
    </font>
    <font>
      <b/>
      <sz val="10"/>
      <name val="Arial"/>
      <family val="2"/>
      <charset val="204"/>
    </font>
    <font>
      <i/>
      <sz val="12"/>
      <color indexed="10"/>
      <name val="Times New Roman"/>
      <family val="1"/>
      <charset val="204"/>
    </font>
    <font>
      <sz val="10"/>
      <color indexed="8"/>
      <name val="Verdana"/>
      <family val="2"/>
    </font>
    <font>
      <sz val="10"/>
      <color indexed="54"/>
      <name val="Verdana"/>
      <family val="2"/>
    </font>
    <font>
      <b/>
      <sz val="12"/>
      <name val="Arial"/>
      <family val="2"/>
      <charset val="204"/>
    </font>
    <font>
      <sz val="9"/>
      <name val="Tms Rmn"/>
    </font>
    <font>
      <sz val="10"/>
      <name val="FreeSet"/>
      <family val="2"/>
    </font>
    <font>
      <b/>
      <sz val="1"/>
      <color indexed="8"/>
      <name val="Courier"/>
      <family val="3"/>
    </font>
    <font>
      <u/>
      <sz val="10"/>
      <color indexed="12"/>
      <name val="Courier"/>
      <family val="3"/>
    </font>
    <font>
      <u/>
      <sz val="10"/>
      <color indexed="36"/>
      <name val="Courier"/>
      <family val="3"/>
    </font>
    <font>
      <u/>
      <sz val="5"/>
      <color indexed="12"/>
      <name val="Courier"/>
      <family val="3"/>
    </font>
    <font>
      <u/>
      <sz val="12"/>
      <color indexed="12"/>
      <name val="Times New Roman"/>
      <family val="1"/>
    </font>
    <font>
      <u/>
      <sz val="10"/>
      <color indexed="12"/>
      <name val="Segoe UI"/>
      <family val="2"/>
    </font>
    <font>
      <u/>
      <sz val="10"/>
      <color indexed="36"/>
      <name val="Arial"/>
      <family val="2"/>
    </font>
    <font>
      <b/>
      <sz val="14"/>
      <name val="Arial"/>
      <family val="2"/>
      <charset val="204"/>
    </font>
    <font>
      <b/>
      <sz val="12"/>
      <color indexed="9"/>
      <name val="Arial"/>
      <family val="2"/>
      <charset val="204"/>
    </font>
    <font>
      <b/>
      <i/>
      <sz val="14"/>
      <name val="Arial"/>
      <family val="2"/>
      <charset val="204"/>
    </font>
    <font>
      <b/>
      <i/>
      <sz val="14"/>
      <color indexed="9"/>
      <name val="Arial"/>
      <family val="2"/>
      <charset val="204"/>
    </font>
    <font>
      <b/>
      <i/>
      <sz val="12"/>
      <color indexed="9"/>
      <name val="Arial"/>
      <family val="2"/>
      <charset val="204"/>
    </font>
    <font>
      <b/>
      <sz val="11"/>
      <name val="Arial"/>
      <family val="2"/>
      <charset val="204"/>
    </font>
    <font>
      <b/>
      <sz val="11"/>
      <color indexed="9"/>
      <name val="Arial"/>
      <family val="2"/>
      <charset val="204"/>
    </font>
    <font>
      <sz val="12"/>
      <color indexed="9"/>
      <name val="Bookman Old Style"/>
      <family val="1"/>
      <charset val="204"/>
    </font>
    <font>
      <sz val="11"/>
      <name val="Arial"/>
      <family val="2"/>
      <charset val="204"/>
    </font>
    <font>
      <sz val="11"/>
      <color indexed="9"/>
      <name val="Arial"/>
      <family val="2"/>
      <charset val="204"/>
    </font>
    <font>
      <i/>
      <sz val="11"/>
      <name val="Arial"/>
      <family val="2"/>
      <charset val="204"/>
    </font>
    <font>
      <b/>
      <i/>
      <sz val="11"/>
      <color indexed="9"/>
      <name val="Arial"/>
      <family val="2"/>
      <charset val="204"/>
    </font>
    <font>
      <u/>
      <sz val="10"/>
      <name val="Times New Roman"/>
      <family val="1"/>
    </font>
    <font>
      <sz val="12"/>
      <name val="Arial"/>
      <family val="2"/>
    </font>
    <font>
      <sz val="12"/>
      <name val="Tms Rmn"/>
    </font>
    <font>
      <sz val="10"/>
      <color indexed="8"/>
      <name val="Segoe UI"/>
      <family val="2"/>
    </font>
    <font>
      <sz val="10"/>
      <name val="Segoe UI"/>
      <family val="2"/>
    </font>
    <font>
      <sz val="10"/>
      <color theme="1"/>
      <name val="Segoe UI"/>
      <family val="2"/>
    </font>
    <font>
      <sz val="11"/>
      <color theme="1"/>
      <name val="Calibri"/>
      <family val="2"/>
      <scheme val="minor"/>
    </font>
    <font>
      <b/>
      <sz val="11"/>
      <color indexed="18"/>
      <name val="Arial"/>
      <family val="2"/>
    </font>
    <font>
      <b/>
      <i/>
      <sz val="11"/>
      <color indexed="18"/>
      <name val="Arial"/>
      <family val="2"/>
    </font>
    <font>
      <sz val="9"/>
      <name val="Arial"/>
      <family val="2"/>
    </font>
    <font>
      <sz val="12"/>
      <color indexed="9"/>
      <name val="MS Sans Serif"/>
      <family val="2"/>
    </font>
    <font>
      <sz val="11"/>
      <color indexed="9"/>
      <name val="Arial"/>
      <family val="2"/>
    </font>
    <font>
      <sz val="11"/>
      <name val="Arial"/>
      <family val="2"/>
    </font>
    <font>
      <b/>
      <sz val="11"/>
      <color indexed="9"/>
      <name val="Arial"/>
      <family val="2"/>
    </font>
    <font>
      <b/>
      <sz val="11"/>
      <color indexed="18"/>
      <name val="Arial Narrow"/>
      <family val="2"/>
    </font>
    <font>
      <b/>
      <sz val="11"/>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11"/>
      <color indexed="56"/>
      <name val="Arial"/>
      <family val="2"/>
    </font>
    <font>
      <i/>
      <sz val="11"/>
      <color indexed="56"/>
      <name val="Arial"/>
      <family val="2"/>
    </font>
    <font>
      <b/>
      <sz val="11"/>
      <color indexed="56"/>
      <name val="Arial"/>
      <family val="2"/>
    </font>
    <font>
      <b/>
      <i/>
      <sz val="11"/>
      <color indexed="56"/>
      <name val="Arial"/>
      <family val="2"/>
    </font>
    <font>
      <sz val="18"/>
      <color indexed="18"/>
      <name val="Arial"/>
      <family val="2"/>
    </font>
    <font>
      <sz val="11"/>
      <color indexed="10"/>
      <name val="Arial"/>
      <family val="2"/>
    </font>
    <font>
      <b/>
      <sz val="18"/>
      <color indexed="8"/>
      <name val="Cambria"/>
      <family val="1"/>
    </font>
    <font>
      <b/>
      <sz val="10"/>
      <name val="Times New Roman"/>
      <family val="1"/>
    </font>
    <font>
      <b/>
      <i/>
      <sz val="10"/>
      <name val="Times New Roman"/>
      <family val="1"/>
    </font>
    <font>
      <vertAlign val="superscript"/>
      <sz val="9"/>
      <color indexed="8"/>
      <name val="Times New Roman"/>
      <family val="1"/>
    </font>
    <font>
      <sz val="9"/>
      <color indexed="8"/>
      <name val="Times New Roman"/>
      <family val="1"/>
    </font>
    <font>
      <sz val="12"/>
      <name val="Journal"/>
    </font>
    <font>
      <sz val="10"/>
      <name val="Tahoma"/>
      <family val="2"/>
      <charset val="204"/>
    </font>
    <font>
      <sz val="10"/>
      <name val="Petersburg"/>
    </font>
    <font>
      <sz val="10"/>
      <name val="Times New Roman"/>
      <family val="1"/>
      <charset val="204"/>
    </font>
    <font>
      <u/>
      <sz val="11"/>
      <color theme="10"/>
      <name val="Calibri"/>
      <family val="2"/>
      <charset val="204"/>
      <scheme val="minor"/>
    </font>
    <font>
      <u/>
      <sz val="11"/>
      <color theme="10"/>
      <name val="Times New Roman"/>
      <family val="1"/>
      <charset val="204"/>
    </font>
    <font>
      <sz val="11"/>
      <color theme="1"/>
      <name val="Times New Roman"/>
      <family val="1"/>
      <charset val="204"/>
    </font>
    <font>
      <b/>
      <i/>
      <u/>
      <sz val="10"/>
      <color rgb="FFFF0000"/>
      <name val="Arial"/>
      <family val="2"/>
      <charset val="204"/>
    </font>
    <font>
      <b/>
      <i/>
      <u/>
      <sz val="11"/>
      <color rgb="FFFF0000"/>
      <name val="Times New Roman"/>
      <family val="1"/>
      <charset val="204"/>
    </font>
    <font>
      <b/>
      <i/>
      <u/>
      <sz val="11"/>
      <color rgb="FFFF0000"/>
      <name val="Arial"/>
      <family val="2"/>
      <charset val="204"/>
    </font>
    <font>
      <sz val="11"/>
      <name val="Times New Roman"/>
      <family val="1"/>
      <charset val="204"/>
    </font>
    <font>
      <b/>
      <sz val="14"/>
      <name val="Times New Roman"/>
      <family val="1"/>
      <charset val="204"/>
    </font>
    <font>
      <u/>
      <sz val="14"/>
      <name val="Times New Roman"/>
      <family val="1"/>
      <charset val="204"/>
    </font>
    <font>
      <b/>
      <sz val="24"/>
      <name val="Times New Roman"/>
      <family val="1"/>
      <charset val="204"/>
    </font>
    <font>
      <sz val="10"/>
      <color theme="0"/>
      <name val="Arial Cyr"/>
      <charset val="204"/>
    </font>
    <font>
      <u/>
      <sz val="12"/>
      <color theme="10"/>
      <name val="Times New Roman"/>
      <family val="1"/>
      <charset val="204"/>
    </font>
    <font>
      <b/>
      <sz val="22"/>
      <name val="Times New Roman"/>
      <family val="1"/>
      <charset val="204"/>
    </font>
    <font>
      <sz val="12"/>
      <name val="Arial Cyr"/>
      <charset val="204"/>
    </font>
    <font>
      <sz val="10"/>
      <color theme="0"/>
      <name val="Times New Roman"/>
      <family val="1"/>
      <charset val="204"/>
    </font>
    <font>
      <sz val="10"/>
      <color theme="1"/>
      <name val="Times New Roman"/>
      <family val="2"/>
      <charset val="204"/>
    </font>
    <font>
      <sz val="10"/>
      <color theme="1"/>
      <name val="Times New Roman"/>
      <family val="1"/>
      <charset val="204"/>
    </font>
    <font>
      <sz val="9"/>
      <color theme="1"/>
      <name val="Calibri"/>
      <family val="2"/>
      <charset val="204"/>
      <scheme val="minor"/>
    </font>
    <font>
      <b/>
      <sz val="10"/>
      <color rgb="FF000000"/>
      <name val="Verdana"/>
      <family val="2"/>
      <charset val="204"/>
    </font>
    <font>
      <i/>
      <sz val="10"/>
      <name val="Times New Roman"/>
      <family val="1"/>
      <charset val="204"/>
    </font>
    <font>
      <sz val="10"/>
      <name val="Verdana"/>
      <family val="2"/>
      <charset val="204"/>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21"/>
        <bgColor indexed="64"/>
      </patternFill>
    </fill>
    <fill>
      <patternFill patternType="lightUp">
        <fgColor indexed="54"/>
        <bgColor indexed="41"/>
      </patternFill>
    </fill>
    <fill>
      <patternFill patternType="solid">
        <fgColor indexed="26"/>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C4D79B"/>
        <bgColor indexed="64"/>
      </patternFill>
    </fill>
  </fills>
  <borders count="42">
    <border>
      <left/>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style="double">
        <color indexed="8"/>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
      <left/>
      <right/>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ck">
        <color indexed="44"/>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right/>
      <top/>
      <bottom style="thick">
        <color rgb="FF005B2B"/>
      </bottom>
      <diagonal/>
    </border>
    <border>
      <left style="thick">
        <color rgb="FF005B2B"/>
      </left>
      <right/>
      <top style="thick">
        <color rgb="FF005B2B"/>
      </top>
      <bottom/>
      <diagonal/>
    </border>
    <border>
      <left style="thick">
        <color rgb="FF005B2B"/>
      </left>
      <right/>
      <top/>
      <bottom/>
      <diagonal/>
    </border>
    <border>
      <left style="thick">
        <color rgb="FF005B2B"/>
      </left>
      <right/>
      <top/>
      <bottom style="thick">
        <color rgb="FF005B2B"/>
      </bottom>
      <diagonal/>
    </border>
    <border>
      <left/>
      <right style="thick">
        <color rgb="FF005B2B"/>
      </right>
      <top style="thick">
        <color rgb="FF005B2B"/>
      </top>
      <bottom/>
      <diagonal/>
    </border>
    <border>
      <left/>
      <right style="thick">
        <color rgb="FF005B2B"/>
      </right>
      <top/>
      <bottom style="thick">
        <color rgb="FF005B2B"/>
      </bottom>
      <diagonal/>
    </border>
    <border>
      <left/>
      <right style="thick">
        <color rgb="FF005B2B"/>
      </right>
      <top/>
      <bottom/>
      <diagonal/>
    </border>
    <border>
      <left/>
      <right/>
      <top style="thick">
        <color rgb="FF005B2B"/>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diagonal/>
    </border>
  </borders>
  <cellStyleXfs count="1831">
    <xf numFmtId="0" fontId="0" fillId="0" borderId="0"/>
    <xf numFmtId="179" fontId="49" fillId="0" borderId="0" applyFont="0" applyFill="0" applyBorder="0" applyAlignment="0" applyProtection="0"/>
    <xf numFmtId="179" fontId="49" fillId="0" borderId="0" applyFont="0" applyFill="0" applyBorder="0" applyAlignment="0" applyProtection="0"/>
    <xf numFmtId="179" fontId="49" fillId="0" borderId="0" applyFont="0" applyFill="0" applyBorder="0" applyAlignment="0" applyProtection="0"/>
    <xf numFmtId="179" fontId="49" fillId="0" borderId="0" applyFont="0" applyFill="0" applyBorder="0" applyAlignment="0" applyProtection="0"/>
    <xf numFmtId="179" fontId="49" fillId="0" borderId="0" applyFont="0" applyFill="0" applyBorder="0" applyAlignment="0" applyProtection="0"/>
    <xf numFmtId="179" fontId="49" fillId="0" borderId="0" applyFont="0" applyFill="0" applyBorder="0" applyAlignment="0" applyProtection="0"/>
    <xf numFmtId="179" fontId="49" fillId="0" borderId="0" applyFont="0" applyFill="0" applyBorder="0" applyAlignment="0" applyProtection="0"/>
    <xf numFmtId="179" fontId="49" fillId="0" borderId="0" applyFont="0" applyFill="0" applyBorder="0" applyAlignment="0" applyProtection="0"/>
    <xf numFmtId="179" fontId="49" fillId="0" borderId="0" applyFont="0" applyFill="0" applyBorder="0" applyAlignment="0" applyProtection="0"/>
    <xf numFmtId="179" fontId="49" fillId="0" borderId="0" applyFont="0" applyFill="0" applyBorder="0" applyAlignment="0" applyProtection="0"/>
    <xf numFmtId="49" fontId="23" fillId="0" borderId="0">
      <alignment horizontal="centerContinuous" vertical="top" wrapText="1"/>
    </xf>
    <xf numFmtId="180" fontId="49" fillId="0" borderId="0" applyFont="0" applyFill="0" applyBorder="0" applyAlignment="0" applyProtection="0"/>
    <xf numFmtId="180" fontId="49" fillId="0" borderId="0" applyFont="0" applyFill="0" applyBorder="0" applyAlignment="0" applyProtection="0"/>
    <xf numFmtId="180" fontId="49" fillId="0" borderId="0" applyFont="0" applyFill="0" applyBorder="0" applyAlignment="0" applyProtection="0"/>
    <xf numFmtId="180" fontId="49" fillId="0" borderId="0" applyFont="0" applyFill="0" applyBorder="0" applyAlignment="0" applyProtection="0"/>
    <xf numFmtId="180" fontId="49" fillId="0" borderId="0" applyFont="0" applyFill="0" applyBorder="0" applyAlignment="0" applyProtection="0"/>
    <xf numFmtId="180" fontId="49" fillId="0" borderId="0" applyFont="0" applyFill="0" applyBorder="0" applyAlignment="0" applyProtection="0"/>
    <xf numFmtId="180" fontId="49" fillId="0" borderId="0" applyFont="0" applyFill="0" applyBorder="0" applyAlignment="0" applyProtection="0"/>
    <xf numFmtId="180" fontId="49" fillId="0" borderId="0" applyFont="0" applyFill="0" applyBorder="0" applyAlignment="0" applyProtection="0"/>
    <xf numFmtId="180" fontId="49" fillId="0" borderId="0" applyFont="0" applyFill="0" applyBorder="0" applyAlignment="0" applyProtection="0"/>
    <xf numFmtId="180" fontId="49" fillId="0" borderId="0" applyFont="0" applyFill="0" applyBorder="0" applyAlignment="0" applyProtection="0"/>
    <xf numFmtId="0" fontId="31"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31"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31"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31"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31"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31"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6" borderId="0" applyNumberFormat="0" applyBorder="0" applyAlignment="0" applyProtection="0"/>
    <xf numFmtId="0" fontId="31" fillId="10" borderId="0" applyNumberFormat="0" applyBorder="0" applyAlignment="0" applyProtection="0"/>
    <xf numFmtId="0" fontId="31" fillId="2"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181" fontId="50" fillId="0" borderId="0" applyFont="0" applyFill="0" applyBorder="0" applyAlignment="0" applyProtection="0"/>
    <xf numFmtId="182" fontId="50" fillId="0" borderId="0" applyFont="0" applyFill="0" applyBorder="0" applyAlignment="0" applyProtection="0"/>
    <xf numFmtId="0" fontId="31"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31"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31"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31"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31"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31"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3" borderId="0" applyNumberFormat="0" applyBorder="0" applyAlignment="0" applyProtection="0"/>
    <xf numFmtId="0" fontId="31" fillId="6" borderId="0" applyNumberFormat="0" applyBorder="0" applyAlignment="0" applyProtection="0"/>
    <xf numFmtId="0" fontId="31" fillId="10"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1"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12" borderId="0" applyNumberFormat="0" applyBorder="0" applyAlignment="0" applyProtection="0"/>
    <xf numFmtId="183" fontId="49" fillId="0" borderId="0" applyFont="0" applyFill="0" applyBorder="0" applyAlignment="0" applyProtection="0"/>
    <xf numFmtId="0" fontId="32"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32"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32"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32"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32"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32"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32" fillId="6" borderId="0" applyNumberFormat="0" applyBorder="0" applyAlignment="0" applyProtection="0"/>
    <xf numFmtId="0" fontId="32" fillId="18"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6"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4" borderId="0" applyNumberFormat="0" applyBorder="0" applyAlignment="0" applyProtection="0"/>
    <xf numFmtId="0" fontId="32" fillId="9"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32"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32"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32"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32"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32"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2" fillId="0" borderId="1">
      <protection hidden="1"/>
    </xf>
    <xf numFmtId="0" fontId="53" fillId="22" borderId="1" applyNumberFormat="0" applyFont="0" applyBorder="0" applyAlignment="0" applyProtection="0">
      <protection hidden="1"/>
    </xf>
    <xf numFmtId="0" fontId="54" fillId="0" borderId="1">
      <protection hidden="1"/>
    </xf>
    <xf numFmtId="0" fontId="43"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35"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7" fillId="0" borderId="3" applyNumberFormat="0" applyFont="0" applyFill="0" applyAlignment="0" applyProtection="0"/>
    <xf numFmtId="0" fontId="40"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1" fontId="59" fillId="24" borderId="5">
      <alignment horizontal="right" vertical="center"/>
    </xf>
    <xf numFmtId="0" fontId="60" fillId="24" borderId="5">
      <alignment horizontal="right" vertical="center"/>
    </xf>
    <xf numFmtId="0" fontId="50" fillId="24" borderId="6"/>
    <xf numFmtId="0" fontId="59" fillId="25" borderId="5">
      <alignment horizontal="center" vertical="center"/>
    </xf>
    <xf numFmtId="1" fontId="59" fillId="24" borderId="5">
      <alignment horizontal="right" vertical="center"/>
    </xf>
    <xf numFmtId="0" fontId="50" fillId="24" borderId="0"/>
    <xf numFmtId="0" fontId="50" fillId="24" borderId="0"/>
    <xf numFmtId="0" fontId="61" fillId="24" borderId="5">
      <alignment horizontal="left" vertical="center"/>
    </xf>
    <xf numFmtId="0" fontId="61" fillId="24" borderId="7">
      <alignment vertical="center"/>
    </xf>
    <xf numFmtId="0" fontId="62" fillId="24" borderId="8">
      <alignment vertical="center"/>
    </xf>
    <xf numFmtId="0" fontId="61" fillId="24" borderId="5"/>
    <xf numFmtId="0" fontId="60" fillId="24" borderId="5">
      <alignment horizontal="right" vertical="center"/>
    </xf>
    <xf numFmtId="0" fontId="63" fillId="26" borderId="5">
      <alignment horizontal="left" vertical="center"/>
    </xf>
    <xf numFmtId="0" fontId="63" fillId="26" borderId="5">
      <alignment horizontal="left" vertical="center"/>
    </xf>
    <xf numFmtId="0" fontId="12" fillId="24" borderId="5">
      <alignment horizontal="left" vertical="center"/>
    </xf>
    <xf numFmtId="0" fontId="64" fillId="24" borderId="6"/>
    <xf numFmtId="0" fontId="59" fillId="25" borderId="5">
      <alignment horizontal="left" vertical="center"/>
    </xf>
    <xf numFmtId="184" fontId="65" fillId="0" borderId="0"/>
    <xf numFmtId="184" fontId="65" fillId="0" borderId="0"/>
    <xf numFmtId="184" fontId="65" fillId="0" borderId="0"/>
    <xf numFmtId="184" fontId="65" fillId="0" borderId="0"/>
    <xf numFmtId="184" fontId="65" fillId="0" borderId="0"/>
    <xf numFmtId="184" fontId="65" fillId="0" borderId="0"/>
    <xf numFmtId="184" fontId="65" fillId="0" borderId="0"/>
    <xf numFmtId="184" fontId="65" fillId="0" borderId="0"/>
    <xf numFmtId="38" fontId="6" fillId="0" borderId="0" applyFont="0" applyFill="0" applyBorder="0" applyAlignment="0" applyProtection="0"/>
    <xf numFmtId="185" fontId="66" fillId="0" borderId="0" applyFont="0" applyFill="0" applyBorder="0" applyAlignment="0" applyProtection="0"/>
    <xf numFmtId="169" fontId="12" fillId="0" borderId="0" applyFont="0" applyFill="0" applyBorder="0" applyAlignment="0" applyProtection="0"/>
    <xf numFmtId="203" fontId="111" fillId="0" borderId="0" applyFont="0" applyFill="0" applyBorder="0" applyAlignment="0" applyProtection="0"/>
    <xf numFmtId="167" fontId="12" fillId="0" borderId="0" applyFont="0" applyFill="0" applyBorder="0" applyAlignment="0" applyProtection="0"/>
    <xf numFmtId="173" fontId="50" fillId="0" borderId="0" applyFont="0" applyFill="0" applyBorder="0" applyAlignment="0" applyProtection="0"/>
    <xf numFmtId="173" fontId="28" fillId="0" borderId="0" applyFont="0" applyFill="0" applyBorder="0" applyAlignment="0" applyProtection="0"/>
    <xf numFmtId="173" fontId="28" fillId="0" borderId="0" applyFont="0" applyFill="0" applyBorder="0" applyAlignment="0" applyProtection="0"/>
    <xf numFmtId="173" fontId="28" fillId="0" borderId="0" applyFont="0" applyFill="0" applyBorder="0" applyAlignment="0" applyProtection="0"/>
    <xf numFmtId="168" fontId="66" fillId="0" borderId="0" applyFont="0" applyFill="0" applyBorder="0" applyAlignment="0" applyProtection="0"/>
    <xf numFmtId="178" fontId="67" fillId="0" borderId="0">
      <alignment horizontal="right" vertical="top"/>
    </xf>
    <xf numFmtId="205" fontId="111" fillId="0" borderId="0" applyFont="0" applyFill="0" applyBorder="0" applyAlignment="0" applyProtection="0"/>
    <xf numFmtId="3" fontId="68" fillId="0" borderId="0" applyFont="0" applyFill="0" applyBorder="0" applyAlignment="0" applyProtection="0"/>
    <xf numFmtId="0" fontId="69" fillId="0" borderId="0"/>
    <xf numFmtId="3" fontId="50" fillId="0" borderId="0" applyFill="0" applyBorder="0" applyAlignment="0" applyProtection="0"/>
    <xf numFmtId="0" fontId="70" fillId="0" borderId="0"/>
    <xf numFmtId="0" fontId="70" fillId="0" borderId="0"/>
    <xf numFmtId="172" fontId="6" fillId="0" borderId="0" applyFont="0" applyFill="0" applyBorder="0" applyAlignment="0" applyProtection="0"/>
    <xf numFmtId="204" fontId="111" fillId="0" borderId="0" applyFont="0" applyFill="0" applyBorder="0" applyAlignment="0" applyProtection="0"/>
    <xf numFmtId="186" fontId="68" fillId="0" borderId="0" applyFont="0" applyFill="0" applyBorder="0" applyAlignment="0" applyProtection="0"/>
    <xf numFmtId="175" fontId="7" fillId="0" borderId="0">
      <protection locked="0"/>
    </xf>
    <xf numFmtId="0" fontId="57" fillId="0" borderId="0" applyFont="0" applyFill="0" applyBorder="0" applyAlignment="0" applyProtection="0"/>
    <xf numFmtId="187" fontId="71" fillId="0" borderId="0" applyFont="0" applyFill="0" applyBorder="0" applyAlignment="0" applyProtection="0"/>
    <xf numFmtId="0" fontId="44"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88" fontId="73" fillId="0" borderId="0" applyFont="0" applyFill="0" applyBorder="0" applyAlignment="0" applyProtection="0"/>
    <xf numFmtId="189" fontId="73" fillId="0" borderId="0" applyFont="0" applyFill="0" applyBorder="0" applyAlignment="0" applyProtection="0"/>
    <xf numFmtId="0" fontId="74" fillId="0" borderId="0">
      <protection locked="0"/>
    </xf>
    <xf numFmtId="0" fontId="74" fillId="0" borderId="0">
      <protection locked="0"/>
    </xf>
    <xf numFmtId="0" fontId="75" fillId="0" borderId="0">
      <protection locked="0"/>
    </xf>
    <xf numFmtId="0" fontId="74" fillId="0" borderId="0">
      <protection locked="0"/>
    </xf>
    <xf numFmtId="0" fontId="76" fillId="0" borderId="0"/>
    <xf numFmtId="0" fontId="74" fillId="0" borderId="0">
      <protection locked="0"/>
    </xf>
    <xf numFmtId="0" fontId="77" fillId="0" borderId="0"/>
    <xf numFmtId="0" fontId="74" fillId="0" borderId="0">
      <protection locked="0"/>
    </xf>
    <xf numFmtId="0" fontId="77" fillId="0" borderId="0"/>
    <xf numFmtId="0" fontId="75" fillId="0" borderId="0">
      <protection locked="0"/>
    </xf>
    <xf numFmtId="0" fontId="77" fillId="0" borderId="0"/>
    <xf numFmtId="3" fontId="57" fillId="0" borderId="0" applyFont="0" applyFill="0" applyBorder="0" applyAlignment="0" applyProtection="0"/>
    <xf numFmtId="3" fontId="57" fillId="0" borderId="0" applyFont="0" applyFill="0" applyBorder="0" applyAlignment="0" applyProtection="0"/>
    <xf numFmtId="175" fontId="7" fillId="0" borderId="0">
      <protection locked="0"/>
    </xf>
    <xf numFmtId="0" fontId="77" fillId="0" borderId="0"/>
    <xf numFmtId="0" fontId="78" fillId="0" borderId="0"/>
    <xf numFmtId="0" fontId="77" fillId="0" borderId="0"/>
    <xf numFmtId="0" fontId="69" fillId="0" borderId="0"/>
    <xf numFmtId="0" fontId="47"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38" fontId="80" fillId="25" borderId="0" applyNumberFormat="0" applyBorder="0" applyAlignment="0" applyProtection="0"/>
    <xf numFmtId="0" fontId="36"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37"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38"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38"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75" fontId="8" fillId="0" borderId="0">
      <protection locked="0"/>
    </xf>
    <xf numFmtId="175" fontId="8" fillId="0" borderId="0">
      <protection locked="0"/>
    </xf>
    <xf numFmtId="0" fontId="84"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applyNumberFormat="0" applyFill="0" applyBorder="0" applyAlignment="0" applyProtection="0"/>
    <xf numFmtId="0" fontId="9" fillId="0" borderId="0"/>
    <xf numFmtId="0" fontId="12" fillId="0" borderId="0"/>
    <xf numFmtId="190" fontId="50" fillId="0" borderId="0" applyFont="0" applyFill="0" applyBorder="0" applyAlignment="0" applyProtection="0"/>
    <xf numFmtId="191" fontId="50" fillId="0" borderId="0" applyFont="0" applyFill="0" applyBorder="0" applyAlignment="0" applyProtection="0"/>
    <xf numFmtId="0" fontId="33" fillId="7" borderId="2" applyNumberFormat="0" applyAlignment="0" applyProtection="0"/>
    <xf numFmtId="10" fontId="80" fillId="24" borderId="5" applyNumberFormat="0" applyBorder="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74" fontId="88" fillId="0" borderId="0"/>
    <xf numFmtId="0" fontId="77" fillId="0" borderId="12"/>
    <xf numFmtId="0" fontId="45"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90" fillId="0" borderId="1">
      <alignment horizontal="left"/>
      <protection locked="0"/>
    </xf>
    <xf numFmtId="0" fontId="91" fillId="0" borderId="0" applyNumberFormat="0" applyFill="0" applyBorder="0" applyAlignment="0" applyProtection="0">
      <alignment vertical="top"/>
      <protection locked="0"/>
    </xf>
    <xf numFmtId="192" fontId="57" fillId="0" borderId="0" applyFont="0" applyFill="0" applyBorder="0" applyAlignment="0" applyProtection="0"/>
    <xf numFmtId="185" fontId="66" fillId="0" borderId="0" applyFont="0" applyFill="0" applyBorder="0" applyAlignment="0" applyProtection="0"/>
    <xf numFmtId="173" fontId="66" fillId="0" borderId="0" applyFont="0" applyFill="0" applyBorder="0" applyAlignment="0" applyProtection="0"/>
    <xf numFmtId="193" fontId="57" fillId="0" borderId="0" applyFont="0" applyFill="0" applyBorder="0" applyAlignment="0" applyProtection="0"/>
    <xf numFmtId="194" fontId="66" fillId="0" borderId="0" applyFont="0" applyFill="0" applyBorder="0" applyAlignment="0" applyProtection="0"/>
    <xf numFmtId="195" fontId="66" fillId="0" borderId="0" applyFont="0" applyFill="0" applyBorder="0" applyAlignment="0" applyProtection="0"/>
    <xf numFmtId="0" fontId="92" fillId="0" borderId="0"/>
    <xf numFmtId="0" fontId="42"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24" fillId="0" borderId="0" applyNumberFormat="0" applyFill="0" applyBorder="0" applyAlignment="0" applyProtection="0"/>
    <xf numFmtId="0" fontId="94" fillId="0" borderId="0"/>
    <xf numFmtId="0" fontId="20" fillId="0" borderId="0"/>
    <xf numFmtId="0" fontId="20" fillId="0" borderId="0"/>
    <xf numFmtId="0" fontId="70" fillId="0" borderId="0"/>
    <xf numFmtId="0" fontId="70" fillId="0" borderId="0"/>
    <xf numFmtId="0" fontId="70"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50" fillId="0" borderId="0"/>
    <xf numFmtId="0" fontId="50" fillId="0" borderId="0"/>
    <xf numFmtId="0" fontId="28" fillId="0" borderId="0"/>
    <xf numFmtId="0" fontId="28" fillId="0" borderId="0"/>
    <xf numFmtId="0" fontId="28" fillId="0" borderId="0"/>
    <xf numFmtId="0" fontId="28" fillId="0" borderId="0"/>
    <xf numFmtId="0" fontId="28" fillId="0" borderId="0"/>
    <xf numFmtId="0" fontId="28" fillId="0" borderId="0"/>
    <xf numFmtId="0" fontId="12" fillId="0" borderId="0"/>
    <xf numFmtId="0" fontId="50" fillId="0" borderId="0"/>
    <xf numFmtId="0" fontId="49" fillId="0" borderId="0"/>
    <xf numFmtId="0" fontId="1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50" fillId="0" borderId="0"/>
    <xf numFmtId="196" fontId="66" fillId="0" borderId="0" applyFill="0" applyBorder="0" applyAlignment="0" applyProtection="0">
      <alignment horizontal="right"/>
    </xf>
    <xf numFmtId="0" fontId="73" fillId="0" borderId="0"/>
    <xf numFmtId="177" fontId="29" fillId="0" borderId="0"/>
    <xf numFmtId="177" fontId="20" fillId="0" borderId="0"/>
    <xf numFmtId="0" fontId="95" fillId="0" borderId="0"/>
    <xf numFmtId="0" fontId="12" fillId="10" borderId="14" applyNumberFormat="0" applyFont="0" applyAlignment="0" applyProtection="0"/>
    <xf numFmtId="0" fontId="20" fillId="10" borderId="14" applyNumberFormat="0" applyFont="0" applyAlignment="0" applyProtection="0"/>
    <xf numFmtId="0" fontId="28"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49" fontId="96" fillId="0" borderId="0"/>
    <xf numFmtId="173" fontId="10" fillId="0" borderId="0" applyFont="0" applyFill="0" applyBorder="0" applyAlignment="0" applyProtection="0"/>
    <xf numFmtId="0" fontId="34"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197" fontId="73" fillId="0" borderId="0" applyFont="0" applyFill="0" applyBorder="0" applyAlignment="0" applyProtection="0"/>
    <xf numFmtId="198" fontId="73" fillId="0" borderId="0" applyFont="0" applyFill="0" applyBorder="0" applyAlignment="0" applyProtection="0"/>
    <xf numFmtId="0" fontId="69" fillId="0" borderId="0"/>
    <xf numFmtId="10" fontId="50" fillId="0" borderId="0" applyFont="0" applyFill="0" applyBorder="0" applyAlignment="0" applyProtection="0"/>
    <xf numFmtId="9" fontId="50"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199" fontId="50" fillId="0" borderId="0" applyFont="0" applyFill="0" applyBorder="0" applyAlignment="0" applyProtection="0"/>
    <xf numFmtId="200" fontId="49" fillId="0" borderId="0" applyFont="0" applyFill="0" applyBorder="0" applyAlignment="0" applyProtection="0"/>
    <xf numFmtId="201" fontId="49" fillId="0" borderId="0" applyFont="0" applyFill="0" applyBorder="0" applyAlignment="0" applyProtection="0"/>
    <xf numFmtId="2" fontId="57" fillId="0" borderId="0" applyFont="0" applyFill="0" applyBorder="0" applyAlignment="0" applyProtection="0"/>
    <xf numFmtId="202" fontId="66" fillId="0" borderId="0" applyFill="0" applyBorder="0" applyAlignment="0">
      <alignment horizontal="centerContinuous"/>
    </xf>
    <xf numFmtId="0" fontId="49" fillId="0" borderId="0"/>
    <xf numFmtId="0" fontId="98" fillId="0" borderId="1" applyNumberFormat="0" applyFill="0" applyBorder="0" applyAlignment="0" applyProtection="0">
      <protection hidden="1"/>
    </xf>
    <xf numFmtId="171" fontId="99" fillId="0" borderId="0"/>
    <xf numFmtId="0" fontId="100" fillId="0" borderId="0"/>
    <xf numFmtId="0" fontId="50" fillId="0" borderId="0" applyNumberFormat="0"/>
    <xf numFmtId="0" fontId="4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99" fillId="22" borderId="1"/>
    <xf numFmtId="175" fontId="7" fillId="0" borderId="16">
      <protection locked="0"/>
    </xf>
    <xf numFmtId="0" fontId="102" fillId="0" borderId="17" applyNumberFormat="0" applyFill="0" applyAlignment="0" applyProtection="0"/>
    <xf numFmtId="0" fontId="74" fillId="0" borderId="16">
      <protection locked="0"/>
    </xf>
    <xf numFmtId="0" fontId="92" fillId="0" borderId="0"/>
    <xf numFmtId="0" fontId="46"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171" fontId="106" fillId="0" borderId="0">
      <alignment horizontal="right"/>
    </xf>
    <xf numFmtId="0" fontId="32" fillId="27" borderId="0" applyNumberFormat="0" applyBorder="0" applyAlignment="0" applyProtection="0"/>
    <xf numFmtId="0" fontId="32" fillId="18" borderId="0" applyNumberFormat="0" applyBorder="0" applyAlignment="0" applyProtection="0"/>
    <xf numFmtId="0" fontId="32" fillId="12" borderId="0" applyNumberFormat="0" applyBorder="0" applyAlignment="0" applyProtection="0"/>
    <xf numFmtId="0" fontId="32" fillId="28"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3" fillId="7" borderId="2" applyNumberFormat="0" applyAlignment="0" applyProtection="0"/>
    <xf numFmtId="0" fontId="33" fillId="13" borderId="2" applyNumberFormat="0" applyAlignment="0" applyProtection="0"/>
    <xf numFmtId="0" fontId="34" fillId="29" borderId="15" applyNumberFormat="0" applyAlignment="0" applyProtection="0"/>
    <xf numFmtId="0" fontId="112" fillId="29" borderId="2" applyNumberFormat="0" applyAlignment="0" applyProtection="0"/>
    <xf numFmtId="0" fontId="107" fillId="0" borderId="0" applyProtection="0"/>
    <xf numFmtId="176" fontId="25" fillId="0" borderId="0" applyFont="0" applyFill="0" applyBorder="0" applyAlignment="0" applyProtection="0"/>
    <xf numFmtId="0" fontId="47" fillId="4" borderId="0" applyNumberFormat="0" applyBorder="0" applyAlignment="0" applyProtection="0"/>
    <xf numFmtId="0" fontId="23" fillId="0" borderId="18">
      <alignment horizontal="centerContinuous" vertical="top" wrapText="1"/>
    </xf>
    <xf numFmtId="0" fontId="113" fillId="0" borderId="19" applyNumberFormat="0" applyFill="0" applyAlignment="0" applyProtection="0"/>
    <xf numFmtId="0" fontId="114" fillId="0" borderId="20" applyNumberFormat="0" applyFill="0" applyAlignment="0" applyProtection="0"/>
    <xf numFmtId="0" fontId="115" fillId="0" borderId="21" applyNumberFormat="0" applyFill="0" applyAlignment="0" applyProtection="0"/>
    <xf numFmtId="0" fontId="115" fillId="0" borderId="0" applyNumberFormat="0" applyFill="0" applyBorder="0" applyAlignment="0" applyProtection="0"/>
    <xf numFmtId="0" fontId="108" fillId="0" borderId="0" applyProtection="0"/>
    <xf numFmtId="0" fontId="109" fillId="0" borderId="0" applyProtection="0"/>
    <xf numFmtId="0" fontId="24" fillId="0" borderId="0">
      <alignment wrapText="1"/>
    </xf>
    <xf numFmtId="0" fontId="45" fillId="0" borderId="13" applyNumberFormat="0" applyFill="0" applyAlignment="0" applyProtection="0"/>
    <xf numFmtId="0" fontId="39" fillId="0" borderId="22" applyNumberFormat="0" applyFill="0" applyAlignment="0" applyProtection="0"/>
    <xf numFmtId="0" fontId="107" fillId="0" borderId="16" applyProtection="0"/>
    <xf numFmtId="0" fontId="40" fillId="23" borderId="4" applyNumberFormat="0" applyAlignment="0" applyProtection="0"/>
    <xf numFmtId="0" fontId="40" fillId="23" borderId="4" applyNumberFormat="0" applyAlignment="0" applyProtection="0"/>
    <xf numFmtId="0" fontId="41" fillId="0" borderId="0" applyNumberFormat="0" applyFill="0" applyBorder="0" applyAlignment="0" applyProtection="0"/>
    <xf numFmtId="0" fontId="116" fillId="0" borderId="0" applyNumberFormat="0" applyFill="0" applyBorder="0" applyAlignment="0" applyProtection="0"/>
    <xf numFmtId="0" fontId="117" fillId="13" borderId="0" applyNumberFormat="0" applyBorder="0" applyAlignment="0" applyProtection="0"/>
    <xf numFmtId="0" fontId="35" fillId="22" borderId="2" applyNumberFormat="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0" borderId="0"/>
    <xf numFmtId="0" fontId="31" fillId="0" borderId="0"/>
    <xf numFmtId="0" fontId="31" fillId="0" borderId="0"/>
    <xf numFmtId="0" fontId="31" fillId="0" borderId="0"/>
    <xf numFmtId="0" fontId="3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18" fillId="0" borderId="0"/>
    <xf numFmtId="0" fontId="31" fillId="0" borderId="0"/>
    <xf numFmtId="0" fontId="24" fillId="0" borderId="0"/>
    <xf numFmtId="0" fontId="3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12"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48" fillId="0" borderId="0"/>
    <xf numFmtId="0" fontId="18" fillId="0" borderId="0"/>
    <xf numFmtId="0" fontId="24" fillId="0" borderId="0"/>
    <xf numFmtId="0" fontId="12" fillId="0" borderId="0"/>
    <xf numFmtId="0" fontId="12" fillId="0" borderId="0"/>
    <xf numFmtId="0" fontId="31" fillId="0" borderId="0"/>
    <xf numFmtId="0" fontId="48" fillId="0" borderId="0"/>
    <xf numFmtId="0" fontId="48" fillId="0" borderId="0"/>
    <xf numFmtId="0" fontId="12"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12"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24" fillId="0" borderId="0"/>
    <xf numFmtId="0" fontId="31" fillId="0" borderId="0"/>
    <xf numFmtId="0" fontId="31" fillId="0" borderId="0"/>
    <xf numFmtId="0" fontId="31" fillId="0" borderId="0"/>
    <xf numFmtId="0" fontId="12" fillId="0" borderId="0"/>
    <xf numFmtId="0" fontId="12" fillId="0" borderId="0"/>
    <xf numFmtId="0" fontId="39" fillId="0" borderId="17" applyNumberFormat="0" applyFill="0" applyAlignment="0" applyProtection="0"/>
    <xf numFmtId="0" fontId="43" fillId="5" borderId="0" applyNumberFormat="0" applyBorder="0" applyAlignment="0" applyProtection="0"/>
    <xf numFmtId="0" fontId="43" fillId="3" borderId="0" applyNumberFormat="0" applyBorder="0" applyAlignment="0" applyProtection="0"/>
    <xf numFmtId="0" fontId="44" fillId="0" borderId="0" applyNumberFormat="0" applyFill="0" applyBorder="0" applyAlignment="0" applyProtection="0"/>
    <xf numFmtId="0" fontId="111" fillId="10" borderId="14" applyNumberFormat="0" applyFont="0" applyAlignment="0" applyProtection="0"/>
    <xf numFmtId="0" fontId="31" fillId="10" borderId="14" applyNumberFormat="0" applyFont="0" applyAlignment="0" applyProtection="0"/>
    <xf numFmtId="0" fontId="12" fillId="10" borderId="1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1" fillId="0" borderId="0" applyFont="0" applyFill="0" applyBorder="0" applyAlignment="0" applyProtection="0"/>
    <xf numFmtId="0" fontId="34" fillId="22" borderId="15" applyNumberFormat="0" applyAlignment="0" applyProtection="0"/>
    <xf numFmtId="0" fontId="46" fillId="0" borderId="23" applyNumberFormat="0" applyFill="0" applyAlignment="0" applyProtection="0"/>
    <xf numFmtId="0" fontId="42" fillId="13" borderId="0" applyNumberFormat="0" applyBorder="0" applyAlignment="0" applyProtection="0"/>
    <xf numFmtId="0" fontId="29" fillId="0" borderId="0"/>
    <xf numFmtId="0" fontId="107" fillId="0" borderId="0"/>
    <xf numFmtId="0" fontId="46" fillId="0" borderId="0" applyNumberForma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2" fontId="107" fillId="0" borderId="0" applyProtection="0"/>
    <xf numFmtId="170" fontId="31" fillId="0" borderId="0" applyFont="0" applyFill="0" applyBorder="0" applyAlignment="0" applyProtection="0"/>
    <xf numFmtId="40" fontId="6" fillId="0" borderId="0" applyFont="0" applyFill="0" applyBorder="0" applyAlignment="0" applyProtection="0"/>
    <xf numFmtId="0" fontId="47" fillId="6" borderId="0" applyNumberFormat="0" applyBorder="0" applyAlignment="0" applyProtection="0"/>
    <xf numFmtId="49" fontId="23" fillId="0" borderId="5">
      <alignment horizontal="center" vertical="center" wrapText="1"/>
    </xf>
    <xf numFmtId="168" fontId="12" fillId="0" borderId="0" applyFont="0" applyFill="0" applyBorder="0" applyAlignment="0" applyProtection="0"/>
    <xf numFmtId="0" fontId="12" fillId="0" borderId="0"/>
    <xf numFmtId="0" fontId="3" fillId="0" borderId="0"/>
    <xf numFmtId="9" fontId="12" fillId="0" borderId="0" applyFon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0" fillId="0" borderId="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31" fillId="2"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7" borderId="0" applyNumberFormat="0" applyBorder="0" applyAlignment="0" applyProtection="0"/>
    <xf numFmtId="0" fontId="31" fillId="2" borderId="0" applyNumberFormat="0" applyBorder="0" applyAlignment="0" applyProtection="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181" fontId="49" fillId="0" borderId="0" applyFont="0" applyFill="0" applyBorder="0" applyAlignment="0" applyProtection="0"/>
    <xf numFmtId="181" fontId="66" fillId="0" borderId="0" applyFont="0" applyFill="0" applyBorder="0" applyAlignment="0" applyProtection="0"/>
    <xf numFmtId="182" fontId="49" fillId="0" borderId="0" applyFont="0" applyFill="0" applyBorder="0" applyAlignment="0" applyProtection="0"/>
    <xf numFmtId="182" fontId="66" fillId="0" borderId="0" applyFont="0" applyFill="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9" borderId="0" applyNumberFormat="0" applyBorder="0" applyAlignment="0" applyProtection="0"/>
    <xf numFmtId="0" fontId="31" fillId="11"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8"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1" borderId="0" applyNumberFormat="0" applyBorder="0" applyAlignment="0" applyProtection="0"/>
    <xf numFmtId="0" fontId="31" fillId="5" borderId="0" applyNumberFormat="0" applyBorder="0" applyAlignment="0" applyProtection="0"/>
    <xf numFmtId="0" fontId="31" fillId="8" borderId="0" applyNumberFormat="0" applyBorder="0" applyAlignment="0" applyProtection="0"/>
    <xf numFmtId="0" fontId="31" fillId="12"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9"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1"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9"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19"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5"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6"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0" fontId="55" fillId="3" borderId="0" applyNumberFormat="0" applyBorder="0" applyAlignment="0" applyProtection="0"/>
    <xf numFmtId="2" fontId="74" fillId="0" borderId="0">
      <protection locked="0"/>
    </xf>
    <xf numFmtId="2" fontId="75" fillId="0" borderId="0">
      <protection locked="0"/>
    </xf>
    <xf numFmtId="0" fontId="74" fillId="0" borderId="0">
      <protection locked="0"/>
    </xf>
    <xf numFmtId="0" fontId="74" fillId="0" borderId="0">
      <protection locked="0"/>
    </xf>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6" fillId="22" borderId="2"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0" fontId="58" fillId="23" borderId="4" applyNumberFormat="0" applyAlignment="0" applyProtection="0"/>
    <xf numFmtId="207" fontId="50" fillId="0" borderId="0"/>
    <xf numFmtId="0" fontId="120" fillId="24" borderId="5">
      <alignment horizontal="right" vertical="center"/>
    </xf>
    <xf numFmtId="0" fontId="60" fillId="24" borderId="5">
      <alignment horizontal="right" vertical="center"/>
    </xf>
    <xf numFmtId="0" fontId="50" fillId="24" borderId="6"/>
    <xf numFmtId="0" fontId="59" fillId="32" borderId="5">
      <alignment horizontal="center" vertical="center"/>
    </xf>
    <xf numFmtId="0" fontId="120" fillId="24" borderId="5">
      <alignment horizontal="right" vertical="center"/>
    </xf>
    <xf numFmtId="0" fontId="61" fillId="24" borderId="5">
      <alignment horizontal="left" vertical="center"/>
    </xf>
    <xf numFmtId="0" fontId="61" fillId="24" borderId="7">
      <alignment vertical="center"/>
    </xf>
    <xf numFmtId="0" fontId="62" fillId="24" borderId="8">
      <alignment vertical="center"/>
    </xf>
    <xf numFmtId="0" fontId="61" fillId="24" borderId="5"/>
    <xf numFmtId="0" fontId="60" fillId="24" borderId="5">
      <alignment horizontal="right" vertical="center"/>
    </xf>
    <xf numFmtId="0" fontId="63" fillId="26" borderId="5">
      <alignment horizontal="left" vertical="center"/>
    </xf>
    <xf numFmtId="0" fontId="63" fillId="26" borderId="5">
      <alignment horizontal="left" vertical="center"/>
    </xf>
    <xf numFmtId="0" fontId="121" fillId="24" borderId="5">
      <alignment horizontal="left" vertical="center"/>
    </xf>
    <xf numFmtId="0" fontId="64" fillId="24" borderId="6"/>
    <xf numFmtId="0" fontId="59" fillId="25" borderId="5">
      <alignment horizontal="left" vertical="center"/>
    </xf>
    <xf numFmtId="49" fontId="122" fillId="0" borderId="5">
      <alignment horizontal="center" vertical="center"/>
      <protection locked="0"/>
    </xf>
    <xf numFmtId="49" fontId="122" fillId="0" borderId="5">
      <alignment horizontal="center" vertical="center"/>
      <protection locked="0"/>
    </xf>
    <xf numFmtId="49" fontId="122" fillId="0" borderId="5">
      <alignment horizontal="center" vertical="center"/>
      <protection locked="0"/>
    </xf>
    <xf numFmtId="49" fontId="122" fillId="0" borderId="5">
      <alignment horizontal="center" vertical="center"/>
      <protection locked="0"/>
    </xf>
    <xf numFmtId="49" fontId="122" fillId="0" borderId="5">
      <alignment horizontal="center" vertical="center"/>
      <protection locked="0"/>
    </xf>
    <xf numFmtId="49" fontId="122" fillId="0" borderId="5">
      <alignment horizontal="center" vertical="center"/>
      <protection locked="0"/>
    </xf>
    <xf numFmtId="49" fontId="122" fillId="0" borderId="5">
      <alignment horizontal="center" vertical="center"/>
      <protection locked="0"/>
    </xf>
    <xf numFmtId="49" fontId="122" fillId="0" borderId="5">
      <alignment horizontal="center" vertical="center"/>
      <protection locked="0"/>
    </xf>
    <xf numFmtId="49" fontId="122" fillId="0" borderId="5">
      <alignment horizontal="center" vertical="center"/>
      <protection locked="0"/>
    </xf>
    <xf numFmtId="49" fontId="122" fillId="0" borderId="5">
      <alignment horizontal="center" vertical="center"/>
      <protection locked="0"/>
    </xf>
    <xf numFmtId="49" fontId="122" fillId="0" borderId="5">
      <alignment horizontal="center" vertical="center"/>
      <protection locked="0"/>
    </xf>
    <xf numFmtId="49" fontId="122" fillId="0" borderId="5">
      <alignment horizontal="center" vertical="center"/>
      <protection locked="0"/>
    </xf>
    <xf numFmtId="49" fontId="122" fillId="0" borderId="5">
      <alignment horizontal="center" vertical="center"/>
      <protection locked="0"/>
    </xf>
    <xf numFmtId="173" fontId="28" fillId="0" borderId="0" applyFont="0" applyFill="0" applyBorder="0" applyAlignment="0" applyProtection="0"/>
    <xf numFmtId="170" fontId="12" fillId="0" borderId="0" applyFont="0" applyFill="0" applyBorder="0" applyAlignment="0" applyProtection="0"/>
    <xf numFmtId="173" fontId="66" fillId="0" borderId="0" applyFont="0" applyFill="0" applyBorder="0" applyAlignment="0" applyProtection="0"/>
    <xf numFmtId="173" fontId="66" fillId="0" borderId="0" applyFont="0" applyFill="0" applyBorder="0" applyAlignment="0" applyProtection="0"/>
    <xf numFmtId="173" fontId="66" fillId="0" borderId="0" applyFont="0" applyFill="0" applyBorder="0" applyAlignment="0" applyProtection="0"/>
    <xf numFmtId="173" fontId="66" fillId="0" borderId="0" applyFont="0" applyFill="0" applyBorder="0" applyAlignment="0" applyProtection="0"/>
    <xf numFmtId="173" fontId="66" fillId="0" borderId="0" applyFont="0" applyFill="0" applyBorder="0" applyAlignment="0" applyProtection="0"/>
    <xf numFmtId="173" fontId="66" fillId="0" borderId="0" applyFont="0" applyFill="0" applyBorder="0" applyAlignment="0" applyProtection="0"/>
    <xf numFmtId="173" fontId="66" fillId="0" borderId="0" applyFont="0" applyFill="0" applyBorder="0" applyAlignment="0" applyProtection="0"/>
    <xf numFmtId="173" fontId="66" fillId="0" borderId="0" applyFont="0" applyFill="0" applyBorder="0" applyAlignment="0" applyProtection="0"/>
    <xf numFmtId="3" fontId="50" fillId="0" borderId="0" applyFont="0" applyFill="0" applyBorder="0" applyAlignment="0" applyProtection="0"/>
    <xf numFmtId="3" fontId="50" fillId="0" borderId="0" applyFont="0" applyFill="0" applyBorder="0" applyAlignment="0" applyProtection="0"/>
    <xf numFmtId="3" fontId="50" fillId="0" borderId="0" applyFont="0" applyFill="0" applyBorder="0" applyAlignment="0" applyProtection="0"/>
    <xf numFmtId="3" fontId="50" fillId="0" borderId="0" applyFont="0" applyFill="0" applyBorder="0" applyAlignment="0" applyProtection="0"/>
    <xf numFmtId="3" fontId="50" fillId="0" borderId="0" applyFont="0" applyFill="0" applyBorder="0" applyAlignment="0" applyProtection="0"/>
    <xf numFmtId="3" fontId="50" fillId="0" borderId="0" applyFont="0" applyFill="0" applyBorder="0" applyAlignment="0" applyProtection="0"/>
    <xf numFmtId="3" fontId="50" fillId="0" borderId="0" applyFont="0" applyFill="0" applyBorder="0" applyAlignment="0" applyProtection="0"/>
    <xf numFmtId="193" fontId="50" fillId="0" borderId="0" applyFont="0" applyFill="0" applyBorder="0" applyAlignment="0" applyProtection="0"/>
    <xf numFmtId="2" fontId="74" fillId="0" borderId="0">
      <protection locked="0"/>
    </xf>
    <xf numFmtId="0" fontId="50" fillId="0" borderId="0" applyFont="0" applyFill="0" applyBorder="0" applyAlignment="0" applyProtection="0"/>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49" fontId="24" fillId="0" borderId="5">
      <alignment horizontal="left" vertical="center"/>
      <protection locked="0"/>
    </xf>
    <xf numFmtId="171" fontId="123" fillId="0" borderId="0"/>
    <xf numFmtId="208" fontId="50" fillId="0" borderId="0" applyFont="0" applyFill="0" applyBorder="0" applyAlignment="0" applyProtection="0"/>
    <xf numFmtId="177" fontId="78" fillId="0" borderId="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174" fontId="50" fillId="0" borderId="0" applyFont="0" applyFill="0" applyBorder="0" applyAlignment="0" applyProtection="0"/>
    <xf numFmtId="0" fontId="76" fillId="0" borderId="0"/>
    <xf numFmtId="174" fontId="50" fillId="0" borderId="0" applyFont="0" applyFill="0" applyBorder="0" applyAlignment="0" applyProtection="0"/>
    <xf numFmtId="0" fontId="77" fillId="0" borderId="0"/>
    <xf numFmtId="174" fontId="50" fillId="0" borderId="0" applyFont="0" applyFill="0" applyBorder="0" applyAlignment="0" applyProtection="0"/>
    <xf numFmtId="0" fontId="77" fillId="0" borderId="0"/>
    <xf numFmtId="174" fontId="50" fillId="0" borderId="0" applyFont="0" applyFill="0" applyBorder="0" applyAlignment="0" applyProtection="0"/>
    <xf numFmtId="0" fontId="77" fillId="0" borderId="0"/>
    <xf numFmtId="174" fontId="50" fillId="0" borderId="0" applyFont="0" applyFill="0" applyBorder="0" applyAlignment="0" applyProtection="0"/>
    <xf numFmtId="0" fontId="73" fillId="0" borderId="0"/>
    <xf numFmtId="0" fontId="74" fillId="0" borderId="0">
      <protection locked="0"/>
    </xf>
    <xf numFmtId="209" fontId="74" fillId="0" borderId="0">
      <protection locked="0"/>
    </xf>
    <xf numFmtId="2" fontId="50" fillId="0" borderId="0" applyFont="0" applyFill="0" applyBorder="0" applyAlignment="0" applyProtection="0"/>
    <xf numFmtId="0" fontId="77" fillId="0" borderId="0"/>
    <xf numFmtId="0" fontId="78" fillId="0" borderId="0"/>
    <xf numFmtId="0" fontId="77" fillId="0" borderId="0"/>
    <xf numFmtId="209" fontId="74" fillId="0" borderId="0">
      <protection locked="0"/>
    </xf>
    <xf numFmtId="210" fontId="124" fillId="0" borderId="0" applyAlignment="0">
      <alignment wrapText="1"/>
    </xf>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79" fillId="4" borderId="0" applyNumberFormat="0" applyBorder="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1" fillId="0" borderId="9"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2" fillId="0" borderId="10"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11" applyNumberFormat="0" applyFill="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211" fontId="125" fillId="0" borderId="0">
      <protection locked="0"/>
    </xf>
    <xf numFmtId="211" fontId="125" fillId="0" borderId="0">
      <protection locked="0"/>
    </xf>
    <xf numFmtId="0" fontId="126"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9"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130" fillId="0" borderId="0" applyNumberFormat="0" applyFill="0" applyBorder="0" applyAlignment="0" applyProtection="0">
      <alignment vertical="top"/>
      <protection locked="0"/>
    </xf>
    <xf numFmtId="0" fontId="131" fillId="0" borderId="0" applyNumberFormat="0" applyFill="0" applyBorder="0" applyAlignment="0" applyProtection="0">
      <alignment vertical="top"/>
      <protection locked="0"/>
    </xf>
    <xf numFmtId="174" fontId="49" fillId="0" borderId="0" applyFont="0" applyFill="0" applyBorder="0" applyAlignment="0" applyProtection="0"/>
    <xf numFmtId="174" fontId="66" fillId="0" borderId="0" applyFont="0" applyFill="0" applyBorder="0" applyAlignment="0" applyProtection="0"/>
    <xf numFmtId="3" fontId="49" fillId="0" borderId="0" applyFont="0" applyFill="0" applyBorder="0" applyAlignment="0" applyProtection="0"/>
    <xf numFmtId="3" fontId="66" fillId="0" borderId="0" applyFont="0" applyFill="0" applyBorder="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87" fillId="7" borderId="2"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15" fontId="50" fillId="0" borderId="0"/>
    <xf numFmtId="0" fontId="77" fillId="0" borderId="12"/>
    <xf numFmtId="49" fontId="24" fillId="0" borderId="0" applyNumberFormat="0" applyFont="0" applyAlignment="0">
      <alignment vertical="top" wrapText="1"/>
      <protection locked="0"/>
    </xf>
    <xf numFmtId="49" fontId="24" fillId="0" borderId="0" applyNumberFormat="0" applyFont="0" applyAlignment="0">
      <alignment vertical="top" wrapText="1"/>
    </xf>
    <xf numFmtId="49" fontId="24" fillId="0" borderId="0" applyNumberFormat="0" applyFont="0" applyAlignment="0">
      <alignment vertical="top" wrapText="1"/>
    </xf>
    <xf numFmtId="49" fontId="24" fillId="0" borderId="0" applyNumberFormat="0" applyFont="0" applyAlignment="0">
      <alignment vertical="top" wrapText="1"/>
      <protection locked="0"/>
    </xf>
    <xf numFmtId="49" fontId="24" fillId="0" borderId="0" applyNumberFormat="0" applyFont="0" applyAlignment="0">
      <alignment vertical="top" wrapText="1"/>
    </xf>
    <xf numFmtId="49" fontId="24" fillId="0" borderId="0" applyNumberFormat="0" applyFont="0" applyAlignment="0">
      <alignment vertical="top" wrapText="1"/>
      <protection locked="0"/>
    </xf>
    <xf numFmtId="49" fontId="24" fillId="0" borderId="0" applyNumberFormat="0" applyFont="0" applyAlignment="0">
      <alignment vertical="top" wrapText="1"/>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24" fillId="0" borderId="0" applyNumberFormat="0" applyFont="0" applyAlignment="0">
      <alignment vertical="top" wrapText="1"/>
      <protection locked="0"/>
    </xf>
    <xf numFmtId="49" fontId="132" fillId="24" borderId="26">
      <alignment horizontal="left" vertical="center"/>
      <protection locked="0"/>
    </xf>
    <xf numFmtId="49" fontId="132" fillId="24" borderId="26">
      <alignment horizontal="left" vertical="center"/>
    </xf>
    <xf numFmtId="4" fontId="132" fillId="24" borderId="26">
      <alignment horizontal="right" vertical="center"/>
      <protection locked="0"/>
    </xf>
    <xf numFmtId="4" fontId="132" fillId="24" borderId="26">
      <alignment horizontal="right" vertical="center"/>
    </xf>
    <xf numFmtId="4" fontId="133" fillId="24" borderId="26">
      <alignment horizontal="right" vertical="center"/>
      <protection locked="0"/>
    </xf>
    <xf numFmtId="49" fontId="134" fillId="24" borderId="5">
      <alignment horizontal="left" vertical="center"/>
      <protection locked="0"/>
    </xf>
    <xf numFmtId="49" fontId="134" fillId="24" borderId="5">
      <alignment horizontal="left" vertical="center"/>
    </xf>
    <xf numFmtId="49" fontId="135" fillId="24" borderId="5">
      <alignment horizontal="left" vertical="center"/>
      <protection locked="0"/>
    </xf>
    <xf numFmtId="49" fontId="135" fillId="24" borderId="5">
      <alignment horizontal="left" vertical="center"/>
    </xf>
    <xf numFmtId="4" fontId="134" fillId="24" borderId="5">
      <alignment horizontal="right" vertical="center"/>
      <protection locked="0"/>
    </xf>
    <xf numFmtId="4" fontId="134" fillId="24" borderId="5">
      <alignment horizontal="right" vertical="center"/>
    </xf>
    <xf numFmtId="4" fontId="136" fillId="24" borderId="5">
      <alignment horizontal="right" vertical="center"/>
      <protection locked="0"/>
    </xf>
    <xf numFmtId="49" fontId="122" fillId="24" borderId="5">
      <alignment horizontal="left" vertical="center"/>
      <protection locked="0"/>
    </xf>
    <xf numFmtId="49" fontId="122" fillId="24" borderId="5">
      <alignment horizontal="left" vertical="center"/>
      <protection locked="0"/>
    </xf>
    <xf numFmtId="49" fontId="122" fillId="24" borderId="5">
      <alignment horizontal="left" vertical="center"/>
    </xf>
    <xf numFmtId="49" fontId="122" fillId="24" borderId="5">
      <alignment horizontal="left" vertical="center"/>
    </xf>
    <xf numFmtId="49" fontId="133" fillId="24" borderId="5">
      <alignment horizontal="left" vertical="center"/>
      <protection locked="0"/>
    </xf>
    <xf numFmtId="49" fontId="133" fillId="24" borderId="5">
      <alignment horizontal="left" vertical="center"/>
    </xf>
    <xf numFmtId="4" fontId="122" fillId="24" borderId="5">
      <alignment horizontal="right" vertical="center"/>
      <protection locked="0"/>
    </xf>
    <xf numFmtId="4" fontId="122" fillId="24" borderId="5">
      <alignment horizontal="right" vertical="center"/>
      <protection locked="0"/>
    </xf>
    <xf numFmtId="4" fontId="122" fillId="24" borderId="5">
      <alignment horizontal="right" vertical="center"/>
    </xf>
    <xf numFmtId="4" fontId="122" fillId="24" borderId="5">
      <alignment horizontal="right" vertical="center"/>
    </xf>
    <xf numFmtId="4" fontId="133" fillId="24" borderId="5">
      <alignment horizontal="right" vertical="center"/>
      <protection locked="0"/>
    </xf>
    <xf numFmtId="49" fontId="137" fillId="24" borderId="5">
      <alignment horizontal="left" vertical="center"/>
      <protection locked="0"/>
    </xf>
    <xf numFmtId="49" fontId="137" fillId="24" borderId="5">
      <alignment horizontal="left" vertical="center"/>
    </xf>
    <xf numFmtId="49" fontId="138" fillId="24" borderId="5">
      <alignment horizontal="left" vertical="center"/>
      <protection locked="0"/>
    </xf>
    <xf numFmtId="49" fontId="138" fillId="24" borderId="5">
      <alignment horizontal="left" vertical="center"/>
    </xf>
    <xf numFmtId="4" fontId="137" fillId="24" borderId="5">
      <alignment horizontal="right" vertical="center"/>
      <protection locked="0"/>
    </xf>
    <xf numFmtId="4" fontId="137" fillId="24" borderId="5">
      <alignment horizontal="right" vertical="center"/>
    </xf>
    <xf numFmtId="4" fontId="139" fillId="24" borderId="5">
      <alignment horizontal="right" vertical="center"/>
      <protection locked="0"/>
    </xf>
    <xf numFmtId="49" fontId="140" fillId="0" borderId="5">
      <alignment horizontal="left" vertical="center"/>
      <protection locked="0"/>
    </xf>
    <xf numFmtId="49" fontId="140" fillId="0" borderId="5">
      <alignment horizontal="left" vertical="center"/>
    </xf>
    <xf numFmtId="49" fontId="141" fillId="0" borderId="5">
      <alignment horizontal="left" vertical="center"/>
      <protection locked="0"/>
    </xf>
    <xf numFmtId="49" fontId="141" fillId="0" borderId="5">
      <alignment horizontal="left" vertical="center"/>
    </xf>
    <xf numFmtId="4" fontId="140" fillId="0" borderId="5">
      <alignment horizontal="right" vertical="center"/>
      <protection locked="0"/>
    </xf>
    <xf numFmtId="4" fontId="140" fillId="0" borderId="5">
      <alignment horizontal="right" vertical="center"/>
    </xf>
    <xf numFmtId="4" fontId="141" fillId="0" borderId="5">
      <alignment horizontal="right" vertical="center"/>
      <protection locked="0"/>
    </xf>
    <xf numFmtId="49" fontId="142" fillId="0" borderId="5">
      <alignment horizontal="left" vertical="center"/>
      <protection locked="0"/>
    </xf>
    <xf numFmtId="49" fontId="142" fillId="0" borderId="5">
      <alignment horizontal="left" vertical="center"/>
    </xf>
    <xf numFmtId="49" fontId="143" fillId="0" borderId="5">
      <alignment horizontal="left" vertical="center"/>
      <protection locked="0"/>
    </xf>
    <xf numFmtId="49" fontId="143" fillId="0" borderId="5">
      <alignment horizontal="left" vertical="center"/>
    </xf>
    <xf numFmtId="4" fontId="142" fillId="0" borderId="5">
      <alignment horizontal="right" vertical="center"/>
      <protection locked="0"/>
    </xf>
    <xf numFmtId="4" fontId="142" fillId="0" borderId="5">
      <alignment horizontal="right" vertical="center"/>
    </xf>
    <xf numFmtId="49" fontId="140" fillId="0" borderId="5">
      <alignment horizontal="left" vertical="center"/>
      <protection locked="0"/>
    </xf>
    <xf numFmtId="49" fontId="141" fillId="0" borderId="5">
      <alignment horizontal="left" vertical="center"/>
      <protection locked="0"/>
    </xf>
    <xf numFmtId="4" fontId="140" fillId="0" borderId="5">
      <alignment horizontal="right" vertical="center"/>
      <protection locked="0"/>
    </xf>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0" fontId="89" fillId="0" borderId="13" applyNumberFormat="0" applyFill="0" applyAlignment="0" applyProtection="0"/>
    <xf numFmtId="1" fontId="66" fillId="0" borderId="0" applyNumberFormat="0" applyAlignment="0">
      <alignment horizontal="center"/>
    </xf>
    <xf numFmtId="212" fontId="144" fillId="0" borderId="0" applyNumberFormat="0">
      <alignment horizontal="centerContinuous"/>
    </xf>
    <xf numFmtId="185" fontId="66" fillId="0" borderId="0" applyFont="0" applyFill="0" applyBorder="0" applyAlignment="0" applyProtection="0"/>
    <xf numFmtId="173" fontId="66" fillId="0" borderId="0" applyFont="0" applyFill="0" applyBorder="0" applyAlignment="0" applyProtection="0"/>
    <xf numFmtId="213" fontId="73" fillId="0" borderId="0" applyFont="0" applyFill="0" applyBorder="0" applyAlignment="0" applyProtection="0"/>
    <xf numFmtId="214" fontId="73" fillId="0" borderId="0" applyFont="0" applyFill="0" applyBorder="0" applyAlignment="0" applyProtection="0"/>
    <xf numFmtId="215" fontId="74" fillId="0" borderId="0">
      <protection locked="0"/>
    </xf>
    <xf numFmtId="194" fontId="66" fillId="0" borderId="0" applyFont="0" applyFill="0" applyBorder="0" applyAlignment="0" applyProtection="0"/>
    <xf numFmtId="195" fontId="66" fillId="0" borderId="0" applyFont="0" applyFill="0" applyBorder="0" applyAlignment="0" applyProtection="0"/>
    <xf numFmtId="216" fontId="74" fillId="0" borderId="0">
      <protection locked="0"/>
    </xf>
    <xf numFmtId="217" fontId="74" fillId="0" borderId="0">
      <protection locked="0"/>
    </xf>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93" fillId="13" borderId="0" applyNumberFormat="0" applyBorder="0" applyAlignment="0" applyProtection="0"/>
    <xf numFmtId="0" fontId="145" fillId="0" borderId="0"/>
    <xf numFmtId="0" fontId="20" fillId="0" borderId="0"/>
    <xf numFmtId="0" fontId="146" fillId="0" borderId="0"/>
    <xf numFmtId="0" fontId="20" fillId="0" borderId="0"/>
    <xf numFmtId="0" fontId="78" fillId="0" borderId="0"/>
    <xf numFmtId="0" fontId="78" fillId="0" borderId="0"/>
    <xf numFmtId="0" fontId="28" fillId="0" borderId="0"/>
    <xf numFmtId="0" fontId="28" fillId="0" borderId="0"/>
    <xf numFmtId="0" fontId="66" fillId="0" borderId="0"/>
    <xf numFmtId="0" fontId="106" fillId="0" borderId="0"/>
    <xf numFmtId="0" fontId="50" fillId="0" borderId="0"/>
    <xf numFmtId="0" fontId="28" fillId="0" borderId="0"/>
    <xf numFmtId="0" fontId="4" fillId="0" borderId="0"/>
    <xf numFmtId="0" fontId="66" fillId="0" borderId="0"/>
    <xf numFmtId="0" fontId="66" fillId="0" borderId="0"/>
    <xf numFmtId="0" fontId="50" fillId="0" borderId="0"/>
    <xf numFmtId="0" fontId="147"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applyBorder="0"/>
    <xf numFmtId="0" fontId="50" fillId="0" borderId="0"/>
    <xf numFmtId="0" fontId="50" fillId="0" borderId="0"/>
    <xf numFmtId="0" fontId="66" fillId="0" borderId="0"/>
    <xf numFmtId="0" fontId="66" fillId="0" borderId="0"/>
    <xf numFmtId="0" fontId="12" fillId="0" borderId="0"/>
    <xf numFmtId="0" fontId="66" fillId="0" borderId="0"/>
    <xf numFmtId="0" fontId="148" fillId="0" borderId="0"/>
    <xf numFmtId="0" fontId="50" fillId="0" borderId="0"/>
    <xf numFmtId="0" fontId="66" fillId="0" borderId="0" applyBorder="0"/>
    <xf numFmtId="0" fontId="12" fillId="0" borderId="0"/>
    <xf numFmtId="0" fontId="28" fillId="0" borderId="0"/>
    <xf numFmtId="0" fontId="28" fillId="0" borderId="0"/>
    <xf numFmtId="218" fontId="149" fillId="0" borderId="0"/>
    <xf numFmtId="0" fontId="66" fillId="0" borderId="0"/>
    <xf numFmtId="0" fontId="31" fillId="0" borderId="0"/>
    <xf numFmtId="0" fontId="150" fillId="0" borderId="0"/>
    <xf numFmtId="0" fontId="150" fillId="0" borderId="0"/>
    <xf numFmtId="0" fontId="150" fillId="0" borderId="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0" fontId="20" fillId="10" borderId="14" applyNumberFormat="0" applyFont="0" applyAlignment="0" applyProtection="0"/>
    <xf numFmtId="4" fontId="118" fillId="32" borderId="5">
      <alignment horizontal="right" vertical="center"/>
      <protection locked="0"/>
    </xf>
    <xf numFmtId="4" fontId="118" fillId="30" borderId="5">
      <alignment horizontal="right" vertical="center"/>
      <protection locked="0"/>
    </xf>
    <xf numFmtId="4" fontId="118" fillId="25" borderId="5">
      <alignment horizontal="right" vertical="center"/>
      <protection locked="0"/>
    </xf>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0" fontId="97" fillId="22" borderId="15" applyNumberFormat="0" applyAlignment="0" applyProtection="0"/>
    <xf numFmtId="9" fontId="66"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28" fillId="0" borderId="0" applyFont="0" applyFill="0" applyBorder="0" applyAlignment="0" applyProtection="0"/>
    <xf numFmtId="199" fontId="66" fillId="0" borderId="0" applyFont="0" applyFill="0" applyBorder="0" applyAlignment="0" applyProtection="0"/>
    <xf numFmtId="219" fontId="74" fillId="0" borderId="0">
      <protection locked="0"/>
    </xf>
    <xf numFmtId="220" fontId="74" fillId="0" borderId="0">
      <protection locked="0"/>
    </xf>
    <xf numFmtId="221" fontId="50" fillId="0" borderId="0" applyFont="0" applyFill="0" applyBorder="0" applyAlignment="0" applyProtection="0"/>
    <xf numFmtId="219" fontId="74" fillId="0" borderId="0">
      <protection locked="0"/>
    </xf>
    <xf numFmtId="202" fontId="66" fillId="0" borderId="0" applyFill="0" applyBorder="0" applyAlignment="0">
      <alignment horizontal="centerContinuous"/>
    </xf>
    <xf numFmtId="220" fontId="74" fillId="0" borderId="0">
      <protection locked="0"/>
    </xf>
    <xf numFmtId="222" fontId="74" fillId="0" borderId="0">
      <protection locked="0"/>
    </xf>
    <xf numFmtId="49" fontId="122" fillId="0" borderId="5">
      <alignment horizontal="left" vertical="center" wrapText="1"/>
      <protection locked="0"/>
    </xf>
    <xf numFmtId="49" fontId="122" fillId="0" borderId="5">
      <alignment horizontal="left" vertical="center" wrapText="1"/>
      <protection locked="0"/>
    </xf>
    <xf numFmtId="4" fontId="151" fillId="33" borderId="27" applyNumberFormat="0" applyProtection="0">
      <alignment vertical="center"/>
    </xf>
    <xf numFmtId="4" fontId="152" fillId="33" borderId="27" applyNumberFormat="0" applyProtection="0">
      <alignment vertical="center"/>
    </xf>
    <xf numFmtId="4" fontId="153" fillId="0" borderId="0" applyNumberFormat="0" applyProtection="0">
      <alignment horizontal="left" vertical="center" indent="1"/>
    </xf>
    <xf numFmtId="4" fontId="154" fillId="34" borderId="27" applyNumberFormat="0" applyProtection="0">
      <alignment horizontal="left" vertical="center" indent="1"/>
    </xf>
    <xf numFmtId="4" fontId="155" fillId="35" borderId="27" applyNumberFormat="0" applyProtection="0">
      <alignment vertical="center"/>
    </xf>
    <xf numFmtId="4" fontId="156" fillId="32" borderId="27" applyNumberFormat="0" applyProtection="0">
      <alignment vertical="center"/>
    </xf>
    <xf numFmtId="4" fontId="155" fillId="36" borderId="27" applyNumberFormat="0" applyProtection="0">
      <alignment vertical="center"/>
    </xf>
    <xf numFmtId="4" fontId="157" fillId="35" borderId="27" applyNumberFormat="0" applyProtection="0">
      <alignment vertical="center"/>
    </xf>
    <xf numFmtId="4" fontId="158" fillId="37" borderId="27" applyNumberFormat="0" applyProtection="0">
      <alignment horizontal="left" vertical="center" indent="1"/>
    </xf>
    <xf numFmtId="4" fontId="158" fillId="30" borderId="27" applyNumberFormat="0" applyProtection="0">
      <alignment horizontal="left" vertical="center" indent="1"/>
    </xf>
    <xf numFmtId="4" fontId="159" fillId="34" borderId="27" applyNumberFormat="0" applyProtection="0">
      <alignment horizontal="left" vertical="center" indent="1"/>
    </xf>
    <xf numFmtId="4" fontId="160" fillId="31" borderId="27" applyNumberFormat="0" applyProtection="0">
      <alignment vertical="center"/>
    </xf>
    <xf numFmtId="4" fontId="161" fillId="24" borderId="27" applyNumberFormat="0" applyProtection="0">
      <alignment horizontal="left" vertical="center" indent="1"/>
    </xf>
    <xf numFmtId="4" fontId="162" fillId="30" borderId="27" applyNumberFormat="0" applyProtection="0">
      <alignment horizontal="left" vertical="center" indent="1"/>
    </xf>
    <xf numFmtId="4" fontId="163" fillId="34" borderId="27" applyNumberFormat="0" applyProtection="0">
      <alignment horizontal="left" vertical="center" indent="1"/>
    </xf>
    <xf numFmtId="4" fontId="164" fillId="24" borderId="27" applyNumberFormat="0" applyProtection="0">
      <alignment vertical="center"/>
    </xf>
    <xf numFmtId="4" fontId="165" fillId="24" borderId="27" applyNumberFormat="0" applyProtection="0">
      <alignment vertical="center"/>
    </xf>
    <xf numFmtId="4" fontId="158" fillId="30" borderId="27" applyNumberFormat="0" applyProtection="0">
      <alignment horizontal="left" vertical="center" indent="1"/>
    </xf>
    <xf numFmtId="4" fontId="166" fillId="24" borderId="27" applyNumberFormat="0" applyProtection="0">
      <alignment vertical="center"/>
    </xf>
    <xf numFmtId="4" fontId="167" fillId="24" borderId="27" applyNumberFormat="0" applyProtection="0">
      <alignment vertical="center"/>
    </xf>
    <xf numFmtId="4" fontId="80" fillId="0" borderId="0" applyNumberFormat="0" applyProtection="0">
      <alignment horizontal="left" vertical="center" indent="1"/>
    </xf>
    <xf numFmtId="4" fontId="168" fillId="24" borderId="27" applyNumberFormat="0" applyProtection="0">
      <alignment vertical="center"/>
    </xf>
    <xf numFmtId="4" fontId="169" fillId="24" borderId="27" applyNumberFormat="0" applyProtection="0">
      <alignment vertical="center"/>
    </xf>
    <xf numFmtId="4" fontId="158" fillId="38" borderId="27" applyNumberFormat="0" applyProtection="0">
      <alignment horizontal="left" vertical="center" indent="1"/>
    </xf>
    <xf numFmtId="4" fontId="170" fillId="31" borderId="27" applyNumberFormat="0" applyProtection="0">
      <alignment horizontal="left" indent="1"/>
    </xf>
    <xf numFmtId="4" fontId="171" fillId="24" borderId="27" applyNumberFormat="0" applyProtection="0">
      <alignment vertical="center"/>
    </xf>
    <xf numFmtId="38" fontId="73" fillId="0" borderId="24"/>
    <xf numFmtId="223" fontId="50" fillId="0" borderId="0">
      <protection locked="0"/>
    </xf>
    <xf numFmtId="38" fontId="73" fillId="0" borderId="0" applyFont="0" applyFill="0" applyBorder="0" applyAlignment="0" applyProtection="0"/>
    <xf numFmtId="40" fontId="73" fillId="0" borderId="0" applyFont="0" applyFill="0" applyBorder="0" applyAlignment="0" applyProtection="0"/>
    <xf numFmtId="0" fontId="172" fillId="0" borderId="0" applyNumberFormat="0" applyFill="0" applyBorder="0" applyAlignment="0" applyProtection="0"/>
    <xf numFmtId="0" fontId="50" fillId="0" borderId="0" applyNumberFormat="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2" fontId="125" fillId="0" borderId="0">
      <protection locked="0"/>
    </xf>
    <xf numFmtId="2" fontId="125" fillId="0" borderId="0">
      <protection locked="0"/>
    </xf>
    <xf numFmtId="220" fontId="74" fillId="0" borderId="0">
      <protection locked="0"/>
    </xf>
    <xf numFmtId="222" fontId="74" fillId="0" borderId="0">
      <protection locked="0"/>
    </xf>
    <xf numFmtId="0" fontId="73" fillId="0" borderId="0"/>
    <xf numFmtId="4" fontId="50" fillId="0" borderId="0" applyFon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73" fillId="0" borderId="0" applyNumberFormat="0" applyFont="0" applyFill="0" applyBorder="0" applyAlignment="0" applyProtection="0">
      <alignment vertical="top"/>
    </xf>
    <xf numFmtId="0" fontId="174" fillId="0" borderId="0" applyNumberFormat="0" applyFont="0" applyFill="0" applyBorder="0" applyAlignment="0" applyProtection="0">
      <alignment vertical="top"/>
    </xf>
    <xf numFmtId="0" fontId="174" fillId="0" borderId="0" applyNumberFormat="0" applyFont="0" applyFill="0" applyBorder="0" applyAlignment="0" applyProtection="0">
      <alignment vertical="top"/>
    </xf>
    <xf numFmtId="0" fontId="173" fillId="0" borderId="0" applyNumberFormat="0" applyFont="0" applyFill="0" applyBorder="0" applyAlignment="0" applyProtection="0"/>
    <xf numFmtId="0" fontId="173" fillId="0" borderId="0" applyNumberFormat="0" applyFont="0" applyFill="0" applyBorder="0" applyAlignment="0" applyProtection="0">
      <alignment horizontal="left" vertical="top"/>
    </xf>
    <xf numFmtId="0" fontId="173" fillId="0" borderId="0" applyNumberFormat="0" applyFont="0" applyFill="0" applyBorder="0" applyAlignment="0" applyProtection="0">
      <alignment horizontal="left" vertical="top"/>
    </xf>
    <xf numFmtId="0" fontId="173" fillId="0" borderId="0" applyNumberFormat="0" applyFont="0" applyFill="0" applyBorder="0" applyAlignment="0" applyProtection="0">
      <alignment horizontal="left" vertical="top"/>
    </xf>
    <xf numFmtId="0" fontId="66" fillId="0" borderId="0"/>
    <xf numFmtId="0" fontId="175" fillId="0" borderId="0">
      <alignment horizontal="left" wrapText="1"/>
    </xf>
    <xf numFmtId="0" fontId="176" fillId="0" borderId="18" applyNumberFormat="0" applyFont="0" applyFill="0" applyBorder="0" applyAlignment="0" applyProtection="0">
      <alignment horizontal="center" wrapText="1"/>
    </xf>
    <xf numFmtId="224" fontId="49" fillId="0" borderId="0" applyNumberFormat="0" applyFont="0" applyFill="0" applyBorder="0" applyAlignment="0" applyProtection="0">
      <alignment horizontal="right"/>
    </xf>
    <xf numFmtId="0" fontId="176" fillId="0" borderId="0" applyNumberFormat="0" applyFont="0" applyFill="0" applyBorder="0" applyAlignment="0" applyProtection="0">
      <alignment horizontal="left" indent="1"/>
    </xf>
    <xf numFmtId="225" fontId="176" fillId="0" borderId="0" applyNumberFormat="0" applyFont="0" applyFill="0" applyBorder="0" applyAlignment="0" applyProtection="0"/>
    <xf numFmtId="0" fontId="66" fillId="0" borderId="18" applyNumberFormat="0" applyFont="0" applyFill="0" applyAlignment="0" applyProtection="0">
      <alignment horizontal="center"/>
    </xf>
    <xf numFmtId="0" fontId="66" fillId="0" borderId="0" applyNumberFormat="0" applyFont="0" applyFill="0" applyBorder="0" applyAlignment="0" applyProtection="0">
      <alignment horizontal="left" wrapText="1" indent="1"/>
    </xf>
    <xf numFmtId="0" fontId="176" fillId="0" borderId="0" applyNumberFormat="0" applyFont="0" applyFill="0" applyBorder="0" applyAlignment="0" applyProtection="0">
      <alignment horizontal="left" indent="1"/>
    </xf>
    <xf numFmtId="0" fontId="66" fillId="0" borderId="0" applyNumberFormat="0" applyFont="0" applyFill="0" applyBorder="0" applyAlignment="0" applyProtection="0">
      <alignment horizontal="left" wrapText="1" indent="2"/>
    </xf>
    <xf numFmtId="226" fontId="66" fillId="0" borderId="0">
      <alignment horizontal="right"/>
    </xf>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8" borderId="0" applyNumberFormat="0" applyBorder="0" applyAlignment="0" applyProtection="0"/>
    <xf numFmtId="0" fontId="33" fillId="7" borderId="2" applyNumberFormat="0" applyAlignment="0" applyProtection="0"/>
    <xf numFmtId="0" fontId="33" fillId="7" borderId="2" applyNumberFormat="0" applyAlignment="0" applyProtection="0"/>
    <xf numFmtId="218" fontId="33" fillId="7" borderId="2" applyNumberFormat="0" applyAlignment="0" applyProtection="0"/>
    <xf numFmtId="0" fontId="34" fillId="22" borderId="15" applyNumberFormat="0" applyAlignment="0" applyProtection="0"/>
    <xf numFmtId="0" fontId="34" fillId="22" borderId="15" applyNumberFormat="0" applyAlignment="0" applyProtection="0"/>
    <xf numFmtId="0" fontId="35" fillId="22" borderId="2" applyNumberFormat="0" applyAlignment="0" applyProtection="0"/>
    <xf numFmtId="0" fontId="35" fillId="22" borderId="2" applyNumberFormat="0" applyAlignment="0" applyProtection="0"/>
    <xf numFmtId="0" fontId="107" fillId="0" borderId="0" applyProtection="0"/>
    <xf numFmtId="195" fontId="24" fillId="0" borderId="0" applyFont="0" applyFill="0" applyBorder="0" applyAlignment="0" applyProtection="0"/>
    <xf numFmtId="0" fontId="47" fillId="4" borderId="0" applyNumberFormat="0" applyBorder="0" applyAlignment="0" applyProtection="0"/>
    <xf numFmtId="0" fontId="36" fillId="0" borderId="9" applyNumberFormat="0" applyFill="0" applyAlignment="0" applyProtection="0"/>
    <xf numFmtId="0" fontId="36" fillId="0" borderId="9" applyNumberFormat="0" applyFill="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08" fillId="0" borderId="0" applyProtection="0"/>
    <xf numFmtId="0" fontId="109" fillId="0" borderId="0" applyProtection="0"/>
    <xf numFmtId="0" fontId="45" fillId="0" borderId="13" applyNumberFormat="0" applyFill="0" applyAlignment="0" applyProtection="0"/>
    <xf numFmtId="0" fontId="39" fillId="0" borderId="17" applyNumberFormat="0" applyFill="0" applyAlignment="0" applyProtection="0"/>
    <xf numFmtId="0" fontId="39" fillId="0" borderId="17" applyNumberFormat="0" applyFill="0" applyAlignment="0" applyProtection="0"/>
    <xf numFmtId="0" fontId="107" fillId="0" borderId="16" applyProtection="0"/>
    <xf numFmtId="0" fontId="40" fillId="23" borderId="4" applyNumberFormat="0" applyAlignment="0" applyProtection="0"/>
    <xf numFmtId="0" fontId="40" fillId="23" borderId="4" applyNumberFormat="0" applyAlignment="0" applyProtection="0"/>
    <xf numFmtId="0" fontId="40" fillId="23" borderId="4" applyNumberFormat="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13" borderId="0" applyNumberFormat="0" applyBorder="0" applyAlignment="0" applyProtection="0"/>
    <xf numFmtId="0" fontId="42" fillId="13" borderId="0" applyNumberFormat="0" applyBorder="0" applyAlignment="0" applyProtection="0"/>
    <xf numFmtId="0" fontId="35" fillId="22" borderId="2" applyNumberFormat="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1" fillId="0" borderId="0"/>
    <xf numFmtId="0" fontId="31" fillId="0" borderId="0"/>
    <xf numFmtId="0" fontId="31" fillId="0" borderId="0"/>
    <xf numFmtId="0" fontId="31" fillId="0" borderId="0"/>
    <xf numFmtId="0" fontId="31" fillId="0" borderId="0"/>
    <xf numFmtId="0" fontId="31" fillId="0" borderId="0"/>
    <xf numFmtId="0" fontId="12" fillId="0" borderId="0"/>
    <xf numFmtId="0" fontId="12" fillId="0" borderId="0"/>
    <xf numFmtId="0" fontId="12"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12"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48" fillId="0" borderId="0"/>
    <xf numFmtId="0" fontId="24" fillId="0" borderId="0"/>
    <xf numFmtId="0" fontId="48" fillId="0" borderId="0"/>
    <xf numFmtId="0" fontId="48" fillId="0" borderId="0"/>
    <xf numFmtId="0" fontId="12"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0" fontId="24" fillId="0" borderId="0" applyNumberFormat="0" applyFont="0" applyFill="0" applyBorder="0" applyAlignment="0" applyProtection="0"/>
    <xf numFmtId="218" fontId="148" fillId="0" borderId="0"/>
    <xf numFmtId="218" fontId="148" fillId="0" borderId="0"/>
    <xf numFmtId="218" fontId="148" fillId="0" borderId="0"/>
    <xf numFmtId="0" fontId="2" fillId="0" borderId="0"/>
    <xf numFmtId="0" fontId="2" fillId="0" borderId="0"/>
    <xf numFmtId="0" fontId="24" fillId="0" borderId="0"/>
    <xf numFmtId="0" fontId="24" fillId="0" borderId="0" applyNumberFormat="0" applyFont="0" applyFill="0" applyBorder="0" applyAlignment="0" applyProtection="0">
      <alignment vertical="top"/>
    </xf>
    <xf numFmtId="0" fontId="12" fillId="0" borderId="0"/>
    <xf numFmtId="0" fontId="24" fillId="0" borderId="0" applyNumberFormat="0" applyFont="0" applyFill="0" applyBorder="0" applyAlignment="0" applyProtection="0">
      <alignment vertical="top"/>
    </xf>
    <xf numFmtId="0" fontId="2" fillId="0" borderId="0"/>
    <xf numFmtId="0" fontId="12" fillId="0" borderId="0"/>
    <xf numFmtId="0" fontId="31" fillId="0" borderId="0"/>
    <xf numFmtId="0" fontId="24" fillId="0" borderId="0"/>
    <xf numFmtId="0" fontId="39" fillId="0" borderId="17" applyNumberFormat="0" applyFill="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4" fillId="10" borderId="14" applyNumberFormat="0" applyFont="0" applyAlignment="0" applyProtection="0"/>
    <xf numFmtId="0" fontId="12" fillId="10" borderId="14" applyNumberFormat="0" applyFont="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4" fillId="0" borderId="0" applyFont="0" applyFill="0" applyBorder="0" applyAlignment="0" applyProtection="0"/>
    <xf numFmtId="0" fontId="34" fillId="22" borderId="15" applyNumberFormat="0" applyAlignment="0" applyProtection="0"/>
    <xf numFmtId="0" fontId="45" fillId="0" borderId="13" applyNumberFormat="0" applyFill="0" applyAlignment="0" applyProtection="0"/>
    <xf numFmtId="0" fontId="45" fillId="0" borderId="13" applyNumberFormat="0" applyFill="0" applyAlignment="0" applyProtection="0"/>
    <xf numFmtId="0" fontId="42" fillId="13" borderId="0" applyNumberFormat="0" applyBorder="0" applyAlignment="0" applyProtection="0"/>
    <xf numFmtId="0" fontId="69" fillId="0" borderId="0"/>
    <xf numFmtId="0" fontId="69" fillId="0" borderId="0"/>
    <xf numFmtId="0" fontId="69" fillId="0" borderId="0"/>
    <xf numFmtId="0" fontId="69" fillId="0" borderId="0"/>
    <xf numFmtId="0" fontId="69" fillId="0" borderId="0"/>
    <xf numFmtId="0" fontId="69" fillId="0" borderId="0"/>
    <xf numFmtId="0" fontId="107" fillId="0" borderId="0"/>
    <xf numFmtId="0" fontId="46" fillId="0" borderId="0" applyNumberFormat="0" applyFill="0" applyBorder="0" applyAlignment="0" applyProtection="0"/>
    <xf numFmtId="0" fontId="44"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5" fontId="177" fillId="0" borderId="0" applyFont="0" applyFill="0" applyBorder="0" applyAlignment="0" applyProtection="0"/>
    <xf numFmtId="173" fontId="177" fillId="0" borderId="0" applyFont="0" applyFill="0" applyBorder="0" applyAlignment="0" applyProtection="0"/>
    <xf numFmtId="227" fontId="13" fillId="0" borderId="0" applyNumberFormat="0" applyFill="0" applyBorder="0" applyAlignment="0" applyProtection="0"/>
    <xf numFmtId="227" fontId="13" fillId="0" borderId="0" applyNumberForma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73" fontId="66"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206" fontId="12" fillId="0" borderId="0" applyFont="0" applyFill="0" applyBorder="0" applyAlignment="0" applyProtection="0"/>
    <xf numFmtId="168" fontId="12"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70" fontId="31" fillId="0" borderId="0" applyFont="0" applyFill="0" applyBorder="0" applyAlignment="0" applyProtection="0"/>
    <xf numFmtId="165" fontId="12" fillId="0" borderId="0" applyFont="0" applyFill="0" applyBorder="0" applyAlignment="0" applyProtection="0"/>
    <xf numFmtId="170" fontId="12" fillId="0" borderId="0" applyFont="0" applyFill="0" applyBorder="0" applyAlignment="0" applyProtection="0"/>
    <xf numFmtId="170" fontId="31" fillId="0" borderId="0" applyFont="0" applyFill="0" applyBorder="0" applyAlignment="0" applyProtection="0"/>
    <xf numFmtId="165" fontId="4" fillId="0" borderId="0" applyFont="0" applyFill="0" applyBorder="0" applyAlignment="0" applyProtection="0"/>
    <xf numFmtId="0" fontId="47" fillId="4" borderId="0" applyNumberFormat="0" applyBorder="0" applyAlignment="0" applyProtection="0"/>
    <xf numFmtId="0" fontId="47" fillId="4" borderId="0" applyNumberFormat="0" applyBorder="0" applyAlignment="0" applyProtection="0"/>
    <xf numFmtId="228" fontId="178" fillId="24" borderId="25" applyFill="0" applyBorder="0">
      <alignment horizontal="center" vertical="center" wrapText="1"/>
      <protection locked="0"/>
    </xf>
    <xf numFmtId="210" fontId="179" fillId="0" borderId="0">
      <alignment wrapText="1"/>
    </xf>
    <xf numFmtId="210" fontId="124" fillId="0" borderId="0">
      <alignment wrapText="1"/>
    </xf>
    <xf numFmtId="167" fontId="180" fillId="0" borderId="0" applyFont="0" applyFill="0" applyBorder="0" applyAlignment="0" applyProtection="0"/>
    <xf numFmtId="0" fontId="181" fillId="0" borderId="0" applyNumberFormat="0" applyFill="0" applyBorder="0" applyAlignment="0" applyProtection="0"/>
    <xf numFmtId="0" fontId="196" fillId="0" borderId="0"/>
    <xf numFmtId="0" fontId="1" fillId="0" borderId="0"/>
    <xf numFmtId="0" fontId="198" fillId="0" borderId="0"/>
    <xf numFmtId="0" fontId="12" fillId="0" borderId="0"/>
    <xf numFmtId="0" fontId="150" fillId="0" borderId="0"/>
  </cellStyleXfs>
  <cellXfs count="110">
    <xf numFmtId="0" fontId="0" fillId="0" borderId="0" xfId="0"/>
    <xf numFmtId="0" fontId="12" fillId="0" borderId="0" xfId="792"/>
    <xf numFmtId="0" fontId="12" fillId="0" borderId="0" xfId="792" applyFont="1"/>
    <xf numFmtId="0" fontId="27" fillId="0" borderId="0" xfId="792" applyFont="1"/>
    <xf numFmtId="0" fontId="12" fillId="0" borderId="0" xfId="792" applyFill="1" applyBorder="1"/>
    <xf numFmtId="0" fontId="12" fillId="0" borderId="0" xfId="792" applyFont="1" applyAlignment="1">
      <alignment horizontal="center"/>
    </xf>
    <xf numFmtId="0" fontId="21" fillId="0" borderId="0" xfId="792" applyFont="1" applyFill="1" applyBorder="1" applyAlignment="1">
      <alignment horizontal="center"/>
    </xf>
    <xf numFmtId="177" fontId="26" fillId="0" borderId="0" xfId="612" applyNumberFormat="1" applyFont="1" applyFill="1" applyBorder="1" applyAlignment="1" applyProtection="1">
      <alignment horizontal="left"/>
    </xf>
    <xf numFmtId="177" fontId="15" fillId="0" borderId="0" xfId="612" applyNumberFormat="1" applyFont="1" applyFill="1" applyBorder="1" applyAlignment="1" applyProtection="1">
      <alignment horizontal="left" indent="1"/>
    </xf>
    <xf numFmtId="171" fontId="16" fillId="0" borderId="0" xfId="0" applyNumberFormat="1" applyFont="1" applyFill="1" applyBorder="1" applyAlignment="1"/>
    <xf numFmtId="171" fontId="16" fillId="0" borderId="0" xfId="0" applyNumberFormat="1" applyFont="1" applyFill="1" applyBorder="1" applyAlignment="1">
      <alignment horizontal="right"/>
    </xf>
    <xf numFmtId="171" fontId="22" fillId="0" borderId="0" xfId="0" applyNumberFormat="1" applyFont="1" applyFill="1" applyBorder="1" applyAlignment="1"/>
    <xf numFmtId="171" fontId="119" fillId="0" borderId="0" xfId="0" applyNumberFormat="1" applyFont="1" applyFill="1" applyBorder="1" applyAlignment="1"/>
    <xf numFmtId="0" fontId="17" fillId="0" borderId="0" xfId="0" applyFont="1" applyFill="1" applyBorder="1" applyAlignment="1">
      <alignment horizontal="center"/>
    </xf>
    <xf numFmtId="0" fontId="17" fillId="0" borderId="0" xfId="793" applyFont="1" applyFill="1" applyBorder="1" applyAlignment="1">
      <alignment horizontal="center"/>
    </xf>
    <xf numFmtId="0" fontId="15" fillId="0" borderId="0" xfId="792" applyFont="1" applyFill="1" applyBorder="1"/>
    <xf numFmtId="0" fontId="184" fillId="0" borderId="0" xfId="1825" applyFont="1" applyBorder="1" applyAlignment="1">
      <alignment vertical="center"/>
    </xf>
    <xf numFmtId="0" fontId="184" fillId="0" borderId="0" xfId="1825" applyFont="1" applyBorder="1" applyAlignment="1"/>
    <xf numFmtId="0" fontId="185" fillId="0" borderId="0" xfId="1825" applyFont="1" applyBorder="1" applyAlignment="1"/>
    <xf numFmtId="0" fontId="183" fillId="0" borderId="0" xfId="0" applyFont="1" applyBorder="1"/>
    <xf numFmtId="0" fontId="0" fillId="0" borderId="0" xfId="0" applyFill="1" applyBorder="1"/>
    <xf numFmtId="0" fontId="182" fillId="0" borderId="0" xfId="1825" applyFont="1" applyFill="1" applyBorder="1" applyAlignment="1">
      <alignment horizontal="left" vertical="center"/>
    </xf>
    <xf numFmtId="0" fontId="0" fillId="0" borderId="0" xfId="0" applyFill="1"/>
    <xf numFmtId="0" fontId="183" fillId="0" borderId="0" xfId="0" applyFont="1" applyFill="1" applyBorder="1"/>
    <xf numFmtId="0" fontId="182" fillId="0" borderId="36" xfId="1825" applyFont="1" applyFill="1" applyBorder="1" applyAlignment="1">
      <alignment horizontal="left" vertical="center"/>
    </xf>
    <xf numFmtId="0" fontId="191" fillId="0" borderId="0" xfId="792" applyFont="1"/>
    <xf numFmtId="0" fontId="12" fillId="0" borderId="0" xfId="792" applyAlignment="1">
      <alignment vertical="center"/>
    </xf>
    <xf numFmtId="0" fontId="110" fillId="0" borderId="0" xfId="792" applyFont="1" applyFill="1" applyBorder="1" applyAlignment="1">
      <alignment vertical="center"/>
    </xf>
    <xf numFmtId="0" fontId="16" fillId="0" borderId="0" xfId="792" applyFont="1" applyFill="1" applyBorder="1" applyAlignment="1">
      <alignment vertical="center"/>
    </xf>
    <xf numFmtId="0" fontId="30" fillId="0" borderId="0" xfId="792" applyFont="1" applyFill="1" applyBorder="1" applyAlignment="1">
      <alignment vertical="center"/>
    </xf>
    <xf numFmtId="0" fontId="4" fillId="0" borderId="0" xfId="792" applyFont="1" applyFill="1" applyBorder="1" applyAlignment="1">
      <alignment vertical="center"/>
    </xf>
    <xf numFmtId="0" fontId="188" fillId="0" borderId="0" xfId="0" applyFont="1" applyFill="1" applyBorder="1" applyAlignment="1">
      <alignment vertical="center" wrapText="1"/>
    </xf>
    <xf numFmtId="0" fontId="182" fillId="41" borderId="37" xfId="1825" applyFont="1" applyFill="1" applyBorder="1" applyAlignment="1">
      <alignment horizontal="left" vertical="center"/>
    </xf>
    <xf numFmtId="0" fontId="182" fillId="41" borderId="36" xfId="1825" applyFont="1" applyFill="1" applyBorder="1" applyAlignment="1">
      <alignment horizontal="left" vertical="center"/>
    </xf>
    <xf numFmtId="0" fontId="16" fillId="41" borderId="33" xfId="1825" applyFont="1" applyFill="1" applyBorder="1" applyAlignment="1">
      <alignment horizontal="left" vertical="center"/>
    </xf>
    <xf numFmtId="0" fontId="16" fillId="41" borderId="34" xfId="1825" applyFont="1" applyFill="1" applyBorder="1" applyAlignment="1">
      <alignment horizontal="left" vertical="center"/>
    </xf>
    <xf numFmtId="0" fontId="16" fillId="0" borderId="28" xfId="0" applyFont="1" applyBorder="1" applyAlignment="1">
      <alignment horizontal="center"/>
    </xf>
    <xf numFmtId="0" fontId="16" fillId="0" borderId="30" xfId="0" applyFont="1" applyBorder="1" applyAlignment="1">
      <alignment horizontal="center"/>
    </xf>
    <xf numFmtId="0" fontId="16" fillId="0" borderId="34" xfId="1825" applyFont="1" applyFill="1" applyBorder="1" applyAlignment="1">
      <alignment horizontal="left" vertical="center"/>
    </xf>
    <xf numFmtId="174" fontId="187" fillId="40" borderId="0" xfId="0" applyNumberFormat="1" applyFont="1" applyFill="1" applyBorder="1" applyAlignment="1">
      <alignment horizontal="right" vertical="center" wrapText="1"/>
    </xf>
    <xf numFmtId="0" fontId="0" fillId="0" borderId="0" xfId="0" applyFill="1" applyAlignment="1">
      <alignment horizontal="right" vertical="center"/>
    </xf>
    <xf numFmtId="0" fontId="190" fillId="0" borderId="0" xfId="0" applyFont="1" applyFill="1" applyBorder="1" applyAlignment="1">
      <alignment horizontal="center" vertical="center" wrapText="1"/>
    </xf>
    <xf numFmtId="0" fontId="17" fillId="0" borderId="0" xfId="0" applyFont="1" applyFill="1" applyBorder="1" applyAlignment="1"/>
    <xf numFmtId="0" fontId="16" fillId="41" borderId="32" xfId="1825" applyFont="1" applyFill="1" applyBorder="1" applyAlignment="1">
      <alignment vertical="center"/>
    </xf>
    <xf numFmtId="0" fontId="187" fillId="41" borderId="35" xfId="1825" applyFont="1" applyFill="1" applyBorder="1" applyAlignment="1">
      <alignment vertical="center"/>
    </xf>
    <xf numFmtId="0" fontId="27" fillId="0" borderId="0" xfId="792" applyFont="1" applyBorder="1"/>
    <xf numFmtId="0" fontId="192" fillId="0" borderId="0" xfId="1825" applyFont="1" applyFill="1" applyBorder="1" applyAlignment="1">
      <alignment horizontal="center" vertical="center" wrapText="1"/>
    </xf>
    <xf numFmtId="0" fontId="16" fillId="0" borderId="0" xfId="1825" applyFont="1" applyFill="1" applyBorder="1" applyAlignment="1">
      <alignment horizontal="left" vertical="center"/>
    </xf>
    <xf numFmtId="0" fontId="193" fillId="0" borderId="0" xfId="0" applyFont="1" applyFill="1" applyBorder="1" applyAlignment="1">
      <alignment vertical="center" wrapText="1"/>
    </xf>
    <xf numFmtId="0" fontId="16" fillId="41" borderId="34" xfId="1825" applyFont="1" applyFill="1" applyBorder="1" applyAlignment="1">
      <alignment vertical="center"/>
    </xf>
    <xf numFmtId="0" fontId="16" fillId="0" borderId="32" xfId="1825" applyFont="1" applyFill="1" applyBorder="1" applyAlignment="1">
      <alignment vertical="center"/>
    </xf>
    <xf numFmtId="0" fontId="187" fillId="0" borderId="35" xfId="1825" applyFont="1" applyFill="1" applyBorder="1" applyAlignment="1">
      <alignment vertical="center"/>
    </xf>
    <xf numFmtId="0" fontId="17" fillId="0" borderId="0" xfId="793" applyFont="1" applyFill="1" applyBorder="1" applyAlignment="1">
      <alignment horizontal="center" vertical="center"/>
    </xf>
    <xf numFmtId="0" fontId="194" fillId="0" borderId="0" xfId="792" applyFont="1" applyFill="1" applyBorder="1" applyAlignment="1">
      <alignment horizontal="center"/>
    </xf>
    <xf numFmtId="0" fontId="194" fillId="0" borderId="0" xfId="792" applyFont="1" applyAlignment="1">
      <alignment horizontal="center"/>
    </xf>
    <xf numFmtId="49" fontId="187" fillId="39" borderId="5" xfId="1824" applyNumberFormat="1" applyFont="1" applyFill="1" applyBorder="1" applyAlignment="1">
      <alignment horizontal="center" vertical="center"/>
    </xf>
    <xf numFmtId="0" fontId="195" fillId="0" borderId="0" xfId="792" applyFont="1"/>
    <xf numFmtId="3" fontId="187" fillId="40" borderId="0" xfId="0" applyNumberFormat="1" applyFont="1" applyFill="1" applyBorder="1" applyAlignment="1">
      <alignment horizontal="right" vertical="center" wrapText="1"/>
    </xf>
    <xf numFmtId="171" fontId="197" fillId="0" borderId="0" xfId="0" applyNumberFormat="1" applyFont="1" applyAlignment="1">
      <alignment horizontal="right" wrapText="1"/>
    </xf>
    <xf numFmtId="171" fontId="197" fillId="0" borderId="0" xfId="0" applyNumberFormat="1" applyFont="1" applyAlignment="1"/>
    <xf numFmtId="171" fontId="183" fillId="0" borderId="0" xfId="0" applyNumberFormat="1" applyFont="1" applyBorder="1"/>
    <xf numFmtId="0" fontId="0" fillId="0" borderId="0" xfId="0" applyAlignment="1">
      <alignment horizontal="left" vertical="center" wrapText="1"/>
    </xf>
    <xf numFmtId="0" fontId="0" fillId="0" borderId="0" xfId="0" applyAlignment="1"/>
    <xf numFmtId="0" fontId="0" fillId="0" borderId="0" xfId="0" applyAlignment="1">
      <alignment vertical="center" wrapText="1"/>
    </xf>
    <xf numFmtId="0" fontId="0" fillId="0" borderId="0" xfId="0" applyAlignment="1"/>
    <xf numFmtId="0" fontId="0" fillId="0" borderId="0" xfId="0" applyFont="1" applyAlignment="1" applyProtection="1">
      <protection hidden="1"/>
    </xf>
    <xf numFmtId="0" fontId="0" fillId="0" borderId="39" xfId="0" applyBorder="1"/>
    <xf numFmtId="0" fontId="0" fillId="0" borderId="40" xfId="0" applyBorder="1"/>
    <xf numFmtId="174" fontId="187" fillId="0" borderId="0" xfId="0" applyNumberFormat="1" applyFont="1" applyFill="1" applyBorder="1" applyAlignment="1">
      <alignment horizontal="right" vertical="center" wrapText="1"/>
    </xf>
    <xf numFmtId="0" fontId="0" fillId="0" borderId="0" xfId="0" applyBorder="1"/>
    <xf numFmtId="0" fontId="183" fillId="0" borderId="0" xfId="0" applyFont="1" applyFill="1" applyBorder="1" applyAlignment="1" applyProtection="1">
      <alignment vertical="center"/>
      <protection hidden="1"/>
    </xf>
    <xf numFmtId="0" fontId="183" fillId="0" borderId="0" xfId="0" applyFont="1" applyFill="1" applyBorder="1" applyAlignment="1" applyProtection="1">
      <alignment vertical="center" wrapText="1"/>
      <protection hidden="1"/>
    </xf>
    <xf numFmtId="0" fontId="0" fillId="0" borderId="0" xfId="0" applyFont="1" applyAlignment="1" applyProtection="1">
      <alignment wrapText="1"/>
      <protection hidden="1"/>
    </xf>
    <xf numFmtId="174" fontId="187" fillId="0" borderId="31" xfId="0" applyNumberFormat="1" applyFont="1" applyFill="1" applyBorder="1" applyAlignment="1">
      <alignment horizontal="right" vertical="center" wrapText="1"/>
    </xf>
    <xf numFmtId="0" fontId="181" fillId="0" borderId="0" xfId="1825"/>
    <xf numFmtId="0" fontId="181" fillId="41" borderId="28" xfId="1825" quotePrefix="1" applyFill="1" applyBorder="1" applyAlignment="1">
      <alignment horizontal="center"/>
    </xf>
    <xf numFmtId="0" fontId="181" fillId="41" borderId="29" xfId="1825" quotePrefix="1" applyFill="1" applyBorder="1" applyAlignment="1">
      <alignment horizontal="center"/>
    </xf>
    <xf numFmtId="0" fontId="181" fillId="41" borderId="30" xfId="1825" quotePrefix="1" applyFill="1" applyBorder="1" applyAlignment="1">
      <alignment horizontal="center"/>
    </xf>
    <xf numFmtId="171" fontId="201" fillId="0" borderId="0" xfId="0" applyNumberFormat="1" applyFont="1" applyFill="1" applyAlignment="1">
      <alignment horizontal="right"/>
    </xf>
    <xf numFmtId="0" fontId="189" fillId="0" borderId="0" xfId="1825" applyFont="1" applyFill="1" applyBorder="1" applyAlignment="1">
      <alignment horizontal="center" vertical="center"/>
    </xf>
    <xf numFmtId="0" fontId="188" fillId="41" borderId="28" xfId="0" applyFont="1" applyFill="1" applyBorder="1" applyAlignment="1">
      <alignment horizontal="center" vertical="center" wrapText="1"/>
    </xf>
    <xf numFmtId="0" fontId="188" fillId="41" borderId="29" xfId="0" applyFont="1" applyFill="1" applyBorder="1" applyAlignment="1">
      <alignment horizontal="center" vertical="center" wrapText="1"/>
    </xf>
    <xf numFmtId="0" fontId="188" fillId="41" borderId="30" xfId="0" applyFont="1" applyFill="1" applyBorder="1" applyAlignment="1">
      <alignment horizontal="center" vertical="center" wrapText="1"/>
    </xf>
    <xf numFmtId="0" fontId="193" fillId="41" borderId="32" xfId="0" applyFont="1" applyFill="1" applyBorder="1" applyAlignment="1">
      <alignment horizontal="center" vertical="center" wrapText="1"/>
    </xf>
    <xf numFmtId="0" fontId="193" fillId="41" borderId="38" xfId="0" applyFont="1" applyFill="1" applyBorder="1" applyAlignment="1">
      <alignment horizontal="center" vertical="center" wrapText="1"/>
    </xf>
    <xf numFmtId="0" fontId="193" fillId="41" borderId="35" xfId="0" applyFont="1" applyFill="1" applyBorder="1" applyAlignment="1">
      <alignment horizontal="center" vertical="center" wrapText="1"/>
    </xf>
    <xf numFmtId="0" fontId="193" fillId="41" borderId="33" xfId="0" applyFont="1" applyFill="1" applyBorder="1" applyAlignment="1">
      <alignment horizontal="center" vertical="center" wrapText="1"/>
    </xf>
    <xf numFmtId="0" fontId="193" fillId="41" borderId="0" xfId="0" applyFont="1" applyFill="1" applyBorder="1" applyAlignment="1">
      <alignment horizontal="center" vertical="center" wrapText="1"/>
    </xf>
    <xf numFmtId="0" fontId="193" fillId="41" borderId="37" xfId="0" applyFont="1" applyFill="1" applyBorder="1" applyAlignment="1">
      <alignment horizontal="center" vertical="center" wrapText="1"/>
    </xf>
    <xf numFmtId="0" fontId="193" fillId="41" borderId="34" xfId="0" applyFont="1" applyFill="1" applyBorder="1" applyAlignment="1">
      <alignment horizontal="center" vertical="center" wrapText="1"/>
    </xf>
    <xf numFmtId="0" fontId="193" fillId="41" borderId="31" xfId="0" applyFont="1" applyFill="1" applyBorder="1" applyAlignment="1">
      <alignment horizontal="center" vertical="center" wrapText="1"/>
    </xf>
    <xf numFmtId="0" fontId="193" fillId="41" borderId="36" xfId="0" applyFont="1" applyFill="1" applyBorder="1" applyAlignment="1">
      <alignment horizontal="center" vertical="center" wrapText="1"/>
    </xf>
    <xf numFmtId="0" fontId="188" fillId="0" borderId="28" xfId="0" applyFont="1" applyFill="1" applyBorder="1" applyAlignment="1">
      <alignment horizontal="center" vertical="center" wrapText="1"/>
    </xf>
    <xf numFmtId="0" fontId="188" fillId="0" borderId="30" xfId="0" applyFont="1" applyFill="1" applyBorder="1" applyAlignment="1">
      <alignment horizontal="center" vertical="center" wrapText="1"/>
    </xf>
    <xf numFmtId="0" fontId="190" fillId="0" borderId="0" xfId="0" applyFont="1" applyFill="1" applyBorder="1" applyAlignment="1">
      <alignment horizontal="center" vertical="center" wrapText="1"/>
    </xf>
    <xf numFmtId="0" fontId="181" fillId="41" borderId="28" xfId="1825" quotePrefix="1" applyFill="1" applyBorder="1" applyAlignment="1">
      <alignment horizontal="center" vertical="center"/>
    </xf>
    <xf numFmtId="0" fontId="181" fillId="41" borderId="30" xfId="1825" quotePrefix="1" applyFill="1" applyBorder="1" applyAlignment="1">
      <alignment horizontal="center" vertical="center"/>
    </xf>
    <xf numFmtId="0" fontId="183" fillId="0" borderId="0" xfId="0" applyFont="1" applyFill="1" applyBorder="1" applyAlignment="1" applyProtection="1">
      <alignment horizontal="left" vertical="center"/>
      <protection hidden="1"/>
    </xf>
    <xf numFmtId="0" fontId="0" fillId="0" borderId="0" xfId="0" applyFont="1" applyAlignment="1" applyProtection="1">
      <alignment horizontal="left"/>
      <protection hidden="1"/>
    </xf>
    <xf numFmtId="0" fontId="0" fillId="0" borderId="0" xfId="0" applyAlignment="1"/>
    <xf numFmtId="0" fontId="183" fillId="0" borderId="0" xfId="0" applyFont="1" applyFill="1" applyBorder="1" applyAlignment="1" applyProtection="1">
      <alignment horizontal="left" vertical="center" wrapText="1"/>
      <protection hidden="1"/>
    </xf>
    <xf numFmtId="171" fontId="15" fillId="40" borderId="0" xfId="0" applyNumberFormat="1" applyFont="1" applyFill="1" applyBorder="1" applyAlignment="1">
      <alignment horizontal="left" vertical="center" wrapText="1"/>
    </xf>
    <xf numFmtId="0" fontId="0" fillId="0" borderId="0" xfId="0" applyAlignment="1">
      <alignment horizontal="left" vertical="center" wrapText="1"/>
    </xf>
    <xf numFmtId="171" fontId="15" fillId="40" borderId="31" xfId="0" applyNumberFormat="1" applyFont="1" applyFill="1" applyBorder="1" applyAlignment="1">
      <alignment horizontal="left" vertical="center" wrapText="1"/>
    </xf>
    <xf numFmtId="0" fontId="0" fillId="0" borderId="31" xfId="0" applyBorder="1" applyAlignment="1">
      <alignment horizontal="left" vertical="center" wrapText="1"/>
    </xf>
    <xf numFmtId="0" fontId="199" fillId="0" borderId="0" xfId="0" applyFont="1" applyAlignment="1">
      <alignment horizontal="left" vertical="center" wrapText="1"/>
    </xf>
    <xf numFmtId="0" fontId="200" fillId="0" borderId="41" xfId="1829" applyFont="1" applyBorder="1" applyAlignment="1">
      <alignment horizontal="left" vertical="top" wrapText="1"/>
    </xf>
    <xf numFmtId="0" fontId="200" fillId="0" borderId="0" xfId="1829" applyFont="1" applyBorder="1" applyAlignment="1">
      <alignment horizontal="left" vertical="top" wrapText="1"/>
    </xf>
    <xf numFmtId="0" fontId="186" fillId="0" borderId="0" xfId="1825" applyFont="1" applyBorder="1" applyAlignment="1">
      <alignment horizontal="center"/>
    </xf>
    <xf numFmtId="171" fontId="15" fillId="40" borderId="0" xfId="0" applyNumberFormat="1" applyFont="1" applyFill="1" applyBorder="1" applyAlignment="1">
      <alignment horizontal="center" vertical="center" wrapText="1"/>
    </xf>
  </cellXfs>
  <cellStyles count="1831">
    <cellStyle name="_Fakt_2" xfId="828"/>
    <cellStyle name="_rozhufrovka 2009" xfId="829"/>
    <cellStyle name="_АТиСТ 5а МТР липень 2008" xfId="830"/>
    <cellStyle name="_ПРГК сводний_" xfId="831"/>
    <cellStyle name="_УТГ" xfId="832"/>
    <cellStyle name="_Феодосия 5а МТР липень 2008" xfId="833"/>
    <cellStyle name="_ХТГ довідка." xfId="834"/>
    <cellStyle name="_Шебелинка 5а МТР липень 2008" xfId="835"/>
    <cellStyle name="=C:\WINNT35\SYSTEM32\COMMAND.COM" xfId="836"/>
    <cellStyle name="1 indent" xfId="1"/>
    <cellStyle name="1 indent 10" xfId="2"/>
    <cellStyle name="1 indent 2" xfId="3"/>
    <cellStyle name="1 indent 3" xfId="4"/>
    <cellStyle name="1 indent 4" xfId="5"/>
    <cellStyle name="1 indent 5" xfId="6"/>
    <cellStyle name="1 indent 6" xfId="7"/>
    <cellStyle name="1 indent 7" xfId="8"/>
    <cellStyle name="1 indent 8" xfId="9"/>
    <cellStyle name="1 indent 9" xfId="10"/>
    <cellStyle name="100" xfId="11"/>
    <cellStyle name="2 indents" xfId="12"/>
    <cellStyle name="2 indents 10" xfId="13"/>
    <cellStyle name="2 indents 2" xfId="14"/>
    <cellStyle name="2 indents 3" xfId="15"/>
    <cellStyle name="2 indents 4" xfId="16"/>
    <cellStyle name="2 indents 5" xfId="17"/>
    <cellStyle name="2 indents 6" xfId="18"/>
    <cellStyle name="2 indents 7" xfId="19"/>
    <cellStyle name="2 indents 8" xfId="20"/>
    <cellStyle name="2 indents 9" xfId="21"/>
    <cellStyle name="20% - Accent1" xfId="22"/>
    <cellStyle name="20% - Accent1 10" xfId="23"/>
    <cellStyle name="20% - Accent1 10 2" xfId="837"/>
    <cellStyle name="20% - Accent1 2" xfId="24"/>
    <cellStyle name="20% - Accent1 2 2" xfId="838"/>
    <cellStyle name="20% - Accent1 3" xfId="25"/>
    <cellStyle name="20% - Accent1 3 2" xfId="839"/>
    <cellStyle name="20% - Accent1 4" xfId="26"/>
    <cellStyle name="20% - Accent1 4 2" xfId="840"/>
    <cellStyle name="20% - Accent1 5" xfId="27"/>
    <cellStyle name="20% - Accent1 5 2" xfId="841"/>
    <cellStyle name="20% - Accent1 6" xfId="28"/>
    <cellStyle name="20% - Accent1 6 2" xfId="842"/>
    <cellStyle name="20% - Accent1 7" xfId="29"/>
    <cellStyle name="20% - Accent1 7 2" xfId="843"/>
    <cellStyle name="20% - Accent1 8" xfId="30"/>
    <cellStyle name="20% - Accent1 8 2" xfId="844"/>
    <cellStyle name="20% - Accent1 9" xfId="31"/>
    <cellStyle name="20% - Accent1 9 2" xfId="845"/>
    <cellStyle name="20% - Accent2" xfId="32"/>
    <cellStyle name="20% - Accent2 10" xfId="33"/>
    <cellStyle name="20% - Accent2 10 2" xfId="846"/>
    <cellStyle name="20% - Accent2 2" xfId="34"/>
    <cellStyle name="20% - Accent2 2 2" xfId="847"/>
    <cellStyle name="20% - Accent2 3" xfId="35"/>
    <cellStyle name="20% - Accent2 3 2" xfId="848"/>
    <cellStyle name="20% - Accent2 4" xfId="36"/>
    <cellStyle name="20% - Accent2 4 2" xfId="849"/>
    <cellStyle name="20% - Accent2 5" xfId="37"/>
    <cellStyle name="20% - Accent2 5 2" xfId="850"/>
    <cellStyle name="20% - Accent2 6" xfId="38"/>
    <cellStyle name="20% - Accent2 6 2" xfId="851"/>
    <cellStyle name="20% - Accent2 7" xfId="39"/>
    <cellStyle name="20% - Accent2 7 2" xfId="852"/>
    <cellStyle name="20% - Accent2 8" xfId="40"/>
    <cellStyle name="20% - Accent2 8 2" xfId="853"/>
    <cellStyle name="20% - Accent2 9" xfId="41"/>
    <cellStyle name="20% - Accent2 9 2" xfId="854"/>
    <cellStyle name="20% - Accent3" xfId="42"/>
    <cellStyle name="20% - Accent3 10" xfId="43"/>
    <cellStyle name="20% - Accent3 10 2" xfId="855"/>
    <cellStyle name="20% - Accent3 2" xfId="44"/>
    <cellStyle name="20% - Accent3 2 2" xfId="856"/>
    <cellStyle name="20% - Accent3 3" xfId="45"/>
    <cellStyle name="20% - Accent3 3 2" xfId="857"/>
    <cellStyle name="20% - Accent3 4" xfId="46"/>
    <cellStyle name="20% - Accent3 4 2" xfId="858"/>
    <cellStyle name="20% - Accent3 5" xfId="47"/>
    <cellStyle name="20% - Accent3 5 2" xfId="859"/>
    <cellStyle name="20% - Accent3 6" xfId="48"/>
    <cellStyle name="20% - Accent3 6 2" xfId="860"/>
    <cellStyle name="20% - Accent3 7" xfId="49"/>
    <cellStyle name="20% - Accent3 7 2" xfId="861"/>
    <cellStyle name="20% - Accent3 8" xfId="50"/>
    <cellStyle name="20% - Accent3 8 2" xfId="862"/>
    <cellStyle name="20% - Accent3 9" xfId="51"/>
    <cellStyle name="20% - Accent3 9 2" xfId="863"/>
    <cellStyle name="20% - Accent4" xfId="52"/>
    <cellStyle name="20% - Accent4 10" xfId="53"/>
    <cellStyle name="20% - Accent4 10 2" xfId="864"/>
    <cellStyle name="20% - Accent4 2" xfId="54"/>
    <cellStyle name="20% - Accent4 2 2" xfId="865"/>
    <cellStyle name="20% - Accent4 3" xfId="55"/>
    <cellStyle name="20% - Accent4 3 2" xfId="866"/>
    <cellStyle name="20% - Accent4 4" xfId="56"/>
    <cellStyle name="20% - Accent4 4 2" xfId="867"/>
    <cellStyle name="20% - Accent4 5" xfId="57"/>
    <cellStyle name="20% - Accent4 5 2" xfId="868"/>
    <cellStyle name="20% - Accent4 6" xfId="58"/>
    <cellStyle name="20% - Accent4 6 2" xfId="869"/>
    <cellStyle name="20% - Accent4 7" xfId="59"/>
    <cellStyle name="20% - Accent4 7 2" xfId="870"/>
    <cellStyle name="20% - Accent4 8" xfId="60"/>
    <cellStyle name="20% - Accent4 8 2" xfId="871"/>
    <cellStyle name="20% - Accent4 9" xfId="61"/>
    <cellStyle name="20% - Accent4 9 2" xfId="872"/>
    <cellStyle name="20% - Accent5" xfId="62"/>
    <cellStyle name="20% - Accent5 10" xfId="63"/>
    <cellStyle name="20% - Accent5 10 2" xfId="873"/>
    <cellStyle name="20% - Accent5 2" xfId="64"/>
    <cellStyle name="20% - Accent5 2 2" xfId="874"/>
    <cellStyle name="20% - Accent5 3" xfId="65"/>
    <cellStyle name="20% - Accent5 3 2" xfId="875"/>
    <cellStyle name="20% - Accent5 4" xfId="66"/>
    <cellStyle name="20% - Accent5 4 2" xfId="876"/>
    <cellStyle name="20% - Accent5 5" xfId="67"/>
    <cellStyle name="20% - Accent5 5 2" xfId="877"/>
    <cellStyle name="20% - Accent5 6" xfId="68"/>
    <cellStyle name="20% - Accent5 6 2" xfId="878"/>
    <cellStyle name="20% - Accent5 7" xfId="69"/>
    <cellStyle name="20% - Accent5 7 2" xfId="879"/>
    <cellStyle name="20% - Accent5 8" xfId="70"/>
    <cellStyle name="20% - Accent5 8 2" xfId="880"/>
    <cellStyle name="20% - Accent5 9" xfId="71"/>
    <cellStyle name="20% - Accent5 9 2" xfId="881"/>
    <cellStyle name="20% - Accent6" xfId="72"/>
    <cellStyle name="20% - Accent6 10" xfId="73"/>
    <cellStyle name="20% - Accent6 10 2" xfId="882"/>
    <cellStyle name="20% - Accent6 2" xfId="74"/>
    <cellStyle name="20% - Accent6 2 2" xfId="883"/>
    <cellStyle name="20% - Accent6 3" xfId="75"/>
    <cellStyle name="20% - Accent6 3 2" xfId="884"/>
    <cellStyle name="20% - Accent6 4" xfId="76"/>
    <cellStyle name="20% - Accent6 4 2" xfId="885"/>
    <cellStyle name="20% - Accent6 5" xfId="77"/>
    <cellStyle name="20% - Accent6 5 2" xfId="886"/>
    <cellStyle name="20% - Accent6 6" xfId="78"/>
    <cellStyle name="20% - Accent6 6 2" xfId="887"/>
    <cellStyle name="20% - Accent6 7" xfId="79"/>
    <cellStyle name="20% - Accent6 7 2" xfId="888"/>
    <cellStyle name="20% - Accent6 8" xfId="80"/>
    <cellStyle name="20% - Accent6 8 2" xfId="889"/>
    <cellStyle name="20% - Accent6 9" xfId="81"/>
    <cellStyle name="20% - Accent6 9 2" xfId="890"/>
    <cellStyle name="20% - Акцент1 2" xfId="82"/>
    <cellStyle name="20% - Акцент1 3" xfId="83"/>
    <cellStyle name="20% - Акцент1 4" xfId="891"/>
    <cellStyle name="20% - Акцент2 2" xfId="84"/>
    <cellStyle name="20% - Акцент2 3" xfId="85"/>
    <cellStyle name="20% - Акцент2 4" xfId="892"/>
    <cellStyle name="20% - Акцент3 2" xfId="86"/>
    <cellStyle name="20% - Акцент3 3" xfId="87"/>
    <cellStyle name="20% - Акцент3 4" xfId="893"/>
    <cellStyle name="20% - Акцент4 2" xfId="88"/>
    <cellStyle name="20% - Акцент4 3" xfId="89"/>
    <cellStyle name="20% - Акцент4 4" xfId="894"/>
    <cellStyle name="20% - Акцент5 2" xfId="90"/>
    <cellStyle name="20% - Акцент5 3" xfId="895"/>
    <cellStyle name="20% - Акцент5 4" xfId="896"/>
    <cellStyle name="20% - Акцент6 2" xfId="91"/>
    <cellStyle name="20% - Акцент6 3" xfId="897"/>
    <cellStyle name="20% - Акцент6 4" xfId="898"/>
    <cellStyle name="20% – Акцентування1" xfId="92"/>
    <cellStyle name="20% – Акцентування1 2" xfId="899"/>
    <cellStyle name="20% – Акцентування2" xfId="93"/>
    <cellStyle name="20% – Акцентування2 2" xfId="900"/>
    <cellStyle name="20% – Акцентування3" xfId="94"/>
    <cellStyle name="20% – Акцентування3 2" xfId="901"/>
    <cellStyle name="20% – Акцентування4" xfId="95"/>
    <cellStyle name="20% – Акцентування4 2" xfId="902"/>
    <cellStyle name="20% – Акцентування5" xfId="96"/>
    <cellStyle name="20% – Акцентування5 2" xfId="903"/>
    <cellStyle name="20% – Акцентування6" xfId="97"/>
    <cellStyle name="20% – Акцентування6 2" xfId="904"/>
    <cellStyle name="3 indents" xfId="98"/>
    <cellStyle name="3 indents 2" xfId="905"/>
    <cellStyle name="3 indents 3" xfId="906"/>
    <cellStyle name="4 indents" xfId="99"/>
    <cellStyle name="4 indents 2" xfId="907"/>
    <cellStyle name="4 indents 3" xfId="908"/>
    <cellStyle name="40% - Accent1" xfId="100"/>
    <cellStyle name="40% - Accent1 10" xfId="101"/>
    <cellStyle name="40% - Accent1 10 2" xfId="909"/>
    <cellStyle name="40% - Accent1 2" xfId="102"/>
    <cellStyle name="40% - Accent1 2 2" xfId="910"/>
    <cellStyle name="40% - Accent1 3" xfId="103"/>
    <cellStyle name="40% - Accent1 3 2" xfId="911"/>
    <cellStyle name="40% - Accent1 4" xfId="104"/>
    <cellStyle name="40% - Accent1 4 2" xfId="912"/>
    <cellStyle name="40% - Accent1 5" xfId="105"/>
    <cellStyle name="40% - Accent1 5 2" xfId="913"/>
    <cellStyle name="40% - Accent1 6" xfId="106"/>
    <cellStyle name="40% - Accent1 6 2" xfId="914"/>
    <cellStyle name="40% - Accent1 7" xfId="107"/>
    <cellStyle name="40% - Accent1 7 2" xfId="915"/>
    <cellStyle name="40% - Accent1 8" xfId="108"/>
    <cellStyle name="40% - Accent1 8 2" xfId="916"/>
    <cellStyle name="40% - Accent1 9" xfId="109"/>
    <cellStyle name="40% - Accent1 9 2" xfId="917"/>
    <cellStyle name="40% - Accent2" xfId="110"/>
    <cellStyle name="40% - Accent2 10" xfId="111"/>
    <cellStyle name="40% - Accent2 10 2" xfId="918"/>
    <cellStyle name="40% - Accent2 2" xfId="112"/>
    <cellStyle name="40% - Accent2 2 2" xfId="919"/>
    <cellStyle name="40% - Accent2 3" xfId="113"/>
    <cellStyle name="40% - Accent2 3 2" xfId="920"/>
    <cellStyle name="40% - Accent2 4" xfId="114"/>
    <cellStyle name="40% - Accent2 4 2" xfId="921"/>
    <cellStyle name="40% - Accent2 5" xfId="115"/>
    <cellStyle name="40% - Accent2 5 2" xfId="922"/>
    <cellStyle name="40% - Accent2 6" xfId="116"/>
    <cellStyle name="40% - Accent2 6 2" xfId="923"/>
    <cellStyle name="40% - Accent2 7" xfId="117"/>
    <cellStyle name="40% - Accent2 7 2" xfId="924"/>
    <cellStyle name="40% - Accent2 8" xfId="118"/>
    <cellStyle name="40% - Accent2 8 2" xfId="925"/>
    <cellStyle name="40% - Accent2 9" xfId="119"/>
    <cellStyle name="40% - Accent2 9 2" xfId="926"/>
    <cellStyle name="40% - Accent3" xfId="120"/>
    <cellStyle name="40% - Accent3 10" xfId="121"/>
    <cellStyle name="40% - Accent3 10 2" xfId="927"/>
    <cellStyle name="40% - Accent3 2" xfId="122"/>
    <cellStyle name="40% - Accent3 2 2" xfId="928"/>
    <cellStyle name="40% - Accent3 3" xfId="123"/>
    <cellStyle name="40% - Accent3 3 2" xfId="929"/>
    <cellStyle name="40% - Accent3 4" xfId="124"/>
    <cellStyle name="40% - Accent3 4 2" xfId="930"/>
    <cellStyle name="40% - Accent3 5" xfId="125"/>
    <cellStyle name="40% - Accent3 5 2" xfId="931"/>
    <cellStyle name="40% - Accent3 6" xfId="126"/>
    <cellStyle name="40% - Accent3 6 2" xfId="932"/>
    <cellStyle name="40% - Accent3 7" xfId="127"/>
    <cellStyle name="40% - Accent3 7 2" xfId="933"/>
    <cellStyle name="40% - Accent3 8" xfId="128"/>
    <cellStyle name="40% - Accent3 8 2" xfId="934"/>
    <cellStyle name="40% - Accent3 9" xfId="129"/>
    <cellStyle name="40% - Accent3 9 2" xfId="935"/>
    <cellStyle name="40% - Accent4" xfId="130"/>
    <cellStyle name="40% - Accent4 10" xfId="131"/>
    <cellStyle name="40% - Accent4 10 2" xfId="936"/>
    <cellStyle name="40% - Accent4 2" xfId="132"/>
    <cellStyle name="40% - Accent4 2 2" xfId="937"/>
    <cellStyle name="40% - Accent4 3" xfId="133"/>
    <cellStyle name="40% - Accent4 3 2" xfId="938"/>
    <cellStyle name="40% - Accent4 4" xfId="134"/>
    <cellStyle name="40% - Accent4 4 2" xfId="939"/>
    <cellStyle name="40% - Accent4 5" xfId="135"/>
    <cellStyle name="40% - Accent4 5 2" xfId="940"/>
    <cellStyle name="40% - Accent4 6" xfId="136"/>
    <cellStyle name="40% - Accent4 6 2" xfId="941"/>
    <cellStyle name="40% - Accent4 7" xfId="137"/>
    <cellStyle name="40% - Accent4 7 2" xfId="942"/>
    <cellStyle name="40% - Accent4 8" xfId="138"/>
    <cellStyle name="40% - Accent4 8 2" xfId="943"/>
    <cellStyle name="40% - Accent4 9" xfId="139"/>
    <cellStyle name="40% - Accent4 9 2" xfId="944"/>
    <cellStyle name="40% - Accent5" xfId="140"/>
    <cellStyle name="40% - Accent5 10" xfId="141"/>
    <cellStyle name="40% - Accent5 10 2" xfId="945"/>
    <cellStyle name="40% - Accent5 2" xfId="142"/>
    <cellStyle name="40% - Accent5 2 2" xfId="946"/>
    <cellStyle name="40% - Accent5 3" xfId="143"/>
    <cellStyle name="40% - Accent5 3 2" xfId="947"/>
    <cellStyle name="40% - Accent5 4" xfId="144"/>
    <cellStyle name="40% - Accent5 4 2" xfId="948"/>
    <cellStyle name="40% - Accent5 5" xfId="145"/>
    <cellStyle name="40% - Accent5 5 2" xfId="949"/>
    <cellStyle name="40% - Accent5 6" xfId="146"/>
    <cellStyle name="40% - Accent5 6 2" xfId="950"/>
    <cellStyle name="40% - Accent5 7" xfId="147"/>
    <cellStyle name="40% - Accent5 7 2" xfId="951"/>
    <cellStyle name="40% - Accent5 8" xfId="148"/>
    <cellStyle name="40% - Accent5 8 2" xfId="952"/>
    <cellStyle name="40% - Accent5 9" xfId="149"/>
    <cellStyle name="40% - Accent5 9 2" xfId="953"/>
    <cellStyle name="40% - Accent6" xfId="150"/>
    <cellStyle name="40% - Accent6 10" xfId="151"/>
    <cellStyle name="40% - Accent6 10 2" xfId="954"/>
    <cellStyle name="40% - Accent6 2" xfId="152"/>
    <cellStyle name="40% - Accent6 2 2" xfId="955"/>
    <cellStyle name="40% - Accent6 3" xfId="153"/>
    <cellStyle name="40% - Accent6 3 2" xfId="956"/>
    <cellStyle name="40% - Accent6 4" xfId="154"/>
    <cellStyle name="40% - Accent6 4 2" xfId="957"/>
    <cellStyle name="40% - Accent6 5" xfId="155"/>
    <cellStyle name="40% - Accent6 5 2" xfId="958"/>
    <cellStyle name="40% - Accent6 6" xfId="156"/>
    <cellStyle name="40% - Accent6 6 2" xfId="959"/>
    <cellStyle name="40% - Accent6 7" xfId="157"/>
    <cellStyle name="40% - Accent6 7 2" xfId="960"/>
    <cellStyle name="40% - Accent6 8" xfId="158"/>
    <cellStyle name="40% - Accent6 8 2" xfId="961"/>
    <cellStyle name="40% - Accent6 9" xfId="159"/>
    <cellStyle name="40% - Accent6 9 2" xfId="962"/>
    <cellStyle name="40% - Акцент1 2" xfId="160"/>
    <cellStyle name="40% - Акцент1 3" xfId="963"/>
    <cellStyle name="40% - Акцент1 4" xfId="964"/>
    <cellStyle name="40% - Акцент2 2" xfId="161"/>
    <cellStyle name="40% - Акцент2 3" xfId="965"/>
    <cellStyle name="40% - Акцент2 4" xfId="966"/>
    <cellStyle name="40% - Акцент3 2" xfId="162"/>
    <cellStyle name="40% - Акцент3 3" xfId="163"/>
    <cellStyle name="40% - Акцент3 4" xfId="967"/>
    <cellStyle name="40% - Акцент4 2" xfId="164"/>
    <cellStyle name="40% - Акцент4 3" xfId="968"/>
    <cellStyle name="40% - Акцент4 4" xfId="969"/>
    <cellStyle name="40% - Акцент5 2" xfId="165"/>
    <cellStyle name="40% - Акцент5 3" xfId="970"/>
    <cellStyle name="40% - Акцент5 4" xfId="971"/>
    <cellStyle name="40% - Акцент6 2" xfId="166"/>
    <cellStyle name="40% - Акцент6 3" xfId="972"/>
    <cellStyle name="40% - Акцент6 4" xfId="973"/>
    <cellStyle name="40% – Акцентування1" xfId="167"/>
    <cellStyle name="40% – Акцентування1 2" xfId="974"/>
    <cellStyle name="40% – Акцентування2" xfId="168"/>
    <cellStyle name="40% – Акцентування2 2" xfId="975"/>
    <cellStyle name="40% – Акцентування3" xfId="169"/>
    <cellStyle name="40% – Акцентування3 2" xfId="976"/>
    <cellStyle name="40% – Акцентування4" xfId="170"/>
    <cellStyle name="40% – Акцентування4 2" xfId="977"/>
    <cellStyle name="40% – Акцентування5" xfId="171"/>
    <cellStyle name="40% – Акцентування5 2" xfId="978"/>
    <cellStyle name="40% – Акцентування6" xfId="172"/>
    <cellStyle name="40% – Акцентування6 2" xfId="979"/>
    <cellStyle name="5 indents" xfId="173"/>
    <cellStyle name="60% - Accent1" xfId="174"/>
    <cellStyle name="60% - Accent1 10" xfId="175"/>
    <cellStyle name="60% - Accent1 10 2" xfId="980"/>
    <cellStyle name="60% - Accent1 2" xfId="176"/>
    <cellStyle name="60% - Accent1 2 2" xfId="981"/>
    <cellStyle name="60% - Accent1 3" xfId="177"/>
    <cellStyle name="60% - Accent1 3 2" xfId="982"/>
    <cellStyle name="60% - Accent1 4" xfId="178"/>
    <cellStyle name="60% - Accent1 4 2" xfId="983"/>
    <cellStyle name="60% - Accent1 5" xfId="179"/>
    <cellStyle name="60% - Accent1 5 2" xfId="984"/>
    <cellStyle name="60% - Accent1 6" xfId="180"/>
    <cellStyle name="60% - Accent1 6 2" xfId="985"/>
    <cellStyle name="60% - Accent1 7" xfId="181"/>
    <cellStyle name="60% - Accent1 7 2" xfId="986"/>
    <cellStyle name="60% - Accent1 8" xfId="182"/>
    <cellStyle name="60% - Accent1 8 2" xfId="987"/>
    <cellStyle name="60% - Accent1 9" xfId="183"/>
    <cellStyle name="60% - Accent1 9 2" xfId="988"/>
    <cellStyle name="60% - Accent2" xfId="184"/>
    <cellStyle name="60% - Accent2 10" xfId="185"/>
    <cellStyle name="60% - Accent2 10 2" xfId="989"/>
    <cellStyle name="60% - Accent2 2" xfId="186"/>
    <cellStyle name="60% - Accent2 2 2" xfId="990"/>
    <cellStyle name="60% - Accent2 3" xfId="187"/>
    <cellStyle name="60% - Accent2 3 2" xfId="991"/>
    <cellStyle name="60% - Accent2 4" xfId="188"/>
    <cellStyle name="60% - Accent2 4 2" xfId="992"/>
    <cellStyle name="60% - Accent2 5" xfId="189"/>
    <cellStyle name="60% - Accent2 5 2" xfId="993"/>
    <cellStyle name="60% - Accent2 6" xfId="190"/>
    <cellStyle name="60% - Accent2 6 2" xfId="994"/>
    <cellStyle name="60% - Accent2 7" xfId="191"/>
    <cellStyle name="60% - Accent2 7 2" xfId="995"/>
    <cellStyle name="60% - Accent2 8" xfId="192"/>
    <cellStyle name="60% - Accent2 8 2" xfId="996"/>
    <cellStyle name="60% - Accent2 9" xfId="193"/>
    <cellStyle name="60% - Accent2 9 2" xfId="997"/>
    <cellStyle name="60% - Accent3" xfId="194"/>
    <cellStyle name="60% - Accent3 10" xfId="195"/>
    <cellStyle name="60% - Accent3 10 2" xfId="998"/>
    <cellStyle name="60% - Accent3 2" xfId="196"/>
    <cellStyle name="60% - Accent3 2 2" xfId="999"/>
    <cellStyle name="60% - Accent3 3" xfId="197"/>
    <cellStyle name="60% - Accent3 3 2" xfId="1000"/>
    <cellStyle name="60% - Accent3 4" xfId="198"/>
    <cellStyle name="60% - Accent3 4 2" xfId="1001"/>
    <cellStyle name="60% - Accent3 5" xfId="199"/>
    <cellStyle name="60% - Accent3 5 2" xfId="1002"/>
    <cellStyle name="60% - Accent3 6" xfId="200"/>
    <cellStyle name="60% - Accent3 6 2" xfId="1003"/>
    <cellStyle name="60% - Accent3 7" xfId="201"/>
    <cellStyle name="60% - Accent3 7 2" xfId="1004"/>
    <cellStyle name="60% - Accent3 8" xfId="202"/>
    <cellStyle name="60% - Accent3 8 2" xfId="1005"/>
    <cellStyle name="60% - Accent3 9" xfId="203"/>
    <cellStyle name="60% - Accent3 9 2" xfId="1006"/>
    <cellStyle name="60% - Accent4" xfId="204"/>
    <cellStyle name="60% - Accent4 10" xfId="205"/>
    <cellStyle name="60% - Accent4 10 2" xfId="1007"/>
    <cellStyle name="60% - Accent4 2" xfId="206"/>
    <cellStyle name="60% - Accent4 2 2" xfId="1008"/>
    <cellStyle name="60% - Accent4 3" xfId="207"/>
    <cellStyle name="60% - Accent4 3 2" xfId="1009"/>
    <cellStyle name="60% - Accent4 4" xfId="208"/>
    <cellStyle name="60% - Accent4 4 2" xfId="1010"/>
    <cellStyle name="60% - Accent4 5" xfId="209"/>
    <cellStyle name="60% - Accent4 5 2" xfId="1011"/>
    <cellStyle name="60% - Accent4 6" xfId="210"/>
    <cellStyle name="60% - Accent4 6 2" xfId="1012"/>
    <cellStyle name="60% - Accent4 7" xfId="211"/>
    <cellStyle name="60% - Accent4 7 2" xfId="1013"/>
    <cellStyle name="60% - Accent4 8" xfId="212"/>
    <cellStyle name="60% - Accent4 8 2" xfId="1014"/>
    <cellStyle name="60% - Accent4 9" xfId="213"/>
    <cellStyle name="60% - Accent4 9 2" xfId="1015"/>
    <cellStyle name="60% - Accent5" xfId="214"/>
    <cellStyle name="60% - Accent5 10" xfId="215"/>
    <cellStyle name="60% - Accent5 10 2" xfId="1016"/>
    <cellStyle name="60% - Accent5 2" xfId="216"/>
    <cellStyle name="60% - Accent5 2 2" xfId="1017"/>
    <cellStyle name="60% - Accent5 3" xfId="217"/>
    <cellStyle name="60% - Accent5 3 2" xfId="1018"/>
    <cellStyle name="60% - Accent5 4" xfId="218"/>
    <cellStyle name="60% - Accent5 4 2" xfId="1019"/>
    <cellStyle name="60% - Accent5 5" xfId="219"/>
    <cellStyle name="60% - Accent5 5 2" xfId="1020"/>
    <cellStyle name="60% - Accent5 6" xfId="220"/>
    <cellStyle name="60% - Accent5 6 2" xfId="1021"/>
    <cellStyle name="60% - Accent5 7" xfId="221"/>
    <cellStyle name="60% - Accent5 7 2" xfId="1022"/>
    <cellStyle name="60% - Accent5 8" xfId="222"/>
    <cellStyle name="60% - Accent5 8 2" xfId="1023"/>
    <cellStyle name="60% - Accent5 9" xfId="223"/>
    <cellStyle name="60% - Accent5 9 2" xfId="1024"/>
    <cellStyle name="60% - Accent6" xfId="224"/>
    <cellStyle name="60% - Accent6 10" xfId="225"/>
    <cellStyle name="60% - Accent6 10 2" xfId="1025"/>
    <cellStyle name="60% - Accent6 2" xfId="226"/>
    <cellStyle name="60% - Accent6 2 2" xfId="1026"/>
    <cellStyle name="60% - Accent6 3" xfId="227"/>
    <cellStyle name="60% - Accent6 3 2" xfId="1027"/>
    <cellStyle name="60% - Accent6 4" xfId="228"/>
    <cellStyle name="60% - Accent6 4 2" xfId="1028"/>
    <cellStyle name="60% - Accent6 5" xfId="229"/>
    <cellStyle name="60% - Accent6 5 2" xfId="1029"/>
    <cellStyle name="60% - Accent6 6" xfId="230"/>
    <cellStyle name="60% - Accent6 6 2" xfId="1030"/>
    <cellStyle name="60% - Accent6 7" xfId="231"/>
    <cellStyle name="60% - Accent6 7 2" xfId="1031"/>
    <cellStyle name="60% - Accent6 8" xfId="232"/>
    <cellStyle name="60% - Accent6 8 2" xfId="1032"/>
    <cellStyle name="60% - Accent6 9" xfId="233"/>
    <cellStyle name="60% - Accent6 9 2" xfId="1033"/>
    <cellStyle name="60% - Акцент1 2" xfId="234"/>
    <cellStyle name="60% - Акцент1 3" xfId="1034"/>
    <cellStyle name="60% - Акцент1 4" xfId="1035"/>
    <cellStyle name="60% - Акцент2 2" xfId="235"/>
    <cellStyle name="60% - Акцент2 3" xfId="1036"/>
    <cellStyle name="60% - Акцент2 4" xfId="1037"/>
    <cellStyle name="60% - Акцент3 2" xfId="236"/>
    <cellStyle name="60% - Акцент3 3" xfId="237"/>
    <cellStyle name="60% - Акцент3 4" xfId="1038"/>
    <cellStyle name="60% - Акцент4 2" xfId="238"/>
    <cellStyle name="60% - Акцент4 3" xfId="239"/>
    <cellStyle name="60% - Акцент4 4" xfId="1039"/>
    <cellStyle name="60% - Акцент5 2" xfId="240"/>
    <cellStyle name="60% - Акцент5 3" xfId="1040"/>
    <cellStyle name="60% - Акцент5 4" xfId="1041"/>
    <cellStyle name="60% - Акцент6 2" xfId="241"/>
    <cellStyle name="60% - Акцент6 3" xfId="242"/>
    <cellStyle name="60% - Акцент6 4" xfId="1042"/>
    <cellStyle name="60% – Акцентування1" xfId="243"/>
    <cellStyle name="60% – Акцентування1 2" xfId="1043"/>
    <cellStyle name="60% – Акцентування2" xfId="244"/>
    <cellStyle name="60% – Акцентування2 2" xfId="1044"/>
    <cellStyle name="60% – Акцентування3" xfId="245"/>
    <cellStyle name="60% – Акцентування3 2" xfId="1045"/>
    <cellStyle name="60% – Акцентування4" xfId="246"/>
    <cellStyle name="60% – Акцентування4 2" xfId="1046"/>
    <cellStyle name="60% – Акцентування5" xfId="247"/>
    <cellStyle name="60% – Акцентування5 2" xfId="1047"/>
    <cellStyle name="60% – Акцентування6" xfId="248"/>
    <cellStyle name="60% – Акцентування6 2" xfId="1048"/>
    <cellStyle name="Accent1" xfId="249"/>
    <cellStyle name="Accent1 10" xfId="250"/>
    <cellStyle name="Accent1 10 2" xfId="1049"/>
    <cellStyle name="Accent1 2" xfId="251"/>
    <cellStyle name="Accent1 2 2" xfId="1050"/>
    <cellStyle name="Accent1 3" xfId="252"/>
    <cellStyle name="Accent1 3 2" xfId="1051"/>
    <cellStyle name="Accent1 4" xfId="253"/>
    <cellStyle name="Accent1 4 2" xfId="1052"/>
    <cellStyle name="Accent1 5" xfId="254"/>
    <cellStyle name="Accent1 5 2" xfId="1053"/>
    <cellStyle name="Accent1 6" xfId="255"/>
    <cellStyle name="Accent1 6 2" xfId="1054"/>
    <cellStyle name="Accent1 7" xfId="256"/>
    <cellStyle name="Accent1 7 2" xfId="1055"/>
    <cellStyle name="Accent1 8" xfId="257"/>
    <cellStyle name="Accent1 8 2" xfId="1056"/>
    <cellStyle name="Accent1 9" xfId="258"/>
    <cellStyle name="Accent1 9 2" xfId="1057"/>
    <cellStyle name="Accent2" xfId="259"/>
    <cellStyle name="Accent2 10" xfId="260"/>
    <cellStyle name="Accent2 10 2" xfId="1058"/>
    <cellStyle name="Accent2 2" xfId="261"/>
    <cellStyle name="Accent2 2 2" xfId="1059"/>
    <cellStyle name="Accent2 3" xfId="262"/>
    <cellStyle name="Accent2 3 2" xfId="1060"/>
    <cellStyle name="Accent2 4" xfId="263"/>
    <cellStyle name="Accent2 4 2" xfId="1061"/>
    <cellStyle name="Accent2 5" xfId="264"/>
    <cellStyle name="Accent2 5 2" xfId="1062"/>
    <cellStyle name="Accent2 6" xfId="265"/>
    <cellStyle name="Accent2 6 2" xfId="1063"/>
    <cellStyle name="Accent2 7" xfId="266"/>
    <cellStyle name="Accent2 7 2" xfId="1064"/>
    <cellStyle name="Accent2 8" xfId="267"/>
    <cellStyle name="Accent2 8 2" xfId="1065"/>
    <cellStyle name="Accent2 9" xfId="268"/>
    <cellStyle name="Accent2 9 2" xfId="1066"/>
    <cellStyle name="Accent3" xfId="269"/>
    <cellStyle name="Accent3 10" xfId="270"/>
    <cellStyle name="Accent3 10 2" xfId="1067"/>
    <cellStyle name="Accent3 2" xfId="271"/>
    <cellStyle name="Accent3 2 2" xfId="1068"/>
    <cellStyle name="Accent3 3" xfId="272"/>
    <cellStyle name="Accent3 3 2" xfId="1069"/>
    <cellStyle name="Accent3 4" xfId="273"/>
    <cellStyle name="Accent3 4 2" xfId="1070"/>
    <cellStyle name="Accent3 5" xfId="274"/>
    <cellStyle name="Accent3 5 2" xfId="1071"/>
    <cellStyle name="Accent3 6" xfId="275"/>
    <cellStyle name="Accent3 6 2" xfId="1072"/>
    <cellStyle name="Accent3 7" xfId="276"/>
    <cellStyle name="Accent3 7 2" xfId="1073"/>
    <cellStyle name="Accent3 8" xfId="277"/>
    <cellStyle name="Accent3 8 2" xfId="1074"/>
    <cellStyle name="Accent3 9" xfId="278"/>
    <cellStyle name="Accent3 9 2" xfId="1075"/>
    <cellStyle name="Accent4" xfId="279"/>
    <cellStyle name="Accent4 10" xfId="280"/>
    <cellStyle name="Accent4 10 2" xfId="1076"/>
    <cellStyle name="Accent4 2" xfId="281"/>
    <cellStyle name="Accent4 2 2" xfId="1077"/>
    <cellStyle name="Accent4 3" xfId="282"/>
    <cellStyle name="Accent4 3 2" xfId="1078"/>
    <cellStyle name="Accent4 4" xfId="283"/>
    <cellStyle name="Accent4 4 2" xfId="1079"/>
    <cellStyle name="Accent4 5" xfId="284"/>
    <cellStyle name="Accent4 5 2" xfId="1080"/>
    <cellStyle name="Accent4 6" xfId="285"/>
    <cellStyle name="Accent4 6 2" xfId="1081"/>
    <cellStyle name="Accent4 7" xfId="286"/>
    <cellStyle name="Accent4 7 2" xfId="1082"/>
    <cellStyle name="Accent4 8" xfId="287"/>
    <cellStyle name="Accent4 8 2" xfId="1083"/>
    <cellStyle name="Accent4 9" xfId="288"/>
    <cellStyle name="Accent4 9 2" xfId="1084"/>
    <cellStyle name="Accent5" xfId="289"/>
    <cellStyle name="Accent5 10" xfId="290"/>
    <cellStyle name="Accent5 10 2" xfId="1085"/>
    <cellStyle name="Accent5 2" xfId="291"/>
    <cellStyle name="Accent5 2 2" xfId="1086"/>
    <cellStyle name="Accent5 3" xfId="292"/>
    <cellStyle name="Accent5 3 2" xfId="1087"/>
    <cellStyle name="Accent5 4" xfId="293"/>
    <cellStyle name="Accent5 4 2" xfId="1088"/>
    <cellStyle name="Accent5 5" xfId="294"/>
    <cellStyle name="Accent5 5 2" xfId="1089"/>
    <cellStyle name="Accent5 6" xfId="295"/>
    <cellStyle name="Accent5 6 2" xfId="1090"/>
    <cellStyle name="Accent5 7" xfId="296"/>
    <cellStyle name="Accent5 7 2" xfId="1091"/>
    <cellStyle name="Accent5 8" xfId="297"/>
    <cellStyle name="Accent5 8 2" xfId="1092"/>
    <cellStyle name="Accent5 9" xfId="298"/>
    <cellStyle name="Accent5 9 2" xfId="1093"/>
    <cellStyle name="Accent6" xfId="299"/>
    <cellStyle name="Accent6 10" xfId="300"/>
    <cellStyle name="Accent6 10 2" xfId="1094"/>
    <cellStyle name="Accent6 2" xfId="301"/>
    <cellStyle name="Accent6 2 2" xfId="1095"/>
    <cellStyle name="Accent6 3" xfId="302"/>
    <cellStyle name="Accent6 3 2" xfId="1096"/>
    <cellStyle name="Accent6 4" xfId="303"/>
    <cellStyle name="Accent6 4 2" xfId="1097"/>
    <cellStyle name="Accent6 5" xfId="304"/>
    <cellStyle name="Accent6 5 2" xfId="1098"/>
    <cellStyle name="Accent6 6" xfId="305"/>
    <cellStyle name="Accent6 6 2" xfId="1099"/>
    <cellStyle name="Accent6 7" xfId="306"/>
    <cellStyle name="Accent6 7 2" xfId="1100"/>
    <cellStyle name="Accent6 8" xfId="307"/>
    <cellStyle name="Accent6 8 2" xfId="1101"/>
    <cellStyle name="Accent6 9" xfId="308"/>
    <cellStyle name="Accent6 9 2" xfId="1102"/>
    <cellStyle name="Aeia?nnueea" xfId="309"/>
    <cellStyle name="Aeia?nnueea 2" xfId="1103"/>
    <cellStyle name="Ãèïåðññûëêà" xfId="310"/>
    <cellStyle name="Ãèïåðññûëêà 2" xfId="1104"/>
    <cellStyle name="Array" xfId="311"/>
    <cellStyle name="Array Enter" xfId="312"/>
    <cellStyle name="Array_Book2" xfId="313"/>
    <cellStyle name="Bad" xfId="314"/>
    <cellStyle name="Bad 10" xfId="315"/>
    <cellStyle name="Bad 10 2" xfId="1105"/>
    <cellStyle name="Bad 2" xfId="316"/>
    <cellStyle name="Bad 2 2" xfId="1106"/>
    <cellStyle name="Bad 3" xfId="317"/>
    <cellStyle name="Bad 3 2" xfId="1107"/>
    <cellStyle name="Bad 4" xfId="318"/>
    <cellStyle name="Bad 4 2" xfId="1108"/>
    <cellStyle name="Bad 5" xfId="319"/>
    <cellStyle name="Bad 5 2" xfId="1109"/>
    <cellStyle name="Bad 6" xfId="320"/>
    <cellStyle name="Bad 6 2" xfId="1110"/>
    <cellStyle name="Bad 7" xfId="321"/>
    <cellStyle name="Bad 7 2" xfId="1111"/>
    <cellStyle name="Bad 8" xfId="322"/>
    <cellStyle name="Bad 8 2" xfId="1112"/>
    <cellStyle name="Bad 9" xfId="323"/>
    <cellStyle name="Bad 9 2" xfId="1113"/>
    <cellStyle name="Cabe‡alho 1" xfId="1114"/>
    <cellStyle name="Cabe‡alho 2" xfId="1115"/>
    <cellStyle name="Cabecera 1" xfId="1116"/>
    <cellStyle name="Cabecera 2" xfId="1117"/>
    <cellStyle name="Calculation" xfId="324"/>
    <cellStyle name="Calculation 10" xfId="325"/>
    <cellStyle name="Calculation 10 2" xfId="1118"/>
    <cellStyle name="Calculation 2" xfId="326"/>
    <cellStyle name="Calculation 2 2" xfId="1119"/>
    <cellStyle name="Calculation 3" xfId="327"/>
    <cellStyle name="Calculation 3 2" xfId="1120"/>
    <cellStyle name="Calculation 4" xfId="328"/>
    <cellStyle name="Calculation 4 2" xfId="1121"/>
    <cellStyle name="Calculation 5" xfId="329"/>
    <cellStyle name="Calculation 5 2" xfId="1122"/>
    <cellStyle name="Calculation 6" xfId="330"/>
    <cellStyle name="Calculation 6 2" xfId="1123"/>
    <cellStyle name="Calculation 7" xfId="331"/>
    <cellStyle name="Calculation 7 2" xfId="1124"/>
    <cellStyle name="Calculation 8" xfId="332"/>
    <cellStyle name="Calculation 8 2" xfId="1125"/>
    <cellStyle name="Calculation 9" xfId="333"/>
    <cellStyle name="Calculation 9 2" xfId="1126"/>
    <cellStyle name="Celkem" xfId="334"/>
    <cellStyle name="Check Cell" xfId="335"/>
    <cellStyle name="Check Cell 10" xfId="336"/>
    <cellStyle name="Check Cell 10 2" xfId="1127"/>
    <cellStyle name="Check Cell 2" xfId="337"/>
    <cellStyle name="Check Cell 2 2" xfId="1128"/>
    <cellStyle name="Check Cell 3" xfId="338"/>
    <cellStyle name="Check Cell 3 2" xfId="1129"/>
    <cellStyle name="Check Cell 4" xfId="339"/>
    <cellStyle name="Check Cell 4 2" xfId="1130"/>
    <cellStyle name="Check Cell 5" xfId="340"/>
    <cellStyle name="Check Cell 5 2" xfId="1131"/>
    <cellStyle name="Check Cell 6" xfId="341"/>
    <cellStyle name="Check Cell 6 2" xfId="1132"/>
    <cellStyle name="Check Cell 7" xfId="342"/>
    <cellStyle name="Check Cell 7 2" xfId="1133"/>
    <cellStyle name="Check Cell 8" xfId="343"/>
    <cellStyle name="Check Cell 8 2" xfId="1134"/>
    <cellStyle name="Check Cell 9" xfId="344"/>
    <cellStyle name="Check Cell 9 2" xfId="1135"/>
    <cellStyle name="Clive" xfId="1136"/>
    <cellStyle name="clsAltData" xfId="345"/>
    <cellStyle name="clsAltData 2" xfId="1137"/>
    <cellStyle name="clsAltMRVData" xfId="346"/>
    <cellStyle name="clsAltMRVData 2" xfId="1138"/>
    <cellStyle name="clsBlank" xfId="347"/>
    <cellStyle name="clsBlank 2" xfId="1139"/>
    <cellStyle name="clsColumnHeader" xfId="348"/>
    <cellStyle name="clsColumnHeader 2" xfId="1140"/>
    <cellStyle name="clsData" xfId="349"/>
    <cellStyle name="clsData 2" xfId="1141"/>
    <cellStyle name="clsDefault" xfId="350"/>
    <cellStyle name="clsDefault 2" xfId="351"/>
    <cellStyle name="clsFooter" xfId="352"/>
    <cellStyle name="clsFooter 2" xfId="1142"/>
    <cellStyle name="clsIndexTableData" xfId="353"/>
    <cellStyle name="clsIndexTableData 2" xfId="1143"/>
    <cellStyle name="clsIndexTableHdr" xfId="354"/>
    <cellStyle name="clsIndexTableHdr 2" xfId="1144"/>
    <cellStyle name="clsIndexTableTitle" xfId="355"/>
    <cellStyle name="clsIndexTableTitle 2" xfId="1145"/>
    <cellStyle name="clsMRVData" xfId="356"/>
    <cellStyle name="clsMRVData 2" xfId="1146"/>
    <cellStyle name="clsReportFooter" xfId="357"/>
    <cellStyle name="clsReportFooter 2" xfId="1147"/>
    <cellStyle name="clsReportHeader" xfId="358"/>
    <cellStyle name="clsReportHeader 2" xfId="1148"/>
    <cellStyle name="clsRowHeader" xfId="359"/>
    <cellStyle name="clsRowHeader 2" xfId="1149"/>
    <cellStyle name="clsScale" xfId="360"/>
    <cellStyle name="clsScale 2" xfId="1150"/>
    <cellStyle name="clsSection" xfId="361"/>
    <cellStyle name="clsSection 2" xfId="1151"/>
    <cellStyle name="Column-Header" xfId="1152"/>
    <cellStyle name="Column-Header 2" xfId="1153"/>
    <cellStyle name="Column-Header 3" xfId="1154"/>
    <cellStyle name="Column-Header 4" xfId="1155"/>
    <cellStyle name="Column-Header 5" xfId="1156"/>
    <cellStyle name="Column-Header 6" xfId="1157"/>
    <cellStyle name="Column-Header 7" xfId="1158"/>
    <cellStyle name="Column-Header 7 2" xfId="1159"/>
    <cellStyle name="Column-Header 8" xfId="1160"/>
    <cellStyle name="Column-Header 8 2" xfId="1161"/>
    <cellStyle name="Column-Header 9" xfId="1162"/>
    <cellStyle name="Column-Header 9 2" xfId="1163"/>
    <cellStyle name="Column-Header_Zvit rux-koshtiv 2010 Департамент " xfId="1164"/>
    <cellStyle name="Comma  - Style1" xfId="362"/>
    <cellStyle name="Comma  - Style2" xfId="363"/>
    <cellStyle name="Comma  - Style3" xfId="364"/>
    <cellStyle name="Comma  - Style4" xfId="365"/>
    <cellStyle name="Comma  - Style5" xfId="366"/>
    <cellStyle name="Comma  - Style6" xfId="367"/>
    <cellStyle name="Comma  - Style7" xfId="368"/>
    <cellStyle name="Comma  - Style8" xfId="369"/>
    <cellStyle name="Comma [0]" xfId="370"/>
    <cellStyle name="Comma [0] 2" xfId="371"/>
    <cellStyle name="Comma [0] 3" xfId="372"/>
    <cellStyle name="Comma [0]_AUK2000" xfId="373"/>
    <cellStyle name="Comma [0]䧟Лист3" xfId="374"/>
    <cellStyle name="Comma 10" xfId="1165"/>
    <cellStyle name="Comma 11" xfId="1166"/>
    <cellStyle name="Comma 12" xfId="1167"/>
    <cellStyle name="Comma 2" xfId="375"/>
    <cellStyle name="Comma 2 2" xfId="1168"/>
    <cellStyle name="Comma 2 3" xfId="1169"/>
    <cellStyle name="Comma 3" xfId="376"/>
    <cellStyle name="Comma 3 2" xfId="377"/>
    <cellStyle name="Comma 3 3" xfId="378"/>
    <cellStyle name="Comma 4" xfId="379"/>
    <cellStyle name="Comma 5" xfId="1170"/>
    <cellStyle name="Comma 6" xfId="1171"/>
    <cellStyle name="Comma 7" xfId="1172"/>
    <cellStyle name="Comma 8" xfId="1173"/>
    <cellStyle name="Comma 9" xfId="1174"/>
    <cellStyle name="Comma(3)" xfId="380"/>
    <cellStyle name="Comma_AUK2000" xfId="381"/>
    <cellStyle name="Comma0" xfId="382"/>
    <cellStyle name="Comma0 - Style3" xfId="383"/>
    <cellStyle name="Comma0 2" xfId="1175"/>
    <cellStyle name="Comma0 3" xfId="1176"/>
    <cellStyle name="Comma0 4" xfId="1177"/>
    <cellStyle name="Comma0 5" xfId="1178"/>
    <cellStyle name="Comma0 6" xfId="1179"/>
    <cellStyle name="Comma0 7" xfId="1180"/>
    <cellStyle name="Comma0 8" xfId="1181"/>
    <cellStyle name="Comma0_BG Money (current)" xfId="384"/>
    <cellStyle name="Curren - Style3" xfId="385"/>
    <cellStyle name="Curren - Style4" xfId="386"/>
    <cellStyle name="Currency [0]" xfId="387"/>
    <cellStyle name="Currency_AUK2000" xfId="388"/>
    <cellStyle name="Currency0" xfId="389"/>
    <cellStyle name="Currency0 2" xfId="1182"/>
    <cellStyle name="Data" xfId="1183"/>
    <cellStyle name="Date" xfId="390"/>
    <cellStyle name="Date 2" xfId="1184"/>
    <cellStyle name="Datum" xfId="391"/>
    <cellStyle name="Define-Column" xfId="1185"/>
    <cellStyle name="Define-Column 10" xfId="1186"/>
    <cellStyle name="Define-Column 2" xfId="1187"/>
    <cellStyle name="Define-Column 3" xfId="1188"/>
    <cellStyle name="Define-Column 4" xfId="1189"/>
    <cellStyle name="Define-Column 5" xfId="1190"/>
    <cellStyle name="Define-Column 6" xfId="1191"/>
    <cellStyle name="Define-Column 7" xfId="1192"/>
    <cellStyle name="Define-Column 7 2" xfId="1193"/>
    <cellStyle name="Define-Column 7 3" xfId="1194"/>
    <cellStyle name="Define-Column 8" xfId="1195"/>
    <cellStyle name="Define-Column 8 2" xfId="1196"/>
    <cellStyle name="Define-Column 8 3" xfId="1197"/>
    <cellStyle name="Define-Column 9" xfId="1198"/>
    <cellStyle name="Define-Column 9 2" xfId="1199"/>
    <cellStyle name="Define-Column 9 3" xfId="1200"/>
    <cellStyle name="Define-Column_Zvit rux-koshtiv 2010 Департамент " xfId="1201"/>
    <cellStyle name="diskette" xfId="1202"/>
    <cellStyle name="Euro" xfId="392"/>
    <cellStyle name="Euro 2" xfId="1203"/>
    <cellStyle name="Excel.Chart" xfId="1204"/>
    <cellStyle name="Explanatory Text" xfId="393"/>
    <cellStyle name="Explanatory Text 10" xfId="394"/>
    <cellStyle name="Explanatory Text 10 2" xfId="1205"/>
    <cellStyle name="Explanatory Text 2" xfId="395"/>
    <cellStyle name="Explanatory Text 2 2" xfId="1206"/>
    <cellStyle name="Explanatory Text 3" xfId="396"/>
    <cellStyle name="Explanatory Text 3 2" xfId="1207"/>
    <cellStyle name="Explanatory Text 4" xfId="397"/>
    <cellStyle name="Explanatory Text 4 2" xfId="1208"/>
    <cellStyle name="Explanatory Text 5" xfId="398"/>
    <cellStyle name="Explanatory Text 5 2" xfId="1209"/>
    <cellStyle name="Explanatory Text 6" xfId="399"/>
    <cellStyle name="Explanatory Text 6 2" xfId="1210"/>
    <cellStyle name="Explanatory Text 7" xfId="400"/>
    <cellStyle name="Explanatory Text 7 2" xfId="1211"/>
    <cellStyle name="Explanatory Text 8" xfId="401"/>
    <cellStyle name="Explanatory Text 8 2" xfId="1212"/>
    <cellStyle name="Explanatory Text 9" xfId="402"/>
    <cellStyle name="Explanatory Text 9 2" xfId="1213"/>
    <cellStyle name="Ezres [0]_10mell99" xfId="403"/>
    <cellStyle name="Ezres_10mell99" xfId="404"/>
    <cellStyle name="F2" xfId="405"/>
    <cellStyle name="F2 2" xfId="1214"/>
    <cellStyle name="F3" xfId="406"/>
    <cellStyle name="F3 2" xfId="1215"/>
    <cellStyle name="F4" xfId="407"/>
    <cellStyle name="F4 2" xfId="1216"/>
    <cellStyle name="F5" xfId="408"/>
    <cellStyle name="F5 - Style8" xfId="409"/>
    <cellStyle name="F5 - Style8 2" xfId="1217"/>
    <cellStyle name="F5 2" xfId="1218"/>
    <cellStyle name="F6" xfId="410"/>
    <cellStyle name="F6 - Style5" xfId="411"/>
    <cellStyle name="F6 - Style5 2" xfId="1219"/>
    <cellStyle name="F6 2" xfId="1220"/>
    <cellStyle name="F7" xfId="412"/>
    <cellStyle name="F7 - Style7" xfId="413"/>
    <cellStyle name="F7 - Style7 2" xfId="1221"/>
    <cellStyle name="F7 2" xfId="1222"/>
    <cellStyle name="F8" xfId="414"/>
    <cellStyle name="F8 - Style6" xfId="415"/>
    <cellStyle name="F8 - Style6 2" xfId="1223"/>
    <cellStyle name="F8 2" xfId="1224"/>
    <cellStyle name="facha" xfId="1225"/>
    <cellStyle name="Fecha" xfId="1226"/>
    <cellStyle name="Fijo" xfId="1227"/>
    <cellStyle name="Finanční0" xfId="416"/>
    <cellStyle name="Finanèní0" xfId="417"/>
    <cellStyle name="Fixed" xfId="418"/>
    <cellStyle name="Fixed 2" xfId="1228"/>
    <cellStyle name="fixed0 - Style4" xfId="419"/>
    <cellStyle name="fixed0 - Style4 2" xfId="1229"/>
    <cellStyle name="Fixed1 - Style1" xfId="420"/>
    <cellStyle name="Fixed1 - Style1 2" xfId="1230"/>
    <cellStyle name="Fixed1 - Style2" xfId="421"/>
    <cellStyle name="Fixed1 - Style2 2" xfId="1231"/>
    <cellStyle name="Fixed2 - Style2" xfId="422"/>
    <cellStyle name="Fixo" xfId="1232"/>
    <cellStyle name="FS10" xfId="1233"/>
    <cellStyle name="Good" xfId="423"/>
    <cellStyle name="Good 10" xfId="424"/>
    <cellStyle name="Good 10 2" xfId="1234"/>
    <cellStyle name="Good 2" xfId="425"/>
    <cellStyle name="Good 2 2" xfId="1235"/>
    <cellStyle name="Good 3" xfId="426"/>
    <cellStyle name="Good 3 2" xfId="1236"/>
    <cellStyle name="Good 4" xfId="427"/>
    <cellStyle name="Good 4 2" xfId="1237"/>
    <cellStyle name="Good 5" xfId="428"/>
    <cellStyle name="Good 5 2" xfId="1238"/>
    <cellStyle name="Good 6" xfId="429"/>
    <cellStyle name="Good 6 2" xfId="1239"/>
    <cellStyle name="Good 7" xfId="430"/>
    <cellStyle name="Good 7 2" xfId="1240"/>
    <cellStyle name="Good 8" xfId="431"/>
    <cellStyle name="Good 8 2" xfId="1241"/>
    <cellStyle name="Good 9" xfId="432"/>
    <cellStyle name="Good 9 2" xfId="1242"/>
    <cellStyle name="Grey" xfId="433"/>
    <cellStyle name="Heading 1" xfId="434"/>
    <cellStyle name="Heading 1 10" xfId="435"/>
    <cellStyle name="Heading 1 10 2" xfId="1243"/>
    <cellStyle name="Heading 1 2" xfId="436"/>
    <cellStyle name="Heading 1 2 2" xfId="1244"/>
    <cellStyle name="Heading 1 3" xfId="437"/>
    <cellStyle name="Heading 1 3 2" xfId="1245"/>
    <cellStyle name="Heading 1 4" xfId="438"/>
    <cellStyle name="Heading 1 4 2" xfId="1246"/>
    <cellStyle name="Heading 1 5" xfId="439"/>
    <cellStyle name="Heading 1 5 2" xfId="1247"/>
    <cellStyle name="Heading 1 6" xfId="440"/>
    <cellStyle name="Heading 1 6 2" xfId="1248"/>
    <cellStyle name="Heading 1 7" xfId="441"/>
    <cellStyle name="Heading 1 7 2" xfId="1249"/>
    <cellStyle name="Heading 1 8" xfId="442"/>
    <cellStyle name="Heading 1 8 2" xfId="1250"/>
    <cellStyle name="Heading 1 9" xfId="443"/>
    <cellStyle name="Heading 1 9 2" xfId="1251"/>
    <cellStyle name="Heading 2" xfId="444"/>
    <cellStyle name="Heading 2 10" xfId="445"/>
    <cellStyle name="Heading 2 10 2" xfId="1252"/>
    <cellStyle name="Heading 2 2" xfId="446"/>
    <cellStyle name="Heading 2 2 2" xfId="1253"/>
    <cellStyle name="Heading 2 3" xfId="447"/>
    <cellStyle name="Heading 2 3 2" xfId="1254"/>
    <cellStyle name="Heading 2 4" xfId="448"/>
    <cellStyle name="Heading 2 4 2" xfId="1255"/>
    <cellStyle name="Heading 2 5" xfId="449"/>
    <cellStyle name="Heading 2 5 2" xfId="1256"/>
    <cellStyle name="Heading 2 6" xfId="450"/>
    <cellStyle name="Heading 2 6 2" xfId="1257"/>
    <cellStyle name="Heading 2 7" xfId="451"/>
    <cellStyle name="Heading 2 7 2" xfId="1258"/>
    <cellStyle name="Heading 2 8" xfId="452"/>
    <cellStyle name="Heading 2 8 2" xfId="1259"/>
    <cellStyle name="Heading 2 9" xfId="453"/>
    <cellStyle name="Heading 2 9 2" xfId="1260"/>
    <cellStyle name="Heading 3" xfId="454"/>
    <cellStyle name="Heading 3 10" xfId="455"/>
    <cellStyle name="Heading 3 10 2" xfId="1261"/>
    <cellStyle name="Heading 3 2" xfId="456"/>
    <cellStyle name="Heading 3 2 2" xfId="1262"/>
    <cellStyle name="Heading 3 3" xfId="457"/>
    <cellStyle name="Heading 3 3 2" xfId="1263"/>
    <cellStyle name="Heading 3 4" xfId="458"/>
    <cellStyle name="Heading 3 4 2" xfId="1264"/>
    <cellStyle name="Heading 3 5" xfId="459"/>
    <cellStyle name="Heading 3 5 2" xfId="1265"/>
    <cellStyle name="Heading 3 6" xfId="460"/>
    <cellStyle name="Heading 3 6 2" xfId="1266"/>
    <cellStyle name="Heading 3 7" xfId="461"/>
    <cellStyle name="Heading 3 7 2" xfId="1267"/>
    <cellStyle name="Heading 3 8" xfId="462"/>
    <cellStyle name="Heading 3 8 2" xfId="1268"/>
    <cellStyle name="Heading 3 9" xfId="463"/>
    <cellStyle name="Heading 3 9 2" xfId="1269"/>
    <cellStyle name="Heading 4" xfId="464"/>
    <cellStyle name="Heading 4 10" xfId="465"/>
    <cellStyle name="Heading 4 10 2" xfId="1270"/>
    <cellStyle name="Heading 4 2" xfId="466"/>
    <cellStyle name="Heading 4 2 2" xfId="1271"/>
    <cellStyle name="Heading 4 3" xfId="467"/>
    <cellStyle name="Heading 4 3 2" xfId="1272"/>
    <cellStyle name="Heading 4 4" xfId="468"/>
    <cellStyle name="Heading 4 4 2" xfId="1273"/>
    <cellStyle name="Heading 4 5" xfId="469"/>
    <cellStyle name="Heading 4 5 2" xfId="1274"/>
    <cellStyle name="Heading 4 6" xfId="470"/>
    <cellStyle name="Heading 4 6 2" xfId="1275"/>
    <cellStyle name="Heading 4 7" xfId="471"/>
    <cellStyle name="Heading 4 7 2" xfId="1276"/>
    <cellStyle name="Heading 4 8" xfId="472"/>
    <cellStyle name="Heading 4 8 2" xfId="1277"/>
    <cellStyle name="Heading 4 9" xfId="473"/>
    <cellStyle name="Heading 4 9 2" xfId="1278"/>
    <cellStyle name="Heading1" xfId="474"/>
    <cellStyle name="Heading1 2" xfId="1279"/>
    <cellStyle name="Heading2" xfId="475"/>
    <cellStyle name="Heading2 2" xfId="1280"/>
    <cellStyle name="Hiperhivatkozás" xfId="476"/>
    <cellStyle name="Hipervínculo" xfId="1281"/>
    <cellStyle name="Hipervínculo visitado" xfId="1282"/>
    <cellStyle name="Hipervínculo_10-01-03 2003 2003 NUEVOS RON -NUEVOS INTERESES" xfId="1283"/>
    <cellStyle name="Hyperlink 2" xfId="477"/>
    <cellStyle name="Hyperlink 2 2" xfId="1284"/>
    <cellStyle name="Hyperlink 2 3" xfId="1285"/>
    <cellStyle name="Hyperlink 2 4" xfId="1286"/>
    <cellStyle name="Hyperlink 3" xfId="1287"/>
    <cellStyle name="Hyperlink 4" xfId="1288"/>
    <cellStyle name="Hyperlink seguido_NFGC_SPE_1995_2003" xfId="1289"/>
    <cellStyle name="Hyperlink_UKR Fin table" xfId="478"/>
    <cellStyle name="Iau?iue_Eeno1" xfId="479"/>
    <cellStyle name="Îáû÷íûé_Table16" xfId="480"/>
    <cellStyle name="imf-one decimal" xfId="481"/>
    <cellStyle name="imf-one decimal 2" xfId="1290"/>
    <cellStyle name="imf-one decimal 3" xfId="1291"/>
    <cellStyle name="imf-zero decimal" xfId="482"/>
    <cellStyle name="imf-zero decimal 2" xfId="1292"/>
    <cellStyle name="imf-zero decimal 3" xfId="1293"/>
    <cellStyle name="Input" xfId="483"/>
    <cellStyle name="Input [yellow]" xfId="484"/>
    <cellStyle name="Input 10" xfId="485"/>
    <cellStyle name="Input 10 2" xfId="1294"/>
    <cellStyle name="Input 2" xfId="486"/>
    <cellStyle name="Input 2 2" xfId="1295"/>
    <cellStyle name="Input 3" xfId="487"/>
    <cellStyle name="Input 3 2" xfId="1296"/>
    <cellStyle name="Input 4" xfId="488"/>
    <cellStyle name="Input 4 2" xfId="1297"/>
    <cellStyle name="Input 5" xfId="489"/>
    <cellStyle name="Input 5 2" xfId="1298"/>
    <cellStyle name="Input 6" xfId="490"/>
    <cellStyle name="Input 6 2" xfId="1299"/>
    <cellStyle name="Input 7" xfId="491"/>
    <cellStyle name="Input 7 2" xfId="1300"/>
    <cellStyle name="Input 8" xfId="492"/>
    <cellStyle name="Input 8 2" xfId="1301"/>
    <cellStyle name="Input 9" xfId="493"/>
    <cellStyle name="Input 9 2" xfId="1302"/>
    <cellStyle name="Ioe?uaaaoayny aeia?nnueea" xfId="494"/>
    <cellStyle name="Ioe?uaaaoayny aeia?nnueea 2" xfId="1303"/>
    <cellStyle name="Îòêðûâàâøàÿñÿ ãèïåðññûëêà" xfId="495"/>
    <cellStyle name="Îòêðûâàâøàÿñÿ ãèïåðññûëêà 2" xfId="1304"/>
    <cellStyle name="jo[" xfId="1305"/>
    <cellStyle name="Label" xfId="496"/>
    <cellStyle name="leftli - Style3" xfId="497"/>
    <cellStyle name="leftli - Style3 2" xfId="1306"/>
    <cellStyle name="Level0" xfId="1307"/>
    <cellStyle name="Level0 10" xfId="1308"/>
    <cellStyle name="Level0 2" xfId="1309"/>
    <cellStyle name="Level0 2 2" xfId="1310"/>
    <cellStyle name="Level0 3" xfId="1311"/>
    <cellStyle name="Level0 3 2" xfId="1312"/>
    <cellStyle name="Level0 4" xfId="1313"/>
    <cellStyle name="Level0 4 2" xfId="1314"/>
    <cellStyle name="Level0 5" xfId="1315"/>
    <cellStyle name="Level0 6" xfId="1316"/>
    <cellStyle name="Level0 7" xfId="1317"/>
    <cellStyle name="Level0 7 2" xfId="1318"/>
    <cellStyle name="Level0 7 3" xfId="1319"/>
    <cellStyle name="Level0 8" xfId="1320"/>
    <cellStyle name="Level0 8 2" xfId="1321"/>
    <cellStyle name="Level0 8 3" xfId="1322"/>
    <cellStyle name="Level0 9" xfId="1323"/>
    <cellStyle name="Level0 9 2" xfId="1324"/>
    <cellStyle name="Level0 9 3" xfId="1325"/>
    <cellStyle name="Level0_Zvit rux-koshtiv 2010 Департамент " xfId="1326"/>
    <cellStyle name="Level1" xfId="1327"/>
    <cellStyle name="Level1 2" xfId="1328"/>
    <cellStyle name="Level1-Numbers" xfId="1329"/>
    <cellStyle name="Level1-Numbers 2" xfId="1330"/>
    <cellStyle name="Level1-Numbers-Hide" xfId="1331"/>
    <cellStyle name="Level2" xfId="1332"/>
    <cellStyle name="Level2 2" xfId="1333"/>
    <cellStyle name="Level2-Hide" xfId="1334"/>
    <cellStyle name="Level2-Hide 2" xfId="1335"/>
    <cellStyle name="Level2-Numbers" xfId="1336"/>
    <cellStyle name="Level2-Numbers 2" xfId="1337"/>
    <cellStyle name="Level2-Numbers-Hide" xfId="1338"/>
    <cellStyle name="Level3" xfId="1339"/>
    <cellStyle name="Level3 2" xfId="1340"/>
    <cellStyle name="Level3 3" xfId="1341"/>
    <cellStyle name="Level3_План департамент_2010_1207" xfId="1342"/>
    <cellStyle name="Level3-Hide" xfId="1343"/>
    <cellStyle name="Level3-Hide 2" xfId="1344"/>
    <cellStyle name="Level3-Numbers" xfId="1345"/>
    <cellStyle name="Level3-Numbers 2" xfId="1346"/>
    <cellStyle name="Level3-Numbers 3" xfId="1347"/>
    <cellStyle name="Level3-Numbers_План департамент_2010_1207" xfId="1348"/>
    <cellStyle name="Level3-Numbers-Hide" xfId="1349"/>
    <cellStyle name="Level4" xfId="1350"/>
    <cellStyle name="Level4 2" xfId="1351"/>
    <cellStyle name="Level4-Hide" xfId="1352"/>
    <cellStyle name="Level4-Hide 2" xfId="1353"/>
    <cellStyle name="Level4-Numbers" xfId="1354"/>
    <cellStyle name="Level4-Numbers 2" xfId="1355"/>
    <cellStyle name="Level4-Numbers-Hide" xfId="1356"/>
    <cellStyle name="Level5" xfId="1357"/>
    <cellStyle name="Level5 2" xfId="1358"/>
    <cellStyle name="Level5-Hide" xfId="1359"/>
    <cellStyle name="Level5-Hide 2" xfId="1360"/>
    <cellStyle name="Level5-Numbers" xfId="1361"/>
    <cellStyle name="Level5-Numbers 2" xfId="1362"/>
    <cellStyle name="Level5-Numbers-Hide" xfId="1363"/>
    <cellStyle name="Level6" xfId="1364"/>
    <cellStyle name="Level6 2" xfId="1365"/>
    <cellStyle name="Level6-Hide" xfId="1366"/>
    <cellStyle name="Level6-Hide 2" xfId="1367"/>
    <cellStyle name="Level6-Numbers" xfId="1368"/>
    <cellStyle name="Level6-Numbers 2" xfId="1369"/>
    <cellStyle name="Level7" xfId="1370"/>
    <cellStyle name="Level7-Hide" xfId="1371"/>
    <cellStyle name="Level7-Numbers" xfId="1372"/>
    <cellStyle name="Linked Cell" xfId="498"/>
    <cellStyle name="Linked Cell 10" xfId="499"/>
    <cellStyle name="Linked Cell 10 2" xfId="1373"/>
    <cellStyle name="Linked Cell 2" xfId="500"/>
    <cellStyle name="Linked Cell 2 2" xfId="1374"/>
    <cellStyle name="Linked Cell 3" xfId="501"/>
    <cellStyle name="Linked Cell 3 2" xfId="1375"/>
    <cellStyle name="Linked Cell 4" xfId="502"/>
    <cellStyle name="Linked Cell 4 2" xfId="1376"/>
    <cellStyle name="Linked Cell 5" xfId="503"/>
    <cellStyle name="Linked Cell 5 2" xfId="1377"/>
    <cellStyle name="Linked Cell 6" xfId="504"/>
    <cellStyle name="Linked Cell 6 2" xfId="1378"/>
    <cellStyle name="Linked Cell 7" xfId="505"/>
    <cellStyle name="Linked Cell 7 2" xfId="1379"/>
    <cellStyle name="Linked Cell 8" xfId="506"/>
    <cellStyle name="Linked Cell 8 2" xfId="1380"/>
    <cellStyle name="Linked Cell 9" xfId="507"/>
    <cellStyle name="Linked Cell 9 2" xfId="1381"/>
    <cellStyle name="MacroCode" xfId="508"/>
    <cellStyle name="Már látott hiperhivatkozás" xfId="509"/>
    <cellStyle name="Měna0" xfId="510"/>
    <cellStyle name="Mheading1" xfId="1382"/>
    <cellStyle name="Mheading2" xfId="1383"/>
    <cellStyle name="Millares [0]_11.1.3. bis" xfId="1384"/>
    <cellStyle name="Millares_11.1.3. bis" xfId="1385"/>
    <cellStyle name="Milliers [0]_Encours - Apr rééch" xfId="511"/>
    <cellStyle name="Milliers_Encours - Apr rééch" xfId="512"/>
    <cellStyle name="Mìna0" xfId="513"/>
    <cellStyle name="Moeda [0]_A" xfId="1386"/>
    <cellStyle name="Moeda_A" xfId="1387"/>
    <cellStyle name="Moeda0" xfId="1388"/>
    <cellStyle name="Moneda [0]_11.1.3. bis" xfId="1389"/>
    <cellStyle name="Moneda_11.1.3. bis" xfId="1390"/>
    <cellStyle name="Monétaire [0]_Encours - Apr rééch" xfId="514"/>
    <cellStyle name="Monétaire_Encours - Apr rééch" xfId="515"/>
    <cellStyle name="Monetario" xfId="1391"/>
    <cellStyle name="Monetario0" xfId="1392"/>
    <cellStyle name="Nedefinován" xfId="516"/>
    <cellStyle name="Neutral" xfId="517"/>
    <cellStyle name="Neutral 10" xfId="518"/>
    <cellStyle name="Neutral 10 2" xfId="1393"/>
    <cellStyle name="Neutral 2" xfId="519"/>
    <cellStyle name="Neutral 2 2" xfId="1394"/>
    <cellStyle name="Neutral 3" xfId="520"/>
    <cellStyle name="Neutral 3 2" xfId="1395"/>
    <cellStyle name="Neutral 4" xfId="521"/>
    <cellStyle name="Neutral 4 2" xfId="1396"/>
    <cellStyle name="Neutral 5" xfId="522"/>
    <cellStyle name="Neutral 5 2" xfId="1397"/>
    <cellStyle name="Neutral 6" xfId="523"/>
    <cellStyle name="Neutral 6 2" xfId="1398"/>
    <cellStyle name="Neutral 7" xfId="524"/>
    <cellStyle name="Neutral 7 2" xfId="1399"/>
    <cellStyle name="Neutral 8" xfId="525"/>
    <cellStyle name="Neutral 8 2" xfId="1400"/>
    <cellStyle name="Neutral 9" xfId="526"/>
    <cellStyle name="Neutral 9 2" xfId="1401"/>
    <cellStyle name="Non défini" xfId="1402"/>
    <cellStyle name="normal" xfId="527"/>
    <cellStyle name="Normal - Style1" xfId="528"/>
    <cellStyle name="Normal - Style1 2" xfId="1403"/>
    <cellStyle name="Normal - Style2" xfId="529"/>
    <cellStyle name="Normal - Style2 2" xfId="1404"/>
    <cellStyle name="Normal - Style2_IM" xfId="1405"/>
    <cellStyle name="Normal - Style3" xfId="530"/>
    <cellStyle name="Normal - Style3 2" xfId="1406"/>
    <cellStyle name="Normal - Style4" xfId="1407"/>
    <cellStyle name="Normal - Style5" xfId="531"/>
    <cellStyle name="Normal - Style6" xfId="532"/>
    <cellStyle name="Normal - Style7" xfId="533"/>
    <cellStyle name="Normal - Style8" xfId="534"/>
    <cellStyle name="Normal 10" xfId="535"/>
    <cellStyle name="Normal 10 2" xfId="536"/>
    <cellStyle name="Normal 10 3" xfId="1408"/>
    <cellStyle name="Normal 10 3 2" xfId="1409"/>
    <cellStyle name="Normal 10_IM" xfId="1410"/>
    <cellStyle name="Normal 11" xfId="537"/>
    <cellStyle name="Normal 11 2" xfId="538"/>
    <cellStyle name="Normal 12" xfId="539"/>
    <cellStyle name="Normal 12 2" xfId="540"/>
    <cellStyle name="Normal 13" xfId="541"/>
    <cellStyle name="Normal 13 2" xfId="542"/>
    <cellStyle name="Normal 14" xfId="543"/>
    <cellStyle name="Normal 15" xfId="544"/>
    <cellStyle name="Normal 16" xfId="545"/>
    <cellStyle name="Normal 17" xfId="546"/>
    <cellStyle name="Normal 18" xfId="547"/>
    <cellStyle name="Normal 19" xfId="548"/>
    <cellStyle name="Normal 2" xfId="549"/>
    <cellStyle name="Normal 2 10" xfId="1411"/>
    <cellStyle name="Normal 2 11" xfId="1412"/>
    <cellStyle name="Normal 2 12" xfId="1413"/>
    <cellStyle name="Normal 2 2" xfId="550"/>
    <cellStyle name="Normal 2 2 2" xfId="551"/>
    <cellStyle name="Normal 2 2 2 2" xfId="552"/>
    <cellStyle name="Normal 2 2 2 2 2" xfId="1414"/>
    <cellStyle name="Normal 2 2 2 3" xfId="1415"/>
    <cellStyle name="Normal 2 2 3" xfId="1416"/>
    <cellStyle name="Normal 2 3" xfId="1417"/>
    <cellStyle name="Normal 2 4" xfId="1418"/>
    <cellStyle name="Normal 2 5" xfId="1419"/>
    <cellStyle name="Normal 2 5 2" xfId="1420"/>
    <cellStyle name="Normal 2 6" xfId="1421"/>
    <cellStyle name="Normal 2 6 2" xfId="1422"/>
    <cellStyle name="Normal 2 7" xfId="1423"/>
    <cellStyle name="Normal 2 7 2" xfId="1424"/>
    <cellStyle name="Normal 2 8" xfId="1425"/>
    <cellStyle name="Normal 2 8 2" xfId="1426"/>
    <cellStyle name="Normal 2 9" xfId="1427"/>
    <cellStyle name="Normal 2_IM" xfId="1428"/>
    <cellStyle name="Normal 20" xfId="553"/>
    <cellStyle name="Normal 21" xfId="554"/>
    <cellStyle name="Normal 22" xfId="555"/>
    <cellStyle name="Normal 23" xfId="556"/>
    <cellStyle name="Normal 24" xfId="557"/>
    <cellStyle name="Normal 25" xfId="558"/>
    <cellStyle name="Normal 26" xfId="559"/>
    <cellStyle name="Normal 27" xfId="560"/>
    <cellStyle name="Normal 28" xfId="561"/>
    <cellStyle name="Normal 29" xfId="562"/>
    <cellStyle name="Normal 3" xfId="563"/>
    <cellStyle name="Normal 3 2" xfId="1429"/>
    <cellStyle name="Normal 3 2 2" xfId="1430"/>
    <cellStyle name="Normal 3 3" xfId="1431"/>
    <cellStyle name="Normal 3_IM" xfId="1432"/>
    <cellStyle name="Normal 30" xfId="564"/>
    <cellStyle name="Normal 31" xfId="565"/>
    <cellStyle name="Normal 32" xfId="566"/>
    <cellStyle name="Normal 33" xfId="567"/>
    <cellStyle name="Normal 34" xfId="568"/>
    <cellStyle name="Normal 35" xfId="569"/>
    <cellStyle name="Normal 36" xfId="570"/>
    <cellStyle name="Normal 37" xfId="571"/>
    <cellStyle name="Normal 38" xfId="572"/>
    <cellStyle name="Normal 39" xfId="573"/>
    <cellStyle name="Normal 4" xfId="574"/>
    <cellStyle name="Normal 4 2" xfId="575"/>
    <cellStyle name="Normal 4 2 2" xfId="1433"/>
    <cellStyle name="Normal 4 3" xfId="576"/>
    <cellStyle name="Normal 40" xfId="577"/>
    <cellStyle name="Normal 41" xfId="578"/>
    <cellStyle name="Normal 42" xfId="579"/>
    <cellStyle name="Normal 43" xfId="580"/>
    <cellStyle name="Normal 44" xfId="581"/>
    <cellStyle name="Normal 45" xfId="582"/>
    <cellStyle name="Normal 46" xfId="583"/>
    <cellStyle name="Normal 47" xfId="584"/>
    <cellStyle name="Normal 48" xfId="585"/>
    <cellStyle name="Normal 49" xfId="586"/>
    <cellStyle name="Normal 5" xfId="587"/>
    <cellStyle name="Normal 5 2" xfId="588"/>
    <cellStyle name="Normal 5 3" xfId="1434"/>
    <cellStyle name="Normal 5_IM" xfId="1435"/>
    <cellStyle name="Normal 50" xfId="589"/>
    <cellStyle name="Normal 51" xfId="590"/>
    <cellStyle name="Normal 52" xfId="591"/>
    <cellStyle name="Normal 53" xfId="592"/>
    <cellStyle name="Normal 54" xfId="593"/>
    <cellStyle name="Normal 55" xfId="594"/>
    <cellStyle name="Normal 56" xfId="595"/>
    <cellStyle name="Normal 57" xfId="596"/>
    <cellStyle name="Normal 58" xfId="597"/>
    <cellStyle name="Normal 59" xfId="598"/>
    <cellStyle name="Normal 6" xfId="599"/>
    <cellStyle name="Normal 6 2" xfId="600"/>
    <cellStyle name="Normal 6 3" xfId="1436"/>
    <cellStyle name="Normal 6_IM" xfId="1437"/>
    <cellStyle name="Normal 60" xfId="601"/>
    <cellStyle name="Normal 61" xfId="602"/>
    <cellStyle name="Normal 62" xfId="603"/>
    <cellStyle name="Normal 63" xfId="1438"/>
    <cellStyle name="Normal 64" xfId="1439"/>
    <cellStyle name="Normal 65" xfId="1440"/>
    <cellStyle name="Normal 66" xfId="1441"/>
    <cellStyle name="Normal 67" xfId="1442"/>
    <cellStyle name="Normal 68" xfId="1443"/>
    <cellStyle name="Normal 69" xfId="1444"/>
    <cellStyle name="Normal 69 2" xfId="1445"/>
    <cellStyle name="Normal 7" xfId="604"/>
    <cellStyle name="Normal 7 2" xfId="605"/>
    <cellStyle name="Normal 8" xfId="606"/>
    <cellStyle name="Normal 8 2" xfId="607"/>
    <cellStyle name="Normal 9" xfId="608"/>
    <cellStyle name="Normal Table" xfId="609"/>
    <cellStyle name="Normál_10mell99" xfId="610"/>
    <cellStyle name="Normal_A" xfId="611"/>
    <cellStyle name="Normal_SEI(feb17)" xfId="612"/>
    <cellStyle name="normální_FR NPCH-zari01" xfId="613"/>
    <cellStyle name="Note" xfId="614"/>
    <cellStyle name="Note 10" xfId="615"/>
    <cellStyle name="Note 10 2" xfId="1446"/>
    <cellStyle name="Note 11" xfId="616"/>
    <cellStyle name="Note 2" xfId="617"/>
    <cellStyle name="Note 2 2" xfId="1447"/>
    <cellStyle name="Note 3" xfId="618"/>
    <cellStyle name="Note 3 2" xfId="1448"/>
    <cellStyle name="Note 4" xfId="619"/>
    <cellStyle name="Note 4 2" xfId="1449"/>
    <cellStyle name="Note 5" xfId="620"/>
    <cellStyle name="Note 5 2" xfId="1450"/>
    <cellStyle name="Note 6" xfId="621"/>
    <cellStyle name="Note 6 2" xfId="1451"/>
    <cellStyle name="Note 7" xfId="622"/>
    <cellStyle name="Note 7 2" xfId="1452"/>
    <cellStyle name="Note 8" xfId="623"/>
    <cellStyle name="Note 8 2" xfId="1453"/>
    <cellStyle name="Note 9" xfId="624"/>
    <cellStyle name="Note 9 2" xfId="1454"/>
    <cellStyle name="Number-Cells" xfId="1455"/>
    <cellStyle name="Number-Cells-Column2" xfId="1456"/>
    <cellStyle name="Number-Cells-Column5" xfId="1457"/>
    <cellStyle name="Obično_ENG.30.04.2004" xfId="625"/>
    <cellStyle name="Ôèíàíñîâûé_Tranche" xfId="626"/>
    <cellStyle name="Output" xfId="627"/>
    <cellStyle name="Output 10" xfId="628"/>
    <cellStyle name="Output 10 2" xfId="1458"/>
    <cellStyle name="Output 2" xfId="629"/>
    <cellStyle name="Output 2 2" xfId="1459"/>
    <cellStyle name="Output 3" xfId="630"/>
    <cellStyle name="Output 3 2" xfId="1460"/>
    <cellStyle name="Output 4" xfId="631"/>
    <cellStyle name="Output 4 2" xfId="1461"/>
    <cellStyle name="Output 5" xfId="632"/>
    <cellStyle name="Output 5 2" xfId="1462"/>
    <cellStyle name="Output 6" xfId="633"/>
    <cellStyle name="Output 6 2" xfId="1463"/>
    <cellStyle name="Output 7" xfId="634"/>
    <cellStyle name="Output 7 2" xfId="1464"/>
    <cellStyle name="Output 8" xfId="635"/>
    <cellStyle name="Output 8 2" xfId="1465"/>
    <cellStyle name="Output 9" xfId="636"/>
    <cellStyle name="Output 9 2" xfId="1466"/>
    <cellStyle name="Pénznem [0]_10mell99" xfId="637"/>
    <cellStyle name="Pénznem_10mell99" xfId="638"/>
    <cellStyle name="Percen - Style1" xfId="639"/>
    <cellStyle name="Percent [2]" xfId="640"/>
    <cellStyle name="Percent 2" xfId="641"/>
    <cellStyle name="Percent 2 2" xfId="1467"/>
    <cellStyle name="Percent 2 3" xfId="1468"/>
    <cellStyle name="Percent 3" xfId="642"/>
    <cellStyle name="Percent 3 2" xfId="643"/>
    <cellStyle name="Percent 3 3" xfId="644"/>
    <cellStyle name="Percent 4" xfId="1469"/>
    <cellStyle name="Percent 5" xfId="1470"/>
    <cellStyle name="percentage difference" xfId="645"/>
    <cellStyle name="percentage difference 2" xfId="1471"/>
    <cellStyle name="percentage difference one decimal" xfId="646"/>
    <cellStyle name="percentage difference zero decimal" xfId="647"/>
    <cellStyle name="Percentual" xfId="1472"/>
    <cellStyle name="Pevný" xfId="648"/>
    <cellStyle name="Ponto" xfId="1473"/>
    <cellStyle name="Porcentagem_SEP1196" xfId="1474"/>
    <cellStyle name="Porcentaje" xfId="1475"/>
    <cellStyle name="Presentation" xfId="649"/>
    <cellStyle name="Presentation 2" xfId="1476"/>
    <cellStyle name="Publication" xfId="650"/>
    <cellStyle name="Punto" xfId="1477"/>
    <cellStyle name="Punto0" xfId="1478"/>
    <cellStyle name="Red Text" xfId="651"/>
    <cellStyle name="reduced" xfId="652"/>
    <cellStyle name="Row-Header" xfId="1479"/>
    <cellStyle name="Row-Header 2" xfId="1480"/>
    <cellStyle name="SAPBEXaggData" xfId="1481"/>
    <cellStyle name="SAPBEXaggDataEmph" xfId="1482"/>
    <cellStyle name="SAPBEXaggItem" xfId="1483"/>
    <cellStyle name="SAPBEXchaText" xfId="1484"/>
    <cellStyle name="SAPBEXexcBad" xfId="1485"/>
    <cellStyle name="SAPBEXexcCritical" xfId="1486"/>
    <cellStyle name="SAPBEXexcGood" xfId="1487"/>
    <cellStyle name="SAPBEXexcVeryBad" xfId="1488"/>
    <cellStyle name="SAPBEXfilterDrill" xfId="1489"/>
    <cellStyle name="SAPBEXfilterItem" xfId="1490"/>
    <cellStyle name="SAPBEXfilterText" xfId="1491"/>
    <cellStyle name="SAPBEXformats" xfId="1492"/>
    <cellStyle name="SAPBEXheaderData" xfId="1493"/>
    <cellStyle name="SAPBEXheaderItem" xfId="1494"/>
    <cellStyle name="SAPBEXheaderText" xfId="1495"/>
    <cellStyle name="SAPBEXresData" xfId="1496"/>
    <cellStyle name="SAPBEXresDataEmph" xfId="1497"/>
    <cellStyle name="SAPBEXresItem" xfId="1498"/>
    <cellStyle name="SAPBEXstdData" xfId="1499"/>
    <cellStyle name="SAPBEXstdDataEmph" xfId="1500"/>
    <cellStyle name="SAPBEXstdItem" xfId="1501"/>
    <cellStyle name="SAPBEXsubData" xfId="1502"/>
    <cellStyle name="SAPBEXsubDataEmph" xfId="1503"/>
    <cellStyle name="SAPBEXsubItem" xfId="1504"/>
    <cellStyle name="SAPBEXtitle" xfId="1505"/>
    <cellStyle name="SAPBEXundefined" xfId="1506"/>
    <cellStyle name="Sep. milhar [2]" xfId="1507"/>
    <cellStyle name="Separador de m" xfId="1508"/>
    <cellStyle name="Separador de milhares [0]_A" xfId="1509"/>
    <cellStyle name="Separador de milhares_A" xfId="1510"/>
    <cellStyle name="Sheet Title" xfId="1511"/>
    <cellStyle name="STYL1 - Style1" xfId="653"/>
    <cellStyle name="Text" xfId="654"/>
    <cellStyle name="Text 2" xfId="1512"/>
    <cellStyle name="Title" xfId="655"/>
    <cellStyle name="Title 10" xfId="656"/>
    <cellStyle name="Title 10 2" xfId="1513"/>
    <cellStyle name="Title 2" xfId="657"/>
    <cellStyle name="Title 2 2" xfId="1514"/>
    <cellStyle name="Title 3" xfId="658"/>
    <cellStyle name="Title 3 2" xfId="1515"/>
    <cellStyle name="Title 4" xfId="659"/>
    <cellStyle name="Title 4 2" xfId="1516"/>
    <cellStyle name="Title 5" xfId="660"/>
    <cellStyle name="Title 5 2" xfId="1517"/>
    <cellStyle name="Title 6" xfId="661"/>
    <cellStyle name="Title 6 2" xfId="1518"/>
    <cellStyle name="Title 7" xfId="662"/>
    <cellStyle name="Title 7 2" xfId="1519"/>
    <cellStyle name="Title 8" xfId="663"/>
    <cellStyle name="Title 8 2" xfId="1520"/>
    <cellStyle name="Title 9" xfId="664"/>
    <cellStyle name="Title 9 2" xfId="1521"/>
    <cellStyle name="Titulo1" xfId="1522"/>
    <cellStyle name="Titulo2" xfId="1523"/>
    <cellStyle name="TopGrey" xfId="665"/>
    <cellStyle name="Total" xfId="666"/>
    <cellStyle name="Total 2" xfId="667"/>
    <cellStyle name="Total_01 BoP forecast comparative scenario-4" xfId="668"/>
    <cellStyle name="Undefiniert" xfId="669"/>
    <cellStyle name="V¡rgula" xfId="1524"/>
    <cellStyle name="V¡rgula0" xfId="1525"/>
    <cellStyle name="vaca" xfId="1526"/>
    <cellStyle name="Vírgula" xfId="1527"/>
    <cellStyle name="Warning Text" xfId="670"/>
    <cellStyle name="Warning Text 10" xfId="671"/>
    <cellStyle name="Warning Text 10 2" xfId="1528"/>
    <cellStyle name="Warning Text 2" xfId="672"/>
    <cellStyle name="Warning Text 2 2" xfId="1529"/>
    <cellStyle name="Warning Text 3" xfId="673"/>
    <cellStyle name="Warning Text 3 2" xfId="1530"/>
    <cellStyle name="Warning Text 4" xfId="674"/>
    <cellStyle name="Warning Text 4 2" xfId="1531"/>
    <cellStyle name="Warning Text 5" xfId="675"/>
    <cellStyle name="Warning Text 5 2" xfId="1532"/>
    <cellStyle name="Warning Text 6" xfId="676"/>
    <cellStyle name="Warning Text 6 2" xfId="1533"/>
    <cellStyle name="Warning Text 7" xfId="677"/>
    <cellStyle name="Warning Text 7 2" xfId="1534"/>
    <cellStyle name="Warning Text 8" xfId="678"/>
    <cellStyle name="Warning Text 8 2" xfId="1535"/>
    <cellStyle name="Warning Text 9" xfId="679"/>
    <cellStyle name="Warning Text 9 2" xfId="1536"/>
    <cellStyle name="WebAnchor1" xfId="1537"/>
    <cellStyle name="WebAnchor2" xfId="1538"/>
    <cellStyle name="WebAnchor3" xfId="1539"/>
    <cellStyle name="WebAnchor4" xfId="1540"/>
    <cellStyle name="WebAnchor5" xfId="1541"/>
    <cellStyle name="WebAnchor6" xfId="1542"/>
    <cellStyle name="WebAnchor7" xfId="1543"/>
    <cellStyle name="Webexclude" xfId="1544"/>
    <cellStyle name="WebFN" xfId="1545"/>
    <cellStyle name="WebFN1" xfId="1546"/>
    <cellStyle name="WebFN2" xfId="1547"/>
    <cellStyle name="WebFN3" xfId="1548"/>
    <cellStyle name="WebFN4" xfId="1549"/>
    <cellStyle name="WebHR" xfId="1550"/>
    <cellStyle name="WebIndent1" xfId="1551"/>
    <cellStyle name="WebIndent1wFN3" xfId="1552"/>
    <cellStyle name="WebIndent2" xfId="1553"/>
    <cellStyle name="WebNoBR" xfId="1554"/>
    <cellStyle name="Záhlaví 1" xfId="680"/>
    <cellStyle name="Záhlaví 2" xfId="681"/>
    <cellStyle name="zero" xfId="682"/>
    <cellStyle name="Акцент1 2" xfId="683"/>
    <cellStyle name="Акцент1 3" xfId="1555"/>
    <cellStyle name="Акцент1 4" xfId="1556"/>
    <cellStyle name="Акцент2 2" xfId="684"/>
    <cellStyle name="Акцент2 3" xfId="1557"/>
    <cellStyle name="Акцент2 4" xfId="1558"/>
    <cellStyle name="Акцент3 2" xfId="685"/>
    <cellStyle name="Акцент3 3" xfId="1559"/>
    <cellStyle name="Акцент3 4" xfId="1560"/>
    <cellStyle name="Акцент4 2" xfId="686"/>
    <cellStyle name="Акцент4 3" xfId="1561"/>
    <cellStyle name="Акцент4 4" xfId="1562"/>
    <cellStyle name="Акцент5 2" xfId="687"/>
    <cellStyle name="Акцент5 3" xfId="1563"/>
    <cellStyle name="Акцент5 4" xfId="1564"/>
    <cellStyle name="Акцент6 2" xfId="688"/>
    <cellStyle name="Акцент6 3" xfId="1565"/>
    <cellStyle name="Акцент6 4" xfId="1566"/>
    <cellStyle name="Акцентування1" xfId="689"/>
    <cellStyle name="Акцентування1 2" xfId="1567"/>
    <cellStyle name="Акцентування2" xfId="690"/>
    <cellStyle name="Акцентування2 2" xfId="1568"/>
    <cellStyle name="Акцентування3" xfId="691"/>
    <cellStyle name="Акцентування3 2" xfId="1569"/>
    <cellStyle name="Акцентування4" xfId="692"/>
    <cellStyle name="Акцентування4 2" xfId="1570"/>
    <cellStyle name="Акцентування5" xfId="693"/>
    <cellStyle name="Акцентування5 2" xfId="1571"/>
    <cellStyle name="Акцентування6" xfId="694"/>
    <cellStyle name="Акцентування6 2" xfId="1572"/>
    <cellStyle name="Ввід" xfId="695"/>
    <cellStyle name="Ввід 2" xfId="1573"/>
    <cellStyle name="Ввод  2" xfId="696"/>
    <cellStyle name="Ввод  3" xfId="1574"/>
    <cellStyle name="Ввод  4" xfId="1575"/>
    <cellStyle name="Вывод 2" xfId="697"/>
    <cellStyle name="Вывод 3" xfId="1576"/>
    <cellStyle name="Вывод 4" xfId="1577"/>
    <cellStyle name="Вычисление 2" xfId="698"/>
    <cellStyle name="Вычисление 3" xfId="1578"/>
    <cellStyle name="Вычисление 4" xfId="1579"/>
    <cellStyle name="Гіперпосилання" xfId="1825" builtinId="8"/>
    <cellStyle name="ДАТА" xfId="699"/>
    <cellStyle name="ДАТА 2" xfId="1580"/>
    <cellStyle name="Денджный_CPI (2)" xfId="700"/>
    <cellStyle name="Денежный 2" xfId="1581"/>
    <cellStyle name="Добре" xfId="701"/>
    <cellStyle name="Добре 2" xfId="1582"/>
    <cellStyle name="Заголовки до таблиць в бюлетень" xfId="702"/>
    <cellStyle name="Заголовок 1 2" xfId="703"/>
    <cellStyle name="Заголовок 1 3" xfId="1583"/>
    <cellStyle name="Заголовок 1 4" xfId="1584"/>
    <cellStyle name="Заголовок 2 2" xfId="704"/>
    <cellStyle name="Заголовок 2 3" xfId="1585"/>
    <cellStyle name="Заголовок 2 4" xfId="1586"/>
    <cellStyle name="Заголовок 3 2" xfId="705"/>
    <cellStyle name="Заголовок 3 3" xfId="1587"/>
    <cellStyle name="Заголовок 3 4" xfId="1588"/>
    <cellStyle name="Заголовок 4 2" xfId="706"/>
    <cellStyle name="Заголовок 4 3" xfId="1589"/>
    <cellStyle name="Заголовок 4 4" xfId="1590"/>
    <cellStyle name="ЗАГОЛОВОК1" xfId="707"/>
    <cellStyle name="ЗАГОЛОВОК1 2" xfId="1591"/>
    <cellStyle name="ЗАГОЛОВОК2" xfId="708"/>
    <cellStyle name="ЗАГОЛОВОК2 2" xfId="1592"/>
    <cellStyle name="Звичайний" xfId="0" builtinId="0"/>
    <cellStyle name="Звичайний 2" xfId="709"/>
    <cellStyle name="Звичайний 3" xfId="1826"/>
    <cellStyle name="Звичайний 4" xfId="1828"/>
    <cellStyle name="Звичайний 5" xfId="1829"/>
    <cellStyle name="Звичайний 6" xfId="1830"/>
    <cellStyle name="Зв'язана клітинка" xfId="710"/>
    <cellStyle name="Зв'язана клітинка 2" xfId="1593"/>
    <cellStyle name="Итог 2" xfId="711"/>
    <cellStyle name="Итог 3" xfId="1594"/>
    <cellStyle name="Итог 4" xfId="1595"/>
    <cellStyle name="ИТОГОВЫЙ" xfId="712"/>
    <cellStyle name="ИТОГОВЫЙ 2" xfId="1596"/>
    <cellStyle name="Контрольна клітинка" xfId="713"/>
    <cellStyle name="Контрольна клітинка 2" xfId="1597"/>
    <cellStyle name="Контрольная ячейка 2" xfId="714"/>
    <cellStyle name="Контрольная ячейка 3" xfId="1598"/>
    <cellStyle name="Контрольная ячейка 4" xfId="1599"/>
    <cellStyle name="Назва" xfId="715"/>
    <cellStyle name="Назва 2" xfId="1600"/>
    <cellStyle name="Название 2" xfId="716"/>
    <cellStyle name="Название 3" xfId="1601"/>
    <cellStyle name="Название 4" xfId="1602"/>
    <cellStyle name="Нейтральный 2" xfId="717"/>
    <cellStyle name="Нейтральный 3" xfId="1603"/>
    <cellStyle name="Нейтральный 4" xfId="1604"/>
    <cellStyle name="Обчислення" xfId="718"/>
    <cellStyle name="Обчислення 2" xfId="1605"/>
    <cellStyle name="Обычный 10" xfId="719"/>
    <cellStyle name="Обычный 10 2" xfId="1606"/>
    <cellStyle name="Обычный 11" xfId="720"/>
    <cellStyle name="Обычный 11 2" xfId="1607"/>
    <cellStyle name="Обычный 12" xfId="721"/>
    <cellStyle name="Обычный 12 2" xfId="1608"/>
    <cellStyle name="Обычный 13" xfId="722"/>
    <cellStyle name="Обычный 13 2" xfId="1609"/>
    <cellStyle name="Обычный 14" xfId="723"/>
    <cellStyle name="Обычный 14 2" xfId="1610"/>
    <cellStyle name="Обычный 15" xfId="724"/>
    <cellStyle name="Обычный 15 2" xfId="1611"/>
    <cellStyle name="Обычный 16" xfId="725"/>
    <cellStyle name="Обычный 16 2" xfId="1612"/>
    <cellStyle name="Обычный 17" xfId="726"/>
    <cellStyle name="Обычный 17 2" xfId="1613"/>
    <cellStyle name="Обычный 18" xfId="727"/>
    <cellStyle name="Обычный 18 2" xfId="1614"/>
    <cellStyle name="Обычный 19" xfId="728"/>
    <cellStyle name="Обычный 19 2" xfId="1615"/>
    <cellStyle name="Обычный 2" xfId="729"/>
    <cellStyle name="Обычный 2 10" xfId="1616"/>
    <cellStyle name="Обычный 2 11" xfId="1617"/>
    <cellStyle name="Обычный 2 12" xfId="1618"/>
    <cellStyle name="Обычный 2 13" xfId="1619"/>
    <cellStyle name="Обычный 2 14" xfId="1620"/>
    <cellStyle name="Обычный 2 15" xfId="1621"/>
    <cellStyle name="Обычный 2 16" xfId="1622"/>
    <cellStyle name="Обычный 2 17" xfId="1623"/>
    <cellStyle name="Обычный 2 18" xfId="1827"/>
    <cellStyle name="Обычный 2 2" xfId="730"/>
    <cellStyle name="Обычный 2 2 2" xfId="731"/>
    <cellStyle name="Обычный 2 2 2 2" xfId="1624"/>
    <cellStyle name="Обычный 2 2 2 3" xfId="1625"/>
    <cellStyle name="Обычный 2 2 3" xfId="732"/>
    <cellStyle name="Обычный 2 2 3 2" xfId="1626"/>
    <cellStyle name="Обычный 2 2 4" xfId="733"/>
    <cellStyle name="Обычный 2 2 4 2" xfId="1627"/>
    <cellStyle name="Обычный 2 2 5" xfId="734"/>
    <cellStyle name="Обычный 2 2 5 2" xfId="1628"/>
    <cellStyle name="Обычный 2 2 6" xfId="735"/>
    <cellStyle name="Обычный 2 2 6 2" xfId="1629"/>
    <cellStyle name="Обычный 2 2 7" xfId="736"/>
    <cellStyle name="Обычный 2 2 7 2" xfId="1630"/>
    <cellStyle name="Обычный 2 2 8" xfId="1631"/>
    <cellStyle name="Обычный 2 2_004 витрати на закупівлю імпортованого газу" xfId="1632"/>
    <cellStyle name="Обычный 2 3" xfId="737"/>
    <cellStyle name="Обычный 2 3 2" xfId="1633"/>
    <cellStyle name="Обычный 2 4" xfId="738"/>
    <cellStyle name="Обычный 2 4 2" xfId="1634"/>
    <cellStyle name="Обычный 2 5" xfId="739"/>
    <cellStyle name="Обычный 2 5 2" xfId="1635"/>
    <cellStyle name="Обычный 2 6" xfId="740"/>
    <cellStyle name="Обычный 2 6 2" xfId="1636"/>
    <cellStyle name="Обычный 2 7" xfId="741"/>
    <cellStyle name="Обычный 2 7 2" xfId="1637"/>
    <cellStyle name="Обычный 2 8" xfId="1638"/>
    <cellStyle name="Обычный 2 9" xfId="1639"/>
    <cellStyle name="Обычный 2_2604-2010" xfId="1640"/>
    <cellStyle name="Обычный 20" xfId="742"/>
    <cellStyle name="Обычный 20 2" xfId="1641"/>
    <cellStyle name="Обычный 21" xfId="743"/>
    <cellStyle name="Обычный 21 2" xfId="1642"/>
    <cellStyle name="Обычный 22" xfId="744"/>
    <cellStyle name="Обычный 22 2" xfId="1643"/>
    <cellStyle name="Обычный 23" xfId="745"/>
    <cellStyle name="Обычный 23 2" xfId="1644"/>
    <cellStyle name="Обычный 24" xfId="746"/>
    <cellStyle name="Обычный 24 2" xfId="1645"/>
    <cellStyle name="Обычный 25" xfId="747"/>
    <cellStyle name="Обычный 25 2" xfId="1646"/>
    <cellStyle name="Обычный 26" xfId="748"/>
    <cellStyle name="Обычный 26 2" xfId="1647"/>
    <cellStyle name="Обычный 27" xfId="749"/>
    <cellStyle name="Обычный 27 2" xfId="1648"/>
    <cellStyle name="Обычный 28" xfId="750"/>
    <cellStyle name="Обычный 28 2" xfId="1649"/>
    <cellStyle name="Обычный 29" xfId="751"/>
    <cellStyle name="Обычный 29 2" xfId="1650"/>
    <cellStyle name="Обычный 3" xfId="752"/>
    <cellStyle name="Обычный 3 10" xfId="1651"/>
    <cellStyle name="Обычный 3 11" xfId="1652"/>
    <cellStyle name="Обычный 3 12" xfId="1653"/>
    <cellStyle name="Обычный 3 13" xfId="1654"/>
    <cellStyle name="Обычный 3 14" xfId="1655"/>
    <cellStyle name="Обычный 3 14 2" xfId="1656"/>
    <cellStyle name="Обычный 3 14 3" xfId="1657"/>
    <cellStyle name="Обычный 3 14_004 витрати на закупівлю імпортованого газу" xfId="1658"/>
    <cellStyle name="Обычный 3 15" xfId="1659"/>
    <cellStyle name="Обычный 3 2" xfId="753"/>
    <cellStyle name="Обычный 3 2 2" xfId="754"/>
    <cellStyle name="Обычный 3 2 2 2" xfId="1660"/>
    <cellStyle name="Обычный 3 2 3" xfId="1661"/>
    <cellStyle name="Обычный 3 2_borg_010609_rab22" xfId="755"/>
    <cellStyle name="Обычный 3 3" xfId="1662"/>
    <cellStyle name="Обычный 3 4" xfId="1663"/>
    <cellStyle name="Обычный 3 5" xfId="1664"/>
    <cellStyle name="Обычный 3 6" xfId="1665"/>
    <cellStyle name="Обычный 3 7" xfId="1666"/>
    <cellStyle name="Обычный 3 8" xfId="1667"/>
    <cellStyle name="Обычный 3 9" xfId="1668"/>
    <cellStyle name="Обычный 3_% Золотые ворота" xfId="1669"/>
    <cellStyle name="Обычный 30" xfId="756"/>
    <cellStyle name="Обычный 30 2" xfId="1670"/>
    <cellStyle name="Обычный 31" xfId="757"/>
    <cellStyle name="Обычный 31 2" xfId="1671"/>
    <cellStyle name="Обычный 32" xfId="758"/>
    <cellStyle name="Обычный 32 2" xfId="1672"/>
    <cellStyle name="Обычный 33" xfId="759"/>
    <cellStyle name="Обычный 33 2" xfId="1673"/>
    <cellStyle name="Обычный 34" xfId="760"/>
    <cellStyle name="Обычный 34 2" xfId="1674"/>
    <cellStyle name="Обычный 35" xfId="761"/>
    <cellStyle name="Обычный 35 2" xfId="1675"/>
    <cellStyle name="Обычный 36" xfId="762"/>
    <cellStyle name="Обычный 36 2" xfId="1676"/>
    <cellStyle name="Обычный 37" xfId="763"/>
    <cellStyle name="Обычный 37 2" xfId="1677"/>
    <cellStyle name="Обычный 38" xfId="764"/>
    <cellStyle name="Обычный 38 2" xfId="1678"/>
    <cellStyle name="Обычный 39" xfId="765"/>
    <cellStyle name="Обычный 39 2" xfId="1679"/>
    <cellStyle name="Обычный 4" xfId="766"/>
    <cellStyle name="Обычный 4 2" xfId="767"/>
    <cellStyle name="Обычный 4 2 2" xfId="1680"/>
    <cellStyle name="Обычный 4 3" xfId="768"/>
    <cellStyle name="Обычный 4 4" xfId="769"/>
    <cellStyle name="Обычный 4_BOP Tables for NBU_103011" xfId="770"/>
    <cellStyle name="Обычный 40" xfId="771"/>
    <cellStyle name="Обычный 40 2" xfId="1681"/>
    <cellStyle name="Обычный 41" xfId="772"/>
    <cellStyle name="Обычный 41 2" xfId="1682"/>
    <cellStyle name="Обычный 42" xfId="773"/>
    <cellStyle name="Обычный 42 2" xfId="1683"/>
    <cellStyle name="Обычный 43" xfId="823"/>
    <cellStyle name="Обычный 44" xfId="824"/>
    <cellStyle name="Обычный 45" xfId="774"/>
    <cellStyle name="Обычный 45 2" xfId="1684"/>
    <cellStyle name="Обычный 46" xfId="775"/>
    <cellStyle name="Обычный 46 2" xfId="1685"/>
    <cellStyle name="Обычный 47" xfId="776"/>
    <cellStyle name="Обычный 47 2" xfId="1686"/>
    <cellStyle name="Обычный 48" xfId="777"/>
    <cellStyle name="Обычный 48 2" xfId="1687"/>
    <cellStyle name="Обычный 49" xfId="778"/>
    <cellStyle name="Обычный 49 2" xfId="1688"/>
    <cellStyle name="Обычный 5" xfId="779"/>
    <cellStyle name="Обычный 5 2" xfId="780"/>
    <cellStyle name="Обычный 5 2 2" xfId="1689"/>
    <cellStyle name="Обычный 5 3" xfId="781"/>
    <cellStyle name="Обычный 50" xfId="782"/>
    <cellStyle name="Обычный 50 2" xfId="1690"/>
    <cellStyle name="Обычный 51" xfId="783"/>
    <cellStyle name="Обычный 51 2" xfId="1691"/>
    <cellStyle name="Обычный 52" xfId="784"/>
    <cellStyle name="Обычный 52 2" xfId="1692"/>
    <cellStyle name="Обычный 53" xfId="785"/>
    <cellStyle name="Обычный 53 2" xfId="1693"/>
    <cellStyle name="Обычный 54" xfId="786"/>
    <cellStyle name="Обычный 54 2" xfId="1694"/>
    <cellStyle name="Обычный 55" xfId="1695"/>
    <cellStyle name="Обычный 56" xfId="1696"/>
    <cellStyle name="Обычный 57" xfId="1697"/>
    <cellStyle name="Обычный 58" xfId="1698"/>
    <cellStyle name="Обычный 59" xfId="1699"/>
    <cellStyle name="Обычный 6" xfId="787"/>
    <cellStyle name="Обычный 6 2" xfId="788"/>
    <cellStyle name="Обычный 6 2 2" xfId="1700"/>
    <cellStyle name="Обычный 6 3" xfId="1701"/>
    <cellStyle name="Обычный 6 4" xfId="1702"/>
    <cellStyle name="Обычный 6_Баланс_газа_апарат_2011_2101" xfId="1703"/>
    <cellStyle name="Обычный 60" xfId="1704"/>
    <cellStyle name="Обычный 7" xfId="789"/>
    <cellStyle name="Обычный 7 2" xfId="1705"/>
    <cellStyle name="Обычный 8" xfId="790"/>
    <cellStyle name="Обычный 8 2" xfId="1706"/>
    <cellStyle name="Обычный 9" xfId="791"/>
    <cellStyle name="Обычный 9 2" xfId="1707"/>
    <cellStyle name="Обычный_Forec table IMF style 39" xfId="792"/>
    <cellStyle name="Обычный_OverAll Table 3" xfId="793"/>
    <cellStyle name="Підсумок" xfId="794"/>
    <cellStyle name="Підсумок 2" xfId="1708"/>
    <cellStyle name="Плохой 2" xfId="795"/>
    <cellStyle name="Плохой 3" xfId="1709"/>
    <cellStyle name="Плохой 4" xfId="1710"/>
    <cellStyle name="Поганий" xfId="796"/>
    <cellStyle name="Поганий 2" xfId="1711"/>
    <cellStyle name="Пояснение 2" xfId="797"/>
    <cellStyle name="Пояснение 3" xfId="1712"/>
    <cellStyle name="Пояснение 4" xfId="1713"/>
    <cellStyle name="Примечание 2" xfId="798"/>
    <cellStyle name="Примечание 3" xfId="1714"/>
    <cellStyle name="Примечание 4" xfId="799"/>
    <cellStyle name="Примітка" xfId="800"/>
    <cellStyle name="Примітка 2" xfId="1715"/>
    <cellStyle name="Процентный 2" xfId="801"/>
    <cellStyle name="Процентный 2 10" xfId="1716"/>
    <cellStyle name="Процентный 2 11" xfId="1717"/>
    <cellStyle name="Процентный 2 12" xfId="1718"/>
    <cellStyle name="Процентный 2 13" xfId="1719"/>
    <cellStyle name="Процентный 2 14" xfId="1720"/>
    <cellStyle name="Процентный 2 15" xfId="1721"/>
    <cellStyle name="Процентный 2 16" xfId="1722"/>
    <cellStyle name="Процентный 2 2" xfId="802"/>
    <cellStyle name="Процентный 2 3" xfId="803"/>
    <cellStyle name="Процентный 2 4" xfId="804"/>
    <cellStyle name="Процентный 2 5" xfId="805"/>
    <cellStyle name="Процентный 2 6" xfId="806"/>
    <cellStyle name="Процентный 2 7" xfId="807"/>
    <cellStyle name="Процентный 2 8" xfId="1723"/>
    <cellStyle name="Процентный 2 9" xfId="1724"/>
    <cellStyle name="Процентный 3" xfId="808"/>
    <cellStyle name="Процентный 4" xfId="825"/>
    <cellStyle name="Процентный 4 2" xfId="1725"/>
    <cellStyle name="Процентный 4 2 2" xfId="1726"/>
    <cellStyle name="Процентный 4 2 3" xfId="1727"/>
    <cellStyle name="Процентный 4 3" xfId="1728"/>
    <cellStyle name="Процентный 4 4" xfId="1729"/>
    <cellStyle name="Процентный 4 5" xfId="1730"/>
    <cellStyle name="Процентный 5" xfId="1731"/>
    <cellStyle name="Процентный 6" xfId="1732"/>
    <cellStyle name="Результат" xfId="809"/>
    <cellStyle name="Результат 2" xfId="1733"/>
    <cellStyle name="РівеньРядків_2 3" xfId="826"/>
    <cellStyle name="РівеньСтовпців_1 2" xfId="827"/>
    <cellStyle name="Связанная ячейка 2" xfId="810"/>
    <cellStyle name="Связанная ячейка 3" xfId="1734"/>
    <cellStyle name="Связанная ячейка 4" xfId="1735"/>
    <cellStyle name="Середній" xfId="811"/>
    <cellStyle name="Середній 2" xfId="1736"/>
    <cellStyle name="Стиль 1" xfId="812"/>
    <cellStyle name="Стиль 1 2" xfId="1737"/>
    <cellStyle name="Стиль 1 3" xfId="1738"/>
    <cellStyle name="Стиль 1 4" xfId="1739"/>
    <cellStyle name="Стиль 1 5" xfId="1740"/>
    <cellStyle name="Стиль 1 6" xfId="1741"/>
    <cellStyle name="Стиль 1 7" xfId="1742"/>
    <cellStyle name="ТЕКСТ" xfId="813"/>
    <cellStyle name="ТЕКСТ 2" xfId="1743"/>
    <cellStyle name="Текст попередження" xfId="814"/>
    <cellStyle name="Текст попередження 2" xfId="1744"/>
    <cellStyle name="Текст пояснення" xfId="815"/>
    <cellStyle name="Текст пояснення 2" xfId="1745"/>
    <cellStyle name="Текст предупреждения 2" xfId="816"/>
    <cellStyle name="Текст предупреждения 3" xfId="1746"/>
    <cellStyle name="Текст предупреждения 4" xfId="1747"/>
    <cellStyle name="Тысячи [0]_1.62" xfId="1748"/>
    <cellStyle name="Тысячи_1.62" xfId="1749"/>
    <cellStyle name="УровеньСтолб_1_Структура державного боргу" xfId="1750"/>
    <cellStyle name="УровеньСтрок_1_Структура державного боргу" xfId="1751"/>
    <cellStyle name="ФИКСИРОВАННЫЙ" xfId="817"/>
    <cellStyle name="Финансовый 2" xfId="818"/>
    <cellStyle name="Финансовый 2 10" xfId="1752"/>
    <cellStyle name="Финансовый 2 10 2" xfId="1753"/>
    <cellStyle name="Финансовый 2 10 3" xfId="1754"/>
    <cellStyle name="Финансовый 2 11" xfId="1755"/>
    <cellStyle name="Финансовый 2 11 2" xfId="1756"/>
    <cellStyle name="Финансовый 2 11 3" xfId="1757"/>
    <cellStyle name="Финансовый 2 12" xfId="1758"/>
    <cellStyle name="Финансовый 2 12 2" xfId="1759"/>
    <cellStyle name="Финансовый 2 12 3" xfId="1760"/>
    <cellStyle name="Финансовый 2 13" xfId="1761"/>
    <cellStyle name="Финансовый 2 13 2" xfId="1762"/>
    <cellStyle name="Финансовый 2 13 3" xfId="1763"/>
    <cellStyle name="Финансовый 2 14" xfId="1764"/>
    <cellStyle name="Финансовый 2 14 2" xfId="1765"/>
    <cellStyle name="Финансовый 2 14 3" xfId="1766"/>
    <cellStyle name="Финансовый 2 15" xfId="1767"/>
    <cellStyle name="Финансовый 2 15 2" xfId="1768"/>
    <cellStyle name="Финансовый 2 15 3" xfId="1769"/>
    <cellStyle name="Финансовый 2 16" xfId="1770"/>
    <cellStyle name="Финансовый 2 16 2" xfId="1771"/>
    <cellStyle name="Финансовый 2 16 3" xfId="1772"/>
    <cellStyle name="Финансовый 2 17" xfId="1773"/>
    <cellStyle name="Финансовый 2 17 2" xfId="1774"/>
    <cellStyle name="Финансовый 2 17 3" xfId="1775"/>
    <cellStyle name="Финансовый 2 18" xfId="1776"/>
    <cellStyle name="Финансовый 2 19" xfId="1777"/>
    <cellStyle name="Финансовый 2 2" xfId="1778"/>
    <cellStyle name="Финансовый 2 2 2" xfId="1779"/>
    <cellStyle name="Финансовый 2 2 3" xfId="1780"/>
    <cellStyle name="Финансовый 2 20" xfId="1781"/>
    <cellStyle name="Финансовый 2 3" xfId="1782"/>
    <cellStyle name="Финансовый 2 3 2" xfId="1783"/>
    <cellStyle name="Финансовый 2 3 3" xfId="1784"/>
    <cellStyle name="Финансовый 2 4" xfId="1785"/>
    <cellStyle name="Финансовый 2 4 2" xfId="1786"/>
    <cellStyle name="Финансовый 2 4 3" xfId="1787"/>
    <cellStyle name="Финансовый 2 5" xfId="1788"/>
    <cellStyle name="Финансовый 2 5 2" xfId="1789"/>
    <cellStyle name="Финансовый 2 5 3" xfId="1790"/>
    <cellStyle name="Финансовый 2 6" xfId="1791"/>
    <cellStyle name="Финансовый 2 6 2" xfId="1792"/>
    <cellStyle name="Финансовый 2 6 3" xfId="1793"/>
    <cellStyle name="Финансовый 2 7" xfId="1794"/>
    <cellStyle name="Финансовый 2 7 2" xfId="1795"/>
    <cellStyle name="Финансовый 2 7 3" xfId="1796"/>
    <cellStyle name="Финансовый 2 8" xfId="1797"/>
    <cellStyle name="Финансовый 2 8 2" xfId="1798"/>
    <cellStyle name="Финансовый 2 8 3" xfId="1799"/>
    <cellStyle name="Финансовый 2 9" xfId="1800"/>
    <cellStyle name="Финансовый 2 9 2" xfId="1801"/>
    <cellStyle name="Финансовый 2 9 3" xfId="1802"/>
    <cellStyle name="Финансовый 3" xfId="822"/>
    <cellStyle name="Финансовый 3 2" xfId="1803"/>
    <cellStyle name="Финансовый 4" xfId="1804"/>
    <cellStyle name="Финансовый 4 2" xfId="1805"/>
    <cellStyle name="Финансовый 4 2 2" xfId="1806"/>
    <cellStyle name="Финансовый 4 2 3" xfId="1807"/>
    <cellStyle name="Финансовый 4 2 4" xfId="1808"/>
    <cellStyle name="Финансовый 4 3" xfId="1809"/>
    <cellStyle name="Финансовый 4 3 2" xfId="1810"/>
    <cellStyle name="Финансовый 4 3 3" xfId="1811"/>
    <cellStyle name="Финансовый 5" xfId="1812"/>
    <cellStyle name="Финансовый 5 2" xfId="1813"/>
    <cellStyle name="Финансовый 5 3" xfId="1814"/>
    <cellStyle name="Финансовый 6" xfId="1815"/>
    <cellStyle name="Финансовый 7" xfId="1816"/>
    <cellStyle name="Финансовый 8" xfId="1817"/>
    <cellStyle name="Финансовый 9" xfId="1818"/>
    <cellStyle name="Фінансовий [0]" xfId="1824" builtinId="6"/>
    <cellStyle name="Фᦸнансовый" xfId="819"/>
    <cellStyle name="Хороший 2" xfId="820"/>
    <cellStyle name="Хороший 3" xfId="1819"/>
    <cellStyle name="Хороший 4" xfId="1820"/>
    <cellStyle name="числовой" xfId="1821"/>
    <cellStyle name="Шапка" xfId="821"/>
    <cellStyle name="Ю" xfId="1822"/>
    <cellStyle name="Ю-FreeSet_10" xfId="1823"/>
  </cellStyles>
  <dxfs count="0"/>
  <tableStyles count="0" defaultTableStyle="TableStyleMedium2" defaultPivotStyle="PivotStyleLight16"/>
  <colors>
    <mruColors>
      <color rgb="FF005B2B"/>
      <color rgb="FFC4D79B"/>
      <color rgb="FFD8E4BC"/>
      <color rgb="FF008236"/>
      <color rgb="FF008278"/>
      <color rgb="FFF0FEE6"/>
      <color rgb="FF009B78"/>
      <color rgb="FF00C878"/>
      <color rgb="FF006478"/>
      <color rgb="FF00B4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List" dx="16" fmlaLink="$A$1" fmlaRange="$A$3:$A$4"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0</xdr:colOff>
          <xdr:row>2</xdr:row>
          <xdr:rowOff>0</xdr:rowOff>
        </xdr:to>
        <xdr:sp macro="" textlink="">
          <xdr:nvSpPr>
            <xdr:cNvPr id="53249" name="List Box 1" hidden="1">
              <a:extLst>
                <a:ext uri="{63B3BB69-23CF-44E3-9099-C40C66FF867C}">
                  <a14:compatExt spid="_x0000_s532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9525</xdr:colOff>
      <xdr:row>10</xdr:row>
      <xdr:rowOff>28575</xdr:rowOff>
    </xdr:from>
    <xdr:to>
      <xdr:col>8</xdr:col>
      <xdr:colOff>0</xdr:colOff>
      <xdr:row>10</xdr:row>
      <xdr:rowOff>28575</xdr:rowOff>
    </xdr:to>
    <xdr:cxnSp macro="">
      <xdr:nvCxnSpPr>
        <xdr:cNvPr id="19" name="Прямая со стрелкой 18"/>
        <xdr:cNvCxnSpPr/>
      </xdr:nvCxnSpPr>
      <xdr:spPr>
        <a:xfrm>
          <a:off x="5629275" y="1057275"/>
          <a:ext cx="323850" cy="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14</xdr:row>
      <xdr:rowOff>0</xdr:rowOff>
    </xdr:from>
    <xdr:to>
      <xdr:col>8</xdr:col>
      <xdr:colOff>0</xdr:colOff>
      <xdr:row>14</xdr:row>
      <xdr:rowOff>0</xdr:rowOff>
    </xdr:to>
    <xdr:cxnSp macro="">
      <xdr:nvCxnSpPr>
        <xdr:cNvPr id="21" name="Прямая со стрелкой 20"/>
        <xdr:cNvCxnSpPr/>
      </xdr:nvCxnSpPr>
      <xdr:spPr>
        <a:xfrm>
          <a:off x="5629275" y="1962150"/>
          <a:ext cx="323850" cy="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10</xdr:row>
      <xdr:rowOff>9525</xdr:rowOff>
    </xdr:from>
    <xdr:to>
      <xdr:col>5</xdr:col>
      <xdr:colOff>323850</xdr:colOff>
      <xdr:row>12</xdr:row>
      <xdr:rowOff>0</xdr:rowOff>
    </xdr:to>
    <xdr:cxnSp macro="">
      <xdr:nvCxnSpPr>
        <xdr:cNvPr id="23" name="Прямая со стрелкой 22"/>
        <xdr:cNvCxnSpPr/>
      </xdr:nvCxnSpPr>
      <xdr:spPr>
        <a:xfrm flipV="1">
          <a:off x="4562475" y="1038225"/>
          <a:ext cx="314325" cy="46672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12</xdr:row>
      <xdr:rowOff>9525</xdr:rowOff>
    </xdr:from>
    <xdr:to>
      <xdr:col>5</xdr:col>
      <xdr:colOff>323850</xdr:colOff>
      <xdr:row>14</xdr:row>
      <xdr:rowOff>0</xdr:rowOff>
    </xdr:to>
    <xdr:cxnSp macro="">
      <xdr:nvCxnSpPr>
        <xdr:cNvPr id="25" name="Прямая со стрелкой 24"/>
        <xdr:cNvCxnSpPr/>
      </xdr:nvCxnSpPr>
      <xdr:spPr>
        <a:xfrm>
          <a:off x="4562475" y="1514475"/>
          <a:ext cx="314325" cy="447675"/>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21</xdr:row>
      <xdr:rowOff>9525</xdr:rowOff>
    </xdr:from>
    <xdr:to>
      <xdr:col>6</xdr:col>
      <xdr:colOff>9525</xdr:colOff>
      <xdr:row>21</xdr:row>
      <xdr:rowOff>9525</xdr:rowOff>
    </xdr:to>
    <xdr:cxnSp macro="">
      <xdr:nvCxnSpPr>
        <xdr:cNvPr id="26" name="Прямая со стрелкой 25"/>
        <xdr:cNvCxnSpPr/>
      </xdr:nvCxnSpPr>
      <xdr:spPr>
        <a:xfrm>
          <a:off x="4552950" y="3590925"/>
          <a:ext cx="342900" cy="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7</xdr:row>
      <xdr:rowOff>19050</xdr:rowOff>
    </xdr:from>
    <xdr:to>
      <xdr:col>3</xdr:col>
      <xdr:colOff>781050</xdr:colOff>
      <xdr:row>12</xdr:row>
      <xdr:rowOff>57150</xdr:rowOff>
    </xdr:to>
    <xdr:cxnSp macro="">
      <xdr:nvCxnSpPr>
        <xdr:cNvPr id="28" name="Прямая со стрелкой 27"/>
        <xdr:cNvCxnSpPr/>
      </xdr:nvCxnSpPr>
      <xdr:spPr>
        <a:xfrm>
          <a:off x="1657350" y="1504950"/>
          <a:ext cx="1276350" cy="140970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6</xdr:row>
      <xdr:rowOff>219075</xdr:rowOff>
    </xdr:from>
    <xdr:to>
      <xdr:col>3</xdr:col>
      <xdr:colOff>714375</xdr:colOff>
      <xdr:row>21</xdr:row>
      <xdr:rowOff>28575</xdr:rowOff>
    </xdr:to>
    <xdr:cxnSp macro="">
      <xdr:nvCxnSpPr>
        <xdr:cNvPr id="29" name="Прямая со стрелкой 28"/>
        <xdr:cNvCxnSpPr/>
      </xdr:nvCxnSpPr>
      <xdr:spPr>
        <a:xfrm>
          <a:off x="1638300" y="1476375"/>
          <a:ext cx="1228725" cy="346710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21</xdr:row>
      <xdr:rowOff>19050</xdr:rowOff>
    </xdr:from>
    <xdr:to>
      <xdr:col>8</xdr:col>
      <xdr:colOff>0</xdr:colOff>
      <xdr:row>21</xdr:row>
      <xdr:rowOff>19050</xdr:rowOff>
    </xdr:to>
    <xdr:cxnSp macro="">
      <xdr:nvCxnSpPr>
        <xdr:cNvPr id="31" name="Прямая со стрелкой 30"/>
        <xdr:cNvCxnSpPr/>
      </xdr:nvCxnSpPr>
      <xdr:spPr>
        <a:xfrm>
          <a:off x="5629275" y="3600450"/>
          <a:ext cx="323850" cy="0"/>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operativ/operativ2014/bud/ovb/ovb_u/ovbp_vyd_u.htm" TargetMode="External"/><Relationship Id="rId2" Type="http://schemas.openxmlformats.org/officeDocument/2006/relationships/hyperlink" Target="http://www.ukrstat.gov.ua/operativ/operativ2016/bud/ibpvuk/ibpvuk_u/ibp_bp_vyd_u.htm" TargetMode="External"/><Relationship Id="rId1" Type="http://schemas.openxmlformats.org/officeDocument/2006/relationships/hyperlink" Target="http://www.ukrstat.gov.ua/operativ/operativ2007/ibd/iovr/ovr_u/ovr2007_u.htm"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ukrstat.gov.ua/operativ/operativ2018/fin/pdp/pdp_u/orp_ek_2010_2017_u.xlsx"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krstat.gov.ua/operativ/operativ2011/ibd/vozed/vozed_u.ht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ukrstat.gov.ua/operativ/operativ2018/fin/pdp/pdp_u/kpkzn_ek_2010_2017_u.xlsx"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ukrstat.gov.ua/druk/publicat/Arhiv_u/09/Arch_dsg_bl.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indexed="50"/>
  </sheetPr>
  <dimension ref="A1:L25"/>
  <sheetViews>
    <sheetView showGridLines="0" tabSelected="1" showOutlineSymbols="0" zoomScaleNormal="100" zoomScaleSheetLayoutView="130" workbookViewId="0">
      <selection activeCell="I14" sqref="I14:I15"/>
    </sheetView>
  </sheetViews>
  <sheetFormatPr defaultColWidth="9.33203125" defaultRowHeight="13.2"/>
  <cols>
    <col min="1" max="1" width="8.77734375" style="1" customWidth="1"/>
    <col min="2" max="3" width="13.77734375" style="4" customWidth="1"/>
    <col min="4" max="4" width="12.77734375" style="4" customWidth="1"/>
    <col min="5" max="5" width="20.77734375" style="4" customWidth="1"/>
    <col min="6" max="6" width="5.77734375" style="4" customWidth="1"/>
    <col min="7" max="7" width="11.77734375" style="4" customWidth="1"/>
    <col min="8" max="8" width="5.77734375" style="4" customWidth="1"/>
    <col min="9" max="9" width="25.44140625" style="4" customWidth="1"/>
    <col min="10" max="10" width="35.77734375" style="4" customWidth="1"/>
    <col min="11" max="11" width="57" style="4" customWidth="1"/>
    <col min="12" max="16384" width="9.33203125" style="1"/>
  </cols>
  <sheetData>
    <row r="1" spans="1:12" ht="14.1" customHeight="1">
      <c r="A1" s="5">
        <v>1</v>
      </c>
    </row>
    <row r="2" spans="1:12" s="26" customFormat="1" ht="14.1" customHeight="1">
      <c r="B2" s="27"/>
      <c r="C2" s="27"/>
      <c r="D2" s="27"/>
      <c r="E2" s="27"/>
      <c r="F2" s="29"/>
      <c r="G2" s="31"/>
      <c r="H2" s="29"/>
      <c r="I2" s="29"/>
      <c r="J2" s="30"/>
      <c r="K2" s="28"/>
      <c r="L2" s="1"/>
    </row>
    <row r="3" spans="1:12" ht="18" customHeight="1">
      <c r="A3" s="56" t="s">
        <v>1</v>
      </c>
      <c r="B3" s="6"/>
      <c r="C3" s="6"/>
      <c r="D3" s="6"/>
      <c r="E3" s="6"/>
      <c r="F3" s="6"/>
      <c r="G3" s="31"/>
      <c r="H3" s="6"/>
    </row>
    <row r="4" spans="1:12" ht="18" customHeight="1" thickBot="1">
      <c r="A4" s="56" t="s">
        <v>2</v>
      </c>
      <c r="B4" s="6"/>
      <c r="C4" s="6"/>
      <c r="D4" s="6"/>
      <c r="E4" s="6"/>
      <c r="F4" s="6"/>
      <c r="G4" s="31"/>
      <c r="H4" s="6"/>
    </row>
    <row r="5" spans="1:12" ht="18" customHeight="1" thickTop="1">
      <c r="A5" s="25"/>
      <c r="B5" s="83" t="str">
        <f>IF($A$1=1,"БУДІВНИЦТВО","CONSTRUCTION")</f>
        <v>БУДІВНИЦТВО</v>
      </c>
      <c r="C5" s="84"/>
      <c r="D5" s="85"/>
      <c r="E5" s="48"/>
      <c r="F5" s="6"/>
      <c r="G5" s="31"/>
      <c r="H5" s="6"/>
      <c r="L5" s="2"/>
    </row>
    <row r="6" spans="1:12" ht="18" customHeight="1">
      <c r="A6" s="25"/>
      <c r="B6" s="86"/>
      <c r="C6" s="87"/>
      <c r="D6" s="88"/>
      <c r="E6" s="48"/>
      <c r="F6" s="6"/>
      <c r="G6" s="31"/>
      <c r="H6" s="6"/>
    </row>
    <row r="7" spans="1:12" ht="18" customHeight="1" thickBot="1">
      <c r="A7" s="25"/>
      <c r="B7" s="89"/>
      <c r="C7" s="90"/>
      <c r="D7" s="91"/>
      <c r="E7" s="48"/>
      <c r="F7" s="6"/>
      <c r="G7" s="31"/>
      <c r="H7" s="6"/>
    </row>
    <row r="8" spans="1:12" ht="18" customHeight="1" thickTop="1">
      <c r="A8" s="25"/>
      <c r="B8" s="6"/>
      <c r="C8" s="6"/>
      <c r="D8" s="6"/>
      <c r="E8" s="6"/>
      <c r="F8" s="6"/>
      <c r="G8" s="31"/>
      <c r="H8" s="6"/>
    </row>
    <row r="9" spans="1:12" ht="18" customHeight="1" thickBot="1">
      <c r="A9" s="25"/>
      <c r="B9" s="6"/>
      <c r="C9" s="6"/>
      <c r="D9" s="6"/>
      <c r="E9" s="6"/>
      <c r="F9" s="42"/>
      <c r="G9" s="31"/>
      <c r="H9" s="42"/>
      <c r="L9" s="2"/>
    </row>
    <row r="10" spans="1:12" ht="18" customHeight="1" thickTop="1">
      <c r="A10" s="25"/>
      <c r="B10" s="6"/>
      <c r="C10" s="6"/>
      <c r="D10" s="6"/>
      <c r="E10" s="80" t="str">
        <f>IF($A$1=1,"Обсяг та індекс виконаних будівельних робіт (ВБР)","Volume and index of performed construction works (PCW)")</f>
        <v>Обсяг та індекс виконаних будівельних робіт (ВБР)</v>
      </c>
      <c r="F10" s="13"/>
      <c r="G10" s="92" t="str">
        <f>IF($A$1=1,"Місяць","Month")</f>
        <v>Місяць</v>
      </c>
      <c r="H10" s="13"/>
      <c r="I10" s="36">
        <v>1</v>
      </c>
      <c r="J10" s="50" t="str">
        <f>IF($A$1=1,"Обсяг ВБР (кумулятивно), млн. грн.","Volume of PCW (cumulative), mln. UAH")</f>
        <v>Обсяг ВБР (кумулятивно), млн. грн.</v>
      </c>
      <c r="K10" s="51"/>
      <c r="L10" s="2"/>
    </row>
    <row r="11" spans="1:12" ht="18" customHeight="1" thickBot="1">
      <c r="A11" s="25"/>
      <c r="B11" s="6"/>
      <c r="C11" s="6"/>
      <c r="D11" s="6"/>
      <c r="E11" s="81"/>
      <c r="F11" s="14"/>
      <c r="G11" s="93"/>
      <c r="H11" s="14"/>
      <c r="I11" s="37">
        <v>2</v>
      </c>
      <c r="J11" s="38" t="str">
        <f>IF($A$1=1,"Індекс ВБР, до відповідного періоду попереднього року (кумулятивно), %","Index of PCW, to соrresponding period of previous year (cumulative), %")</f>
        <v>Індекс ВБР, до відповідного періоду попереднього року (кумулятивно), %</v>
      </c>
      <c r="K11" s="24"/>
      <c r="L11" s="2"/>
    </row>
    <row r="12" spans="1:12" ht="18" customHeight="1" thickTop="1">
      <c r="A12" s="25"/>
      <c r="B12" s="6"/>
      <c r="C12" s="6"/>
      <c r="D12" s="6"/>
      <c r="E12" s="81"/>
      <c r="F12" s="15"/>
      <c r="G12" s="31"/>
      <c r="H12" s="15"/>
      <c r="L12" s="3"/>
    </row>
    <row r="13" spans="1:12" ht="18" customHeight="1" thickBot="1">
      <c r="A13" s="25"/>
      <c r="B13" s="6"/>
      <c r="C13" s="6"/>
      <c r="D13" s="6"/>
      <c r="E13" s="81"/>
      <c r="F13" s="9"/>
      <c r="G13" s="31"/>
      <c r="H13" s="9"/>
      <c r="I13" s="2"/>
      <c r="J13" s="2"/>
      <c r="K13" s="2"/>
      <c r="L13" s="3"/>
    </row>
    <row r="14" spans="1:12" ht="18" customHeight="1" thickTop="1">
      <c r="A14" s="25"/>
      <c r="B14" s="6"/>
      <c r="C14" s="6"/>
      <c r="D14" s="6"/>
      <c r="E14" s="81"/>
      <c r="F14" s="10"/>
      <c r="G14" s="80" t="str">
        <f>IF($A$1=1,"Рік","Year")</f>
        <v>Рік</v>
      </c>
      <c r="H14" s="10"/>
      <c r="I14" s="95" t="s">
        <v>21</v>
      </c>
      <c r="J14" s="43" t="str">
        <f>IF($A$1=1,"Обсяг та індекси обсягу виконаних будівельних робіт (1991-2021)","Volume of construction production, mln. UAH")</f>
        <v>Обсяг та індекси обсягу виконаних будівельних робіт (1991-2021)</v>
      </c>
      <c r="K14" s="44"/>
      <c r="L14" s="3"/>
    </row>
    <row r="15" spans="1:12" ht="18" customHeight="1" thickBot="1">
      <c r="A15" s="25"/>
      <c r="B15" s="6"/>
      <c r="C15" s="6"/>
      <c r="D15" s="6"/>
      <c r="E15" s="82"/>
      <c r="F15" s="9"/>
      <c r="G15" s="82"/>
      <c r="H15" s="9"/>
      <c r="I15" s="96"/>
      <c r="J15" s="35" t="str">
        <f>IF($A$1=1,"Індекс обсягу виконаних будівельних робіт ( до попереднього року, %)","Indexes for volume fulfilled of the build's works ( to previous year, %)")</f>
        <v>Індекс обсягу виконаних будівельних робіт ( до попереднього року, %)</v>
      </c>
      <c r="K15" s="33"/>
      <c r="L15" s="3"/>
    </row>
    <row r="16" spans="1:12" ht="18" customHeight="1" thickTop="1">
      <c r="A16" s="25"/>
      <c r="B16" s="6"/>
      <c r="C16" s="6"/>
      <c r="D16" s="6"/>
      <c r="E16" s="6"/>
      <c r="F16" s="9"/>
      <c r="H16" s="9"/>
      <c r="I16" s="53"/>
    </row>
    <row r="17" spans="1:12" ht="18" customHeight="1">
      <c r="A17" s="25"/>
      <c r="B17" s="6"/>
      <c r="C17" s="6"/>
      <c r="D17" s="6"/>
      <c r="E17" s="6"/>
      <c r="F17" s="9"/>
      <c r="G17" s="14"/>
      <c r="H17" s="9"/>
      <c r="I17" s="53"/>
    </row>
    <row r="18" spans="1:12" ht="18" customHeight="1" thickBot="1">
      <c r="A18" s="25"/>
      <c r="B18" s="6"/>
      <c r="C18" s="6"/>
      <c r="D18" s="6"/>
      <c r="E18" s="6"/>
      <c r="F18" s="11"/>
      <c r="G18" s="11"/>
      <c r="H18" s="11"/>
      <c r="I18" s="54"/>
      <c r="J18" s="2"/>
      <c r="K18" s="2"/>
    </row>
    <row r="19" spans="1:12" ht="18" customHeight="1" thickTop="1" thickBot="1">
      <c r="A19" s="25"/>
      <c r="B19" s="6"/>
      <c r="C19" s="6"/>
      <c r="D19" s="6"/>
      <c r="E19" s="80" t="str">
        <f>IF($A$1=1,"Показники діяльності підприємств будівництва","Indicators of activity of construction enterprises")</f>
        <v>Показники діяльності підприємств будівництва</v>
      </c>
      <c r="F19" s="11"/>
      <c r="G19" s="11"/>
      <c r="H19" s="11"/>
      <c r="I19" s="52"/>
      <c r="J19" s="79"/>
      <c r="K19" s="79"/>
    </row>
    <row r="20" spans="1:12" ht="18" customHeight="1" thickTop="1" thickBot="1">
      <c r="A20" s="25" t="s">
        <v>2</v>
      </c>
      <c r="B20" s="94"/>
      <c r="C20" s="41"/>
      <c r="D20" s="41"/>
      <c r="E20" s="81"/>
      <c r="F20" s="11"/>
      <c r="G20" s="11"/>
      <c r="H20" s="11"/>
      <c r="I20" s="75">
        <v>1</v>
      </c>
      <c r="J20" s="43" t="str">
        <f>IF($A$1=1,"Обсяг реалізованої будівельної продукції, млн. грн.","Volume of construction products sold, mln. UAH")</f>
        <v>Обсяг реалізованої будівельної продукції, млн. грн.</v>
      </c>
      <c r="K20" s="44"/>
    </row>
    <row r="21" spans="1:12" ht="18" customHeight="1" thickTop="1">
      <c r="B21" s="94"/>
      <c r="C21" s="41"/>
      <c r="D21" s="41"/>
      <c r="E21" s="81"/>
      <c r="F21" s="12"/>
      <c r="G21" s="80" t="str">
        <f>IF($A$1=1,"Рік","Year")</f>
        <v>Рік</v>
      </c>
      <c r="H21" s="11"/>
      <c r="I21" s="76">
        <v>2</v>
      </c>
      <c r="J21" s="34" t="str">
        <f>IF($A$1=1,"Основні засоби будівництва (на кінець року), млн. грн.","Fixed assets of construction (at the end of the year), mln. UAH")</f>
        <v>Основні засоби будівництва (на кінець року), млн. грн.</v>
      </c>
      <c r="K21" s="32"/>
    </row>
    <row r="22" spans="1:12" ht="20.100000000000001" customHeight="1" thickBot="1">
      <c r="B22" s="94"/>
      <c r="C22" s="41"/>
      <c r="D22" s="41"/>
      <c r="E22" s="81"/>
      <c r="F22" s="12"/>
      <c r="G22" s="82"/>
      <c r="H22" s="11"/>
      <c r="I22" s="76">
        <v>3</v>
      </c>
      <c r="J22" s="34" t="str">
        <f>IF($A$1=1,"Кількість будівельних підприємств, одиниць","Number of construction enterprises, units")</f>
        <v>Кількість будівельних підприємств, одиниць</v>
      </c>
      <c r="K22" s="32"/>
    </row>
    <row r="23" spans="1:12" ht="18" customHeight="1" thickTop="1" thickBot="1">
      <c r="B23" s="7"/>
      <c r="C23" s="7"/>
      <c r="D23" s="7"/>
      <c r="E23" s="81"/>
      <c r="F23" s="12"/>
      <c r="G23" s="45"/>
      <c r="H23" s="11"/>
      <c r="I23" s="77">
        <v>4</v>
      </c>
      <c r="J23" s="49" t="str">
        <f>IF($A$1=1,"Частка збиткових будівельних підприємств, %","Share of loss-making enterprises, %")</f>
        <v>Частка збиткових будівельних підприємств, %</v>
      </c>
      <c r="K23" s="33"/>
    </row>
    <row r="24" spans="1:12" s="2" customFormat="1" ht="18" customHeight="1" thickTop="1" thickBot="1">
      <c r="B24" s="8"/>
      <c r="C24" s="8"/>
      <c r="D24" s="8"/>
      <c r="E24" s="82"/>
      <c r="F24" s="12"/>
      <c r="G24" s="45"/>
      <c r="H24" s="11"/>
      <c r="I24" s="46"/>
      <c r="J24" s="47"/>
      <c r="K24" s="21"/>
      <c r="L24" s="1"/>
    </row>
    <row r="25" spans="1:12" ht="12" customHeight="1" thickTop="1"/>
  </sheetData>
  <mergeCells count="9">
    <mergeCell ref="J19:K19"/>
    <mergeCell ref="E10:E15"/>
    <mergeCell ref="E19:E24"/>
    <mergeCell ref="B5:D7"/>
    <mergeCell ref="G10:G11"/>
    <mergeCell ref="G14:G15"/>
    <mergeCell ref="B20:B22"/>
    <mergeCell ref="G21:G22"/>
    <mergeCell ref="I14:I15"/>
  </mergeCells>
  <phoneticPr fontId="19" type="noConversion"/>
  <hyperlinks>
    <hyperlink ref="I20" location="'1'!A1" display="'1'!A1"/>
    <hyperlink ref="I21" location="'2'!A1" display="'2'!A1"/>
    <hyperlink ref="I22" location="'3'!A1" display="'3'!A1"/>
    <hyperlink ref="I23" location="'4'!A1" display="'4'!A1"/>
    <hyperlink ref="I14:I15" location="'ВБР_1991-2024'!A1" display="ВБР_1991-2024"/>
  </hyperlinks>
  <printOptions horizontalCentered="1" verticalCentered="1"/>
  <pageMargins left="0.78740157480314965" right="0.39370078740157483" top="0.78740157480314965" bottom="0.78740157480314965" header="0.15748031496062992" footer="0.19685039370078741"/>
  <pageSetup paperSize="9" scale="80" orientation="landscape" horizontalDpi="4294967294"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List Box 1">
              <controlPr defaultSize="0" autoLine="0" autoPict="0">
                <anchor moveWithCells="1">
                  <from>
                    <xdr:col>0</xdr:col>
                    <xdr:colOff>0</xdr:colOff>
                    <xdr:row>0</xdr:row>
                    <xdr:rowOff>0</xdr:rowOff>
                  </from>
                  <to>
                    <xdr:col>1</xdr:col>
                    <xdr:colOff>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
  <sheetViews>
    <sheetView showGridLines="0" showRowColHeaders="0" workbookViewId="0">
      <pane xSplit="2" topLeftCell="Y1" activePane="topRight" state="frozen"/>
      <selection pane="topRight"/>
    </sheetView>
  </sheetViews>
  <sheetFormatPr defaultRowHeight="13.2"/>
  <cols>
    <col min="2" max="2" width="52" customWidth="1"/>
    <col min="3" max="30" width="12.6640625" customWidth="1"/>
    <col min="31" max="36" width="10.77734375" customWidth="1"/>
  </cols>
  <sheetData>
    <row r="1" spans="1:36">
      <c r="A1" s="16" t="str">
        <f>IF('0'!A1=1,"до змісту","to title")</f>
        <v>до змісту</v>
      </c>
    </row>
    <row r="3" spans="1:36" ht="15.9" customHeight="1">
      <c r="A3" s="66"/>
      <c r="B3" s="67"/>
      <c r="C3" s="55">
        <v>1991</v>
      </c>
      <c r="D3" s="55">
        <v>1992</v>
      </c>
      <c r="E3" s="55">
        <v>1993</v>
      </c>
      <c r="F3" s="55">
        <v>1994</v>
      </c>
      <c r="G3" s="55">
        <v>1995</v>
      </c>
      <c r="H3" s="55">
        <v>1996</v>
      </c>
      <c r="I3" s="55">
        <v>1997</v>
      </c>
      <c r="J3" s="55">
        <v>1998</v>
      </c>
      <c r="K3" s="55">
        <v>1999</v>
      </c>
      <c r="L3" s="55">
        <v>2000</v>
      </c>
      <c r="M3" s="55">
        <v>2001</v>
      </c>
      <c r="N3" s="55">
        <v>2002</v>
      </c>
      <c r="O3" s="55">
        <v>2003</v>
      </c>
      <c r="P3" s="55">
        <v>2004</v>
      </c>
      <c r="Q3" s="55">
        <v>2005</v>
      </c>
      <c r="R3" s="55">
        <v>2006</v>
      </c>
      <c r="S3" s="55">
        <v>2007</v>
      </c>
      <c r="T3" s="55">
        <v>2008</v>
      </c>
      <c r="U3" s="55">
        <v>2009</v>
      </c>
      <c r="V3" s="55">
        <v>2010</v>
      </c>
      <c r="W3" s="55">
        <v>2011</v>
      </c>
      <c r="X3" s="55">
        <v>2012</v>
      </c>
      <c r="Y3" s="55">
        <v>2013</v>
      </c>
      <c r="Z3" s="55">
        <v>2014</v>
      </c>
      <c r="AA3" s="55">
        <v>2015</v>
      </c>
      <c r="AB3" s="55">
        <v>2016</v>
      </c>
      <c r="AC3" s="55">
        <v>2017</v>
      </c>
      <c r="AD3" s="55">
        <v>2018</v>
      </c>
      <c r="AE3" s="55">
        <v>2019</v>
      </c>
      <c r="AF3" s="55">
        <v>2020</v>
      </c>
      <c r="AG3" s="55">
        <v>2021</v>
      </c>
      <c r="AH3" s="55">
        <v>2022</v>
      </c>
      <c r="AI3" s="55">
        <v>2023</v>
      </c>
      <c r="AJ3" s="55">
        <v>2024</v>
      </c>
    </row>
    <row r="4" spans="1:36" ht="23.25" customHeight="1">
      <c r="A4" s="101" t="str">
        <f>IF('0'!$A$1=1,"Індекс обсягу виконаних будівельних робіт","Indexes for volume fulfilled of the build's works")</f>
        <v>Індекс обсягу виконаних будівельних робіт</v>
      </c>
      <c r="B4" s="101"/>
      <c r="C4" s="68">
        <v>96</v>
      </c>
      <c r="D4" s="68">
        <v>64.599999999999994</v>
      </c>
      <c r="E4" s="68">
        <v>82.4</v>
      </c>
      <c r="F4" s="68">
        <v>64.8</v>
      </c>
      <c r="G4" s="68">
        <v>64.599999999999994</v>
      </c>
      <c r="H4" s="68">
        <v>66.400000000000006</v>
      </c>
      <c r="I4" s="68">
        <v>89</v>
      </c>
      <c r="J4" s="68">
        <v>101.4</v>
      </c>
      <c r="K4" s="68">
        <v>89</v>
      </c>
      <c r="L4" s="68">
        <v>100.4</v>
      </c>
      <c r="M4" s="68">
        <v>103.5</v>
      </c>
      <c r="N4" s="68">
        <v>94.2</v>
      </c>
      <c r="O4" s="68">
        <v>126.5</v>
      </c>
      <c r="P4" s="68">
        <v>117.2</v>
      </c>
      <c r="Q4" s="68">
        <v>93.4</v>
      </c>
      <c r="R4" s="68">
        <v>109.9</v>
      </c>
      <c r="S4" s="68">
        <v>115.6</v>
      </c>
      <c r="T4" s="68">
        <v>84.2</v>
      </c>
      <c r="U4" s="68">
        <v>51.8</v>
      </c>
      <c r="V4" s="68">
        <v>94.6</v>
      </c>
      <c r="W4" s="68" t="s">
        <v>0</v>
      </c>
      <c r="X4" s="68" t="s">
        <v>0</v>
      </c>
      <c r="Y4" s="68" t="s">
        <v>0</v>
      </c>
      <c r="Z4" s="68" t="s">
        <v>0</v>
      </c>
      <c r="AA4" s="68" t="s">
        <v>0</v>
      </c>
      <c r="AB4" s="68" t="s">
        <v>0</v>
      </c>
      <c r="AC4" s="68" t="s">
        <v>0</v>
      </c>
      <c r="AD4" s="68" t="s">
        <v>0</v>
      </c>
      <c r="AE4" s="68" t="s">
        <v>0</v>
      </c>
      <c r="AF4" s="68" t="s">
        <v>0</v>
      </c>
      <c r="AG4" s="68" t="s">
        <v>0</v>
      </c>
      <c r="AH4" s="68" t="s">
        <v>0</v>
      </c>
      <c r="AI4" s="68" t="s">
        <v>0</v>
      </c>
      <c r="AJ4" s="68" t="s">
        <v>0</v>
      </c>
    </row>
    <row r="5" spans="1:36" ht="30.75" customHeight="1">
      <c r="A5" s="101" t="str">
        <f>IF('0'!$A$1=1,"Індекси будівельної продукції (2010=100%)","Indices for production in construction by type (2010=100%)")</f>
        <v>Індекси будівельної продукції (2010=100%)</v>
      </c>
      <c r="B5" s="101"/>
      <c r="C5" s="68" t="s">
        <v>0</v>
      </c>
      <c r="D5" s="68" t="s">
        <v>0</v>
      </c>
      <c r="E5" s="68" t="s">
        <v>0</v>
      </c>
      <c r="F5" s="68" t="s">
        <v>0</v>
      </c>
      <c r="G5" s="68" t="s">
        <v>0</v>
      </c>
      <c r="H5" s="68" t="s">
        <v>0</v>
      </c>
      <c r="I5" s="68" t="s">
        <v>0</v>
      </c>
      <c r="J5" s="68" t="s">
        <v>0</v>
      </c>
      <c r="K5" s="68" t="s">
        <v>0</v>
      </c>
      <c r="L5" s="68" t="s">
        <v>0</v>
      </c>
      <c r="M5" s="68" t="s">
        <v>0</v>
      </c>
      <c r="N5" s="68" t="s">
        <v>0</v>
      </c>
      <c r="O5" s="68" t="s">
        <v>0</v>
      </c>
      <c r="P5" s="68" t="s">
        <v>0</v>
      </c>
      <c r="Q5" s="68" t="s">
        <v>0</v>
      </c>
      <c r="R5" s="68" t="s">
        <v>0</v>
      </c>
      <c r="S5" s="68" t="s">
        <v>0</v>
      </c>
      <c r="T5" s="68" t="s">
        <v>0</v>
      </c>
      <c r="U5" s="68" t="s">
        <v>0</v>
      </c>
      <c r="V5" s="68" t="s">
        <v>0</v>
      </c>
      <c r="W5" s="68">
        <v>120</v>
      </c>
      <c r="X5" s="68">
        <v>92.7</v>
      </c>
      <c r="Y5" s="68">
        <v>89</v>
      </c>
      <c r="Z5" s="68">
        <v>79.599999999999994</v>
      </c>
      <c r="AA5" s="68">
        <v>87.7</v>
      </c>
      <c r="AB5" s="68">
        <v>117.4</v>
      </c>
      <c r="AC5" s="68">
        <v>126.3</v>
      </c>
      <c r="AD5" s="68">
        <v>108.5</v>
      </c>
      <c r="AE5" s="68">
        <v>120</v>
      </c>
      <c r="AF5" s="68" t="s">
        <v>0</v>
      </c>
      <c r="AG5" s="68" t="s">
        <v>0</v>
      </c>
      <c r="AH5" s="68" t="s">
        <v>0</v>
      </c>
      <c r="AI5" s="68" t="s">
        <v>0</v>
      </c>
      <c r="AJ5" s="68" t="s">
        <v>0</v>
      </c>
    </row>
    <row r="6" spans="1:36" ht="30.75" customHeight="1">
      <c r="A6" s="101" t="str">
        <f>IF('0'!$A$1=1,"Індекси будівельної продукції (2016=100%)","Indices for production in construction by type 2016=100%)")</f>
        <v>Індекси будівельної продукції (2016=100%)</v>
      </c>
      <c r="B6" s="101"/>
      <c r="C6" s="68"/>
      <c r="D6" s="68"/>
      <c r="E6" s="68"/>
      <c r="F6" s="68"/>
      <c r="G6" s="68"/>
      <c r="H6" s="68"/>
      <c r="I6" s="68"/>
      <c r="J6" s="68"/>
      <c r="K6" s="68"/>
      <c r="L6" s="68"/>
      <c r="M6" s="68"/>
      <c r="N6" s="68"/>
      <c r="O6" s="68"/>
      <c r="P6" s="68"/>
      <c r="Q6" s="68"/>
      <c r="R6" s="68"/>
      <c r="S6" s="68"/>
      <c r="T6" s="68"/>
      <c r="U6" s="68"/>
      <c r="V6" s="68"/>
      <c r="W6" s="68"/>
      <c r="X6" s="68"/>
      <c r="Y6" s="68"/>
      <c r="Z6" s="68"/>
    </row>
    <row r="7" spans="1:36" ht="15" customHeight="1">
      <c r="A7" s="106" t="s">
        <v>13</v>
      </c>
      <c r="B7" s="107"/>
      <c r="C7" s="68" t="s">
        <v>0</v>
      </c>
      <c r="D7" s="68" t="s">
        <v>0</v>
      </c>
      <c r="E7" s="68" t="s">
        <v>0</v>
      </c>
      <c r="F7" s="68" t="s">
        <v>0</v>
      </c>
      <c r="G7" s="68" t="s">
        <v>0</v>
      </c>
      <c r="H7" s="68" t="s">
        <v>0</v>
      </c>
      <c r="I7" s="68" t="s">
        <v>0</v>
      </c>
      <c r="J7" s="68" t="s">
        <v>0</v>
      </c>
      <c r="K7" s="68" t="s">
        <v>0</v>
      </c>
      <c r="L7" s="68" t="s">
        <v>0</v>
      </c>
      <c r="M7" s="68" t="s">
        <v>0</v>
      </c>
      <c r="N7" s="68" t="s">
        <v>0</v>
      </c>
      <c r="O7" s="68" t="s">
        <v>0</v>
      </c>
      <c r="P7" s="68" t="s">
        <v>0</v>
      </c>
      <c r="Q7" s="68" t="s">
        <v>0</v>
      </c>
      <c r="R7" s="68" t="s">
        <v>0</v>
      </c>
      <c r="S7" s="68" t="s">
        <v>0</v>
      </c>
      <c r="T7" s="68" t="s">
        <v>0</v>
      </c>
      <c r="U7" s="68" t="s">
        <v>0</v>
      </c>
      <c r="V7" s="68" t="s">
        <v>0</v>
      </c>
      <c r="W7" s="68" t="s">
        <v>0</v>
      </c>
      <c r="X7" s="68" t="s">
        <v>0</v>
      </c>
      <c r="Y7" s="68" t="s">
        <v>0</v>
      </c>
      <c r="Z7" s="68" t="s">
        <v>0</v>
      </c>
      <c r="AA7" s="68">
        <v>125.9</v>
      </c>
      <c r="AB7" s="68">
        <v>118.6</v>
      </c>
      <c r="AC7" s="68">
        <v>125.2</v>
      </c>
      <c r="AD7" s="68">
        <v>107.3</v>
      </c>
      <c r="AE7" s="68">
        <v>120.9</v>
      </c>
      <c r="AF7" s="68">
        <v>112.5</v>
      </c>
      <c r="AG7" s="68">
        <v>123.5</v>
      </c>
      <c r="AH7" s="68">
        <v>32.200000000000003</v>
      </c>
      <c r="AI7" s="68">
        <v>138.5</v>
      </c>
      <c r="AJ7" s="68">
        <v>93.3</v>
      </c>
    </row>
    <row r="8" spans="1:36" ht="15" customHeight="1">
      <c r="A8" s="106" t="s">
        <v>14</v>
      </c>
      <c r="B8" s="107"/>
      <c r="C8" s="68" t="s">
        <v>0</v>
      </c>
      <c r="D8" s="68" t="s">
        <v>0</v>
      </c>
      <c r="E8" s="68" t="s">
        <v>0</v>
      </c>
      <c r="F8" s="68" t="s">
        <v>0</v>
      </c>
      <c r="G8" s="68" t="s">
        <v>0</v>
      </c>
      <c r="H8" s="68" t="s">
        <v>0</v>
      </c>
      <c r="I8" s="68" t="s">
        <v>0</v>
      </c>
      <c r="J8" s="68" t="s">
        <v>0</v>
      </c>
      <c r="K8" s="68" t="s">
        <v>0</v>
      </c>
      <c r="L8" s="68" t="s">
        <v>0</v>
      </c>
      <c r="M8" s="68" t="s">
        <v>0</v>
      </c>
      <c r="N8" s="68" t="s">
        <v>0</v>
      </c>
      <c r="O8" s="68" t="s">
        <v>0</v>
      </c>
      <c r="P8" s="68" t="s">
        <v>0</v>
      </c>
      <c r="Q8" s="68" t="s">
        <v>0</v>
      </c>
      <c r="R8" s="68" t="s">
        <v>0</v>
      </c>
      <c r="S8" s="68" t="s">
        <v>0</v>
      </c>
      <c r="T8" s="68" t="s">
        <v>0</v>
      </c>
      <c r="U8" s="68" t="s">
        <v>0</v>
      </c>
      <c r="V8" s="68" t="s">
        <v>0</v>
      </c>
      <c r="W8" s="68" t="s">
        <v>0</v>
      </c>
      <c r="X8" s="68" t="s">
        <v>0</v>
      </c>
      <c r="Y8" s="68" t="s">
        <v>0</v>
      </c>
      <c r="Z8" s="68" t="s">
        <v>0</v>
      </c>
      <c r="AA8" s="68">
        <v>87.5</v>
      </c>
      <c r="AB8" s="68">
        <v>117.5</v>
      </c>
      <c r="AC8" s="68">
        <v>126.4</v>
      </c>
      <c r="AD8" s="68">
        <v>108.6</v>
      </c>
      <c r="AE8" s="68">
        <v>123.6</v>
      </c>
      <c r="AF8" s="68">
        <v>105.6</v>
      </c>
      <c r="AG8" s="68">
        <v>106.8</v>
      </c>
      <c r="AH8" s="68">
        <v>35.200000000000003</v>
      </c>
      <c r="AI8" s="68">
        <v>125</v>
      </c>
      <c r="AJ8" s="68">
        <v>118.6</v>
      </c>
    </row>
    <row r="9" spans="1:36" ht="37.5" customHeight="1" thickBot="1">
      <c r="A9" s="103" t="str">
        <f>IF('0'!$A$1=1,"Обсяг виконаних будівельних робіт, млн. грн.","Volume of construction production, mln. UAH")</f>
        <v>Обсяг виконаних будівельних робіт, млн. грн.</v>
      </c>
      <c r="B9" s="104"/>
      <c r="C9" s="73" t="s">
        <v>0</v>
      </c>
      <c r="D9" s="73" t="s">
        <v>0</v>
      </c>
      <c r="E9" s="73" t="s">
        <v>0</v>
      </c>
      <c r="F9" s="73" t="s">
        <v>0</v>
      </c>
      <c r="G9" s="73" t="s">
        <v>0</v>
      </c>
      <c r="H9" s="73" t="s">
        <v>0</v>
      </c>
      <c r="I9" s="73" t="s">
        <v>0</v>
      </c>
      <c r="J9" s="73" t="s">
        <v>0</v>
      </c>
      <c r="K9" s="73" t="s">
        <v>0</v>
      </c>
      <c r="L9" s="73" t="s">
        <v>0</v>
      </c>
      <c r="M9" s="73" t="s">
        <v>0</v>
      </c>
      <c r="N9" s="73" t="s">
        <v>0</v>
      </c>
      <c r="O9" s="73" t="s">
        <v>0</v>
      </c>
      <c r="P9" s="73" t="s">
        <v>0</v>
      </c>
      <c r="Q9" s="73" t="s">
        <v>0</v>
      </c>
      <c r="R9" s="73" t="s">
        <v>0</v>
      </c>
      <c r="S9" s="73" t="s">
        <v>0</v>
      </c>
      <c r="T9" s="73" t="s">
        <v>0</v>
      </c>
      <c r="U9" s="73" t="s">
        <v>0</v>
      </c>
      <c r="V9" s="73">
        <v>42918.1</v>
      </c>
      <c r="W9" s="73">
        <v>61671.7</v>
      </c>
      <c r="X9" s="73">
        <v>62937.2</v>
      </c>
      <c r="Y9" s="73">
        <v>58586.2</v>
      </c>
      <c r="Z9" s="73">
        <v>51108.7</v>
      </c>
      <c r="AA9" s="73">
        <v>57515</v>
      </c>
      <c r="AB9" s="73">
        <v>73726.899999999994</v>
      </c>
      <c r="AC9" s="73">
        <v>105682.8</v>
      </c>
      <c r="AD9" s="73">
        <v>141213.1</v>
      </c>
      <c r="AE9" s="73">
        <v>181697.9</v>
      </c>
      <c r="AF9" s="73">
        <v>202080.8</v>
      </c>
      <c r="AG9" s="73">
        <v>258073.60000000001</v>
      </c>
      <c r="AH9" s="73">
        <v>114943.8</v>
      </c>
      <c r="AI9" s="73">
        <v>165818.20000000001</v>
      </c>
      <c r="AJ9" s="73">
        <v>210197.4</v>
      </c>
    </row>
    <row r="10" spans="1:36" ht="13.8" thickTop="1">
      <c r="AB10" s="69"/>
      <c r="AC10" s="69"/>
      <c r="AE10" s="69"/>
    </row>
    <row r="12" spans="1:36" ht="19.5" customHeight="1">
      <c r="A12" s="102"/>
      <c r="B12" s="102"/>
      <c r="C12" s="99"/>
      <c r="D12" s="99"/>
      <c r="E12" s="99"/>
      <c r="F12" s="99"/>
      <c r="G12" s="99"/>
      <c r="H12" s="99"/>
      <c r="I12" s="99"/>
      <c r="J12" s="99"/>
      <c r="K12" s="99"/>
      <c r="L12" s="99"/>
      <c r="M12" s="99"/>
      <c r="N12" s="99"/>
      <c r="O12" s="99"/>
      <c r="P12" s="99"/>
      <c r="Q12" s="99"/>
    </row>
    <row r="13" spans="1:36" ht="75.75" customHeight="1">
      <c r="A13" s="100" t="str">
        <f>IF('0'!A1=1,"*Починаючи з 2014 року дані наведено без урахування тимчасово окупованої території Автономної Республіки Крим, м. Севастополя, а також без частини тимчасово окупованих територій у Донецькій та Луганській областях.","Since 2014 data are presented to exclude the temporarily occupied territories of the Autonomous Republic of Crimea, the city of Sevastopol,  the temporarily occupied territories in the Donetk and Luhansk regions.")</f>
        <v>*Починаючи з 2014 року дані наведено без урахування тимчасово окупованої території Автономної Республіки Крим, м. Севастополя, а також без частини тимчасово окупованих територій у Донецькій та Луганській областях.</v>
      </c>
      <c r="B13" s="100"/>
      <c r="C13" s="70"/>
      <c r="D13" s="70"/>
      <c r="E13" s="70"/>
      <c r="F13" s="70"/>
      <c r="G13" s="70"/>
      <c r="H13" s="70"/>
      <c r="I13" s="65"/>
      <c r="J13" s="65"/>
      <c r="K13" s="65"/>
      <c r="L13" s="64"/>
      <c r="M13" s="64"/>
      <c r="N13" s="64"/>
      <c r="O13" s="64"/>
      <c r="P13" s="64"/>
      <c r="Q13" s="64"/>
      <c r="R13" s="64"/>
      <c r="S13" s="64"/>
    </row>
    <row r="14" spans="1:36" ht="12.75" customHeight="1">
      <c r="A14" s="61"/>
      <c r="B14" s="61"/>
      <c r="C14" s="63"/>
      <c r="D14" s="62"/>
      <c r="E14" s="62"/>
      <c r="F14" s="62"/>
      <c r="G14" s="62"/>
      <c r="H14" s="62"/>
      <c r="I14" s="62"/>
      <c r="J14" s="62"/>
      <c r="K14" s="62"/>
      <c r="L14" s="62"/>
      <c r="M14" s="62"/>
      <c r="N14" s="62"/>
      <c r="O14" s="62"/>
      <c r="P14" s="62"/>
      <c r="Q14" s="62"/>
    </row>
    <row r="15" spans="1:36" ht="83.25" customHeight="1">
      <c r="A15" s="100" t="str">
        <f>IF('0'!A1=1,"Індекс будівельної продукції, запроваджений з 2013 року, розраховується відповідно до міжнародних стандартів у будівництві за Методикою, затвердженою наказом Держкомстату від 02.08.2005 №224 (у редакції наказу Держстату України від 14.03.2013 №91).",".")</f>
        <v>Індекс будівельної продукції, запроваджений з 2013 року, розраховується відповідно до міжнародних стандартів у будівництві за Методикою, затвердженою наказом Держкомстату від 02.08.2005 №224 (у редакції наказу Держстату України від 14.03.2013 №91).</v>
      </c>
      <c r="B15" s="100"/>
      <c r="C15" s="71"/>
      <c r="D15" s="71"/>
      <c r="E15" s="71"/>
      <c r="F15" s="71"/>
      <c r="G15" s="71"/>
      <c r="H15" s="65"/>
      <c r="I15" s="65"/>
      <c r="J15" s="65"/>
      <c r="K15" s="65"/>
      <c r="L15" s="64"/>
      <c r="M15" s="64"/>
      <c r="N15" s="64"/>
      <c r="O15" s="64"/>
      <c r="P15" s="64"/>
      <c r="Q15" s="64"/>
      <c r="R15" s="64"/>
      <c r="S15" s="64"/>
      <c r="T15" s="64"/>
      <c r="U15" s="64"/>
    </row>
    <row r="16" spans="1:36" ht="34.5" customHeight="1">
      <c r="A16" s="100" t="str">
        <f>IF('0'!A1=1,"Індекси за 2015-2019 роки переглянуті у зв'язку зі зміною базисного року (2016=100%). ",".")</f>
        <v xml:space="preserve">Індекси за 2015-2019 роки переглянуті у зв'язку зі зміною базисного року (2016=100%). </v>
      </c>
      <c r="B16" s="100"/>
      <c r="C16" s="72"/>
      <c r="D16" s="72"/>
      <c r="E16" s="72"/>
      <c r="F16" s="72"/>
      <c r="G16" s="72"/>
      <c r="H16" s="72"/>
      <c r="I16" s="72"/>
      <c r="J16" s="72"/>
      <c r="K16" s="72"/>
      <c r="L16" s="62"/>
      <c r="M16" s="62"/>
      <c r="N16" s="62"/>
      <c r="O16" s="62"/>
      <c r="P16" s="62"/>
      <c r="Q16" s="62"/>
    </row>
    <row r="17" spans="1:21" ht="15" customHeight="1">
      <c r="A17" s="105"/>
      <c r="B17" s="105"/>
      <c r="C17" s="105"/>
      <c r="D17" s="105"/>
      <c r="E17" s="105"/>
      <c r="F17" s="105"/>
      <c r="G17" s="105"/>
      <c r="H17" s="105"/>
      <c r="I17" s="99"/>
      <c r="J17" s="99"/>
      <c r="K17" s="99"/>
      <c r="L17" s="99"/>
      <c r="M17" s="99"/>
      <c r="N17" s="99"/>
      <c r="O17" s="99"/>
      <c r="P17" s="99"/>
      <c r="Q17" s="99"/>
      <c r="R17" s="99"/>
      <c r="S17" s="99"/>
      <c r="T17" s="99"/>
      <c r="U17" s="99"/>
    </row>
    <row r="18" spans="1:21" ht="18.75" customHeight="1">
      <c r="A18" s="97" t="s">
        <v>4</v>
      </c>
      <c r="B18" s="98" t="s">
        <v>3</v>
      </c>
      <c r="C18" s="98" t="s">
        <v>3</v>
      </c>
      <c r="D18" s="98" t="s">
        <v>3</v>
      </c>
      <c r="E18" s="98" t="s">
        <v>3</v>
      </c>
      <c r="F18" s="98" t="s">
        <v>3</v>
      </c>
      <c r="G18" s="98" t="s">
        <v>3</v>
      </c>
      <c r="H18" s="98" t="s">
        <v>3</v>
      </c>
      <c r="I18" s="99"/>
      <c r="J18" s="99"/>
      <c r="K18" s="99"/>
      <c r="L18" s="99"/>
      <c r="M18" s="99"/>
      <c r="N18" s="99"/>
      <c r="O18" s="99"/>
      <c r="P18" s="99"/>
      <c r="Q18" s="99"/>
      <c r="R18" s="99"/>
      <c r="S18" s="99"/>
      <c r="T18" s="99"/>
    </row>
    <row r="19" spans="1:21" ht="14.4">
      <c r="A19" s="74" t="s">
        <v>5</v>
      </c>
    </row>
    <row r="21" spans="1:21" ht="14.4">
      <c r="A21" s="74" t="s">
        <v>6</v>
      </c>
    </row>
    <row r="23" spans="1:21" ht="14.4">
      <c r="A23" s="74" t="s">
        <v>7</v>
      </c>
    </row>
  </sheetData>
  <sheetProtection password="CF16" sheet="1" objects="1" scenarios="1"/>
  <mergeCells count="12">
    <mergeCell ref="A18:T18"/>
    <mergeCell ref="A13:B13"/>
    <mergeCell ref="A15:B15"/>
    <mergeCell ref="A16:B16"/>
    <mergeCell ref="A4:B4"/>
    <mergeCell ref="A5:B5"/>
    <mergeCell ref="A12:Q12"/>
    <mergeCell ref="A9:B9"/>
    <mergeCell ref="A17:U17"/>
    <mergeCell ref="A6:B6"/>
    <mergeCell ref="A7:B7"/>
    <mergeCell ref="A8:B8"/>
  </mergeCells>
  <hyperlinks>
    <hyperlink ref="A1" location="'0'!A1" display="'0'!A1"/>
    <hyperlink ref="A19" r:id="rId1"/>
    <hyperlink ref="A21" r:id="rId2"/>
    <hyperlink ref="A23" r:id="rId3"/>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V13"/>
  <sheetViews>
    <sheetView showGridLines="0" showRowColHeaders="0" workbookViewId="0">
      <pane xSplit="2" ySplit="3" topLeftCell="I4" activePane="bottomRight" state="frozen"/>
      <selection activeCell="V3" sqref="V3"/>
      <selection pane="topRight" activeCell="V3" sqref="V3"/>
      <selection pane="bottomLeft" activeCell="V3" sqref="V3"/>
      <selection pane="bottomRight" activeCell="V3" sqref="V3"/>
    </sheetView>
  </sheetViews>
  <sheetFormatPr defaultRowHeight="13.8"/>
  <cols>
    <col min="1" max="1" width="9" customWidth="1"/>
    <col min="2" max="2" width="45.77734375" customWidth="1"/>
    <col min="3" max="12" width="10.77734375" style="19" customWidth="1"/>
    <col min="13" max="16" width="10.77734375" style="20" customWidth="1"/>
    <col min="17" max="22" width="10.77734375" customWidth="1"/>
  </cols>
  <sheetData>
    <row r="1" spans="1:22" ht="14.25" customHeight="1">
      <c r="A1" s="16" t="str">
        <f>IF('0'!A1=1,"до змісту","to title")</f>
        <v>до змісту</v>
      </c>
      <c r="B1" s="17"/>
      <c r="C1" s="18"/>
      <c r="D1" s="18"/>
      <c r="E1" s="18"/>
    </row>
    <row r="2" spans="1:22" ht="15.75" customHeight="1">
      <c r="A2" s="108"/>
      <c r="B2" s="108"/>
      <c r="C2" s="55">
        <v>2005</v>
      </c>
      <c r="D2" s="55">
        <v>2006</v>
      </c>
      <c r="E2" s="55">
        <v>2007</v>
      </c>
      <c r="F2" s="55">
        <v>2008</v>
      </c>
      <c r="G2" s="55">
        <v>2009</v>
      </c>
      <c r="H2" s="55">
        <v>2010</v>
      </c>
      <c r="I2" s="55">
        <v>2011</v>
      </c>
      <c r="J2" s="55">
        <v>2012</v>
      </c>
      <c r="K2" s="55">
        <v>2013</v>
      </c>
      <c r="L2" s="55">
        <v>2014</v>
      </c>
      <c r="M2" s="55">
        <v>2015</v>
      </c>
      <c r="N2" s="55">
        <v>2016</v>
      </c>
      <c r="O2" s="55" t="s">
        <v>15</v>
      </c>
      <c r="P2" s="55">
        <v>2018</v>
      </c>
      <c r="Q2" s="55" t="s">
        <v>16</v>
      </c>
      <c r="R2" s="55" t="s">
        <v>17</v>
      </c>
      <c r="S2" s="55" t="s">
        <v>18</v>
      </c>
      <c r="T2" s="55" t="s">
        <v>19</v>
      </c>
      <c r="U2" s="55" t="s">
        <v>20</v>
      </c>
      <c r="V2" s="55" t="s">
        <v>22</v>
      </c>
    </row>
    <row r="3" spans="1:22" s="40" customFormat="1" ht="35.25" customHeight="1">
      <c r="A3" s="109" t="str">
        <f>IF('0'!$A$1=1,"Обсяг реалізованої будівельної продукції, млн. грн. (за функціональним підходом)","Volume of construction products sold, mln. UAH")</f>
        <v>Обсяг реалізованої будівельної продукції, млн. грн. (за функціональним підходом)</v>
      </c>
      <c r="B3" s="109" t="str">
        <f>IF($A$1=1,"Обсяг реалізованої будівельної продукції, млн. грн.","Volume of construction products sold, mln. UAH")</f>
        <v>Volume of construction products sold, mln. UAH</v>
      </c>
      <c r="C3" s="39">
        <v>51482</v>
      </c>
      <c r="D3" s="39">
        <v>71913.8</v>
      </c>
      <c r="E3" s="39">
        <v>107174.9</v>
      </c>
      <c r="F3" s="39">
        <v>128961.2</v>
      </c>
      <c r="G3" s="39">
        <v>83970.1</v>
      </c>
      <c r="H3" s="39">
        <v>95509.9</v>
      </c>
      <c r="I3" s="39">
        <v>117470.7</v>
      </c>
      <c r="J3" s="39">
        <v>142947.79999999999</v>
      </c>
      <c r="K3" s="39">
        <v>131548.1</v>
      </c>
      <c r="L3" s="39">
        <v>147344.1</v>
      </c>
      <c r="M3" s="39">
        <v>133449.70000000001</v>
      </c>
      <c r="N3" s="39">
        <v>160647.20000000001</v>
      </c>
      <c r="O3" s="39">
        <v>215100.4</v>
      </c>
      <c r="P3" s="39">
        <v>294543.32250000001</v>
      </c>
      <c r="Q3" s="39">
        <v>366236.01740000001</v>
      </c>
      <c r="R3" s="39">
        <v>416236.88339999999</v>
      </c>
      <c r="S3" s="39">
        <v>511037.3749</v>
      </c>
      <c r="T3" s="39">
        <v>266813.42910000001</v>
      </c>
      <c r="U3" s="39">
        <v>357892.72519999999</v>
      </c>
      <c r="V3" s="39">
        <v>421960.24739999999</v>
      </c>
    </row>
    <row r="4" spans="1:22" s="22" customFormat="1">
      <c r="C4" s="23"/>
      <c r="D4" s="23"/>
      <c r="E4" s="23"/>
      <c r="F4" s="23"/>
      <c r="G4" s="23"/>
      <c r="H4" s="23"/>
      <c r="I4" s="23"/>
      <c r="J4" s="23"/>
      <c r="K4" s="23"/>
      <c r="L4" s="23"/>
      <c r="M4" s="20"/>
      <c r="N4" s="20"/>
      <c r="O4" s="20"/>
      <c r="P4" s="20"/>
    </row>
    <row r="5" spans="1:22" ht="68.25" customHeight="1">
      <c r="A5" s="102" t="str">
        <f>IF('0'!$A$1=1,"*Починаючи з 2011 року дані наведені без урахування тимчасово окупованої території Автономної Республіки Крим, м. Севастополя. З 2014 року також без частини зони проведення антитерористичної операції.","* Since 2011 data are presented excluding the temporarily occupied territories, the Autonomous Republic of Crimea and the city of Sevastopol. Since 2014 data are presented also excluding part of the anti-terrorist operation zone.")</f>
        <v>*Починаючи з 2011 року дані наведені без урахування тимчасово окупованої території Автономної Республіки Крим, м. Севастополя. З 2014 року також без частини зони проведення антитерористичної операції.</v>
      </c>
      <c r="B5" s="102"/>
      <c r="H5" s="58"/>
      <c r="I5" s="58"/>
      <c r="J5" s="58"/>
      <c r="K5" s="58"/>
      <c r="L5" s="58"/>
      <c r="M5" s="58"/>
      <c r="N5" s="58"/>
    </row>
    <row r="6" spans="1:22">
      <c r="H6" s="60"/>
      <c r="I6" s="60"/>
      <c r="J6" s="60"/>
      <c r="K6" s="60"/>
      <c r="L6" s="60"/>
      <c r="M6" s="60"/>
      <c r="N6" s="60"/>
      <c r="O6" s="60"/>
    </row>
    <row r="7" spans="1:22">
      <c r="A7" t="s">
        <v>9</v>
      </c>
      <c r="J7" s="58"/>
    </row>
    <row r="8" spans="1:22" ht="14.4">
      <c r="A8" s="74" t="s">
        <v>11</v>
      </c>
      <c r="J8" s="58"/>
    </row>
    <row r="9" spans="1:22">
      <c r="J9" s="58"/>
    </row>
    <row r="10" spans="1:22">
      <c r="J10" s="58"/>
    </row>
    <row r="11" spans="1:22">
      <c r="J11" s="58"/>
    </row>
    <row r="12" spans="1:22">
      <c r="J12" s="58"/>
    </row>
    <row r="13" spans="1:22">
      <c r="J13" s="59"/>
    </row>
  </sheetData>
  <sheetProtection algorithmName="SHA-512" hashValue="4fZ87iu+L5iyy/ES4hfvAj/jEk4DrejzpNdm4G/P9I4SFezWXEwX7dhC0UMlvt1HzQeYknlm219j0qO7Fq5Yyw==" saltValue="IVp7uPMlkkCHytYC0EMR2Q==" spinCount="100000" sheet="1" objects="1" scenarios="1"/>
  <mergeCells count="3">
    <mergeCell ref="A2:B2"/>
    <mergeCell ref="A3:B3"/>
    <mergeCell ref="A5:B5"/>
  </mergeCells>
  <hyperlinks>
    <hyperlink ref="A1" location="'0'!A1" display="'0'!A1"/>
    <hyperlink ref="A8" r:id="rId1"/>
  </hyperlinks>
  <pageMargins left="0.7" right="0.7" top="0.75" bottom="0.75" header="0.3" footer="0.3"/>
  <pageSetup paperSize="9" orientation="portrait" horizontalDpi="4294967294" verticalDpi="0" r:id="rId2"/>
  <ignoredErrors>
    <ignoredError sqref="O2 Q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AA8"/>
  <sheetViews>
    <sheetView showGridLines="0" showRowColHeaders="0" workbookViewId="0">
      <pane xSplit="2" ySplit="3" topLeftCell="O4" activePane="bottomRight" state="frozen"/>
      <selection activeCell="V3" sqref="V3"/>
      <selection pane="topRight" activeCell="V3" sqref="V3"/>
      <selection pane="bottomLeft" activeCell="V3" sqref="V3"/>
      <selection pane="bottomRight" activeCell="AA3" sqref="AA3"/>
    </sheetView>
  </sheetViews>
  <sheetFormatPr defaultRowHeight="13.8"/>
  <cols>
    <col min="1" max="1" width="9" customWidth="1"/>
    <col min="2" max="2" width="45.77734375" customWidth="1"/>
    <col min="3" max="17" width="10.77734375" style="19" customWidth="1"/>
    <col min="18" max="20" width="10.77734375" style="20" customWidth="1"/>
    <col min="21" max="21" width="9.33203125" style="20"/>
    <col min="22" max="27" width="10.77734375" customWidth="1"/>
  </cols>
  <sheetData>
    <row r="1" spans="1:27" ht="14.25" customHeight="1">
      <c r="A1" s="16" t="str">
        <f>IF('0'!A1=1,"до змісту","to title")</f>
        <v>до змісту</v>
      </c>
      <c r="B1" s="17"/>
      <c r="C1" s="18"/>
      <c r="D1" s="18"/>
      <c r="E1" s="18"/>
      <c r="F1" s="18"/>
      <c r="G1" s="18"/>
      <c r="H1" s="18"/>
      <c r="I1" s="18"/>
      <c r="J1" s="18"/>
    </row>
    <row r="2" spans="1:27" ht="15.75" customHeight="1">
      <c r="A2" s="108"/>
      <c r="B2" s="108"/>
      <c r="C2" s="55">
        <v>2000</v>
      </c>
      <c r="D2" s="55">
        <v>2001</v>
      </c>
      <c r="E2" s="55">
        <v>2002</v>
      </c>
      <c r="F2" s="55">
        <v>2003</v>
      </c>
      <c r="G2" s="55">
        <v>2004</v>
      </c>
      <c r="H2" s="55">
        <v>2005</v>
      </c>
      <c r="I2" s="55">
        <v>2006</v>
      </c>
      <c r="J2" s="55">
        <v>2007</v>
      </c>
      <c r="K2" s="55">
        <v>2008</v>
      </c>
      <c r="L2" s="55">
        <v>2009</v>
      </c>
      <c r="M2" s="55">
        <v>2010</v>
      </c>
      <c r="N2" s="55">
        <v>2011</v>
      </c>
      <c r="O2" s="55">
        <v>2012</v>
      </c>
      <c r="P2" s="55">
        <v>2013</v>
      </c>
      <c r="Q2" s="55">
        <v>2014</v>
      </c>
      <c r="R2" s="55">
        <v>2015</v>
      </c>
      <c r="S2" s="55">
        <v>2016</v>
      </c>
      <c r="T2" s="55">
        <v>2017</v>
      </c>
      <c r="U2" s="55">
        <v>2018</v>
      </c>
      <c r="V2" s="55" t="s">
        <v>16</v>
      </c>
      <c r="W2" s="55">
        <v>2020</v>
      </c>
      <c r="X2" s="55" t="s">
        <v>18</v>
      </c>
      <c r="Y2" s="55" t="s">
        <v>19</v>
      </c>
      <c r="Z2" s="55" t="s">
        <v>20</v>
      </c>
      <c r="AA2" s="55" t="s">
        <v>22</v>
      </c>
    </row>
    <row r="3" spans="1:27" s="40" customFormat="1" ht="35.25" customHeight="1">
      <c r="A3" s="109" t="str">
        <f>IF('0'!$A$1=1,"Основні засоби будівництва (на кінець року), млн. грн.","Fixed assets of construction (at the end of the year), mln. UAH")</f>
        <v>Основні засоби будівництва (на кінець року), млн. грн.</v>
      </c>
      <c r="B3" s="109" t="str">
        <f>IF($A$1=1,"Основні засоби будівництва (на кінець року), млн. грн.","Fixed assets of construction (at the end of year), mln. UAH")</f>
        <v>Fixed assets of construction (at the end of year), mln. UAH</v>
      </c>
      <c r="C3" s="39">
        <v>15462</v>
      </c>
      <c r="D3" s="39">
        <v>16927</v>
      </c>
      <c r="E3" s="39">
        <v>17312</v>
      </c>
      <c r="F3" s="39">
        <v>18256</v>
      </c>
      <c r="G3" s="39">
        <v>20421</v>
      </c>
      <c r="H3" s="39">
        <v>24682</v>
      </c>
      <c r="I3" s="39">
        <v>29278</v>
      </c>
      <c r="J3" s="39">
        <v>40074</v>
      </c>
      <c r="K3" s="39">
        <v>52084</v>
      </c>
      <c r="L3" s="39">
        <v>66486</v>
      </c>
      <c r="M3" s="39">
        <v>63113</v>
      </c>
      <c r="N3" s="39">
        <v>65297</v>
      </c>
      <c r="O3" s="39">
        <v>75504</v>
      </c>
      <c r="P3" s="39">
        <v>82645.966</v>
      </c>
      <c r="Q3" s="39">
        <v>64352</v>
      </c>
      <c r="R3" s="39">
        <v>62090</v>
      </c>
      <c r="S3" s="39">
        <v>72810</v>
      </c>
      <c r="T3" s="39">
        <v>78704</v>
      </c>
      <c r="U3" s="39">
        <v>91715</v>
      </c>
      <c r="V3" s="39">
        <v>117057</v>
      </c>
      <c r="W3" s="39">
        <v>131066</v>
      </c>
      <c r="X3" s="39">
        <v>132939</v>
      </c>
      <c r="Y3" s="39">
        <v>128048</v>
      </c>
      <c r="Z3" s="39">
        <v>168773</v>
      </c>
      <c r="AA3" s="39">
        <v>191577</v>
      </c>
    </row>
    <row r="4" spans="1:27" s="22" customFormat="1">
      <c r="C4" s="23"/>
      <c r="D4" s="23"/>
      <c r="E4" s="23"/>
      <c r="F4" s="23"/>
      <c r="G4" s="23"/>
      <c r="H4" s="23"/>
      <c r="I4" s="23"/>
      <c r="J4" s="23"/>
      <c r="K4" s="23"/>
      <c r="L4" s="23"/>
      <c r="M4" s="23"/>
      <c r="N4" s="23"/>
      <c r="O4" s="23"/>
      <c r="P4" s="23"/>
      <c r="Q4" s="23"/>
      <c r="R4" s="20"/>
      <c r="S4" s="20"/>
      <c r="T4" s="20"/>
      <c r="U4" s="20"/>
    </row>
    <row r="5" spans="1:27" ht="68.25" customHeight="1">
      <c r="A5" s="102" t="str">
        <f>IF('0'!$A$1=1,"*Починаючи з 2014 року дані наведені без урахування тимчасово окупованої території Автономної Республіки Крим, м. Севастополята та частини тимчасово окупованих територій у Донецькій та Луганській областях.","* Since 2014 data are presented excluding the temporarily occupied territories, the Autonomous Republic of Crimea and the city of Sevastopol and for a part temporarily occupied territories in the Donetsk and Luhansk regions.")</f>
        <v>*Починаючи з 2014 року дані наведені без урахування тимчасово окупованої території Автономної Республіки Крим, м. Севастополята та частини тимчасово окупованих територій у Донецькій та Луганській областях.</v>
      </c>
      <c r="B5" s="102"/>
    </row>
    <row r="7" spans="1:27">
      <c r="A7" t="s">
        <v>9</v>
      </c>
    </row>
    <row r="8" spans="1:27" ht="14.4">
      <c r="A8" s="74" t="s">
        <v>8</v>
      </c>
    </row>
  </sheetData>
  <sheetProtection algorithmName="SHA-512" hashValue="RtnJJV0cFnqWsMbrMpvXM2nn9m6W/NsBrxBn2jxIw0lf8TSHpnMjF1DKN7LbUphq3xgLW5s38TLdtZ5AhoBQdg==" saltValue="8eXCh0T0oUrGtCw/7Mra1g==" spinCount="100000" sheet="1" objects="1" scenarios="1"/>
  <mergeCells count="3">
    <mergeCell ref="A2:B2"/>
    <mergeCell ref="A3:B3"/>
    <mergeCell ref="A5:B5"/>
  </mergeCells>
  <hyperlinks>
    <hyperlink ref="A1" location="'0'!A1" display="'0'!A1"/>
    <hyperlink ref="A8" r:id="rId1"/>
  </hyperlinks>
  <pageMargins left="0.7" right="0.7" top="0.75" bottom="0.75" header="0.3" footer="0.3"/>
  <pageSetup paperSize="9" orientation="portrait" horizontalDpi="4294967294"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P8"/>
  <sheetViews>
    <sheetView showGridLines="0" showRowColHeaders="0" workbookViewId="0">
      <pane xSplit="2" ySplit="3" topLeftCell="C4" activePane="bottomRight" state="frozen"/>
      <selection activeCell="V3" sqref="V3"/>
      <selection pane="topRight" activeCell="V3" sqref="V3"/>
      <selection pane="bottomLeft" activeCell="V3" sqref="V3"/>
      <selection pane="bottomRight" activeCell="P3" sqref="P3"/>
    </sheetView>
  </sheetViews>
  <sheetFormatPr defaultRowHeight="13.8"/>
  <cols>
    <col min="1" max="1" width="9" customWidth="1"/>
    <col min="2" max="2" width="45.77734375" customWidth="1"/>
    <col min="3" max="7" width="10.77734375" style="19" customWidth="1"/>
    <col min="8" max="8" width="10.77734375" style="20" customWidth="1"/>
    <col min="9" max="9" width="8.77734375" style="20" customWidth="1"/>
    <col min="10" max="10" width="10.77734375" style="20" customWidth="1"/>
    <col min="11" max="11" width="9.33203125" style="20"/>
  </cols>
  <sheetData>
    <row r="1" spans="1:16" ht="14.25" customHeight="1">
      <c r="A1" s="16" t="str">
        <f>IF('0'!A1=1,"до змісту","to title")</f>
        <v>до змісту</v>
      </c>
      <c r="B1" s="17"/>
    </row>
    <row r="2" spans="1:16" ht="15.75" customHeight="1">
      <c r="A2" s="108"/>
      <c r="B2" s="108"/>
      <c r="C2" s="55">
        <v>2010</v>
      </c>
      <c r="D2" s="55">
        <v>2011</v>
      </c>
      <c r="E2" s="55">
        <v>2012</v>
      </c>
      <c r="F2" s="55">
        <v>2013</v>
      </c>
      <c r="G2" s="55">
        <v>2014</v>
      </c>
      <c r="H2" s="55">
        <v>2015</v>
      </c>
      <c r="I2" s="55">
        <v>2016</v>
      </c>
      <c r="J2" s="55">
        <v>2017</v>
      </c>
      <c r="K2" s="55">
        <v>2018</v>
      </c>
      <c r="L2" s="55">
        <v>2019</v>
      </c>
      <c r="M2" s="55">
        <v>2020</v>
      </c>
      <c r="N2" s="55">
        <v>2021</v>
      </c>
      <c r="O2" s="55">
        <v>2022</v>
      </c>
      <c r="P2" s="55">
        <v>2023</v>
      </c>
    </row>
    <row r="3" spans="1:16" s="40" customFormat="1" ht="35.25" customHeight="1">
      <c r="A3" s="109" t="str">
        <f>IF('0'!$A$1=1,"Кількість будівельних підприємств, одиниць","Number of construction enterprises, units")</f>
        <v>Кількість будівельних підприємств, одиниць</v>
      </c>
      <c r="B3" s="109" t="str">
        <f>IF($A$1=1,"Кількість будівельних підприємств, одиниць","Number of construction enterprises, units")</f>
        <v>Number of construction enterprises, units</v>
      </c>
      <c r="C3" s="57">
        <v>38215</v>
      </c>
      <c r="D3" s="57">
        <v>37544</v>
      </c>
      <c r="E3" s="57">
        <v>34077</v>
      </c>
      <c r="F3" s="57">
        <v>36185</v>
      </c>
      <c r="G3" s="57">
        <v>29785</v>
      </c>
      <c r="H3" s="57">
        <v>29165</v>
      </c>
      <c r="I3" s="57">
        <v>24333</v>
      </c>
      <c r="J3" s="57">
        <v>27468</v>
      </c>
      <c r="K3" s="57">
        <v>29590</v>
      </c>
      <c r="L3" s="57">
        <v>31869</v>
      </c>
      <c r="M3" s="57">
        <v>31633</v>
      </c>
      <c r="N3" s="57">
        <v>31500</v>
      </c>
      <c r="O3" s="57">
        <v>21574</v>
      </c>
      <c r="P3" s="57">
        <v>24798</v>
      </c>
    </row>
    <row r="4" spans="1:16" s="22" customFormat="1">
      <c r="C4" s="23"/>
      <c r="D4" s="23"/>
      <c r="E4" s="23"/>
      <c r="F4" s="23"/>
      <c r="G4" s="23"/>
      <c r="H4" s="20"/>
      <c r="I4" s="20"/>
      <c r="J4" s="20"/>
      <c r="K4" s="20"/>
    </row>
    <row r="5" spans="1:16" ht="68.25" customHeight="1">
      <c r="A5" s="102" t="str">
        <f>'2'!A5:B5</f>
        <v>*Починаючи з 2014 року дані наведені без урахування тимчасово окупованої території Автономної Республіки Крим, м. Севастополята та частини тимчасово окупованих територій у Донецькій та Луганській областях.</v>
      </c>
      <c r="B5" s="102"/>
    </row>
    <row r="7" spans="1:16">
      <c r="A7" t="s">
        <v>9</v>
      </c>
    </row>
    <row r="8" spans="1:16" ht="14.4">
      <c r="A8" s="74" t="s">
        <v>10</v>
      </c>
    </row>
  </sheetData>
  <sheetProtection password="CF16" sheet="1" objects="1" scenarios="1"/>
  <mergeCells count="3">
    <mergeCell ref="A2:B2"/>
    <mergeCell ref="A3:B3"/>
    <mergeCell ref="A5:B5"/>
  </mergeCells>
  <hyperlinks>
    <hyperlink ref="A1" location="'0'!A1" display="'0'!A1"/>
    <hyperlink ref="A8" r:id="rId1"/>
  </hyperlinks>
  <pageMargins left="0.7" right="0.7" top="0.75" bottom="0.75" header="0.3" footer="0.3"/>
  <pageSetup paperSize="9" orientation="portrait" horizontalDpi="4294967294"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Q26"/>
  <sheetViews>
    <sheetView showGridLines="0" showRowColHeaders="0" workbookViewId="0">
      <pane xSplit="2" ySplit="3" topLeftCell="F4" activePane="bottomRight" state="frozen"/>
      <selection activeCell="V3" sqref="V3"/>
      <selection pane="topRight" activeCell="V3" sqref="V3"/>
      <selection pane="bottomLeft" activeCell="V3" sqref="V3"/>
      <selection pane="bottomRight" activeCell="Q3" sqref="Q3"/>
    </sheetView>
  </sheetViews>
  <sheetFormatPr defaultRowHeight="13.8"/>
  <cols>
    <col min="1" max="1" width="9" customWidth="1"/>
    <col min="2" max="2" width="49" customWidth="1"/>
    <col min="3" max="7" width="10.77734375" style="19" customWidth="1"/>
    <col min="8" max="11" width="10.77734375" style="20" customWidth="1"/>
    <col min="12" max="17" width="10.77734375" customWidth="1"/>
  </cols>
  <sheetData>
    <row r="1" spans="1:17" ht="14.25" customHeight="1">
      <c r="A1" s="16" t="str">
        <f>IF('0'!A1=1,"до змісту","to title")</f>
        <v>до змісту</v>
      </c>
      <c r="B1" s="17"/>
    </row>
    <row r="2" spans="1:17" ht="15.9" customHeight="1">
      <c r="A2" s="108"/>
      <c r="B2" s="108"/>
      <c r="C2" s="55">
        <v>2010</v>
      </c>
      <c r="D2" s="55">
        <v>2011</v>
      </c>
      <c r="E2" s="55">
        <v>2012</v>
      </c>
      <c r="F2" s="55">
        <v>2013</v>
      </c>
      <c r="G2" s="55">
        <v>2014</v>
      </c>
      <c r="H2" s="55">
        <v>2015</v>
      </c>
      <c r="I2" s="55">
        <v>2016</v>
      </c>
      <c r="J2" s="55">
        <v>2017</v>
      </c>
      <c r="K2" s="55">
        <v>2018</v>
      </c>
      <c r="L2" s="55">
        <v>2019</v>
      </c>
      <c r="M2" s="55">
        <v>2020</v>
      </c>
      <c r="N2" s="55">
        <v>2021</v>
      </c>
      <c r="O2" s="55">
        <v>2022</v>
      </c>
      <c r="P2" s="55">
        <v>2023</v>
      </c>
      <c r="Q2" s="55">
        <v>2024</v>
      </c>
    </row>
    <row r="3" spans="1:17" s="40" customFormat="1" ht="35.25" customHeight="1">
      <c r="A3" s="109" t="str">
        <f>IF('0'!$A$1=1,"Частка збиткових будівельних підприємств, %","Share of loss-making enterprises, %")</f>
        <v>Частка збиткових будівельних підприємств, %</v>
      </c>
      <c r="B3" s="109" t="str">
        <f>IF($A$1=1,"Частка збиткових будівельних підприємств, %","Share of loss-making enterprises, %")</f>
        <v>Share of loss-making enterprises, %</v>
      </c>
      <c r="C3" s="39">
        <v>46.1</v>
      </c>
      <c r="D3" s="39">
        <v>41.177999999999997</v>
      </c>
      <c r="E3" s="39">
        <v>41.075000000000003</v>
      </c>
      <c r="F3" s="39">
        <v>38.624000000000002</v>
      </c>
      <c r="G3" s="39">
        <v>38.131999999999998</v>
      </c>
      <c r="H3" s="39">
        <v>29.229423000000001</v>
      </c>
      <c r="I3" s="39">
        <v>29.608540999999999</v>
      </c>
      <c r="J3" s="39">
        <v>28.953790999999999</v>
      </c>
      <c r="K3" s="39">
        <v>27.616140000000001</v>
      </c>
      <c r="L3" s="39">
        <v>26.545199</v>
      </c>
      <c r="M3" s="39">
        <v>29.425767</v>
      </c>
      <c r="N3" s="39">
        <v>29.338716000000002</v>
      </c>
      <c r="O3" s="39">
        <v>37.868296999999998</v>
      </c>
      <c r="P3" s="39">
        <v>31.209783999999999</v>
      </c>
      <c r="Q3" s="39">
        <v>30.9</v>
      </c>
    </row>
    <row r="4" spans="1:17" s="22" customFormat="1">
      <c r="C4" s="23"/>
      <c r="D4" s="23"/>
      <c r="E4" s="23"/>
      <c r="F4" s="23"/>
      <c r="G4" s="23"/>
      <c r="H4" s="20"/>
      <c r="I4" s="20"/>
      <c r="J4" s="20"/>
      <c r="K4" s="20"/>
    </row>
    <row r="5" spans="1:17" ht="68.25" customHeight="1">
      <c r="A5" s="102" t="str">
        <f>'3'!A5:B5</f>
        <v>*Починаючи з 2014 року дані наведені без урахування тимчасово окупованої території Автономної Республіки Крим, м. Севастополята та частини тимчасово окупованих територій у Донецькій та Луганській областях.</v>
      </c>
      <c r="B5" s="102"/>
      <c r="D5" s="23"/>
      <c r="E5" s="23"/>
      <c r="F5" s="23"/>
    </row>
    <row r="6" spans="1:17">
      <c r="A6" t="s">
        <v>9</v>
      </c>
      <c r="D6" s="23"/>
      <c r="E6" s="68"/>
      <c r="F6" s="23"/>
    </row>
    <row r="7" spans="1:17" ht="14.4">
      <c r="A7" s="74" t="s">
        <v>12</v>
      </c>
      <c r="D7" s="23"/>
      <c r="E7" s="23"/>
      <c r="F7" s="23"/>
    </row>
    <row r="8" spans="1:17">
      <c r="D8" s="23"/>
      <c r="E8" s="23"/>
      <c r="F8" s="23"/>
    </row>
    <row r="9" spans="1:17">
      <c r="D9" s="23"/>
      <c r="E9" s="23"/>
      <c r="F9" s="23"/>
    </row>
    <row r="10" spans="1:17">
      <c r="D10" s="78"/>
      <c r="E10" s="23"/>
      <c r="F10" s="23"/>
    </row>
    <row r="11" spans="1:17">
      <c r="D11" s="78"/>
      <c r="E11" s="23"/>
      <c r="F11" s="23"/>
    </row>
    <row r="12" spans="1:17">
      <c r="D12" s="78"/>
      <c r="E12" s="23"/>
      <c r="F12" s="23"/>
    </row>
    <row r="13" spans="1:17">
      <c r="D13" s="78"/>
      <c r="E13" s="23"/>
      <c r="F13" s="23"/>
    </row>
    <row r="14" spans="1:17">
      <c r="D14" s="78"/>
      <c r="E14" s="23"/>
      <c r="F14" s="23"/>
    </row>
    <row r="15" spans="1:17">
      <c r="D15" s="78"/>
      <c r="E15" s="23"/>
      <c r="F15" s="23"/>
    </row>
    <row r="16" spans="1:17">
      <c r="D16" s="78"/>
      <c r="E16" s="23"/>
      <c r="F16" s="23"/>
    </row>
    <row r="17" spans="4:6">
      <c r="D17" s="78"/>
      <c r="E17" s="23"/>
      <c r="F17" s="23"/>
    </row>
    <row r="18" spans="4:6">
      <c r="D18" s="78"/>
      <c r="E18" s="23"/>
      <c r="F18" s="23"/>
    </row>
    <row r="19" spans="4:6">
      <c r="D19" s="78"/>
      <c r="E19" s="23"/>
      <c r="F19" s="23"/>
    </row>
    <row r="20" spans="4:6">
      <c r="D20" s="78"/>
      <c r="E20" s="23"/>
      <c r="F20" s="23"/>
    </row>
    <row r="21" spans="4:6">
      <c r="D21" s="78"/>
      <c r="E21" s="23"/>
      <c r="F21" s="23"/>
    </row>
    <row r="22" spans="4:6">
      <c r="D22" s="78"/>
      <c r="E22" s="23"/>
      <c r="F22" s="23"/>
    </row>
    <row r="23" spans="4:6">
      <c r="D23" s="78"/>
      <c r="E23" s="23"/>
      <c r="F23" s="23"/>
    </row>
    <row r="24" spans="4:6">
      <c r="D24" s="23"/>
      <c r="E24" s="23"/>
      <c r="F24" s="23"/>
    </row>
    <row r="25" spans="4:6">
      <c r="D25" s="23"/>
      <c r="E25" s="23"/>
      <c r="F25" s="23"/>
    </row>
    <row r="26" spans="4:6">
      <c r="D26" s="23"/>
      <c r="E26" s="23"/>
      <c r="F26" s="23"/>
    </row>
  </sheetData>
  <sheetProtection algorithmName="SHA-512" hashValue="25MmeFQ0unD4XKRerNDE5iSVqe4acMgQXgws7c1Pww0VTbElsytxEOYjePXkgc6JiXR36P1+25KANrI0sb3dRQ==" saltValue="z/CNrI3T3RtKouCwWi6AcQ==" spinCount="100000" sheet="1" objects="1" scenarios="1"/>
  <mergeCells count="3">
    <mergeCell ref="A2:B2"/>
    <mergeCell ref="A3:B3"/>
    <mergeCell ref="A5:B5"/>
  </mergeCells>
  <hyperlinks>
    <hyperlink ref="A1" location="'0'!A1" display="'0'!A1"/>
    <hyperlink ref="A7" r:id="rId1"/>
  </hyperlinks>
  <pageMargins left="0.7" right="0.7" top="0.75" bottom="0.75" header="0.3" footer="0.3"/>
  <pageSetup paperSize="9" orientation="portrait" horizontalDpi="4294967294"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0</vt:lpstr>
      <vt:lpstr>ВБР_1991-2024</vt:lpstr>
      <vt:lpstr>1</vt:lpstr>
      <vt:lpstr>2</vt:lpstr>
      <vt:lpstr>3</vt:lpstr>
      <vt:lpstr>4</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UserNBU</dc:creator>
  <cp:lastModifiedBy>Кучман Наталія Михайлівна</cp:lastModifiedBy>
  <cp:lastPrinted>2015-10-29T13:22:12Z</cp:lastPrinted>
  <dcterms:created xsi:type="dcterms:W3CDTF">2008-08-15T07:59:50Z</dcterms:created>
  <dcterms:modified xsi:type="dcterms:W3CDTF">2025-10-08T12:06:51Z</dcterms:modified>
</cp:coreProperties>
</file>